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3329\Desktop\"/>
    </mc:Choice>
  </mc:AlternateContent>
  <xr:revisionPtr revIDLastSave="0" documentId="13_ncr:1_{1F452773-D463-4EF1-9A0F-1D0E8617462A}" xr6:coauthVersionLast="47" xr6:coauthVersionMax="47" xr10:uidLastSave="{00000000-0000-0000-0000-000000000000}"/>
  <bookViews>
    <workbookView xWindow="-28920" yWindow="-4710" windowWidth="29040" windowHeight="15840" xr2:uid="{5CDB8915-D8D7-4032-9C55-47AF83D95958}"/>
  </bookViews>
  <sheets>
    <sheet name="R元-R6" sheetId="10" r:id="rId1"/>
    <sheet name="H26-H30" sheetId="8" r:id="rId2"/>
    <sheet name="Sheet1" sheetId="9" state="hidden" r:id="rId3"/>
    <sheet name="県税28年度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5" l="1"/>
  <c r="O92" i="5"/>
  <c r="O90" i="5"/>
  <c r="O89" i="5"/>
  <c r="O87" i="5"/>
  <c r="O86" i="5"/>
  <c r="O85" i="5"/>
  <c r="O84" i="5"/>
  <c r="O82" i="5"/>
  <c r="O81" i="5"/>
  <c r="O80" i="5"/>
  <c r="O79" i="5"/>
  <c r="O77" i="5"/>
  <c r="O76" i="5"/>
  <c r="O74" i="5"/>
  <c r="O73" i="5"/>
  <c r="O72" i="5"/>
  <c r="M92" i="5"/>
  <c r="M90" i="5"/>
  <c r="M89" i="5"/>
  <c r="M88" i="5"/>
  <c r="M87" i="5"/>
  <c r="M86" i="5"/>
  <c r="M85" i="5"/>
  <c r="M84" i="5"/>
  <c r="M82" i="5"/>
  <c r="M81" i="5"/>
  <c r="M80" i="5"/>
  <c r="M79" i="5"/>
  <c r="M77" i="5"/>
  <c r="M76" i="5"/>
  <c r="M74" i="5"/>
  <c r="M73" i="5"/>
  <c r="M72" i="5"/>
  <c r="K92" i="5"/>
  <c r="K90" i="5"/>
  <c r="K89" i="5"/>
  <c r="K88" i="5"/>
  <c r="K87" i="5"/>
  <c r="K86" i="5"/>
  <c r="K85" i="5"/>
  <c r="K84" i="5"/>
  <c r="K82" i="5"/>
  <c r="K81" i="5"/>
  <c r="K80" i="5"/>
  <c r="K79" i="5"/>
  <c r="K77" i="5"/>
  <c r="K76" i="5"/>
  <c r="K74" i="5"/>
  <c r="K73" i="5"/>
  <c r="K72" i="5"/>
  <c r="L97" i="5"/>
  <c r="O97" i="5"/>
  <c r="J97" i="5"/>
  <c r="K97" i="5"/>
  <c r="L83" i="5"/>
  <c r="O83" i="5"/>
  <c r="J83" i="5"/>
  <c r="K83" i="5"/>
  <c r="L78" i="5"/>
  <c r="J78" i="5"/>
  <c r="K78" i="5"/>
  <c r="J75" i="5"/>
  <c r="O75" i="5"/>
  <c r="X64" i="5"/>
  <c r="V64" i="5"/>
  <c r="AA62" i="5"/>
  <c r="AA61" i="5"/>
  <c r="AA60" i="5"/>
  <c r="AA59" i="5"/>
  <c r="Z59" i="5"/>
  <c r="Z58" i="5"/>
  <c r="AA57" i="5"/>
  <c r="Z57" i="5"/>
  <c r="AA56" i="5"/>
  <c r="Z56" i="5"/>
  <c r="AA55" i="5"/>
  <c r="Z55" i="5"/>
  <c r="AA54" i="5"/>
  <c r="Z54" i="5"/>
  <c r="AA53" i="5"/>
  <c r="Z53" i="5"/>
  <c r="AA52" i="5"/>
  <c r="Z52" i="5"/>
  <c r="AA51" i="5"/>
  <c r="Z51" i="5"/>
  <c r="X50" i="5"/>
  <c r="AA50" i="5"/>
  <c r="V50" i="5"/>
  <c r="AA49" i="5"/>
  <c r="Z49" i="5"/>
  <c r="AA48" i="5"/>
  <c r="Z48" i="5"/>
  <c r="AA47" i="5"/>
  <c r="Z47" i="5"/>
  <c r="AA46" i="5"/>
  <c r="Z46" i="5"/>
  <c r="X45" i="5"/>
  <c r="AA45" i="5"/>
  <c r="V45" i="5"/>
  <c r="AA44" i="5"/>
  <c r="Z44" i="5"/>
  <c r="AA43" i="5"/>
  <c r="Z43" i="5"/>
  <c r="X42" i="5"/>
  <c r="AA42" i="5"/>
  <c r="V42" i="5"/>
  <c r="V38" i="5"/>
  <c r="AA41" i="5"/>
  <c r="Z41" i="5"/>
  <c r="AA40" i="5"/>
  <c r="Z40" i="5"/>
  <c r="AA39" i="5"/>
  <c r="Z39" i="5"/>
  <c r="U62" i="5"/>
  <c r="U61" i="5"/>
  <c r="U60" i="5"/>
  <c r="U59" i="5"/>
  <c r="T59" i="5"/>
  <c r="T58" i="5"/>
  <c r="U57" i="5"/>
  <c r="T57" i="5"/>
  <c r="U56" i="5"/>
  <c r="T56" i="5"/>
  <c r="U55" i="5"/>
  <c r="T55" i="5"/>
  <c r="U54" i="5"/>
  <c r="T54" i="5"/>
  <c r="U53" i="5"/>
  <c r="T53" i="5"/>
  <c r="U52" i="5"/>
  <c r="T52" i="5"/>
  <c r="U51" i="5"/>
  <c r="T51" i="5"/>
  <c r="R50" i="5"/>
  <c r="T50" i="5"/>
  <c r="P50" i="5"/>
  <c r="U49" i="5"/>
  <c r="U48" i="5"/>
  <c r="T48" i="5"/>
  <c r="U47" i="5"/>
  <c r="T47" i="5"/>
  <c r="U46" i="5"/>
  <c r="T46" i="5"/>
  <c r="R45" i="5"/>
  <c r="U45" i="5"/>
  <c r="P45" i="5"/>
  <c r="U44" i="5"/>
  <c r="T44" i="5"/>
  <c r="U43" i="5"/>
  <c r="T43" i="5"/>
  <c r="R42" i="5"/>
  <c r="U42" i="5"/>
  <c r="P42" i="5"/>
  <c r="P38" i="5"/>
  <c r="U38" i="5"/>
  <c r="T41" i="5"/>
  <c r="U40" i="5"/>
  <c r="T40" i="5"/>
  <c r="U39" i="5"/>
  <c r="T39" i="5"/>
  <c r="F97" i="5"/>
  <c r="I97" i="5"/>
  <c r="D97" i="5"/>
  <c r="I94" i="5"/>
  <c r="I92" i="5"/>
  <c r="I90" i="5"/>
  <c r="I89" i="5"/>
  <c r="I88" i="5"/>
  <c r="I87" i="5"/>
  <c r="I86" i="5"/>
  <c r="I85" i="5"/>
  <c r="I84" i="5"/>
  <c r="F83" i="5"/>
  <c r="I83" i="5"/>
  <c r="D83" i="5"/>
  <c r="I82" i="5"/>
  <c r="I81" i="5"/>
  <c r="I80" i="5"/>
  <c r="I79" i="5"/>
  <c r="F78" i="5"/>
  <c r="M78" i="5"/>
  <c r="D78" i="5"/>
  <c r="I77" i="5"/>
  <c r="I76" i="5"/>
  <c r="F75" i="5"/>
  <c r="I75" i="5"/>
  <c r="D75" i="5"/>
  <c r="D71" i="5"/>
  <c r="D95" i="5"/>
  <c r="I74" i="5"/>
  <c r="I73" i="5"/>
  <c r="I72" i="5"/>
  <c r="Z42" i="5"/>
  <c r="X38" i="5"/>
  <c r="T42" i="5"/>
  <c r="L71" i="5"/>
  <c r="L95" i="5"/>
  <c r="K75" i="5"/>
  <c r="R38" i="5"/>
  <c r="T38" i="5"/>
  <c r="F71" i="5"/>
  <c r="I71" i="5"/>
  <c r="M75" i="5"/>
  <c r="Z38" i="5"/>
  <c r="M83" i="5"/>
  <c r="Z45" i="5"/>
  <c r="N87" i="5"/>
  <c r="N73" i="5"/>
  <c r="N82" i="5"/>
  <c r="N90" i="5"/>
  <c r="N78" i="5"/>
  <c r="N79" i="5"/>
  <c r="N75" i="5"/>
  <c r="N74" i="5"/>
  <c r="N92" i="5"/>
  <c r="N80" i="5"/>
  <c r="N81" i="5"/>
  <c r="N84" i="5"/>
  <c r="N89" i="5"/>
  <c r="N85" i="5"/>
  <c r="N77" i="5"/>
  <c r="N95" i="5"/>
  <c r="N86" i="5"/>
  <c r="N72" i="5"/>
  <c r="N88" i="5"/>
  <c r="N76" i="5"/>
  <c r="N97" i="5"/>
  <c r="AA38" i="5"/>
  <c r="N83" i="5"/>
  <c r="M97" i="5"/>
  <c r="F95" i="5"/>
  <c r="M71" i="5"/>
  <c r="N71" i="5"/>
  <c r="J71" i="5"/>
  <c r="O78" i="5"/>
  <c r="Z50" i="5"/>
  <c r="I78" i="5"/>
  <c r="U50" i="5"/>
  <c r="H81" i="5"/>
  <c r="I95" i="5"/>
  <c r="H90" i="5"/>
  <c r="H88" i="5"/>
  <c r="H73" i="5"/>
  <c r="H83" i="5"/>
  <c r="H79" i="5"/>
  <c r="H84" i="5"/>
  <c r="H92" i="5"/>
  <c r="H80" i="5"/>
  <c r="H86" i="5"/>
  <c r="H76" i="5"/>
  <c r="H97" i="5"/>
  <c r="H85" i="5"/>
  <c r="H82" i="5"/>
  <c r="H72" i="5"/>
  <c r="H89" i="5"/>
  <c r="H74" i="5"/>
  <c r="H75" i="5"/>
  <c r="H87" i="5"/>
  <c r="J95" i="5"/>
  <c r="O71" i="5"/>
  <c r="K71" i="5"/>
  <c r="M95" i="5"/>
  <c r="K95" i="5"/>
  <c r="O95" i="5"/>
</calcChain>
</file>

<file path=xl/sharedStrings.xml><?xml version="1.0" encoding="utf-8"?>
<sst xmlns="http://schemas.openxmlformats.org/spreadsheetml/2006/main" count="454" uniqueCount="51">
  <si>
    <t>前年対比</t>
    <rPh sb="0" eb="2">
      <t>ゼンネン</t>
    </rPh>
    <rPh sb="2" eb="4">
      <t>タイヒ</t>
    </rPh>
    <phoneticPr fontId="2"/>
  </si>
  <si>
    <t>収入歩合</t>
    <rPh sb="0" eb="2">
      <t>シュウニュウ</t>
    </rPh>
    <rPh sb="2" eb="4">
      <t>ブアイ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</si>
  <si>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</si>
  <si>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</si>
  <si>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利子割</t>
    <rPh sb="0" eb="2">
      <t>リシ</t>
    </rPh>
    <rPh sb="2" eb="3">
      <t>ワリ</t>
    </rPh>
    <phoneticPr fontId="2"/>
  </si>
  <si>
    <t>地方消費税</t>
    <rPh sb="0" eb="2">
      <t>チホウ</t>
    </rPh>
    <rPh sb="2" eb="5">
      <t>ショウヒゼイ</t>
    </rPh>
    <phoneticPr fontId="2"/>
  </si>
  <si>
    <t>譲渡割</t>
    <rPh sb="0" eb="2">
      <t>ジョウト</t>
    </rPh>
    <rPh sb="2" eb="3">
      <t>ワリ</t>
    </rPh>
    <phoneticPr fontId="2"/>
  </si>
  <si>
    <t>貨物割</t>
    <rPh sb="0" eb="2">
      <t>カモツ</t>
    </rPh>
    <rPh sb="2" eb="3">
      <t>ワリ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</si>
  <si>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</si>
  <si>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</si>
  <si>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  <rPh sb="3" eb="4">
      <t>ジョウ</t>
    </rPh>
    <rPh sb="4" eb="6">
      <t>リヨウ</t>
    </rPh>
    <rPh sb="6" eb="7">
      <t>ゼイ</t>
    </rPh>
    <phoneticPr fontId="2"/>
  </si>
  <si>
    <t>特別地方消費税</t>
    <rPh sb="0" eb="2">
      <t>トクベツ</t>
    </rPh>
    <rPh sb="2" eb="4">
      <t>チホウ</t>
    </rPh>
    <rPh sb="4" eb="7">
      <t>ショウヒゼイ</t>
    </rPh>
    <phoneticPr fontId="2"/>
  </si>
  <si>
    <t>自動車税</t>
    <rPh sb="0" eb="3">
      <t>ジドウシャ</t>
    </rPh>
    <rPh sb="3" eb="4">
      <t>ゼイ</t>
    </rPh>
    <phoneticPr fontId="2"/>
  </si>
  <si>
    <t>鉱区税</t>
    <rPh sb="0" eb="2">
      <t>コウク</t>
    </rPh>
    <rPh sb="2" eb="3">
      <t>ゼイ</t>
    </rPh>
    <phoneticPr fontId="2"/>
  </si>
  <si>
    <t>固定資産税</t>
    <rPh sb="0" eb="2">
      <t>コテイ</t>
    </rPh>
    <rPh sb="2" eb="5">
      <t>シサンゼイ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</si>
  <si>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</si>
  <si>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5">
      <t>ケイユヒキトリゼイ</t>
    </rPh>
    <phoneticPr fontId="2"/>
  </si>
  <si>
    <t>旧法による税</t>
    <rPh sb="0" eb="2">
      <t>キュウホウ</t>
    </rPh>
    <rPh sb="5" eb="6">
      <t>ゼイ</t>
    </rPh>
    <phoneticPr fontId="2"/>
  </si>
  <si>
    <t>計</t>
    <rPh sb="0" eb="1">
      <t>ケイ</t>
    </rPh>
    <phoneticPr fontId="2"/>
  </si>
  <si>
    <t>県　民　税</t>
    <rPh sb="0" eb="1">
      <t>ケン</t>
    </rPh>
    <rPh sb="2" eb="3">
      <t>タミ</t>
    </rPh>
    <rPh sb="4" eb="5">
      <t>ゼイ</t>
    </rPh>
    <phoneticPr fontId="2"/>
  </si>
  <si>
    <t>事　業　税</t>
    <rPh sb="0" eb="1">
      <t>コト</t>
    </rPh>
    <rPh sb="2" eb="3">
      <t>ギョウ</t>
    </rPh>
    <rPh sb="4" eb="5">
      <t>ゼイ</t>
    </rPh>
    <phoneticPr fontId="2"/>
  </si>
  <si>
    <t>収入</t>
    <rPh sb="0" eb="2">
      <t>シュウニュウ</t>
    </rPh>
    <phoneticPr fontId="2"/>
  </si>
  <si>
    <t>構成比</t>
    <rPh sb="0" eb="3">
      <t>コウセイヒ</t>
    </rPh>
    <phoneticPr fontId="2"/>
  </si>
  <si>
    <t>（単位：千円、％）</t>
    <rPh sb="1" eb="3">
      <t>タンイ</t>
    </rPh>
    <rPh sb="4" eb="6">
      <t>センエン</t>
    </rPh>
    <phoneticPr fontId="2"/>
  </si>
  <si>
    <t>調定</t>
    <rPh sb="0" eb="2">
      <t>チョウテイ</t>
    </rPh>
    <phoneticPr fontId="2"/>
  </si>
  <si>
    <t>狩猟税</t>
    <rPh sb="0" eb="2">
      <t>シュリョウ</t>
    </rPh>
    <rPh sb="2" eb="3">
      <t>ゼイ</t>
    </rPh>
    <phoneticPr fontId="2"/>
  </si>
  <si>
    <r>
      <t>（参考）</t>
    </r>
    <r>
      <rPr>
        <sz val="10"/>
        <rFont val="ＭＳ 明朝"/>
        <family val="1"/>
        <charset val="128"/>
      </rPr>
      <t>法人２税</t>
    </r>
    <rPh sb="1" eb="3">
      <t>サンコウ</t>
    </rPh>
    <rPh sb="4" eb="6">
      <t>ホウジン</t>
    </rPh>
    <rPh sb="7" eb="8">
      <t>ゼイ</t>
    </rPh>
    <phoneticPr fontId="2"/>
  </si>
  <si>
    <r>
      <t>（参考</t>
    </r>
    <r>
      <rPr>
        <sz val="10"/>
        <rFont val="ＭＳ 明朝"/>
        <family val="1"/>
        <charset val="128"/>
      </rPr>
      <t>）法人２税</t>
    </r>
    <rPh sb="1" eb="3">
      <t>サンコウ</t>
    </rPh>
    <rPh sb="4" eb="6">
      <t>ホウジン</t>
    </rPh>
    <rPh sb="7" eb="8">
      <t>ゼイ</t>
    </rPh>
    <phoneticPr fontId="2"/>
  </si>
  <si>
    <t xml:space="preserve">                              ７　県税税目別調定収入決算額調   </t>
    <rPh sb="32" eb="34">
      <t>ケンゼイ</t>
    </rPh>
    <rPh sb="34" eb="36">
      <t>ゼイモク</t>
    </rPh>
    <rPh sb="36" eb="37">
      <t>ベツ</t>
    </rPh>
    <rPh sb="37" eb="39">
      <t>チョウテイ</t>
    </rPh>
    <rPh sb="39" eb="41">
      <t>シュウニュウ</t>
    </rPh>
    <rPh sb="41" eb="43">
      <t>ケッサン</t>
    </rPh>
    <rPh sb="43" eb="44">
      <t>ガク</t>
    </rPh>
    <rPh sb="44" eb="45">
      <t>シラ</t>
    </rPh>
    <phoneticPr fontId="2"/>
  </si>
  <si>
    <t>個人県民税</t>
    <rPh sb="0" eb="2">
      <t>コジン</t>
    </rPh>
    <rPh sb="2" eb="5">
      <t>ケンミンゼイ</t>
    </rPh>
    <phoneticPr fontId="2"/>
  </si>
  <si>
    <t>均等割
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</si>
  <si>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</si>
  <si>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
渡所得割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ワリ</t>
    </rPh>
    <phoneticPr fontId="2"/>
  </si>
  <si>
    <t>小計</t>
    <rPh sb="0" eb="2">
      <t>ショウケイ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</si>
  <si>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2"/>
  </si>
  <si>
    <t>－</t>
    <phoneticPr fontId="2"/>
  </si>
  <si>
    <t>＊旧法による料理飲食等消費税</t>
    <rPh sb="1" eb="3">
      <t>キュウホウ</t>
    </rPh>
    <rPh sb="6" eb="8">
      <t>リョウリ</t>
    </rPh>
    <rPh sb="8" eb="10">
      <t>インショク</t>
    </rPh>
    <rPh sb="10" eb="11">
      <t>トウ</t>
    </rPh>
    <rPh sb="11" eb="14">
      <t>ショウヒゼイ</t>
    </rPh>
    <phoneticPr fontId="2"/>
  </si>
  <si>
    <t>（＊）：自動車取得税、軽油引取税については、目的税から普通税に改正</t>
    <rPh sb="4" eb="7">
      <t>ジドウシャ</t>
    </rPh>
    <rPh sb="7" eb="9">
      <t>シュトク</t>
    </rPh>
    <rPh sb="9" eb="10">
      <t>ゼイ</t>
    </rPh>
    <rPh sb="11" eb="13">
      <t>ケイユ</t>
    </rPh>
    <rPh sb="13" eb="15">
      <t>ヒキトリ</t>
    </rPh>
    <rPh sb="15" eb="16">
      <t>ゼイ</t>
    </rPh>
    <rPh sb="22" eb="25">
      <t>モクテキゼイ</t>
    </rPh>
    <rPh sb="27" eb="29">
      <t>フツウ</t>
    </rPh>
    <rPh sb="29" eb="30">
      <t>ゼイ</t>
    </rPh>
    <rPh sb="31" eb="33">
      <t>カイセイ</t>
    </rPh>
    <phoneticPr fontId="2"/>
  </si>
  <si>
    <t>皆増</t>
    <rPh sb="0" eb="2">
      <t>カイゾウ</t>
    </rPh>
    <phoneticPr fontId="2"/>
  </si>
  <si>
    <t>（平成19年度～平成28年度）</t>
    <phoneticPr fontId="2"/>
  </si>
  <si>
    <t>種別割</t>
    <rPh sb="0" eb="2">
      <t>シュベツ</t>
    </rPh>
    <rPh sb="2" eb="3">
      <t>ワリ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</si>
  <si>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</si>
  <si>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皆増</t>
  </si>
  <si>
    <t>-</t>
  </si>
  <si>
    <t>元</t>
    <rPh sb="0" eb="1">
      <t>ゲン</t>
    </rPh>
    <phoneticPr fontId="2"/>
  </si>
  <si>
    <t xml:space="preserve">                               県税税目別調定収入決算額調   </t>
    <rPh sb="31" eb="33">
      <t>ケンゼイ</t>
    </rPh>
    <rPh sb="33" eb="35">
      <t>ゼイモク</t>
    </rPh>
    <rPh sb="35" eb="36">
      <t>ベツ</t>
    </rPh>
    <rPh sb="36" eb="38">
      <t>チョウテイ</t>
    </rPh>
    <rPh sb="38" eb="40">
      <t>シュウニュウ</t>
    </rPh>
    <rPh sb="40" eb="42">
      <t>ケッサン</t>
    </rPh>
    <rPh sb="42" eb="43">
      <t>ガク</t>
    </rPh>
    <rPh sb="43" eb="44">
      <t>シラ</t>
    </rPh>
    <phoneticPr fontId="2"/>
  </si>
  <si>
    <t>旧法</t>
    <rPh sb="0" eb="2">
      <t>キュウホウ</t>
    </rPh>
    <phoneticPr fontId="2"/>
  </si>
  <si>
    <t>皆減</t>
  </si>
  <si>
    <t>（平成26年度～平成30年度）</t>
    <rPh sb="8" eb="10">
      <t>ヘイセイ</t>
    </rPh>
    <rPh sb="12" eb="14">
      <t>ネンド</t>
    </rPh>
    <phoneticPr fontId="2"/>
  </si>
  <si>
    <t>県税税目別調定収入決算額調  （令和元年度～令和６年度）</t>
    <rPh sb="0" eb="2">
      <t>ケンゼイ</t>
    </rPh>
    <rPh sb="2" eb="4">
      <t>ゼイモク</t>
    </rPh>
    <rPh sb="4" eb="5">
      <t>ベツ</t>
    </rPh>
    <rPh sb="5" eb="7">
      <t>チョウテイ</t>
    </rPh>
    <rPh sb="7" eb="9">
      <t>シュウニュウ</t>
    </rPh>
    <rPh sb="9" eb="11">
      <t>ケッサン</t>
    </rPh>
    <rPh sb="11" eb="12">
      <t>ガク</t>
    </rPh>
    <rPh sb="12" eb="13">
      <t>シラ</t>
    </rPh>
    <phoneticPr fontId="2"/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</si>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</sst>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9">
    <xf numFmtId="0" fontId="0" fillId="0" borderId="0" xfId="0"/>
    <xf numFmtId="38" fontId="4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38" fontId="4" fillId="0" borderId="0" xfId="1" applyFont="1" applyFill="1" applyAlignment="1">
      <alignment horizontal="left" vertical="center" wrapText="1"/>
    </xf>
    <xf numFmtId="38" fontId="4" fillId="0" borderId="0" xfId="1" applyFont="1" applyFill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horizontal="distributed" vertical="center" wrapText="1"/>
    </xf>
    <xf numFmtId="38" fontId="4" fillId="0" borderId="2" xfId="1" applyFont="1" applyFill="1" applyBorder="1" applyAlignment="1">
      <alignment horizontal="distributed" vertical="center" wrapText="1"/>
    </xf>
    <xf numFmtId="38" fontId="4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distributed" vertical="center" wrapText="1"/>
    </xf>
    <xf numFmtId="38" fontId="4" fillId="0" borderId="4" xfId="1" applyFont="1" applyFill="1" applyBorder="1" applyAlignment="1">
      <alignment horizontal="distributed" vertical="center" wrapText="1"/>
    </xf>
    <xf numFmtId="38" fontId="4" fillId="0" borderId="5" xfId="1" applyFont="1" applyFill="1" applyBorder="1" applyAlignment="1">
      <alignment horizontal="distributed" vertical="center" wrapText="1"/>
    </xf>
    <xf numFmtId="38" fontId="4" fillId="0" borderId="6" xfId="1" applyFont="1" applyFill="1" applyBorder="1" applyAlignment="1">
      <alignment horizontal="distributed" vertical="center" wrapText="1"/>
    </xf>
    <xf numFmtId="38" fontId="4" fillId="0" borderId="3" xfId="1" applyFont="1" applyFill="1" applyBorder="1" applyAlignment="1">
      <alignment horizontal="left" vertical="center" wrapText="1"/>
    </xf>
    <xf numFmtId="38" fontId="4" fillId="0" borderId="7" xfId="1" applyFont="1" applyFill="1" applyBorder="1" applyAlignment="1">
      <alignment horizontal="left" vertical="center" wrapText="1"/>
    </xf>
    <xf numFmtId="38" fontId="4" fillId="0" borderId="8" xfId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vertical="center" shrinkToFit="1"/>
    </xf>
    <xf numFmtId="176" fontId="4" fillId="0" borderId="8" xfId="1" applyNumberFormat="1" applyFont="1" applyFill="1" applyBorder="1" applyAlignment="1">
      <alignment vertical="center" shrinkToFit="1"/>
    </xf>
    <xf numFmtId="38" fontId="4" fillId="0" borderId="1" xfId="1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6" fontId="4" fillId="0" borderId="9" xfId="1" applyNumberFormat="1" applyFont="1" applyFill="1" applyBorder="1" applyAlignment="1">
      <alignment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vertical="center" shrinkToFit="1"/>
    </xf>
    <xf numFmtId="38" fontId="4" fillId="0" borderId="10" xfId="1" applyFont="1" applyFill="1" applyBorder="1" applyAlignment="1">
      <alignment horizontal="center" vertical="center" shrinkToFit="1"/>
    </xf>
    <xf numFmtId="176" fontId="4" fillId="0" borderId="1" xfId="1" applyNumberFormat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vertical="center" shrinkToFit="1"/>
    </xf>
    <xf numFmtId="176" fontId="4" fillId="0" borderId="14" xfId="1" applyNumberFormat="1" applyFont="1" applyFill="1" applyBorder="1" applyAlignment="1">
      <alignment vertical="center" shrinkToFit="1"/>
    </xf>
    <xf numFmtId="38" fontId="4" fillId="0" borderId="13" xfId="1" applyFont="1" applyFill="1" applyBorder="1" applyAlignment="1">
      <alignment vertical="center" shrinkToFit="1"/>
    </xf>
    <xf numFmtId="176" fontId="4" fillId="0" borderId="13" xfId="1" applyNumberFormat="1" applyFont="1" applyFill="1" applyBorder="1" applyAlignment="1">
      <alignment vertical="center" shrinkToFit="1"/>
    </xf>
    <xf numFmtId="38" fontId="4" fillId="0" borderId="15" xfId="1" applyFont="1" applyFill="1" applyBorder="1" applyAlignment="1">
      <alignment vertical="center" shrinkToFit="1"/>
    </xf>
    <xf numFmtId="176" fontId="4" fillId="0" borderId="16" xfId="1" applyNumberFormat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 shrinkToFit="1"/>
    </xf>
    <xf numFmtId="38" fontId="4" fillId="0" borderId="17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horizontal="distributed" vertical="center" wrapText="1"/>
    </xf>
    <xf numFmtId="38" fontId="4" fillId="0" borderId="10" xfId="1" applyFont="1" applyFill="1" applyBorder="1" applyAlignment="1">
      <alignment horizontal="distributed" vertical="center" wrapText="1"/>
    </xf>
    <xf numFmtId="176" fontId="4" fillId="0" borderId="19" xfId="1" applyNumberFormat="1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176" fontId="4" fillId="0" borderId="12" xfId="1" applyNumberFormat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vertical="center" shrinkToFit="1"/>
    </xf>
    <xf numFmtId="38" fontId="4" fillId="0" borderId="21" xfId="1" applyFont="1" applyFill="1" applyBorder="1" applyAlignment="1">
      <alignment horizontal="distributed" vertical="center" wrapText="1"/>
    </xf>
    <xf numFmtId="38" fontId="4" fillId="0" borderId="22" xfId="1" applyFont="1" applyFill="1" applyBorder="1" applyAlignment="1">
      <alignment horizontal="distributed" vertical="center" wrapText="1"/>
    </xf>
    <xf numFmtId="38" fontId="4" fillId="0" borderId="23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shrinkToFit="1"/>
    </xf>
    <xf numFmtId="38" fontId="4" fillId="0" borderId="23" xfId="1" applyFont="1" applyFill="1" applyBorder="1" applyAlignment="1">
      <alignment horizontal="left" vertical="center" wrapText="1"/>
    </xf>
    <xf numFmtId="176" fontId="4" fillId="0" borderId="23" xfId="1" applyNumberFormat="1" applyFont="1" applyFill="1" applyBorder="1" applyAlignment="1">
      <alignment vertical="center" shrinkToFit="1"/>
    </xf>
    <xf numFmtId="38" fontId="4" fillId="0" borderId="23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176" fontId="4" fillId="0" borderId="0" xfId="1" applyNumberFormat="1" applyFont="1" applyFill="1" applyBorder="1" applyAlignment="1">
      <alignment vertical="center" shrinkToFit="1"/>
    </xf>
    <xf numFmtId="38" fontId="4" fillId="0" borderId="24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25" xfId="1" applyFont="1" applyFill="1" applyBorder="1" applyAlignment="1">
      <alignment horizontal="distributed" vertical="center" wrapText="1"/>
    </xf>
    <xf numFmtId="38" fontId="4" fillId="0" borderId="9" xfId="1" applyFont="1" applyFill="1" applyBorder="1" applyAlignment="1">
      <alignment horizontal="distributed" vertical="center" wrapText="1"/>
    </xf>
    <xf numFmtId="38" fontId="4" fillId="0" borderId="10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0" fontId="0" fillId="0" borderId="13" xfId="0" applyBorder="1"/>
    <xf numFmtId="38" fontId="4" fillId="0" borderId="17" xfId="1" applyFont="1" applyFill="1" applyBorder="1" applyAlignment="1">
      <alignment vertical="center"/>
    </xf>
    <xf numFmtId="38" fontId="4" fillId="0" borderId="27" xfId="1" applyFont="1" applyFill="1" applyBorder="1" applyAlignment="1">
      <alignment horizontal="distributed" vertical="center" wrapText="1"/>
    </xf>
    <xf numFmtId="38" fontId="4" fillId="0" borderId="28" xfId="1" applyFont="1" applyFill="1" applyBorder="1" applyAlignment="1">
      <alignment horizontal="distributed" vertical="center" wrapText="1"/>
    </xf>
    <xf numFmtId="38" fontId="4" fillId="0" borderId="29" xfId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horizontal="distributed" vertical="center" wrapText="1"/>
    </xf>
    <xf numFmtId="176" fontId="7" fillId="0" borderId="9" xfId="1" applyNumberFormat="1" applyFont="1" applyFill="1" applyBorder="1" applyAlignment="1">
      <alignment vertical="center" shrinkToFit="1"/>
    </xf>
    <xf numFmtId="38" fontId="4" fillId="0" borderId="7" xfId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horizontal="right" vertical="center" shrinkToFit="1"/>
    </xf>
    <xf numFmtId="176" fontId="4" fillId="0" borderId="30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10" xfId="1" applyFont="1" applyFill="1" applyBorder="1" applyAlignment="1">
      <alignment horizontal="right" vertical="center" shrinkToFit="1"/>
    </xf>
    <xf numFmtId="38" fontId="4" fillId="0" borderId="1" xfId="1" applyFont="1" applyFill="1" applyBorder="1" applyAlignment="1">
      <alignment horizontal="right" vertical="center" shrinkToFit="1"/>
    </xf>
    <xf numFmtId="176" fontId="4" fillId="0" borderId="32" xfId="1" applyNumberFormat="1" applyFont="1" applyFill="1" applyBorder="1" applyAlignment="1">
      <alignment vertical="center" shrinkToFit="1"/>
    </xf>
    <xf numFmtId="38" fontId="4" fillId="0" borderId="17" xfId="1" applyFont="1" applyFill="1" applyBorder="1" applyAlignment="1">
      <alignment horizontal="right" vertical="center" shrinkToFit="1"/>
    </xf>
    <xf numFmtId="176" fontId="4" fillId="0" borderId="8" xfId="1" applyNumberFormat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38" fontId="4" fillId="0" borderId="23" xfId="1" applyFont="1" applyFill="1" applyBorder="1" applyAlignment="1">
      <alignment horizontal="right" vertical="center" shrinkToFit="1"/>
    </xf>
    <xf numFmtId="176" fontId="4" fillId="0" borderId="23" xfId="1" applyNumberFormat="1" applyFont="1" applyFill="1" applyBorder="1" applyAlignment="1">
      <alignment horizontal="right" vertical="center" shrinkToFit="1"/>
    </xf>
    <xf numFmtId="38" fontId="4" fillId="0" borderId="26" xfId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 shrinkToFit="1"/>
    </xf>
    <xf numFmtId="176" fontId="4" fillId="0" borderId="30" xfId="1" applyNumberFormat="1" applyFont="1" applyFill="1" applyBorder="1" applyAlignment="1">
      <alignment horizontal="right" vertical="center" shrinkToFit="1"/>
    </xf>
    <xf numFmtId="38" fontId="4" fillId="0" borderId="18" xfId="1" applyFont="1" applyFill="1" applyBorder="1" applyAlignment="1">
      <alignment horizontal="center" vertical="center" textRotation="255" shrinkToFit="1"/>
    </xf>
    <xf numFmtId="176" fontId="4" fillId="0" borderId="0" xfId="1" applyNumberFormat="1" applyFont="1" applyFill="1" applyBorder="1" applyAlignment="1">
      <alignment horizontal="right" vertical="center" shrinkToFit="1"/>
    </xf>
    <xf numFmtId="176" fontId="4" fillId="0" borderId="20" xfId="1" applyNumberFormat="1" applyFont="1" applyFill="1" applyBorder="1" applyAlignment="1">
      <alignment vertical="center"/>
    </xf>
    <xf numFmtId="38" fontId="4" fillId="0" borderId="54" xfId="1" applyFont="1" applyFill="1" applyBorder="1" applyAlignment="1">
      <alignment horizontal="center" vertical="center" textRotation="255" shrinkToFit="1"/>
    </xf>
    <xf numFmtId="38" fontId="6" fillId="0" borderId="0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right" wrapText="1"/>
    </xf>
    <xf numFmtId="38" fontId="4" fillId="0" borderId="47" xfId="1" applyFont="1" applyFill="1" applyBorder="1" applyAlignment="1">
      <alignment horizontal="center" vertical="center" wrapText="1"/>
    </xf>
    <xf numFmtId="38" fontId="4" fillId="0" borderId="31" xfId="1" applyFont="1" applyFill="1" applyBorder="1" applyAlignment="1">
      <alignment horizontal="center" vertical="center" wrapText="1"/>
    </xf>
    <xf numFmtId="38" fontId="4" fillId="0" borderId="48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49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3" fillId="0" borderId="50" xfId="1" quotePrefix="1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38" fontId="3" fillId="0" borderId="53" xfId="1" quotePrefix="1" applyFont="1" applyFill="1" applyBorder="1" applyAlignment="1">
      <alignment horizontal="center" vertical="center" shrinkToFit="1"/>
    </xf>
    <xf numFmtId="38" fontId="3" fillId="0" borderId="33" xfId="1" quotePrefix="1" applyFont="1" applyFill="1" applyBorder="1" applyAlignment="1">
      <alignment horizontal="center" vertical="center" shrinkToFit="1"/>
    </xf>
    <xf numFmtId="38" fontId="3" fillId="0" borderId="34" xfId="1" quotePrefix="1" applyFont="1" applyFill="1" applyBorder="1" applyAlignment="1">
      <alignment horizontal="center" vertical="center" shrinkToFit="1"/>
    </xf>
    <xf numFmtId="38" fontId="3" fillId="0" borderId="35" xfId="1" quotePrefix="1" applyFont="1" applyFill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38" fontId="4" fillId="0" borderId="21" xfId="1" applyFont="1" applyFill="1" applyBorder="1" applyAlignment="1">
      <alignment horizontal="distributed" vertical="center" wrapText="1"/>
    </xf>
    <xf numFmtId="38" fontId="4" fillId="0" borderId="27" xfId="1" applyFont="1" applyFill="1" applyBorder="1" applyAlignment="1">
      <alignment horizontal="distributed" vertical="center" wrapText="1"/>
    </xf>
    <xf numFmtId="38" fontId="4" fillId="0" borderId="44" xfId="1" applyFont="1" applyFill="1" applyBorder="1" applyAlignment="1">
      <alignment horizontal="distributed" vertical="center" wrapText="1"/>
    </xf>
    <xf numFmtId="38" fontId="4" fillId="0" borderId="1" xfId="1" applyFont="1" applyFill="1" applyBorder="1" applyAlignment="1">
      <alignment horizontal="center" vertical="center" textRotation="255" wrapText="1"/>
    </xf>
    <xf numFmtId="38" fontId="4" fillId="0" borderId="1" xfId="1" applyFont="1" applyFill="1" applyBorder="1" applyAlignment="1">
      <alignment horizontal="distributed" vertical="center" wrapText="1"/>
    </xf>
    <xf numFmtId="38" fontId="4" fillId="0" borderId="9" xfId="1" applyFont="1" applyFill="1" applyBorder="1" applyAlignment="1">
      <alignment horizontal="distributed" vertical="center" wrapText="1"/>
    </xf>
    <xf numFmtId="38" fontId="4" fillId="0" borderId="11" xfId="1" applyFont="1" applyFill="1" applyBorder="1" applyAlignment="1">
      <alignment horizontal="distributed" vertical="center" wrapText="1"/>
    </xf>
    <xf numFmtId="38" fontId="4" fillId="0" borderId="46" xfId="1" applyFont="1" applyFill="1" applyBorder="1" applyAlignment="1">
      <alignment horizontal="distributed" vertical="center" wrapText="1"/>
    </xf>
    <xf numFmtId="38" fontId="4" fillId="0" borderId="6" xfId="1" applyFont="1" applyFill="1" applyBorder="1" applyAlignment="1">
      <alignment horizontal="distributed" vertical="center" wrapText="1"/>
    </xf>
    <xf numFmtId="38" fontId="4" fillId="0" borderId="18" xfId="1" applyFont="1" applyFill="1" applyBorder="1" applyAlignment="1">
      <alignment horizontal="center" vertical="center" textRotation="255" wrapText="1"/>
    </xf>
    <xf numFmtId="38" fontId="4" fillId="0" borderId="7" xfId="1" applyFont="1" applyFill="1" applyBorder="1" applyAlignment="1">
      <alignment horizontal="center" vertical="center" textRotation="255" wrapText="1"/>
    </xf>
    <xf numFmtId="38" fontId="4" fillId="0" borderId="45" xfId="1" applyFont="1" applyFill="1" applyBorder="1" applyAlignment="1">
      <alignment horizontal="center" vertical="center" textRotation="255" wrapText="1"/>
    </xf>
    <xf numFmtId="38" fontId="4" fillId="0" borderId="25" xfId="1" applyFont="1" applyFill="1" applyBorder="1" applyAlignment="1">
      <alignment horizontal="center" vertical="center" textRotation="255" wrapText="1"/>
    </xf>
    <xf numFmtId="38" fontId="4" fillId="0" borderId="42" xfId="1" applyFont="1" applyFill="1" applyBorder="1" applyAlignment="1">
      <alignment horizontal="center" vertical="center" textRotation="255" wrapText="1"/>
    </xf>
    <xf numFmtId="38" fontId="4" fillId="0" borderId="43" xfId="1" applyFont="1" applyFill="1" applyBorder="1" applyAlignment="1">
      <alignment horizontal="center" vertical="center" textRotation="255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wrapText="1"/>
    </xf>
    <xf numFmtId="38" fontId="4" fillId="0" borderId="29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38" fontId="4" fillId="0" borderId="22" xfId="1" applyFont="1" applyFill="1" applyBorder="1" applyAlignment="1">
      <alignment horizontal="distributed" vertical="center"/>
    </xf>
    <xf numFmtId="38" fontId="4" fillId="0" borderId="29" xfId="1" applyFont="1" applyFill="1" applyBorder="1" applyAlignment="1">
      <alignment horizontal="distributed" vertical="center"/>
    </xf>
    <xf numFmtId="38" fontId="4" fillId="0" borderId="41" xfId="1" applyFont="1" applyFill="1" applyBorder="1" applyAlignment="1">
      <alignment horizontal="distributed" vertical="center"/>
    </xf>
    <xf numFmtId="38" fontId="4" fillId="0" borderId="29" xfId="1" applyFont="1" applyFill="1" applyBorder="1" applyAlignment="1">
      <alignment horizontal="distributed" vertical="center" wrapText="1"/>
    </xf>
    <xf numFmtId="38" fontId="4" fillId="0" borderId="41" xfId="1" applyFont="1" applyFill="1" applyBorder="1" applyAlignment="1">
      <alignment horizontal="distributed" vertical="center" wrapText="1"/>
    </xf>
    <xf numFmtId="38" fontId="4" fillId="0" borderId="22" xfId="1" applyFont="1" applyFill="1" applyBorder="1" applyAlignment="1">
      <alignment horizontal="distributed" vertical="center" shrinkToFit="1"/>
    </xf>
    <xf numFmtId="38" fontId="4" fillId="0" borderId="29" xfId="1" applyFont="1" applyFill="1" applyBorder="1" applyAlignment="1">
      <alignment horizontal="distributed" vertical="center" shrinkToFit="1"/>
    </xf>
    <xf numFmtId="38" fontId="4" fillId="0" borderId="22" xfId="1" applyFont="1" applyFill="1" applyBorder="1" applyAlignment="1">
      <alignment horizontal="distributed" vertical="center" wrapText="1"/>
    </xf>
    <xf numFmtId="38" fontId="4" fillId="0" borderId="21" xfId="1" applyFont="1" applyFill="1" applyBorder="1" applyAlignment="1">
      <alignment horizontal="distributed" vertical="center"/>
    </xf>
    <xf numFmtId="38" fontId="4" fillId="0" borderId="12" xfId="1" applyFont="1" applyFill="1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38" fontId="4" fillId="0" borderId="42" xfId="1" applyFont="1" applyFill="1" applyBorder="1" applyAlignment="1">
      <alignment horizontal="center" vertical="center" wrapText="1"/>
    </xf>
    <xf numFmtId="38" fontId="4" fillId="0" borderId="43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distributed" vertical="center"/>
    </xf>
    <xf numFmtId="38" fontId="4" fillId="0" borderId="27" xfId="1" applyFont="1" applyFill="1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38" fontId="4" fillId="0" borderId="12" xfId="1" applyFont="1" applyFill="1" applyBorder="1" applyAlignment="1">
      <alignment horizontal="distributed" vertical="center" wrapText="1" shrinkToFit="1"/>
    </xf>
    <xf numFmtId="38" fontId="4" fillId="0" borderId="41" xfId="1" applyFont="1" applyFill="1" applyBorder="1" applyAlignment="1">
      <alignment horizontal="distributed" vertical="center" wrapText="1" shrinkToFit="1"/>
    </xf>
    <xf numFmtId="38" fontId="4" fillId="0" borderId="29" xfId="1" applyFont="1" applyFill="1" applyBorder="1" applyAlignment="1">
      <alignment horizontal="distributed" vertical="center" wrapText="1" shrinkToFit="1"/>
    </xf>
    <xf numFmtId="38" fontId="4" fillId="0" borderId="36" xfId="1" applyFont="1" applyFill="1" applyBorder="1" applyAlignment="1">
      <alignment horizontal="center" vertical="center" wrapText="1"/>
    </xf>
    <xf numFmtId="38" fontId="4" fillId="0" borderId="37" xfId="1" applyFont="1" applyFill="1" applyBorder="1" applyAlignment="1">
      <alignment horizontal="center" vertical="center" wrapText="1"/>
    </xf>
    <xf numFmtId="38" fontId="4" fillId="0" borderId="38" xfId="1" applyFont="1" applyFill="1" applyBorder="1" applyAlignment="1">
      <alignment horizontal="center" vertical="center" wrapText="1"/>
    </xf>
    <xf numFmtId="38" fontId="5" fillId="0" borderId="39" xfId="1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 wrapText="1"/>
    </xf>
    <xf numFmtId="38" fontId="5" fillId="0" borderId="40" xfId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center" vertical="center" wrapText="1"/>
    </xf>
    <xf numFmtId="38" fontId="5" fillId="0" borderId="20" xfId="1" applyFont="1" applyFill="1" applyBorder="1" applyAlignment="1">
      <alignment horizontal="center" vertical="center" wrapText="1"/>
    </xf>
    <xf numFmtId="38" fontId="4" fillId="0" borderId="40" xfId="1" applyFont="1" applyFill="1" applyBorder="1" applyAlignment="1">
      <alignment horizontal="center" vertical="center" wrapText="1"/>
    </xf>
    <xf numFmtId="38" fontId="4" fillId="0" borderId="18" xfId="1" applyFont="1" applyFill="1" applyBorder="1" applyAlignment="1">
      <alignment horizontal="center" vertical="center" textRotation="255" shrinkToFit="1"/>
    </xf>
    <xf numFmtId="38" fontId="4" fillId="0" borderId="45" xfId="1" applyFont="1" applyFill="1" applyBorder="1" applyAlignment="1">
      <alignment horizontal="center" vertical="center" textRotation="255" shrinkToFit="1"/>
    </xf>
    <xf numFmtId="38" fontId="4" fillId="0" borderId="11" xfId="1" applyFont="1" applyFill="1" applyBorder="1" applyAlignment="1">
      <alignment horizontal="distributed" vertical="center" wrapText="1" shrinkToFit="1"/>
    </xf>
    <xf numFmtId="38" fontId="4" fillId="0" borderId="1" xfId="1" applyFont="1" applyFill="1" applyBorder="1" applyAlignment="1">
      <alignment horizontal="distributed" vertical="center" wrapText="1" shrinkToFit="1"/>
    </xf>
    <xf numFmtId="38" fontId="4" fillId="0" borderId="25" xfId="1" applyFont="1" applyFill="1" applyBorder="1" applyAlignment="1">
      <alignment horizontal="center" vertical="center" textRotation="255" shrinkToFit="1"/>
    </xf>
    <xf numFmtId="38" fontId="4" fillId="0" borderId="43" xfId="1" applyFont="1" applyFill="1" applyBorder="1" applyAlignment="1">
      <alignment horizontal="center" vertical="center" textRotation="255" shrinkToFit="1"/>
    </xf>
    <xf numFmtId="38" fontId="4" fillId="0" borderId="9" xfId="1" applyFont="1" applyFill="1" applyBorder="1" applyAlignment="1">
      <alignment horizontal="distributed" vertical="center" wrapText="1" shrinkToFit="1"/>
    </xf>
    <xf numFmtId="38" fontId="4" fillId="0" borderId="54" xfId="1" applyFont="1" applyFill="1" applyBorder="1" applyAlignment="1">
      <alignment horizontal="distributed" vertical="center" wrapText="1"/>
    </xf>
    <xf numFmtId="38" fontId="4" fillId="0" borderId="41" xfId="1" applyFont="1" applyFill="1" applyBorder="1" applyAlignment="1">
      <alignment horizontal="distributed" vertical="center" shrinkToFit="1"/>
    </xf>
    <xf numFmtId="38" fontId="4" fillId="0" borderId="54" xfId="1" applyFont="1" applyFill="1" applyBorder="1" applyAlignment="1">
      <alignment horizontal="distributed" vertical="center" shrinkToFit="1"/>
    </xf>
    <xf numFmtId="38" fontId="4" fillId="0" borderId="10" xfId="1" applyFont="1" applyFill="1" applyBorder="1" applyAlignment="1">
      <alignment horizontal="distributed" vertical="center" wrapText="1"/>
    </xf>
    <xf numFmtId="38" fontId="4" fillId="0" borderId="44" xfId="1" applyFont="1" applyFill="1" applyBorder="1" applyAlignment="1">
      <alignment horizontal="center" vertical="center" textRotation="255" wrapText="1"/>
    </xf>
    <xf numFmtId="38" fontId="4" fillId="0" borderId="4" xfId="1" applyFont="1" applyFill="1" applyBorder="1" applyAlignment="1">
      <alignment horizontal="center" vertical="center" textRotation="255" wrapText="1"/>
    </xf>
    <xf numFmtId="38" fontId="4" fillId="0" borderId="6" xfId="1" applyFont="1" applyFill="1" applyBorder="1" applyAlignment="1">
      <alignment horizontal="center" vertical="center" textRotation="255" wrapText="1"/>
    </xf>
    <xf numFmtId="38" fontId="4" fillId="0" borderId="41" xfId="1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38" fontId="4" fillId="0" borderId="45" xfId="1" applyFont="1" applyFill="1" applyBorder="1" applyAlignment="1">
      <alignment horizontal="distributed" vertical="center" wrapText="1"/>
    </xf>
    <xf numFmtId="38" fontId="4" fillId="0" borderId="55" xfId="1" applyFont="1" applyFill="1" applyBorder="1" applyAlignment="1">
      <alignment horizontal="distributed" vertical="center" wrapText="1"/>
    </xf>
    <xf numFmtId="38" fontId="6" fillId="0" borderId="0" xfId="1" applyFont="1" applyFill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38" fontId="3" fillId="0" borderId="51" xfId="1" quotePrefix="1" applyFont="1" applyFill="1" applyBorder="1" applyAlignment="1">
      <alignment horizontal="center" vertical="center" shrinkToFit="1"/>
    </xf>
    <xf numFmtId="38" fontId="3" fillId="0" borderId="52" xfId="1" quotePrefix="1" applyFont="1" applyFill="1" applyBorder="1" applyAlignment="1">
      <alignment horizontal="center" vertical="center" shrinkToFit="1"/>
    </xf>
    <xf numFmtId="38" fontId="3" fillId="0" borderId="56" xfId="1" quotePrefix="1" applyFont="1" applyFill="1" applyBorder="1" applyAlignment="1">
      <alignment horizontal="center" vertical="center" shrinkToFit="1"/>
    </xf>
    <xf numFmtId="38" fontId="4" fillId="0" borderId="57" xfId="1" applyFont="1" applyFill="1" applyBorder="1" applyAlignment="1">
      <alignment horizontal="center" vertical="center" wrapText="1"/>
    </xf>
    <xf numFmtId="38" fontId="4" fillId="0" borderId="58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28" xfId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distributed" vertical="center"/>
    </xf>
    <xf numFmtId="38" fontId="4" fillId="0" borderId="11" xfId="1" applyFont="1" applyFill="1" applyBorder="1" applyAlignment="1">
      <alignment horizontal="distributed" vertical="center" shrinkToFit="1"/>
    </xf>
    <xf numFmtId="38" fontId="4" fillId="0" borderId="59" xfId="1" applyFont="1" applyFill="1" applyBorder="1" applyAlignment="1">
      <alignment horizontal="distributed" vertical="center" wrapText="1"/>
    </xf>
    <xf numFmtId="38" fontId="4" fillId="0" borderId="28" xfId="1" applyFont="1" applyFill="1" applyBorder="1" applyAlignment="1">
      <alignment horizontal="distributed" vertical="center" wrapText="1"/>
    </xf>
    <xf numFmtId="0" fontId="0" fillId="0" borderId="0" xfId="0" applyBorder="1" applyAlignment="1"/>
    <xf numFmtId="38" fontId="4" fillId="0" borderId="60" xfId="1" applyFont="1" applyFill="1" applyBorder="1" applyAlignment="1">
      <alignment horizontal="center" vertical="center" wrapText="1"/>
    </xf>
    <xf numFmtId="38" fontId="4" fillId="0" borderId="59" xfId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38" fontId="5" fillId="0" borderId="61" xfId="1" applyFont="1" applyFill="1" applyBorder="1" applyAlignment="1">
      <alignment horizontal="center" vertical="center" wrapText="1"/>
    </xf>
    <xf numFmtId="38" fontId="5" fillId="0" borderId="23" xfId="1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distributed" vertical="center" wrapText="1" shrinkToFit="1"/>
    </xf>
    <xf numFmtId="38" fontId="4" fillId="0" borderId="22" xfId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left" vertical="center" wrapText="1"/>
    </xf>
    <xf numFmtId="38" fontId="4" fillId="0" borderId="13" xfId="1" applyFont="1" applyFill="1" applyBorder="1" applyAlignment="1">
      <alignment horizontal="left" vertical="center" wrapText="1"/>
    </xf>
    <xf numFmtId="38" fontId="4" fillId="0" borderId="40" xfId="1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horizontal="left" vertical="center" wrapText="1"/>
    </xf>
    <xf numFmtId="38" fontId="4" fillId="0" borderId="23" xfId="1" applyFont="1" applyFill="1" applyBorder="1" applyAlignment="1">
      <alignment horizontal="center" vertical="center" wrapText="1"/>
    </xf>
    <xf numFmtId="38" fontId="4" fillId="0" borderId="54" xfId="1" applyFont="1" applyFill="1" applyBorder="1" applyAlignment="1">
      <alignment horizontal="center" vertical="center" wrapText="1"/>
    </xf>
    <xf numFmtId="38" fontId="4" fillId="0" borderId="58" xfId="1" applyFont="1" applyFill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3714-12B6-40A0-9E40-9F45A8F91BC6}">
  <sheetPr>
    <tabColor rgb="FFFFFF00"/>
    <pageSetUpPr fitToPage="1"/>
  </sheetPr>
  <dimension ref="A1:BQ34"/>
  <sheetViews>
    <sheetView tabSelected="1" zoomScale="70" zoomScaleNormal="70" zoomScaleSheetLayoutView="90" workbookViewId="0">
      <selection activeCell="Z16" sqref="Z16"/>
    </sheetView>
  </sheetViews>
  <sheetFormatPr defaultColWidth="6.5" defaultRowHeight="30.75" customHeight="1" x14ac:dyDescent="0.15"/>
  <cols>
    <col min="1" max="2" width="3.5" style="3" customWidth="1"/>
    <col min="3" max="3" width="13" style="3" customWidth="1"/>
    <col min="4" max="4" width="11.5" style="1" customWidth="1"/>
    <col min="5" max="5" width="5.625" style="1" customWidth="1"/>
    <col min="6" max="6" width="11.375" style="1" customWidth="1"/>
    <col min="7" max="9" width="5.625" style="1" customWidth="1"/>
    <col min="10" max="10" width="11.375" style="1" customWidth="1"/>
    <col min="11" max="11" width="5.625" style="1" customWidth="1"/>
    <col min="12" max="12" width="11.375" style="1" customWidth="1"/>
    <col min="13" max="15" width="5.625" style="1" customWidth="1"/>
    <col min="16" max="16" width="11.375" style="1" customWidth="1"/>
    <col min="17" max="17" width="5.625" style="1" customWidth="1"/>
    <col min="18" max="18" width="11.375" style="1" customWidth="1"/>
    <col min="19" max="21" width="5.625" style="1" customWidth="1"/>
    <col min="22" max="22" width="11.25" style="1" customWidth="1"/>
    <col min="23" max="23" width="5.75" style="1" customWidth="1"/>
    <col min="24" max="24" width="11.25" style="1" customWidth="1"/>
    <col min="25" max="27" width="5.625" style="1" customWidth="1"/>
    <col min="28" max="28" width="11.5" style="1" customWidth="1"/>
    <col min="29" max="29" width="5.625" style="1" customWidth="1"/>
    <col min="30" max="30" width="11.375" style="1" customWidth="1"/>
    <col min="31" max="33" width="5.625" style="1" customWidth="1"/>
    <col min="34" max="34" width="11.5" style="1" customWidth="1"/>
    <col min="35" max="35" width="5.625" style="1" customWidth="1"/>
    <col min="36" max="36" width="11.375" style="1" customWidth="1"/>
    <col min="37" max="39" width="5.625" style="1" customWidth="1"/>
    <col min="40" max="40" width="12.875" style="3" customWidth="1"/>
    <col min="41" max="41" width="3.375" style="3" customWidth="1"/>
    <col min="42" max="42" width="3.5" style="3" customWidth="1"/>
    <col min="43" max="43" width="5.625" style="10" customWidth="1"/>
    <col min="44" max="44" width="11.375" style="1" customWidth="1"/>
    <col min="45" max="45" width="5.625" style="2" customWidth="1"/>
    <col min="46" max="46" width="11.375" style="1" customWidth="1"/>
    <col min="47" max="49" width="5.625" style="1" customWidth="1"/>
    <col min="50" max="50" width="11.375" style="1" customWidth="1"/>
    <col min="51" max="51" width="5.625" style="2" customWidth="1"/>
    <col min="52" max="52" width="11.375" style="1" customWidth="1"/>
    <col min="53" max="55" width="5.625" style="1" customWidth="1"/>
    <col min="56" max="56" width="11.375" style="1" customWidth="1"/>
    <col min="57" max="57" width="5.625" style="2" customWidth="1"/>
    <col min="58" max="58" width="11.375" style="1" customWidth="1"/>
    <col min="59" max="59" width="5.625" style="1" customWidth="1"/>
    <col min="60" max="60" width="5.625" style="2" customWidth="1"/>
    <col min="61" max="61" width="5.625" style="1" customWidth="1"/>
    <col min="62" max="62" width="11.25" style="1" customWidth="1"/>
    <col min="63" max="63" width="5.625" style="1" customWidth="1"/>
    <col min="64" max="64" width="11.25" style="1" customWidth="1"/>
    <col min="65" max="67" width="5.625" style="1" customWidth="1"/>
    <col min="68" max="68" width="9.625" style="3" customWidth="1"/>
    <col min="69" max="69" width="3.375" style="3" customWidth="1"/>
    <col min="70" max="16384" width="6.5" style="1"/>
  </cols>
  <sheetData>
    <row r="1" spans="1:69" ht="27.75" customHeight="1" x14ac:dyDescent="0.15">
      <c r="A1" s="101" t="s">
        <v>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</row>
    <row r="2" spans="1:69" ht="22.5" customHeight="1" thickBot="1" x14ac:dyDescent="0.2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02" t="s">
        <v>23</v>
      </c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</row>
    <row r="3" spans="1:69" ht="30.75" customHeight="1" x14ac:dyDescent="0.15">
      <c r="A3" s="103"/>
      <c r="B3" s="104"/>
      <c r="C3" s="105"/>
      <c r="D3" s="115" t="s">
        <v>44</v>
      </c>
      <c r="E3" s="113"/>
      <c r="F3" s="113"/>
      <c r="G3" s="113"/>
      <c r="H3" s="113"/>
      <c r="I3" s="114"/>
      <c r="J3" s="113">
        <v>2</v>
      </c>
      <c r="K3" s="113"/>
      <c r="L3" s="113"/>
      <c r="M3" s="113"/>
      <c r="N3" s="113"/>
      <c r="O3" s="114"/>
      <c r="P3" s="109">
        <v>3</v>
      </c>
      <c r="Q3" s="110"/>
      <c r="R3" s="110"/>
      <c r="S3" s="110"/>
      <c r="T3" s="110"/>
      <c r="U3" s="111"/>
      <c r="V3" s="112">
        <v>4</v>
      </c>
      <c r="W3" s="110"/>
      <c r="X3" s="110"/>
      <c r="Y3" s="110"/>
      <c r="Z3" s="110"/>
      <c r="AA3" s="111"/>
      <c r="AB3" s="109">
        <v>5</v>
      </c>
      <c r="AC3" s="110"/>
      <c r="AD3" s="110"/>
      <c r="AE3" s="110"/>
      <c r="AF3" s="110"/>
      <c r="AG3" s="111"/>
      <c r="AH3" s="109">
        <v>6</v>
      </c>
      <c r="AI3" s="116"/>
      <c r="AJ3" s="116"/>
      <c r="AK3" s="116"/>
      <c r="AL3" s="116"/>
      <c r="AM3" s="117"/>
      <c r="AN3" s="104"/>
      <c r="AO3" s="104"/>
      <c r="AP3" s="105"/>
    </row>
    <row r="4" spans="1:69" s="10" customFormat="1" ht="30.75" customHeight="1" x14ac:dyDescent="0.15">
      <c r="A4" s="106"/>
      <c r="B4" s="107"/>
      <c r="C4" s="108"/>
      <c r="D4" s="32" t="s">
        <v>24</v>
      </c>
      <c r="E4" s="23" t="s">
        <v>0</v>
      </c>
      <c r="F4" s="26" t="s">
        <v>21</v>
      </c>
      <c r="G4" s="26" t="s">
        <v>0</v>
      </c>
      <c r="H4" s="26" t="s">
        <v>22</v>
      </c>
      <c r="I4" s="30" t="s">
        <v>1</v>
      </c>
      <c r="J4" s="56" t="s">
        <v>24</v>
      </c>
      <c r="K4" s="23" t="s">
        <v>0</v>
      </c>
      <c r="L4" s="26" t="s">
        <v>21</v>
      </c>
      <c r="M4" s="26" t="s">
        <v>0</v>
      </c>
      <c r="N4" s="26" t="s">
        <v>22</v>
      </c>
      <c r="O4" s="30" t="s">
        <v>1</v>
      </c>
      <c r="P4" s="56" t="s">
        <v>24</v>
      </c>
      <c r="Q4" s="23" t="s">
        <v>0</v>
      </c>
      <c r="R4" s="26" t="s">
        <v>21</v>
      </c>
      <c r="S4" s="26" t="s">
        <v>0</v>
      </c>
      <c r="T4" s="26" t="s">
        <v>22</v>
      </c>
      <c r="U4" s="30" t="s">
        <v>1</v>
      </c>
      <c r="V4" s="32" t="s">
        <v>24</v>
      </c>
      <c r="W4" s="23" t="s">
        <v>0</v>
      </c>
      <c r="X4" s="26" t="s">
        <v>21</v>
      </c>
      <c r="Y4" s="26" t="s">
        <v>0</v>
      </c>
      <c r="Z4" s="26" t="s">
        <v>22</v>
      </c>
      <c r="AA4" s="30" t="s">
        <v>1</v>
      </c>
      <c r="AB4" s="56" t="s">
        <v>24</v>
      </c>
      <c r="AC4" s="23" t="s">
        <v>0</v>
      </c>
      <c r="AD4" s="26" t="s">
        <v>21</v>
      </c>
      <c r="AE4" s="26" t="s">
        <v>0</v>
      </c>
      <c r="AF4" s="26" t="s">
        <v>22</v>
      </c>
      <c r="AG4" s="30" t="s">
        <v>1</v>
      </c>
      <c r="AH4" s="56" t="s">
        <v>24</v>
      </c>
      <c r="AI4" s="23" t="s">
        <v>0</v>
      </c>
      <c r="AJ4" s="26" t="s">
        <v>21</v>
      </c>
      <c r="AK4" s="26" t="s">
        <v>0</v>
      </c>
      <c r="AL4" s="26" t="s">
        <v>22</v>
      </c>
      <c r="AM4" s="30" t="s">
        <v>1</v>
      </c>
      <c r="AN4" s="107"/>
      <c r="AO4" s="107"/>
      <c r="AP4" s="108"/>
      <c r="AR4" s="1"/>
      <c r="AS4" s="2"/>
      <c r="AT4" s="1"/>
      <c r="AU4" s="1"/>
      <c r="AV4" s="1"/>
      <c r="AW4" s="1"/>
      <c r="AX4" s="1"/>
      <c r="AY4" s="2"/>
      <c r="AZ4" s="1"/>
      <c r="BA4" s="1"/>
      <c r="BB4" s="1"/>
      <c r="BC4" s="1"/>
      <c r="BD4" s="1"/>
      <c r="BE4" s="2"/>
      <c r="BF4" s="1"/>
      <c r="BG4" s="1"/>
      <c r="BH4" s="2"/>
      <c r="BI4" s="1"/>
      <c r="BJ4" s="1"/>
      <c r="BK4" s="1"/>
      <c r="BL4" s="1"/>
      <c r="BM4" s="1"/>
      <c r="BN4" s="1"/>
      <c r="BO4" s="1"/>
      <c r="BP4" s="3"/>
      <c r="BQ4" s="3"/>
    </row>
    <row r="5" spans="1:69" s="10" customFormat="1" ht="30.75" customHeight="1" x14ac:dyDescent="0.15">
      <c r="A5" s="118" t="s">
        <v>19</v>
      </c>
      <c r="B5" s="119"/>
      <c r="C5" s="119"/>
      <c r="D5" s="31">
        <v>85388937</v>
      </c>
      <c r="E5" s="22">
        <v>101.6</v>
      </c>
      <c r="F5" s="21">
        <v>83627290</v>
      </c>
      <c r="G5" s="22">
        <v>102</v>
      </c>
      <c r="H5" s="22">
        <v>35.700000000000003</v>
      </c>
      <c r="I5" s="29">
        <v>97.9</v>
      </c>
      <c r="J5" s="34">
        <v>82783801</v>
      </c>
      <c r="K5" s="22">
        <v>96.9</v>
      </c>
      <c r="L5" s="21">
        <v>81117429</v>
      </c>
      <c r="M5" s="22">
        <v>97</v>
      </c>
      <c r="N5" s="22">
        <v>35.5</v>
      </c>
      <c r="O5" s="29">
        <v>98</v>
      </c>
      <c r="P5" s="34">
        <v>82896868</v>
      </c>
      <c r="Q5" s="22">
        <v>100.1</v>
      </c>
      <c r="R5" s="21">
        <v>81541653</v>
      </c>
      <c r="S5" s="22">
        <v>100.5</v>
      </c>
      <c r="T5" s="22">
        <v>33.4</v>
      </c>
      <c r="U5" s="29">
        <v>98.4</v>
      </c>
      <c r="V5" s="84">
        <v>83163057</v>
      </c>
      <c r="W5" s="48">
        <v>100.3</v>
      </c>
      <c r="X5" s="85">
        <v>81884911</v>
      </c>
      <c r="Y5" s="48">
        <v>100.4</v>
      </c>
      <c r="Z5" s="48">
        <v>33.200000000000003</v>
      </c>
      <c r="AA5" s="80">
        <v>98.5</v>
      </c>
      <c r="AB5" s="34">
        <v>86992215</v>
      </c>
      <c r="AC5" s="22">
        <v>104.6</v>
      </c>
      <c r="AD5" s="21">
        <v>85729482</v>
      </c>
      <c r="AE5" s="22">
        <v>104.7</v>
      </c>
      <c r="AF5" s="22">
        <v>34.299999999999997</v>
      </c>
      <c r="AG5" s="29">
        <v>98.5</v>
      </c>
      <c r="AH5" s="34">
        <v>86183237</v>
      </c>
      <c r="AI5" s="22">
        <v>99.1</v>
      </c>
      <c r="AJ5" s="21">
        <v>84893761</v>
      </c>
      <c r="AK5" s="22">
        <v>99</v>
      </c>
      <c r="AL5" s="22">
        <v>33.5</v>
      </c>
      <c r="AM5" s="29">
        <v>98.5</v>
      </c>
      <c r="AN5" s="119" t="s">
        <v>19</v>
      </c>
      <c r="AO5" s="119"/>
      <c r="AP5" s="120"/>
      <c r="AR5" s="1"/>
      <c r="AS5" s="2"/>
      <c r="AT5" s="1"/>
      <c r="AU5" s="1"/>
      <c r="AV5" s="1"/>
      <c r="AW5" s="1"/>
      <c r="AX5" s="1"/>
      <c r="AY5" s="2"/>
      <c r="AZ5" s="1"/>
      <c r="BA5" s="1"/>
      <c r="BB5" s="1"/>
      <c r="BC5" s="1"/>
      <c r="BD5" s="1"/>
      <c r="BE5" s="2"/>
      <c r="BF5" s="1"/>
      <c r="BG5" s="1"/>
      <c r="BH5" s="2"/>
      <c r="BI5" s="1"/>
      <c r="BJ5" s="1"/>
      <c r="BK5" s="1"/>
      <c r="BL5" s="1"/>
      <c r="BM5" s="1"/>
      <c r="BN5" s="1"/>
      <c r="BO5" s="1"/>
      <c r="BP5" s="3"/>
      <c r="BQ5" s="3"/>
    </row>
    <row r="6" spans="1:69" s="10" customFormat="1" ht="30.75" customHeight="1" x14ac:dyDescent="0.15">
      <c r="A6" s="13"/>
      <c r="B6" s="121" t="s">
        <v>29</v>
      </c>
      <c r="C6" s="66" t="s">
        <v>30</v>
      </c>
      <c r="D6" s="31">
        <v>73022942</v>
      </c>
      <c r="E6" s="22">
        <v>103</v>
      </c>
      <c r="F6" s="21">
        <v>71291025</v>
      </c>
      <c r="G6" s="22">
        <v>103.5</v>
      </c>
      <c r="H6" s="22">
        <v>30.4</v>
      </c>
      <c r="I6" s="29">
        <v>97.6</v>
      </c>
      <c r="J6" s="34">
        <v>72201596</v>
      </c>
      <c r="K6" s="22">
        <v>98.9</v>
      </c>
      <c r="L6" s="21">
        <v>70671353</v>
      </c>
      <c r="M6" s="22">
        <v>99.1</v>
      </c>
      <c r="N6" s="22">
        <v>30.9</v>
      </c>
      <c r="O6" s="29">
        <v>97.9</v>
      </c>
      <c r="P6" s="34">
        <v>71151990</v>
      </c>
      <c r="Q6" s="22">
        <v>98.5</v>
      </c>
      <c r="R6" s="21">
        <v>69826568</v>
      </c>
      <c r="S6" s="22">
        <v>98.8</v>
      </c>
      <c r="T6" s="22">
        <v>28.6</v>
      </c>
      <c r="U6" s="29">
        <v>98.1</v>
      </c>
      <c r="V6" s="84">
        <v>72797095</v>
      </c>
      <c r="W6" s="48">
        <v>102.3</v>
      </c>
      <c r="X6" s="85">
        <v>71545671</v>
      </c>
      <c r="Y6" s="48">
        <v>102.5</v>
      </c>
      <c r="Z6" s="48">
        <v>29</v>
      </c>
      <c r="AA6" s="80">
        <v>98.3</v>
      </c>
      <c r="AB6" s="34">
        <v>75278376</v>
      </c>
      <c r="AC6" s="22">
        <v>103.4</v>
      </c>
      <c r="AD6" s="21">
        <v>74035895</v>
      </c>
      <c r="AE6" s="22">
        <v>103.5</v>
      </c>
      <c r="AF6" s="22">
        <v>29.6</v>
      </c>
      <c r="AG6" s="29">
        <v>98.3</v>
      </c>
      <c r="AH6" s="34">
        <v>70946478</v>
      </c>
      <c r="AI6" s="22">
        <v>94.2</v>
      </c>
      <c r="AJ6" s="21">
        <v>69675422</v>
      </c>
      <c r="AK6" s="22">
        <v>94.1</v>
      </c>
      <c r="AL6" s="22">
        <v>27.5</v>
      </c>
      <c r="AM6" s="29">
        <v>98.2</v>
      </c>
      <c r="AN6" s="74" t="s">
        <v>30</v>
      </c>
      <c r="AO6" s="121" t="s">
        <v>29</v>
      </c>
      <c r="AP6" s="14"/>
      <c r="AR6" s="1"/>
      <c r="AS6" s="2"/>
      <c r="AT6" s="1"/>
      <c r="AU6" s="1"/>
      <c r="AV6" s="1"/>
      <c r="AW6" s="1"/>
      <c r="AX6" s="1"/>
      <c r="AY6" s="2"/>
      <c r="AZ6" s="1"/>
      <c r="BA6" s="1"/>
      <c r="BB6" s="1"/>
      <c r="BC6" s="1"/>
      <c r="BD6" s="1"/>
      <c r="BE6" s="2"/>
      <c r="BF6" s="1"/>
      <c r="BG6" s="1"/>
      <c r="BH6" s="2"/>
      <c r="BI6" s="1"/>
      <c r="BJ6" s="1"/>
      <c r="BK6" s="1"/>
      <c r="BL6" s="1"/>
      <c r="BM6" s="1"/>
      <c r="BN6" s="1"/>
      <c r="BO6" s="1"/>
      <c r="BP6" s="3"/>
      <c r="BQ6" s="3"/>
    </row>
    <row r="7" spans="1:69" s="10" customFormat="1" ht="30.75" customHeight="1" x14ac:dyDescent="0.15">
      <c r="A7" s="13"/>
      <c r="B7" s="121"/>
      <c r="C7" s="66" t="s">
        <v>31</v>
      </c>
      <c r="D7" s="31">
        <v>1860876</v>
      </c>
      <c r="E7" s="22">
        <v>121</v>
      </c>
      <c r="F7" s="21">
        <v>1860876</v>
      </c>
      <c r="G7" s="22">
        <v>121</v>
      </c>
      <c r="H7" s="22">
        <v>0.8</v>
      </c>
      <c r="I7" s="29">
        <v>100</v>
      </c>
      <c r="J7" s="34">
        <v>1718875</v>
      </c>
      <c r="K7" s="22">
        <v>92.4</v>
      </c>
      <c r="L7" s="21">
        <v>1718875</v>
      </c>
      <c r="M7" s="22">
        <v>92.4</v>
      </c>
      <c r="N7" s="22">
        <v>0.8</v>
      </c>
      <c r="O7" s="29">
        <v>100</v>
      </c>
      <c r="P7" s="34">
        <v>2495260</v>
      </c>
      <c r="Q7" s="22">
        <v>145.19999999999999</v>
      </c>
      <c r="R7" s="21">
        <v>2495260</v>
      </c>
      <c r="S7" s="22">
        <v>145.19999999999999</v>
      </c>
      <c r="T7" s="22">
        <v>1</v>
      </c>
      <c r="U7" s="29">
        <v>100</v>
      </c>
      <c r="V7" s="84">
        <v>2156153</v>
      </c>
      <c r="W7" s="48">
        <v>86.4</v>
      </c>
      <c r="X7" s="85">
        <v>2156153</v>
      </c>
      <c r="Y7" s="48">
        <v>86.4</v>
      </c>
      <c r="Z7" s="48">
        <v>0.9</v>
      </c>
      <c r="AA7" s="80">
        <v>100</v>
      </c>
      <c r="AB7" s="34">
        <v>2640271</v>
      </c>
      <c r="AC7" s="22">
        <v>122.5</v>
      </c>
      <c r="AD7" s="21">
        <v>2640271</v>
      </c>
      <c r="AE7" s="22">
        <v>122.5</v>
      </c>
      <c r="AF7" s="22">
        <v>1.1000000000000001</v>
      </c>
      <c r="AG7" s="29">
        <v>100</v>
      </c>
      <c r="AH7" s="34">
        <v>3569037</v>
      </c>
      <c r="AI7" s="22">
        <v>135.19999999999999</v>
      </c>
      <c r="AJ7" s="21">
        <v>3569037</v>
      </c>
      <c r="AK7" s="22">
        <v>135.19999999999999</v>
      </c>
      <c r="AL7" s="22">
        <v>1.4</v>
      </c>
      <c r="AM7" s="29">
        <v>100</v>
      </c>
      <c r="AN7" s="74" t="s">
        <v>31</v>
      </c>
      <c r="AO7" s="121"/>
      <c r="AP7" s="14"/>
      <c r="AR7" s="1"/>
      <c r="AS7" s="2"/>
      <c r="AT7" s="1"/>
      <c r="AU7" s="1"/>
      <c r="AV7" s="1"/>
      <c r="AW7" s="1"/>
      <c r="AX7" s="1"/>
      <c r="AY7" s="2"/>
      <c r="AZ7" s="1"/>
      <c r="BA7" s="1"/>
      <c r="BB7" s="1"/>
      <c r="BC7" s="1"/>
      <c r="BD7" s="1"/>
      <c r="BE7" s="2"/>
      <c r="BF7" s="1"/>
      <c r="BG7" s="1"/>
      <c r="BH7" s="2"/>
      <c r="BI7" s="1"/>
      <c r="BJ7" s="1"/>
      <c r="BK7" s="1"/>
      <c r="BL7" s="1"/>
      <c r="BM7" s="1"/>
      <c r="BN7" s="1"/>
      <c r="BO7" s="1"/>
      <c r="BP7" s="3"/>
      <c r="BQ7" s="3"/>
    </row>
    <row r="8" spans="1:69" s="10" customFormat="1" ht="30.75" customHeight="1" x14ac:dyDescent="0.15">
      <c r="A8" s="13"/>
      <c r="B8" s="121"/>
      <c r="C8" s="67" t="s">
        <v>32</v>
      </c>
      <c r="D8" s="31">
        <v>1059892</v>
      </c>
      <c r="E8" s="22">
        <v>82.3</v>
      </c>
      <c r="F8" s="21">
        <v>1059892</v>
      </c>
      <c r="G8" s="22">
        <v>82.3</v>
      </c>
      <c r="H8" s="22">
        <v>0.5</v>
      </c>
      <c r="I8" s="29">
        <v>100</v>
      </c>
      <c r="J8" s="34">
        <v>2016843</v>
      </c>
      <c r="K8" s="22">
        <v>190.3</v>
      </c>
      <c r="L8" s="21">
        <v>2016843</v>
      </c>
      <c r="M8" s="22">
        <v>190.3</v>
      </c>
      <c r="N8" s="22">
        <v>0.9</v>
      </c>
      <c r="O8" s="29">
        <v>100</v>
      </c>
      <c r="P8" s="34">
        <v>2669108</v>
      </c>
      <c r="Q8" s="22">
        <v>132.30000000000001</v>
      </c>
      <c r="R8" s="21">
        <v>2669108</v>
      </c>
      <c r="S8" s="22">
        <v>132.30000000000001</v>
      </c>
      <c r="T8" s="22">
        <v>1.1000000000000001</v>
      </c>
      <c r="U8" s="29">
        <v>100</v>
      </c>
      <c r="V8" s="84">
        <v>1558349</v>
      </c>
      <c r="W8" s="48">
        <v>58.4</v>
      </c>
      <c r="X8" s="85">
        <v>1558348</v>
      </c>
      <c r="Y8" s="48">
        <v>58.4</v>
      </c>
      <c r="Z8" s="48">
        <v>0.6</v>
      </c>
      <c r="AA8" s="80">
        <v>100</v>
      </c>
      <c r="AB8" s="34">
        <v>2630839</v>
      </c>
      <c r="AC8" s="22">
        <v>168.8</v>
      </c>
      <c r="AD8" s="21">
        <v>2630839</v>
      </c>
      <c r="AE8" s="22">
        <v>168.8</v>
      </c>
      <c r="AF8" s="22">
        <v>1.1000000000000001</v>
      </c>
      <c r="AG8" s="29">
        <v>100</v>
      </c>
      <c r="AH8" s="34">
        <v>4753089</v>
      </c>
      <c r="AI8" s="22">
        <v>180.7</v>
      </c>
      <c r="AJ8" s="21">
        <v>4753089</v>
      </c>
      <c r="AK8" s="22">
        <v>180.7</v>
      </c>
      <c r="AL8" s="22">
        <v>1.9</v>
      </c>
      <c r="AM8" s="29">
        <v>100</v>
      </c>
      <c r="AN8" s="77" t="s">
        <v>32</v>
      </c>
      <c r="AO8" s="121"/>
      <c r="AP8" s="14"/>
      <c r="AR8" s="1"/>
      <c r="AS8" s="2"/>
      <c r="AT8" s="1"/>
      <c r="AU8" s="1"/>
      <c r="AV8" s="1"/>
      <c r="AW8" s="1"/>
      <c r="AX8" s="1"/>
      <c r="AY8" s="2"/>
      <c r="AZ8" s="1"/>
      <c r="BA8" s="1"/>
      <c r="BB8" s="1"/>
      <c r="BC8" s="1"/>
      <c r="BD8" s="1"/>
      <c r="BE8" s="2"/>
      <c r="BF8" s="1"/>
      <c r="BG8" s="1"/>
      <c r="BH8" s="2"/>
      <c r="BI8" s="1"/>
      <c r="BJ8" s="1"/>
      <c r="BK8" s="1"/>
      <c r="BL8" s="1"/>
      <c r="BM8" s="1"/>
      <c r="BN8" s="1"/>
      <c r="BO8" s="1"/>
      <c r="BP8" s="3"/>
      <c r="BQ8" s="3"/>
    </row>
    <row r="9" spans="1:69" s="10" customFormat="1" ht="30.75" customHeight="1" x14ac:dyDescent="0.15">
      <c r="A9" s="13"/>
      <c r="B9" s="121"/>
      <c r="C9" s="67" t="s">
        <v>33</v>
      </c>
      <c r="D9" s="31">
        <v>75943710</v>
      </c>
      <c r="E9" s="22">
        <v>103</v>
      </c>
      <c r="F9" s="21">
        <v>74211793</v>
      </c>
      <c r="G9" s="22">
        <v>103.5</v>
      </c>
      <c r="H9" s="22">
        <v>31.7</v>
      </c>
      <c r="I9" s="29">
        <v>97.7</v>
      </c>
      <c r="J9" s="34">
        <v>75937314</v>
      </c>
      <c r="K9" s="22">
        <v>100</v>
      </c>
      <c r="L9" s="21">
        <v>74407071</v>
      </c>
      <c r="M9" s="22">
        <v>100.3</v>
      </c>
      <c r="N9" s="22">
        <v>32.5</v>
      </c>
      <c r="O9" s="29">
        <v>98</v>
      </c>
      <c r="P9" s="34">
        <v>76316358</v>
      </c>
      <c r="Q9" s="22">
        <v>100.5</v>
      </c>
      <c r="R9" s="21">
        <v>74990936</v>
      </c>
      <c r="S9" s="22">
        <v>100.8</v>
      </c>
      <c r="T9" s="22">
        <v>30.7</v>
      </c>
      <c r="U9" s="29">
        <v>98.3</v>
      </c>
      <c r="V9" s="84">
        <v>76511597</v>
      </c>
      <c r="W9" s="48">
        <v>100.3</v>
      </c>
      <c r="X9" s="85">
        <v>75260172</v>
      </c>
      <c r="Y9" s="48">
        <v>100.4</v>
      </c>
      <c r="Z9" s="48">
        <v>30.5</v>
      </c>
      <c r="AA9" s="80">
        <v>98.4</v>
      </c>
      <c r="AB9" s="34">
        <v>80549486</v>
      </c>
      <c r="AC9" s="22">
        <v>105.3</v>
      </c>
      <c r="AD9" s="21">
        <v>79307005</v>
      </c>
      <c r="AE9" s="22">
        <v>105.4</v>
      </c>
      <c r="AF9" s="22">
        <v>31.7</v>
      </c>
      <c r="AG9" s="29">
        <v>98.5</v>
      </c>
      <c r="AH9" s="34">
        <v>79268604</v>
      </c>
      <c r="AI9" s="22">
        <v>98.4</v>
      </c>
      <c r="AJ9" s="21">
        <v>77997548</v>
      </c>
      <c r="AK9" s="22">
        <v>98.3</v>
      </c>
      <c r="AL9" s="22">
        <v>30.7</v>
      </c>
      <c r="AM9" s="29">
        <v>98.4</v>
      </c>
      <c r="AN9" s="77" t="s">
        <v>33</v>
      </c>
      <c r="AO9" s="121"/>
      <c r="AP9" s="14"/>
      <c r="AR9" s="1"/>
      <c r="AS9" s="2"/>
      <c r="AT9" s="1"/>
      <c r="AU9" s="1"/>
      <c r="AV9" s="1"/>
      <c r="AW9" s="1"/>
      <c r="AX9" s="1"/>
      <c r="AY9" s="2"/>
      <c r="AZ9" s="1"/>
      <c r="BA9" s="1"/>
      <c r="BB9" s="1"/>
      <c r="BC9" s="1"/>
      <c r="BD9" s="1"/>
      <c r="BE9" s="2"/>
      <c r="BF9" s="1"/>
      <c r="BG9" s="1"/>
      <c r="BH9" s="2"/>
      <c r="BI9" s="1"/>
      <c r="BJ9" s="1"/>
      <c r="BK9" s="1"/>
      <c r="BL9" s="1"/>
      <c r="BM9" s="1"/>
      <c r="BN9" s="1"/>
      <c r="BO9" s="1"/>
      <c r="BP9" s="3"/>
      <c r="BQ9" s="3"/>
    </row>
    <row r="10" spans="1:69" s="10" customFormat="1" ht="30.75" customHeight="1" x14ac:dyDescent="0.15">
      <c r="A10" s="13"/>
      <c r="B10" s="122" t="s">
        <v>3</v>
      </c>
      <c r="C10" s="123"/>
      <c r="D10" s="31">
        <v>9040057</v>
      </c>
      <c r="E10" s="22">
        <v>95.3</v>
      </c>
      <c r="F10" s="21">
        <v>9010327</v>
      </c>
      <c r="G10" s="22">
        <v>95.3</v>
      </c>
      <c r="H10" s="22">
        <v>3.8</v>
      </c>
      <c r="I10" s="29">
        <v>99.7</v>
      </c>
      <c r="J10" s="34">
        <v>6435547</v>
      </c>
      <c r="K10" s="22">
        <v>71.2</v>
      </c>
      <c r="L10" s="21">
        <v>6299418</v>
      </c>
      <c r="M10" s="22">
        <v>69.900000000000006</v>
      </c>
      <c r="N10" s="22">
        <v>2.8</v>
      </c>
      <c r="O10" s="29">
        <v>97.9</v>
      </c>
      <c r="P10" s="34">
        <v>6270007</v>
      </c>
      <c r="Q10" s="22">
        <v>97.4</v>
      </c>
      <c r="R10" s="21">
        <v>6240214</v>
      </c>
      <c r="S10" s="22">
        <v>99.1</v>
      </c>
      <c r="T10" s="22">
        <v>2.6</v>
      </c>
      <c r="U10" s="29">
        <v>99.5</v>
      </c>
      <c r="V10" s="84">
        <v>6481812</v>
      </c>
      <c r="W10" s="48">
        <v>103.4</v>
      </c>
      <c r="X10" s="85">
        <v>6455091</v>
      </c>
      <c r="Y10" s="48">
        <v>103.4</v>
      </c>
      <c r="Z10" s="48">
        <v>2.6</v>
      </c>
      <c r="AA10" s="80">
        <v>99.6</v>
      </c>
      <c r="AB10" s="34">
        <v>6298057</v>
      </c>
      <c r="AC10" s="22">
        <v>97.2</v>
      </c>
      <c r="AD10" s="21">
        <v>6277805</v>
      </c>
      <c r="AE10" s="22">
        <v>97.3</v>
      </c>
      <c r="AF10" s="22">
        <v>2.5</v>
      </c>
      <c r="AG10" s="29">
        <v>99.7</v>
      </c>
      <c r="AH10" s="34">
        <v>6571959</v>
      </c>
      <c r="AI10" s="22">
        <v>104.3</v>
      </c>
      <c r="AJ10" s="21">
        <v>6553539</v>
      </c>
      <c r="AK10" s="22">
        <v>104.4</v>
      </c>
      <c r="AL10" s="22">
        <v>2.6</v>
      </c>
      <c r="AM10" s="29">
        <v>99.7</v>
      </c>
      <c r="AN10" s="124" t="s">
        <v>3</v>
      </c>
      <c r="AO10" s="122"/>
      <c r="AP10" s="14"/>
      <c r="AR10" s="1"/>
      <c r="AS10" s="2"/>
      <c r="AT10" s="1"/>
      <c r="AU10" s="1"/>
      <c r="AV10" s="1"/>
      <c r="AW10" s="1"/>
      <c r="AX10" s="1"/>
      <c r="AY10" s="2"/>
      <c r="AZ10" s="1"/>
      <c r="BA10" s="1"/>
      <c r="BB10" s="1"/>
      <c r="BC10" s="1"/>
      <c r="BD10" s="1"/>
      <c r="BE10" s="2"/>
      <c r="BF10" s="1"/>
      <c r="BG10" s="1"/>
      <c r="BH10" s="2"/>
      <c r="BI10" s="1"/>
      <c r="BJ10" s="1"/>
      <c r="BK10" s="1"/>
      <c r="BL10" s="1"/>
      <c r="BM10" s="1"/>
      <c r="BN10" s="1"/>
      <c r="BO10" s="1"/>
      <c r="BP10" s="3"/>
      <c r="BQ10" s="3"/>
    </row>
    <row r="11" spans="1:69" s="10" customFormat="1" ht="30.75" customHeight="1" x14ac:dyDescent="0.15">
      <c r="A11" s="15"/>
      <c r="B11" s="125" t="s">
        <v>4</v>
      </c>
      <c r="C11" s="126"/>
      <c r="D11" s="31">
        <v>405170</v>
      </c>
      <c r="E11" s="22">
        <v>49.4</v>
      </c>
      <c r="F11" s="21">
        <v>405170</v>
      </c>
      <c r="G11" s="22">
        <v>49.4</v>
      </c>
      <c r="H11" s="22">
        <v>0.2</v>
      </c>
      <c r="I11" s="29">
        <v>100</v>
      </c>
      <c r="J11" s="34">
        <v>410940</v>
      </c>
      <c r="K11" s="22">
        <v>101.4</v>
      </c>
      <c r="L11" s="21">
        <v>410940</v>
      </c>
      <c r="M11" s="22">
        <v>101.4</v>
      </c>
      <c r="N11" s="22">
        <v>0.2</v>
      </c>
      <c r="O11" s="29">
        <v>100</v>
      </c>
      <c r="P11" s="34">
        <v>310503</v>
      </c>
      <c r="Q11" s="22">
        <v>75.599999999999994</v>
      </c>
      <c r="R11" s="21">
        <v>310503</v>
      </c>
      <c r="S11" s="22">
        <v>75.599999999999994</v>
      </c>
      <c r="T11" s="22">
        <v>0.1</v>
      </c>
      <c r="U11" s="29">
        <v>100</v>
      </c>
      <c r="V11" s="84">
        <v>169648</v>
      </c>
      <c r="W11" s="48">
        <v>54.6</v>
      </c>
      <c r="X11" s="85">
        <v>169648</v>
      </c>
      <c r="Y11" s="48">
        <v>54.6</v>
      </c>
      <c r="Z11" s="48">
        <v>0.1</v>
      </c>
      <c r="AA11" s="80">
        <v>100</v>
      </c>
      <c r="AB11" s="34">
        <v>144672</v>
      </c>
      <c r="AC11" s="22">
        <v>85.3</v>
      </c>
      <c r="AD11" s="21">
        <v>144672</v>
      </c>
      <c r="AE11" s="22">
        <v>85.3</v>
      </c>
      <c r="AF11" s="22">
        <v>0.1</v>
      </c>
      <c r="AG11" s="29">
        <v>100</v>
      </c>
      <c r="AH11" s="34">
        <v>342674</v>
      </c>
      <c r="AI11" s="22">
        <v>236.9</v>
      </c>
      <c r="AJ11" s="21">
        <v>342674</v>
      </c>
      <c r="AK11" s="22">
        <v>236.9</v>
      </c>
      <c r="AL11" s="22">
        <v>0.1</v>
      </c>
      <c r="AM11" s="29">
        <v>100</v>
      </c>
      <c r="AN11" s="124" t="s">
        <v>4</v>
      </c>
      <c r="AO11" s="122"/>
      <c r="AP11" s="16"/>
      <c r="AR11" s="1"/>
      <c r="AS11" s="2"/>
      <c r="AT11" s="1"/>
      <c r="AU11" s="1"/>
      <c r="AV11" s="1"/>
      <c r="AW11" s="1"/>
      <c r="AX11" s="1"/>
      <c r="AY11" s="2"/>
      <c r="AZ11" s="1"/>
      <c r="BA11" s="1"/>
      <c r="BB11" s="1"/>
      <c r="BC11" s="1"/>
      <c r="BD11" s="1"/>
      <c r="BE11" s="2"/>
      <c r="BF11" s="1"/>
      <c r="BG11" s="1"/>
      <c r="BH11" s="2"/>
      <c r="BI11" s="1"/>
      <c r="BJ11" s="1"/>
      <c r="BK11" s="1"/>
      <c r="BL11" s="1"/>
      <c r="BM11" s="1"/>
      <c r="BN11" s="1"/>
      <c r="BO11" s="1"/>
      <c r="BP11" s="3"/>
      <c r="BQ11" s="3"/>
    </row>
    <row r="12" spans="1:69" s="10" customFormat="1" ht="30.75" customHeight="1" x14ac:dyDescent="0.15">
      <c r="A12" s="118" t="s">
        <v>20</v>
      </c>
      <c r="B12" s="119"/>
      <c r="C12" s="120"/>
      <c r="D12" s="31">
        <v>55370673</v>
      </c>
      <c r="E12" s="22">
        <v>101.2</v>
      </c>
      <c r="F12" s="21">
        <v>55208183</v>
      </c>
      <c r="G12" s="22">
        <v>101.2</v>
      </c>
      <c r="H12" s="22">
        <v>23.6</v>
      </c>
      <c r="I12" s="29">
        <v>99.7</v>
      </c>
      <c r="J12" s="34">
        <v>50882624</v>
      </c>
      <c r="K12" s="22">
        <v>91.9</v>
      </c>
      <c r="L12" s="21">
        <v>49180002</v>
      </c>
      <c r="M12" s="22">
        <v>89.1</v>
      </c>
      <c r="N12" s="22">
        <v>21.5</v>
      </c>
      <c r="O12" s="29">
        <v>96.7</v>
      </c>
      <c r="P12" s="34">
        <v>61739090</v>
      </c>
      <c r="Q12" s="22">
        <v>121.3</v>
      </c>
      <c r="R12" s="21">
        <v>61598406</v>
      </c>
      <c r="S12" s="22">
        <v>125.3</v>
      </c>
      <c r="T12" s="22">
        <v>25.2</v>
      </c>
      <c r="U12" s="29">
        <v>99.8</v>
      </c>
      <c r="V12" s="84">
        <v>69795995</v>
      </c>
      <c r="W12" s="48">
        <v>113</v>
      </c>
      <c r="X12" s="85">
        <v>69672882</v>
      </c>
      <c r="Y12" s="48">
        <v>113.1</v>
      </c>
      <c r="Z12" s="48">
        <v>28.3</v>
      </c>
      <c r="AA12" s="80">
        <v>99.8</v>
      </c>
      <c r="AB12" s="34">
        <v>68444776</v>
      </c>
      <c r="AC12" s="22">
        <v>98.1</v>
      </c>
      <c r="AD12" s="21">
        <v>68330963</v>
      </c>
      <c r="AE12" s="22">
        <v>98.1</v>
      </c>
      <c r="AF12" s="22">
        <v>27.3</v>
      </c>
      <c r="AG12" s="29">
        <v>99.8</v>
      </c>
      <c r="AH12" s="34">
        <v>72479251</v>
      </c>
      <c r="AI12" s="22">
        <v>105.9</v>
      </c>
      <c r="AJ12" s="21">
        <v>72367301</v>
      </c>
      <c r="AK12" s="22">
        <v>105.9</v>
      </c>
      <c r="AL12" s="22">
        <v>28.5</v>
      </c>
      <c r="AM12" s="29">
        <v>99.8</v>
      </c>
      <c r="AN12" s="119" t="s">
        <v>20</v>
      </c>
      <c r="AO12" s="119"/>
      <c r="AP12" s="120"/>
      <c r="AR12" s="1"/>
      <c r="AS12" s="2"/>
      <c r="AT12" s="1"/>
      <c r="AU12" s="1"/>
      <c r="AV12" s="1"/>
      <c r="AW12" s="1"/>
      <c r="AX12" s="1"/>
      <c r="AY12" s="2"/>
      <c r="AZ12" s="1"/>
      <c r="BA12" s="1"/>
      <c r="BB12" s="1"/>
      <c r="BC12" s="1"/>
      <c r="BD12" s="1"/>
      <c r="BE12" s="2"/>
      <c r="BF12" s="1"/>
      <c r="BG12" s="1"/>
      <c r="BH12" s="2"/>
      <c r="BI12" s="1"/>
      <c r="BJ12" s="1"/>
      <c r="BK12" s="1"/>
      <c r="BL12" s="1"/>
      <c r="BM12" s="1"/>
      <c r="BN12" s="1"/>
      <c r="BO12" s="1"/>
      <c r="BP12" s="3"/>
      <c r="BQ12" s="3"/>
    </row>
    <row r="13" spans="1:69" s="10" customFormat="1" ht="30.75" customHeight="1" x14ac:dyDescent="0.15">
      <c r="A13" s="17"/>
      <c r="B13" s="122" t="s">
        <v>2</v>
      </c>
      <c r="C13" s="123"/>
      <c r="D13" s="31">
        <v>2058668</v>
      </c>
      <c r="E13" s="22">
        <v>101.7</v>
      </c>
      <c r="F13" s="21">
        <v>1999753</v>
      </c>
      <c r="G13" s="22">
        <v>102</v>
      </c>
      <c r="H13" s="22">
        <v>0.9</v>
      </c>
      <c r="I13" s="29">
        <v>97.1</v>
      </c>
      <c r="J13" s="34">
        <v>2132899</v>
      </c>
      <c r="K13" s="22">
        <v>101.7</v>
      </c>
      <c r="L13" s="21">
        <v>2091416</v>
      </c>
      <c r="M13" s="22">
        <v>102</v>
      </c>
      <c r="N13" s="22">
        <v>0.9</v>
      </c>
      <c r="O13" s="29">
        <v>98.1</v>
      </c>
      <c r="P13" s="34">
        <v>2287143</v>
      </c>
      <c r="Q13" s="22">
        <v>107.2</v>
      </c>
      <c r="R13" s="21">
        <v>2241867</v>
      </c>
      <c r="S13" s="22">
        <v>107.2</v>
      </c>
      <c r="T13" s="22">
        <v>0.9</v>
      </c>
      <c r="U13" s="29">
        <v>98</v>
      </c>
      <c r="V13" s="84">
        <v>2354849</v>
      </c>
      <c r="W13" s="48">
        <v>103</v>
      </c>
      <c r="X13" s="85">
        <v>2316137</v>
      </c>
      <c r="Y13" s="48">
        <v>103.3</v>
      </c>
      <c r="Z13" s="48">
        <v>0.9</v>
      </c>
      <c r="AA13" s="80">
        <v>98.4</v>
      </c>
      <c r="AB13" s="34">
        <v>2518664</v>
      </c>
      <c r="AC13" s="22">
        <v>107</v>
      </c>
      <c r="AD13" s="21">
        <v>2471305</v>
      </c>
      <c r="AE13" s="22">
        <v>106.7</v>
      </c>
      <c r="AF13" s="22">
        <v>1</v>
      </c>
      <c r="AG13" s="29">
        <v>98.1</v>
      </c>
      <c r="AH13" s="34">
        <v>2669915</v>
      </c>
      <c r="AI13" s="22">
        <v>106</v>
      </c>
      <c r="AJ13" s="21">
        <v>2619421</v>
      </c>
      <c r="AK13" s="22">
        <v>106</v>
      </c>
      <c r="AL13" s="22">
        <v>1</v>
      </c>
      <c r="AM13" s="29">
        <v>98.1</v>
      </c>
      <c r="AN13" s="124" t="s">
        <v>2</v>
      </c>
      <c r="AO13" s="122"/>
      <c r="AP13" s="14"/>
      <c r="AR13" s="1"/>
      <c r="AS13" s="2"/>
      <c r="AT13" s="1"/>
      <c r="AU13" s="1"/>
      <c r="AV13" s="1"/>
      <c r="AW13" s="1"/>
      <c r="AX13" s="1"/>
      <c r="AY13" s="2"/>
      <c r="AZ13" s="1"/>
      <c r="BA13" s="1"/>
      <c r="BB13" s="1"/>
      <c r="BC13" s="1"/>
      <c r="BD13" s="1"/>
      <c r="BE13" s="2"/>
      <c r="BF13" s="1"/>
      <c r="BG13" s="1"/>
      <c r="BH13" s="2"/>
      <c r="BI13" s="1"/>
      <c r="BJ13" s="1"/>
      <c r="BK13" s="1"/>
      <c r="BL13" s="1"/>
      <c r="BM13" s="1"/>
      <c r="BN13" s="1"/>
      <c r="BO13" s="1"/>
      <c r="BP13" s="3"/>
      <c r="BQ13" s="3"/>
    </row>
    <row r="14" spans="1:69" s="10" customFormat="1" ht="30.75" customHeight="1" x14ac:dyDescent="0.15">
      <c r="A14" s="18"/>
      <c r="B14" s="122" t="s">
        <v>3</v>
      </c>
      <c r="C14" s="123"/>
      <c r="D14" s="31">
        <v>53312005</v>
      </c>
      <c r="E14" s="22">
        <v>101.2</v>
      </c>
      <c r="F14" s="21">
        <v>53208430</v>
      </c>
      <c r="G14" s="22">
        <v>101.2</v>
      </c>
      <c r="H14" s="22">
        <v>22.7</v>
      </c>
      <c r="I14" s="29">
        <v>99.8</v>
      </c>
      <c r="J14" s="34">
        <v>48749725</v>
      </c>
      <c r="K14" s="22">
        <v>101.2</v>
      </c>
      <c r="L14" s="21">
        <v>47088586</v>
      </c>
      <c r="M14" s="22">
        <v>101.2</v>
      </c>
      <c r="N14" s="22">
        <v>20.6</v>
      </c>
      <c r="O14" s="29">
        <v>96.6</v>
      </c>
      <c r="P14" s="34">
        <v>59451947</v>
      </c>
      <c r="Q14" s="22">
        <v>122</v>
      </c>
      <c r="R14" s="21">
        <v>59356539</v>
      </c>
      <c r="S14" s="22">
        <v>126.1</v>
      </c>
      <c r="T14" s="22">
        <v>24.3</v>
      </c>
      <c r="U14" s="29">
        <v>99.8</v>
      </c>
      <c r="V14" s="84">
        <v>67441146</v>
      </c>
      <c r="W14" s="48">
        <v>113.4</v>
      </c>
      <c r="X14" s="85">
        <v>67356745</v>
      </c>
      <c r="Y14" s="48">
        <v>113.5</v>
      </c>
      <c r="Z14" s="48">
        <v>27.3</v>
      </c>
      <c r="AA14" s="80">
        <v>99.9</v>
      </c>
      <c r="AB14" s="34">
        <v>65926112</v>
      </c>
      <c r="AC14" s="22">
        <v>97.8</v>
      </c>
      <c r="AD14" s="21">
        <v>65859658</v>
      </c>
      <c r="AE14" s="22">
        <v>97.8</v>
      </c>
      <c r="AF14" s="22">
        <v>26.3</v>
      </c>
      <c r="AG14" s="29">
        <v>99.9</v>
      </c>
      <c r="AH14" s="34">
        <v>69809336</v>
      </c>
      <c r="AI14" s="22">
        <v>105.9</v>
      </c>
      <c r="AJ14" s="21">
        <v>69747880</v>
      </c>
      <c r="AK14" s="22">
        <v>105.9</v>
      </c>
      <c r="AL14" s="22">
        <v>27.5</v>
      </c>
      <c r="AM14" s="29">
        <v>99.9</v>
      </c>
      <c r="AN14" s="124" t="s">
        <v>3</v>
      </c>
      <c r="AO14" s="122"/>
      <c r="AP14" s="16"/>
      <c r="AR14" s="1"/>
      <c r="AS14" s="2"/>
      <c r="AT14" s="1"/>
      <c r="AU14" s="1"/>
      <c r="AV14" s="1"/>
      <c r="AW14" s="1"/>
      <c r="AX14" s="1"/>
      <c r="AY14" s="2"/>
      <c r="AZ14" s="1"/>
      <c r="BA14" s="1"/>
      <c r="BB14" s="1"/>
      <c r="BC14" s="1"/>
      <c r="BD14" s="1"/>
      <c r="BE14" s="2"/>
      <c r="BF14" s="1"/>
      <c r="BG14" s="1"/>
      <c r="BH14" s="2"/>
      <c r="BI14" s="1"/>
      <c r="BJ14" s="1"/>
      <c r="BK14" s="1"/>
      <c r="BL14" s="1"/>
      <c r="BM14" s="1"/>
      <c r="BN14" s="1"/>
      <c r="BO14" s="1"/>
      <c r="BP14" s="3"/>
      <c r="BQ14" s="3"/>
    </row>
    <row r="15" spans="1:69" s="10" customFormat="1" ht="30.75" customHeight="1" x14ac:dyDescent="0.15">
      <c r="A15" s="127" t="s">
        <v>5</v>
      </c>
      <c r="B15" s="122" t="s">
        <v>6</v>
      </c>
      <c r="C15" s="123"/>
      <c r="D15" s="31">
        <v>35639878</v>
      </c>
      <c r="E15" s="22">
        <v>95.9</v>
      </c>
      <c r="F15" s="21">
        <v>35639878</v>
      </c>
      <c r="G15" s="22">
        <v>95.9</v>
      </c>
      <c r="H15" s="22">
        <v>15.2</v>
      </c>
      <c r="I15" s="29">
        <v>100</v>
      </c>
      <c r="J15" s="34">
        <v>40880055</v>
      </c>
      <c r="K15" s="22">
        <v>114.7</v>
      </c>
      <c r="L15" s="21">
        <v>40880055</v>
      </c>
      <c r="M15" s="22">
        <v>114.7</v>
      </c>
      <c r="N15" s="22">
        <v>17.899999999999999</v>
      </c>
      <c r="O15" s="29">
        <v>100</v>
      </c>
      <c r="P15" s="34">
        <v>42943492</v>
      </c>
      <c r="Q15" s="22">
        <v>105</v>
      </c>
      <c r="R15" s="21">
        <v>42943492</v>
      </c>
      <c r="S15" s="22">
        <v>105</v>
      </c>
      <c r="T15" s="22">
        <v>17.600000000000001</v>
      </c>
      <c r="U15" s="29">
        <v>100</v>
      </c>
      <c r="V15" s="84">
        <v>36158344</v>
      </c>
      <c r="W15" s="48">
        <v>84.2</v>
      </c>
      <c r="X15" s="85">
        <v>36158344</v>
      </c>
      <c r="Y15" s="48">
        <v>84.2</v>
      </c>
      <c r="Z15" s="48">
        <v>14.7</v>
      </c>
      <c r="AA15" s="80">
        <v>100</v>
      </c>
      <c r="AB15" s="34">
        <v>37298152</v>
      </c>
      <c r="AC15" s="22">
        <v>103.2</v>
      </c>
      <c r="AD15" s="21">
        <v>37298152</v>
      </c>
      <c r="AE15" s="22">
        <v>103.2</v>
      </c>
      <c r="AF15" s="22">
        <v>14.9</v>
      </c>
      <c r="AG15" s="29">
        <v>100</v>
      </c>
      <c r="AH15" s="34">
        <v>37587337</v>
      </c>
      <c r="AI15" s="22">
        <v>100.8</v>
      </c>
      <c r="AJ15" s="21">
        <v>37587337</v>
      </c>
      <c r="AK15" s="22">
        <v>100.8</v>
      </c>
      <c r="AL15" s="22">
        <v>14.8</v>
      </c>
      <c r="AM15" s="29">
        <v>100</v>
      </c>
      <c r="AN15" s="124" t="s">
        <v>6</v>
      </c>
      <c r="AO15" s="122"/>
      <c r="AP15" s="130" t="s">
        <v>5</v>
      </c>
      <c r="AR15" s="1"/>
      <c r="AS15" s="2"/>
      <c r="AT15" s="1"/>
      <c r="AU15" s="1"/>
      <c r="AV15" s="1"/>
      <c r="AW15" s="1"/>
      <c r="AX15" s="1"/>
      <c r="AY15" s="2"/>
      <c r="AZ15" s="1"/>
      <c r="BA15" s="1"/>
      <c r="BB15" s="1"/>
      <c r="BC15" s="1"/>
      <c r="BD15" s="1"/>
      <c r="BE15" s="2"/>
      <c r="BF15" s="1"/>
      <c r="BG15" s="1"/>
      <c r="BH15" s="2"/>
      <c r="BI15" s="1"/>
      <c r="BJ15" s="1"/>
      <c r="BK15" s="1"/>
      <c r="BL15" s="1"/>
      <c r="BM15" s="1"/>
      <c r="BN15" s="1"/>
      <c r="BO15" s="1"/>
      <c r="BP15" s="3"/>
      <c r="BQ15" s="3"/>
    </row>
    <row r="16" spans="1:69" s="10" customFormat="1" ht="30.75" customHeight="1" x14ac:dyDescent="0.15">
      <c r="A16" s="128"/>
      <c r="B16" s="122" t="s">
        <v>7</v>
      </c>
      <c r="C16" s="123"/>
      <c r="D16" s="31">
        <v>147913</v>
      </c>
      <c r="E16" s="22">
        <v>116.1</v>
      </c>
      <c r="F16" s="21">
        <v>147913</v>
      </c>
      <c r="G16" s="22">
        <v>116.1</v>
      </c>
      <c r="H16" s="22">
        <v>0.1</v>
      </c>
      <c r="I16" s="29">
        <v>100</v>
      </c>
      <c r="J16" s="34">
        <v>138401</v>
      </c>
      <c r="K16" s="22">
        <v>93.6</v>
      </c>
      <c r="L16" s="21">
        <v>138401</v>
      </c>
      <c r="M16" s="22">
        <v>93.6</v>
      </c>
      <c r="N16" s="22">
        <v>0.1</v>
      </c>
      <c r="O16" s="29">
        <v>100</v>
      </c>
      <c r="P16" s="34">
        <v>322955</v>
      </c>
      <c r="Q16" s="22">
        <v>233.3</v>
      </c>
      <c r="R16" s="21">
        <v>322955</v>
      </c>
      <c r="S16" s="22">
        <v>233.3</v>
      </c>
      <c r="T16" s="22">
        <v>0.1</v>
      </c>
      <c r="U16" s="29">
        <v>100</v>
      </c>
      <c r="V16" s="84">
        <v>386935</v>
      </c>
      <c r="W16" s="48">
        <v>119.8</v>
      </c>
      <c r="X16" s="85">
        <v>386935</v>
      </c>
      <c r="Y16" s="48">
        <v>119.8</v>
      </c>
      <c r="Z16" s="48">
        <v>0.2</v>
      </c>
      <c r="AA16" s="80">
        <v>100</v>
      </c>
      <c r="AB16" s="34">
        <v>393622</v>
      </c>
      <c r="AC16" s="22">
        <v>101.7</v>
      </c>
      <c r="AD16" s="21">
        <v>393622</v>
      </c>
      <c r="AE16" s="22">
        <v>101.7</v>
      </c>
      <c r="AF16" s="22">
        <v>0.2</v>
      </c>
      <c r="AG16" s="29">
        <v>100</v>
      </c>
      <c r="AH16" s="34">
        <v>385932</v>
      </c>
      <c r="AI16" s="22">
        <v>98</v>
      </c>
      <c r="AJ16" s="21">
        <v>385932</v>
      </c>
      <c r="AK16" s="22">
        <v>98</v>
      </c>
      <c r="AL16" s="22">
        <v>0.2</v>
      </c>
      <c r="AM16" s="29">
        <v>100</v>
      </c>
      <c r="AN16" s="124" t="s">
        <v>7</v>
      </c>
      <c r="AO16" s="122"/>
      <c r="AP16" s="131"/>
      <c r="AR16" s="1"/>
      <c r="AS16" s="2"/>
      <c r="AT16" s="1"/>
      <c r="AU16" s="1"/>
      <c r="AV16" s="1"/>
      <c r="AW16" s="1"/>
      <c r="AX16" s="1"/>
      <c r="AY16" s="2"/>
      <c r="AZ16" s="1"/>
      <c r="BA16" s="1"/>
      <c r="BB16" s="1"/>
      <c r="BC16" s="1"/>
      <c r="BD16" s="1"/>
      <c r="BE16" s="2"/>
      <c r="BF16" s="1"/>
      <c r="BG16" s="1"/>
      <c r="BH16" s="2"/>
      <c r="BI16" s="1"/>
      <c r="BJ16" s="1"/>
      <c r="BK16" s="1"/>
      <c r="BL16" s="1"/>
      <c r="BM16" s="1"/>
      <c r="BN16" s="1"/>
      <c r="BO16" s="1"/>
      <c r="BP16" s="3"/>
      <c r="BQ16" s="3"/>
    </row>
    <row r="17" spans="1:69" s="10" customFormat="1" ht="30.75" customHeight="1" x14ac:dyDescent="0.15">
      <c r="A17" s="129"/>
      <c r="B17" s="133" t="s">
        <v>18</v>
      </c>
      <c r="C17" s="134"/>
      <c r="D17" s="31">
        <v>35787791</v>
      </c>
      <c r="E17" s="22">
        <v>96</v>
      </c>
      <c r="F17" s="21">
        <v>35787791</v>
      </c>
      <c r="G17" s="22">
        <v>96</v>
      </c>
      <c r="H17" s="22">
        <v>15.3</v>
      </c>
      <c r="I17" s="29">
        <v>100</v>
      </c>
      <c r="J17" s="34">
        <v>41018456</v>
      </c>
      <c r="K17" s="22">
        <v>114.6</v>
      </c>
      <c r="L17" s="21">
        <v>41018456</v>
      </c>
      <c r="M17" s="22">
        <v>114.6</v>
      </c>
      <c r="N17" s="22">
        <v>17.899999999999999</v>
      </c>
      <c r="O17" s="29">
        <v>100</v>
      </c>
      <c r="P17" s="34">
        <v>43266447</v>
      </c>
      <c r="Q17" s="22">
        <v>105.5</v>
      </c>
      <c r="R17" s="21">
        <v>43266447</v>
      </c>
      <c r="S17" s="22">
        <v>105.5</v>
      </c>
      <c r="T17" s="22">
        <v>17.7</v>
      </c>
      <c r="U17" s="29">
        <v>100</v>
      </c>
      <c r="V17" s="84">
        <v>36545279</v>
      </c>
      <c r="W17" s="48">
        <v>84.5</v>
      </c>
      <c r="X17" s="85">
        <v>36545279</v>
      </c>
      <c r="Y17" s="48">
        <v>84.5</v>
      </c>
      <c r="Z17" s="48">
        <v>14.8</v>
      </c>
      <c r="AA17" s="80">
        <v>100</v>
      </c>
      <c r="AB17" s="34">
        <v>37691774</v>
      </c>
      <c r="AC17" s="22">
        <v>103.1</v>
      </c>
      <c r="AD17" s="21">
        <v>37691774</v>
      </c>
      <c r="AE17" s="22">
        <v>103.1</v>
      </c>
      <c r="AF17" s="22">
        <v>15.1</v>
      </c>
      <c r="AG17" s="29">
        <v>100</v>
      </c>
      <c r="AH17" s="34">
        <v>37973269</v>
      </c>
      <c r="AI17" s="22">
        <v>100.7</v>
      </c>
      <c r="AJ17" s="21">
        <v>37973269</v>
      </c>
      <c r="AK17" s="22">
        <v>100.7</v>
      </c>
      <c r="AL17" s="22">
        <v>15</v>
      </c>
      <c r="AM17" s="29">
        <v>100</v>
      </c>
      <c r="AN17" s="135" t="s">
        <v>18</v>
      </c>
      <c r="AO17" s="136"/>
      <c r="AP17" s="132"/>
      <c r="AR17" s="1"/>
      <c r="AS17" s="2"/>
      <c r="AT17" s="1"/>
      <c r="AU17" s="1"/>
      <c r="AV17" s="1"/>
      <c r="AW17" s="1"/>
      <c r="AX17" s="1"/>
      <c r="AY17" s="2"/>
      <c r="AZ17" s="1"/>
      <c r="BA17" s="1"/>
      <c r="BB17" s="1"/>
      <c r="BC17" s="1"/>
      <c r="BD17" s="1"/>
      <c r="BE17" s="2"/>
      <c r="BF17" s="1"/>
      <c r="BG17" s="1"/>
      <c r="BH17" s="2"/>
      <c r="BI17" s="1"/>
      <c r="BJ17" s="1"/>
      <c r="BK17" s="1"/>
      <c r="BL17" s="1"/>
      <c r="BM17" s="1"/>
      <c r="BN17" s="1"/>
      <c r="BO17" s="1"/>
      <c r="BP17" s="3"/>
      <c r="BQ17" s="3"/>
    </row>
    <row r="18" spans="1:69" s="10" customFormat="1" ht="30.75" customHeight="1" x14ac:dyDescent="0.15">
      <c r="A18" s="137" t="s">
        <v>8</v>
      </c>
      <c r="B18" s="138"/>
      <c r="C18" s="139"/>
      <c r="D18" s="31">
        <v>4841962</v>
      </c>
      <c r="E18" s="22">
        <v>99</v>
      </c>
      <c r="F18" s="21">
        <v>4755556</v>
      </c>
      <c r="G18" s="22">
        <v>99.3</v>
      </c>
      <c r="H18" s="22">
        <v>2</v>
      </c>
      <c r="I18" s="29">
        <v>98.2</v>
      </c>
      <c r="J18" s="34">
        <v>4508459</v>
      </c>
      <c r="K18" s="22">
        <v>93.1</v>
      </c>
      <c r="L18" s="21">
        <v>4302967</v>
      </c>
      <c r="M18" s="22">
        <v>90.5</v>
      </c>
      <c r="N18" s="22">
        <v>1.9</v>
      </c>
      <c r="O18" s="29">
        <v>95.4</v>
      </c>
      <c r="P18" s="34">
        <v>4764414</v>
      </c>
      <c r="Q18" s="22">
        <v>105.7</v>
      </c>
      <c r="R18" s="21">
        <v>4669354</v>
      </c>
      <c r="S18" s="22">
        <v>108.5</v>
      </c>
      <c r="T18" s="22">
        <v>1.9</v>
      </c>
      <c r="U18" s="29">
        <v>98</v>
      </c>
      <c r="V18" s="84">
        <v>5028835</v>
      </c>
      <c r="W18" s="48">
        <v>105.5</v>
      </c>
      <c r="X18" s="85">
        <v>4953477</v>
      </c>
      <c r="Y18" s="48">
        <v>106.1</v>
      </c>
      <c r="Z18" s="48">
        <v>2</v>
      </c>
      <c r="AA18" s="80">
        <v>98.5</v>
      </c>
      <c r="AB18" s="34">
        <v>5173389</v>
      </c>
      <c r="AC18" s="22">
        <v>102.9</v>
      </c>
      <c r="AD18" s="21">
        <v>5109134</v>
      </c>
      <c r="AE18" s="22">
        <v>103.1</v>
      </c>
      <c r="AF18" s="22">
        <v>2</v>
      </c>
      <c r="AG18" s="29">
        <v>98.8</v>
      </c>
      <c r="AH18" s="34">
        <v>5486541</v>
      </c>
      <c r="AI18" s="22">
        <v>106.1</v>
      </c>
      <c r="AJ18" s="21">
        <v>5433045</v>
      </c>
      <c r="AK18" s="22">
        <v>106.3</v>
      </c>
      <c r="AL18" s="22">
        <v>2.1</v>
      </c>
      <c r="AM18" s="29">
        <v>99</v>
      </c>
      <c r="AN18" s="140" t="s">
        <v>8</v>
      </c>
      <c r="AO18" s="140"/>
      <c r="AP18" s="141"/>
      <c r="AR18" s="1"/>
      <c r="AS18" s="2"/>
      <c r="AT18" s="1"/>
      <c r="AU18" s="1"/>
      <c r="AV18" s="1"/>
      <c r="AW18" s="1"/>
      <c r="AX18" s="1"/>
      <c r="AY18" s="2"/>
      <c r="AZ18" s="1"/>
      <c r="BA18" s="1"/>
      <c r="BB18" s="1"/>
      <c r="BC18" s="1"/>
      <c r="BD18" s="1"/>
      <c r="BE18" s="2"/>
      <c r="BF18" s="1"/>
      <c r="BG18" s="1"/>
      <c r="BH18" s="2"/>
      <c r="BI18" s="1"/>
      <c r="BJ18" s="1"/>
      <c r="BK18" s="1"/>
      <c r="BL18" s="1"/>
      <c r="BM18" s="1"/>
      <c r="BN18" s="1"/>
      <c r="BO18" s="1"/>
      <c r="BP18" s="3"/>
      <c r="BQ18" s="3"/>
    </row>
    <row r="19" spans="1:69" s="10" customFormat="1" ht="30.75" customHeight="1" x14ac:dyDescent="0.15">
      <c r="A19" s="137" t="s">
        <v>9</v>
      </c>
      <c r="B19" s="138"/>
      <c r="C19" s="138"/>
      <c r="D19" s="31">
        <v>2035108</v>
      </c>
      <c r="E19" s="22">
        <v>100.8</v>
      </c>
      <c r="F19" s="21">
        <v>2035108</v>
      </c>
      <c r="G19" s="22">
        <v>100.8</v>
      </c>
      <c r="H19" s="22">
        <v>0.9</v>
      </c>
      <c r="I19" s="29">
        <v>99.9</v>
      </c>
      <c r="J19" s="34">
        <v>1958252</v>
      </c>
      <c r="K19" s="22">
        <v>96.2</v>
      </c>
      <c r="L19" s="21">
        <v>1958252</v>
      </c>
      <c r="M19" s="22">
        <v>96.2</v>
      </c>
      <c r="N19" s="22">
        <v>0.9</v>
      </c>
      <c r="O19" s="29">
        <v>99.9</v>
      </c>
      <c r="P19" s="34">
        <v>2089179</v>
      </c>
      <c r="Q19" s="22">
        <v>106.7</v>
      </c>
      <c r="R19" s="21">
        <v>2089179</v>
      </c>
      <c r="S19" s="22">
        <v>106.7</v>
      </c>
      <c r="T19" s="22">
        <v>0.9</v>
      </c>
      <c r="U19" s="29">
        <v>100</v>
      </c>
      <c r="V19" s="84">
        <v>2216535</v>
      </c>
      <c r="W19" s="48">
        <v>106.1</v>
      </c>
      <c r="X19" s="85">
        <v>2216535</v>
      </c>
      <c r="Y19" s="48">
        <v>106.1</v>
      </c>
      <c r="Z19" s="48">
        <v>0.9</v>
      </c>
      <c r="AA19" s="80">
        <v>100</v>
      </c>
      <c r="AB19" s="34">
        <v>2237853</v>
      </c>
      <c r="AC19" s="22">
        <v>101</v>
      </c>
      <c r="AD19" s="21">
        <v>2237853</v>
      </c>
      <c r="AE19" s="22">
        <v>101</v>
      </c>
      <c r="AF19" s="22">
        <v>0.9</v>
      </c>
      <c r="AG19" s="29">
        <v>100</v>
      </c>
      <c r="AH19" s="34">
        <v>2205697</v>
      </c>
      <c r="AI19" s="22">
        <v>98.6</v>
      </c>
      <c r="AJ19" s="21">
        <v>2205697</v>
      </c>
      <c r="AK19" s="22">
        <v>98.6</v>
      </c>
      <c r="AL19" s="22">
        <v>0.9</v>
      </c>
      <c r="AM19" s="29">
        <v>100</v>
      </c>
      <c r="AN19" s="140" t="s">
        <v>9</v>
      </c>
      <c r="AO19" s="140"/>
      <c r="AP19" s="141"/>
      <c r="AR19" s="1"/>
      <c r="AS19" s="2"/>
      <c r="AT19" s="1"/>
      <c r="AU19" s="1"/>
      <c r="AV19" s="1"/>
      <c r="AW19" s="1"/>
      <c r="AX19" s="1"/>
      <c r="AY19" s="2"/>
      <c r="AZ19" s="1"/>
      <c r="BA19" s="1"/>
      <c r="BB19" s="1"/>
      <c r="BC19" s="1"/>
      <c r="BD19" s="1"/>
      <c r="BE19" s="2"/>
      <c r="BF19" s="1"/>
      <c r="BG19" s="1"/>
      <c r="BH19" s="2"/>
      <c r="BI19" s="1"/>
      <c r="BJ19" s="1"/>
      <c r="BK19" s="1"/>
      <c r="BL19" s="1"/>
      <c r="BM19" s="1"/>
      <c r="BN19" s="1"/>
      <c r="BO19" s="1"/>
      <c r="BP19" s="3"/>
      <c r="BQ19" s="3"/>
    </row>
    <row r="20" spans="1:69" s="10" customFormat="1" ht="30.75" customHeight="1" x14ac:dyDescent="0.15">
      <c r="A20" s="142" t="s">
        <v>10</v>
      </c>
      <c r="B20" s="143"/>
      <c r="C20" s="143"/>
      <c r="D20" s="31">
        <v>795522</v>
      </c>
      <c r="E20" s="22">
        <v>93.8</v>
      </c>
      <c r="F20" s="21">
        <v>794425</v>
      </c>
      <c r="G20" s="22">
        <v>94.7</v>
      </c>
      <c r="H20" s="22">
        <v>0.3</v>
      </c>
      <c r="I20" s="29">
        <v>99.9</v>
      </c>
      <c r="J20" s="34">
        <v>679170</v>
      </c>
      <c r="K20" s="22">
        <v>85.4</v>
      </c>
      <c r="L20" s="21">
        <v>674104</v>
      </c>
      <c r="M20" s="22">
        <v>84.9</v>
      </c>
      <c r="N20" s="22">
        <v>0.3</v>
      </c>
      <c r="O20" s="29">
        <v>99.3</v>
      </c>
      <c r="P20" s="34">
        <v>792796</v>
      </c>
      <c r="Q20" s="22">
        <v>116.7</v>
      </c>
      <c r="R20" s="21">
        <v>792796</v>
      </c>
      <c r="S20" s="22">
        <v>117.6</v>
      </c>
      <c r="T20" s="22">
        <v>0.3</v>
      </c>
      <c r="U20" s="29">
        <v>100</v>
      </c>
      <c r="V20" s="84">
        <v>820219</v>
      </c>
      <c r="W20" s="48">
        <v>103.5</v>
      </c>
      <c r="X20" s="85">
        <v>820219</v>
      </c>
      <c r="Y20" s="48">
        <v>103.5</v>
      </c>
      <c r="Z20" s="48">
        <v>0.3</v>
      </c>
      <c r="AA20" s="80">
        <v>100</v>
      </c>
      <c r="AB20" s="34">
        <v>810263</v>
      </c>
      <c r="AC20" s="22">
        <v>98.8</v>
      </c>
      <c r="AD20" s="21">
        <v>810263</v>
      </c>
      <c r="AE20" s="22">
        <v>98.8</v>
      </c>
      <c r="AF20" s="22">
        <v>0.3</v>
      </c>
      <c r="AG20" s="29">
        <v>100</v>
      </c>
      <c r="AH20" s="34">
        <v>780506</v>
      </c>
      <c r="AI20" s="22">
        <v>96.3</v>
      </c>
      <c r="AJ20" s="21">
        <v>780506</v>
      </c>
      <c r="AK20" s="22">
        <v>96.3</v>
      </c>
      <c r="AL20" s="22">
        <v>0.3</v>
      </c>
      <c r="AM20" s="29">
        <v>100</v>
      </c>
      <c r="AN20" s="140" t="s">
        <v>10</v>
      </c>
      <c r="AO20" s="140"/>
      <c r="AP20" s="141"/>
      <c r="AR20" s="1"/>
      <c r="AS20" s="2"/>
      <c r="AT20" s="1"/>
      <c r="AU20" s="1"/>
      <c r="AV20" s="1"/>
      <c r="AW20" s="1"/>
      <c r="AX20" s="1"/>
      <c r="AY20" s="2"/>
      <c r="AZ20" s="1"/>
      <c r="BA20" s="1"/>
      <c r="BB20" s="1"/>
      <c r="BC20" s="1"/>
      <c r="BD20" s="1"/>
      <c r="BE20" s="2"/>
      <c r="BF20" s="1"/>
      <c r="BG20" s="1"/>
      <c r="BH20" s="2"/>
      <c r="BI20" s="1"/>
      <c r="BJ20" s="1"/>
      <c r="BK20" s="1"/>
      <c r="BL20" s="1"/>
      <c r="BM20" s="1"/>
      <c r="BN20" s="1"/>
      <c r="BO20" s="1"/>
      <c r="BP20" s="3"/>
      <c r="BQ20" s="3"/>
    </row>
    <row r="21" spans="1:69" s="10" customFormat="1" ht="30.75" customHeight="1" x14ac:dyDescent="0.15">
      <c r="A21" s="144" t="s">
        <v>16</v>
      </c>
      <c r="B21" s="140"/>
      <c r="C21" s="140"/>
      <c r="D21" s="31">
        <v>17817367</v>
      </c>
      <c r="E21" s="22">
        <v>99.4</v>
      </c>
      <c r="F21" s="21">
        <v>17679983</v>
      </c>
      <c r="G21" s="22">
        <v>98.6</v>
      </c>
      <c r="H21" s="22">
        <v>7.5</v>
      </c>
      <c r="I21" s="29">
        <v>99.2</v>
      </c>
      <c r="J21" s="34">
        <v>17398548</v>
      </c>
      <c r="K21" s="22">
        <v>97.6</v>
      </c>
      <c r="L21" s="21">
        <v>17398548</v>
      </c>
      <c r="M21" s="22">
        <v>98.4</v>
      </c>
      <c r="N21" s="22">
        <v>7.6</v>
      </c>
      <c r="O21" s="29">
        <v>100</v>
      </c>
      <c r="P21" s="31">
        <v>17686886</v>
      </c>
      <c r="Q21" s="22">
        <v>101.7</v>
      </c>
      <c r="R21" s="21">
        <v>17686886</v>
      </c>
      <c r="S21" s="22">
        <v>101.7</v>
      </c>
      <c r="T21" s="22">
        <v>7.3</v>
      </c>
      <c r="U21" s="29">
        <v>100</v>
      </c>
      <c r="V21" s="84">
        <v>17513477</v>
      </c>
      <c r="W21" s="48">
        <v>99</v>
      </c>
      <c r="X21" s="85">
        <v>17513477</v>
      </c>
      <c r="Y21" s="48">
        <v>99</v>
      </c>
      <c r="Z21" s="48">
        <v>7.1</v>
      </c>
      <c r="AA21" s="80">
        <v>100</v>
      </c>
      <c r="AB21" s="34">
        <v>17220640</v>
      </c>
      <c r="AC21" s="22">
        <v>98.3</v>
      </c>
      <c r="AD21" s="21">
        <v>17220640</v>
      </c>
      <c r="AE21" s="22">
        <v>98.3</v>
      </c>
      <c r="AF21" s="22">
        <v>6.9</v>
      </c>
      <c r="AG21" s="78">
        <v>100</v>
      </c>
      <c r="AH21" s="34">
        <v>17037000</v>
      </c>
      <c r="AI21" s="22">
        <v>98.9</v>
      </c>
      <c r="AJ21" s="21">
        <v>16912833</v>
      </c>
      <c r="AK21" s="22">
        <v>98.2</v>
      </c>
      <c r="AL21" s="22">
        <v>6.7</v>
      </c>
      <c r="AM21" s="78">
        <v>99.3</v>
      </c>
      <c r="AN21" s="140" t="s">
        <v>16</v>
      </c>
      <c r="AO21" s="140"/>
      <c r="AP21" s="141"/>
      <c r="AR21" s="1"/>
      <c r="AS21" s="2"/>
      <c r="AT21" s="1"/>
      <c r="AU21" s="1"/>
      <c r="AV21" s="1"/>
      <c r="AW21" s="1"/>
      <c r="AX21" s="1"/>
      <c r="AY21" s="2"/>
      <c r="AZ21" s="1"/>
      <c r="BA21" s="1"/>
      <c r="BB21" s="1"/>
      <c r="BC21" s="1"/>
      <c r="BD21" s="1"/>
      <c r="BE21" s="2"/>
      <c r="BF21" s="1"/>
      <c r="BG21" s="1"/>
      <c r="BH21" s="2"/>
      <c r="BI21" s="1"/>
      <c r="BJ21" s="1"/>
      <c r="BK21" s="1"/>
      <c r="BL21" s="1"/>
      <c r="BM21" s="1"/>
      <c r="BN21" s="1"/>
      <c r="BO21" s="1"/>
      <c r="BP21" s="3"/>
      <c r="BQ21" s="3"/>
    </row>
    <row r="22" spans="1:69" s="10" customFormat="1" ht="30.75" customHeight="1" x14ac:dyDescent="0.15">
      <c r="A22" s="145" t="s">
        <v>12</v>
      </c>
      <c r="B22" s="138"/>
      <c r="C22" s="139"/>
      <c r="D22" s="31">
        <v>32627602</v>
      </c>
      <c r="E22" s="22">
        <v>101.7</v>
      </c>
      <c r="F22" s="21">
        <v>32438826</v>
      </c>
      <c r="G22" s="22">
        <v>101.8</v>
      </c>
      <c r="H22" s="22">
        <v>13.8</v>
      </c>
      <c r="I22" s="29">
        <v>99.4</v>
      </c>
      <c r="J22" s="34">
        <v>32998043</v>
      </c>
      <c r="K22" s="22">
        <v>3101.9</v>
      </c>
      <c r="L22" s="21">
        <v>32833192</v>
      </c>
      <c r="M22" s="22">
        <v>3095.3</v>
      </c>
      <c r="N22" s="22">
        <v>14.3</v>
      </c>
      <c r="O22" s="29">
        <v>99.8</v>
      </c>
      <c r="P22" s="34">
        <v>32638627</v>
      </c>
      <c r="Q22" s="22">
        <v>99.2</v>
      </c>
      <c r="R22" s="21">
        <v>32492242</v>
      </c>
      <c r="S22" s="22">
        <v>99.1</v>
      </c>
      <c r="T22" s="22">
        <v>13.3</v>
      </c>
      <c r="U22" s="29">
        <v>99.7</v>
      </c>
      <c r="V22" s="84">
        <v>33127908</v>
      </c>
      <c r="W22" s="48">
        <v>101.6</v>
      </c>
      <c r="X22" s="85">
        <v>32996523</v>
      </c>
      <c r="Y22" s="48">
        <v>101.6</v>
      </c>
      <c r="Z22" s="48">
        <v>13.4</v>
      </c>
      <c r="AA22" s="80">
        <v>99.7</v>
      </c>
      <c r="AB22" s="34">
        <v>33106443</v>
      </c>
      <c r="AC22" s="22">
        <v>99.9</v>
      </c>
      <c r="AD22" s="21">
        <v>32984454</v>
      </c>
      <c r="AE22" s="22">
        <v>100</v>
      </c>
      <c r="AF22" s="22">
        <v>13.2</v>
      </c>
      <c r="AG22" s="29">
        <v>99.6</v>
      </c>
      <c r="AH22" s="34">
        <v>33259528</v>
      </c>
      <c r="AI22" s="22">
        <v>100.5</v>
      </c>
      <c r="AJ22" s="21">
        <v>33152175</v>
      </c>
      <c r="AK22" s="22">
        <v>100.5</v>
      </c>
      <c r="AL22" s="22">
        <v>13.1</v>
      </c>
      <c r="AM22" s="29">
        <v>99.7</v>
      </c>
      <c r="AN22" s="140" t="s">
        <v>12</v>
      </c>
      <c r="AO22" s="140"/>
      <c r="AP22" s="120"/>
      <c r="AR22" s="1"/>
      <c r="AS22" s="2"/>
      <c r="AT22" s="1"/>
      <c r="AU22" s="1"/>
      <c r="AV22" s="1"/>
      <c r="AW22" s="1"/>
      <c r="AX22" s="1"/>
      <c r="AY22" s="2"/>
      <c r="AZ22" s="1"/>
      <c r="BA22" s="1"/>
      <c r="BB22" s="1"/>
      <c r="BC22" s="1"/>
      <c r="BD22" s="1"/>
      <c r="BE22" s="2"/>
      <c r="BF22" s="1"/>
      <c r="BG22" s="1"/>
      <c r="BH22" s="2"/>
      <c r="BI22" s="1"/>
      <c r="BJ22" s="1"/>
      <c r="BK22" s="1"/>
      <c r="BL22" s="1"/>
      <c r="BM22" s="1"/>
      <c r="BN22" s="1"/>
      <c r="BO22" s="1"/>
      <c r="BP22" s="3"/>
      <c r="BQ22" s="3"/>
    </row>
    <row r="23" spans="1:69" s="10" customFormat="1" ht="30.75" customHeight="1" x14ac:dyDescent="0.15">
      <c r="A23" s="79"/>
      <c r="B23" s="146" t="s">
        <v>12</v>
      </c>
      <c r="C23" s="147"/>
      <c r="D23" s="31">
        <v>31569463</v>
      </c>
      <c r="E23" s="22">
        <v>98.4</v>
      </c>
      <c r="F23" s="21">
        <v>31380687</v>
      </c>
      <c r="G23" s="22">
        <v>98.5</v>
      </c>
      <c r="H23" s="22">
        <v>13.4</v>
      </c>
      <c r="I23" s="29">
        <v>99.4</v>
      </c>
      <c r="J23" s="34">
        <v>175146</v>
      </c>
      <c r="K23" s="22">
        <v>0.6</v>
      </c>
      <c r="L23" s="21">
        <v>80692</v>
      </c>
      <c r="M23" s="22">
        <v>0.3</v>
      </c>
      <c r="N23" s="22">
        <v>0</v>
      </c>
      <c r="O23" s="29">
        <v>46.1</v>
      </c>
      <c r="P23" s="31">
        <v>88255</v>
      </c>
      <c r="Q23" s="22">
        <v>50.4</v>
      </c>
      <c r="R23" s="21">
        <v>24956</v>
      </c>
      <c r="S23" s="22">
        <v>72.7</v>
      </c>
      <c r="T23" s="22">
        <v>0</v>
      </c>
      <c r="U23" s="29">
        <v>28.3</v>
      </c>
      <c r="V23" s="84">
        <v>54956</v>
      </c>
      <c r="W23" s="48">
        <v>62.3</v>
      </c>
      <c r="X23" s="85">
        <v>11021</v>
      </c>
      <c r="Y23" s="48">
        <v>44.2</v>
      </c>
      <c r="Z23" s="48">
        <v>0</v>
      </c>
      <c r="AA23" s="80">
        <v>20.100000000000001</v>
      </c>
      <c r="AB23" s="34">
        <v>34406</v>
      </c>
      <c r="AC23" s="22">
        <v>62.6</v>
      </c>
      <c r="AD23" s="21">
        <v>5307</v>
      </c>
      <c r="AE23" s="22">
        <v>48.2</v>
      </c>
      <c r="AF23" s="22">
        <v>0</v>
      </c>
      <c r="AG23" s="29">
        <v>15.4</v>
      </c>
      <c r="AH23" s="34">
        <v>22982</v>
      </c>
      <c r="AI23" s="22">
        <v>66.8</v>
      </c>
      <c r="AJ23" s="21">
        <v>3251</v>
      </c>
      <c r="AK23" s="22">
        <v>61.3</v>
      </c>
      <c r="AL23" s="22">
        <v>0</v>
      </c>
      <c r="AM23" s="29">
        <v>14.1</v>
      </c>
      <c r="AN23" s="138" t="s">
        <v>12</v>
      </c>
      <c r="AO23" s="148"/>
      <c r="AP23" s="149"/>
      <c r="AR23" s="1"/>
      <c r="AS23" s="2"/>
      <c r="AT23" s="1"/>
      <c r="AU23" s="1"/>
      <c r="AV23" s="1"/>
      <c r="AW23" s="1"/>
      <c r="AX23" s="1"/>
      <c r="AY23" s="2"/>
      <c r="AZ23" s="1"/>
      <c r="BA23" s="1"/>
      <c r="BB23" s="1"/>
      <c r="BC23" s="1"/>
      <c r="BD23" s="1"/>
      <c r="BE23" s="2"/>
      <c r="BF23" s="1"/>
      <c r="BG23" s="1"/>
      <c r="BH23" s="2"/>
      <c r="BI23" s="1"/>
      <c r="BJ23" s="1"/>
      <c r="BK23" s="1"/>
      <c r="BL23" s="1"/>
      <c r="BM23" s="1"/>
      <c r="BN23" s="1"/>
      <c r="BO23" s="1"/>
      <c r="BP23" s="3"/>
      <c r="BQ23" s="3"/>
    </row>
    <row r="24" spans="1:69" s="10" customFormat="1" ht="30.75" customHeight="1" x14ac:dyDescent="0.15">
      <c r="A24" s="79"/>
      <c r="B24" s="138" t="s">
        <v>41</v>
      </c>
      <c r="C24" s="147"/>
      <c r="D24" s="31">
        <v>843436</v>
      </c>
      <c r="E24" s="22" t="s">
        <v>42</v>
      </c>
      <c r="F24" s="21">
        <v>843436</v>
      </c>
      <c r="G24" s="22" t="s">
        <v>42</v>
      </c>
      <c r="H24" s="22">
        <v>0.4</v>
      </c>
      <c r="I24" s="29">
        <v>100</v>
      </c>
      <c r="J24" s="34">
        <v>1591264</v>
      </c>
      <c r="K24" s="48">
        <v>188.7</v>
      </c>
      <c r="L24" s="21">
        <v>1591264</v>
      </c>
      <c r="M24" s="48">
        <v>188.7</v>
      </c>
      <c r="N24" s="22">
        <v>0.7</v>
      </c>
      <c r="O24" s="29">
        <v>100</v>
      </c>
      <c r="P24" s="31">
        <v>1538509</v>
      </c>
      <c r="Q24" s="48">
        <v>96.7</v>
      </c>
      <c r="R24" s="21">
        <v>1538509</v>
      </c>
      <c r="S24" s="48">
        <v>96.7</v>
      </c>
      <c r="T24" s="22">
        <v>0.6</v>
      </c>
      <c r="U24" s="29">
        <v>100</v>
      </c>
      <c r="V24" s="84">
        <v>1998835</v>
      </c>
      <c r="W24" s="48">
        <v>129.9</v>
      </c>
      <c r="X24" s="85">
        <v>1998835</v>
      </c>
      <c r="Y24" s="48">
        <v>129.9</v>
      </c>
      <c r="Z24" s="48">
        <v>0.8</v>
      </c>
      <c r="AA24" s="80">
        <v>100</v>
      </c>
      <c r="AB24" s="34">
        <v>2296675</v>
      </c>
      <c r="AC24" s="22">
        <v>114.9</v>
      </c>
      <c r="AD24" s="21">
        <v>2296675</v>
      </c>
      <c r="AE24" s="22">
        <v>114.9</v>
      </c>
      <c r="AF24" s="22">
        <v>0.9</v>
      </c>
      <c r="AG24" s="29">
        <v>100</v>
      </c>
      <c r="AH24" s="34">
        <v>2717739</v>
      </c>
      <c r="AI24" s="22">
        <v>118.3</v>
      </c>
      <c r="AJ24" s="21">
        <v>2717739</v>
      </c>
      <c r="AK24" s="22">
        <v>118.3</v>
      </c>
      <c r="AL24" s="22">
        <v>1.1000000000000001</v>
      </c>
      <c r="AM24" s="29">
        <v>100</v>
      </c>
      <c r="AN24" s="138" t="s">
        <v>41</v>
      </c>
      <c r="AO24" s="151"/>
      <c r="AP24" s="149"/>
      <c r="AR24" s="1"/>
      <c r="AS24" s="2"/>
      <c r="AT24" s="1"/>
      <c r="AU24" s="1"/>
      <c r="AV24" s="1"/>
      <c r="AW24" s="1"/>
      <c r="AX24" s="1"/>
      <c r="AY24" s="2"/>
      <c r="AZ24" s="1"/>
      <c r="BA24" s="1"/>
      <c r="BB24" s="1"/>
      <c r="BC24" s="1"/>
      <c r="BD24" s="1"/>
      <c r="BE24" s="2"/>
      <c r="BF24" s="1"/>
      <c r="BG24" s="1"/>
      <c r="BH24" s="2"/>
      <c r="BI24" s="1"/>
      <c r="BJ24" s="1"/>
      <c r="BK24" s="1"/>
      <c r="BL24" s="1"/>
      <c r="BM24" s="1"/>
      <c r="BN24" s="1"/>
      <c r="BO24" s="1"/>
      <c r="BP24" s="3"/>
      <c r="BQ24" s="3"/>
    </row>
    <row r="25" spans="1:69" s="10" customFormat="1" ht="30.75" customHeight="1" x14ac:dyDescent="0.15">
      <c r="A25" s="79"/>
      <c r="B25" s="152" t="s">
        <v>40</v>
      </c>
      <c r="C25" s="153"/>
      <c r="D25" s="31">
        <v>214703</v>
      </c>
      <c r="E25" s="22" t="s">
        <v>42</v>
      </c>
      <c r="F25" s="21">
        <v>214703</v>
      </c>
      <c r="G25" s="22" t="s">
        <v>42</v>
      </c>
      <c r="H25" s="22">
        <v>0.1</v>
      </c>
      <c r="I25" s="29">
        <v>100</v>
      </c>
      <c r="J25" s="34">
        <v>31231633</v>
      </c>
      <c r="K25" s="48">
        <v>14546.4</v>
      </c>
      <c r="L25" s="21">
        <v>31161236</v>
      </c>
      <c r="M25" s="48">
        <v>14513.6</v>
      </c>
      <c r="N25" s="22">
        <v>13.6</v>
      </c>
      <c r="O25" s="29">
        <v>99.8</v>
      </c>
      <c r="P25" s="31">
        <v>31011863</v>
      </c>
      <c r="Q25" s="48">
        <v>99.3</v>
      </c>
      <c r="R25" s="21">
        <v>30928777</v>
      </c>
      <c r="S25" s="48">
        <v>99.3</v>
      </c>
      <c r="T25" s="22">
        <v>12.7</v>
      </c>
      <c r="U25" s="29">
        <v>99.7</v>
      </c>
      <c r="V25" s="84">
        <v>31074117</v>
      </c>
      <c r="W25" s="48">
        <v>100.2</v>
      </c>
      <c r="X25" s="85">
        <v>30986667</v>
      </c>
      <c r="Y25" s="48">
        <v>100.2</v>
      </c>
      <c r="Z25" s="48">
        <v>12.6</v>
      </c>
      <c r="AA25" s="80">
        <v>99.7</v>
      </c>
      <c r="AB25" s="34">
        <v>30775362</v>
      </c>
      <c r="AC25" s="22">
        <v>99</v>
      </c>
      <c r="AD25" s="21">
        <v>30682472</v>
      </c>
      <c r="AE25" s="22">
        <v>99</v>
      </c>
      <c r="AF25" s="22">
        <v>12.3</v>
      </c>
      <c r="AG25" s="29">
        <v>99.7</v>
      </c>
      <c r="AH25" s="34">
        <v>30518807</v>
      </c>
      <c r="AI25" s="22">
        <v>99.2</v>
      </c>
      <c r="AJ25" s="21">
        <v>30431185</v>
      </c>
      <c r="AK25" s="22">
        <v>99.2</v>
      </c>
      <c r="AL25" s="22">
        <v>12</v>
      </c>
      <c r="AM25" s="29">
        <v>99.7</v>
      </c>
      <c r="AN25" s="152" t="s">
        <v>40</v>
      </c>
      <c r="AO25" s="154"/>
      <c r="AP25" s="150"/>
      <c r="AR25" s="1"/>
      <c r="AS25" s="2"/>
      <c r="AT25" s="1"/>
      <c r="AU25" s="1"/>
      <c r="AV25" s="1"/>
      <c r="AW25" s="1"/>
      <c r="AX25" s="1"/>
      <c r="AY25" s="2"/>
      <c r="AZ25" s="1"/>
      <c r="BA25" s="1"/>
      <c r="BB25" s="1"/>
      <c r="BC25" s="1"/>
      <c r="BD25" s="1"/>
      <c r="BE25" s="2"/>
      <c r="BF25" s="1"/>
      <c r="BG25" s="1"/>
      <c r="BH25" s="2"/>
      <c r="BI25" s="1"/>
      <c r="BJ25" s="1"/>
      <c r="BK25" s="1"/>
      <c r="BL25" s="1"/>
      <c r="BM25" s="1"/>
      <c r="BN25" s="1"/>
      <c r="BO25" s="1"/>
      <c r="BP25" s="3"/>
      <c r="BQ25" s="3"/>
    </row>
    <row r="26" spans="1:69" s="10" customFormat="1" ht="30.75" customHeight="1" x14ac:dyDescent="0.15">
      <c r="A26" s="144" t="s">
        <v>13</v>
      </c>
      <c r="B26" s="140"/>
      <c r="C26" s="141"/>
      <c r="D26" s="31">
        <v>2613</v>
      </c>
      <c r="E26" s="22">
        <v>98.3</v>
      </c>
      <c r="F26" s="21">
        <v>2553</v>
      </c>
      <c r="G26" s="22">
        <v>96</v>
      </c>
      <c r="H26" s="22">
        <v>0</v>
      </c>
      <c r="I26" s="29">
        <v>97.7</v>
      </c>
      <c r="J26" s="34">
        <v>2607</v>
      </c>
      <c r="K26" s="22">
        <v>99.8</v>
      </c>
      <c r="L26" s="21">
        <v>2589</v>
      </c>
      <c r="M26" s="22">
        <v>101.4</v>
      </c>
      <c r="N26" s="22">
        <v>0</v>
      </c>
      <c r="O26" s="29">
        <v>99.3</v>
      </c>
      <c r="P26" s="34">
        <v>2515</v>
      </c>
      <c r="Q26" s="22">
        <v>96.5</v>
      </c>
      <c r="R26" s="21">
        <v>2479</v>
      </c>
      <c r="S26" s="22">
        <v>95.8</v>
      </c>
      <c r="T26" s="22">
        <v>0</v>
      </c>
      <c r="U26" s="29">
        <v>98.6</v>
      </c>
      <c r="V26" s="84">
        <v>2532</v>
      </c>
      <c r="W26" s="48">
        <v>100.7</v>
      </c>
      <c r="X26" s="85">
        <v>2478</v>
      </c>
      <c r="Y26" s="48">
        <v>100</v>
      </c>
      <c r="Z26" s="48">
        <v>0</v>
      </c>
      <c r="AA26" s="80">
        <v>97.9</v>
      </c>
      <c r="AB26" s="34">
        <v>2563</v>
      </c>
      <c r="AC26" s="22">
        <v>101.2</v>
      </c>
      <c r="AD26" s="21">
        <v>2527</v>
      </c>
      <c r="AE26" s="22">
        <v>102</v>
      </c>
      <c r="AF26" s="22">
        <v>0</v>
      </c>
      <c r="AG26" s="29">
        <v>98.6</v>
      </c>
      <c r="AH26" s="34">
        <v>2545</v>
      </c>
      <c r="AI26" s="22">
        <v>99.3</v>
      </c>
      <c r="AJ26" s="21">
        <v>2527</v>
      </c>
      <c r="AK26" s="22">
        <v>100</v>
      </c>
      <c r="AL26" s="22">
        <v>0</v>
      </c>
      <c r="AM26" s="29">
        <v>99.3</v>
      </c>
      <c r="AN26" s="140" t="s">
        <v>13</v>
      </c>
      <c r="AO26" s="140"/>
      <c r="AP26" s="141"/>
      <c r="AR26" s="1"/>
      <c r="AS26" s="2"/>
      <c r="AT26" s="1"/>
      <c r="AU26" s="1"/>
      <c r="AV26" s="1"/>
      <c r="AW26" s="1"/>
      <c r="AX26" s="1"/>
      <c r="AY26" s="2"/>
      <c r="AZ26" s="1"/>
      <c r="BA26" s="1"/>
      <c r="BB26" s="1"/>
      <c r="BC26" s="1"/>
      <c r="BD26" s="1"/>
      <c r="BE26" s="2"/>
      <c r="BF26" s="1"/>
      <c r="BG26" s="1"/>
      <c r="BH26" s="2"/>
      <c r="BI26" s="1"/>
      <c r="BJ26" s="1"/>
      <c r="BK26" s="1"/>
      <c r="BL26" s="1"/>
      <c r="BM26" s="1"/>
      <c r="BN26" s="1"/>
      <c r="BO26" s="1"/>
      <c r="BP26" s="3"/>
      <c r="BQ26" s="3"/>
    </row>
    <row r="27" spans="1:69" s="10" customFormat="1" ht="30.75" customHeight="1" x14ac:dyDescent="0.15">
      <c r="A27" s="144" t="s">
        <v>14</v>
      </c>
      <c r="B27" s="140"/>
      <c r="C27" s="141"/>
      <c r="D27" s="31">
        <v>0</v>
      </c>
      <c r="E27" s="48" t="s">
        <v>43</v>
      </c>
      <c r="F27" s="21">
        <v>0</v>
      </c>
      <c r="G27" s="48" t="s">
        <v>43</v>
      </c>
      <c r="H27" s="22">
        <v>0</v>
      </c>
      <c r="I27" s="80" t="s">
        <v>43</v>
      </c>
      <c r="J27" s="34">
        <v>278792</v>
      </c>
      <c r="K27" s="48" t="s">
        <v>42</v>
      </c>
      <c r="L27" s="21">
        <v>278792</v>
      </c>
      <c r="M27" s="48" t="s">
        <v>42</v>
      </c>
      <c r="N27" s="22">
        <v>0.1</v>
      </c>
      <c r="O27" s="80">
        <v>100</v>
      </c>
      <c r="P27" s="34">
        <v>0</v>
      </c>
      <c r="Q27" s="48" t="s">
        <v>47</v>
      </c>
      <c r="R27" s="21">
        <v>0</v>
      </c>
      <c r="S27" s="48" t="s">
        <v>47</v>
      </c>
      <c r="T27" s="22">
        <v>0</v>
      </c>
      <c r="U27" s="80" t="s">
        <v>43</v>
      </c>
      <c r="V27" s="84">
        <v>0</v>
      </c>
      <c r="W27" s="48" t="s">
        <v>43</v>
      </c>
      <c r="X27" s="85">
        <v>0</v>
      </c>
      <c r="Y27" s="48" t="s">
        <v>43</v>
      </c>
      <c r="Z27" s="48">
        <v>0</v>
      </c>
      <c r="AA27" s="80" t="s">
        <v>43</v>
      </c>
      <c r="AB27" s="34">
        <v>0</v>
      </c>
      <c r="AC27" s="48" t="s">
        <v>43</v>
      </c>
      <c r="AD27" s="21">
        <v>0</v>
      </c>
      <c r="AE27" s="48" t="s">
        <v>43</v>
      </c>
      <c r="AF27" s="22">
        <v>0</v>
      </c>
      <c r="AG27" s="80" t="s">
        <v>43</v>
      </c>
      <c r="AH27" s="34">
        <v>0</v>
      </c>
      <c r="AI27" s="48" t="s">
        <v>43</v>
      </c>
      <c r="AJ27" s="21">
        <v>0</v>
      </c>
      <c r="AK27" s="48" t="s">
        <v>43</v>
      </c>
      <c r="AL27" s="22">
        <v>0</v>
      </c>
      <c r="AM27" s="80" t="s">
        <v>43</v>
      </c>
      <c r="AN27" s="140" t="s">
        <v>14</v>
      </c>
      <c r="AO27" s="140"/>
      <c r="AP27" s="141"/>
      <c r="AR27" s="1"/>
      <c r="AS27" s="2"/>
      <c r="AT27" s="1"/>
      <c r="AU27" s="1"/>
      <c r="AV27" s="1"/>
      <c r="AW27" s="1"/>
      <c r="AX27" s="1"/>
      <c r="AY27" s="2"/>
      <c r="AZ27" s="1"/>
      <c r="BA27" s="1"/>
      <c r="BB27" s="1"/>
      <c r="BC27" s="1"/>
      <c r="BD27" s="1"/>
      <c r="BE27" s="2"/>
      <c r="BF27" s="1"/>
      <c r="BG27" s="1"/>
      <c r="BH27" s="2"/>
      <c r="BI27" s="1"/>
      <c r="BJ27" s="1"/>
      <c r="BK27" s="1"/>
      <c r="BL27" s="1"/>
      <c r="BM27" s="1"/>
      <c r="BN27" s="1"/>
      <c r="BO27" s="1"/>
      <c r="BP27" s="3"/>
      <c r="BQ27" s="3"/>
    </row>
    <row r="28" spans="1:69" s="10" customFormat="1" ht="30.75" customHeight="1" x14ac:dyDescent="0.15">
      <c r="A28" s="137" t="s">
        <v>25</v>
      </c>
      <c r="B28" s="138"/>
      <c r="C28" s="139"/>
      <c r="D28" s="31">
        <v>19020</v>
      </c>
      <c r="E28" s="22">
        <v>82.1</v>
      </c>
      <c r="F28" s="21">
        <v>19020</v>
      </c>
      <c r="G28" s="22">
        <v>82.1</v>
      </c>
      <c r="H28" s="22">
        <v>0</v>
      </c>
      <c r="I28" s="29">
        <v>100</v>
      </c>
      <c r="J28" s="34">
        <v>14282</v>
      </c>
      <c r="K28" s="22">
        <v>75.099999999999994</v>
      </c>
      <c r="L28" s="21">
        <v>14282</v>
      </c>
      <c r="M28" s="22">
        <v>75.099999999999994</v>
      </c>
      <c r="N28" s="22">
        <v>0</v>
      </c>
      <c r="O28" s="29">
        <v>100</v>
      </c>
      <c r="P28" s="34">
        <v>13903</v>
      </c>
      <c r="Q28" s="22">
        <v>97.3</v>
      </c>
      <c r="R28" s="21">
        <v>13903</v>
      </c>
      <c r="S28" s="22">
        <v>97.3</v>
      </c>
      <c r="T28" s="22">
        <v>0</v>
      </c>
      <c r="U28" s="29">
        <v>100</v>
      </c>
      <c r="V28" s="84">
        <v>13850</v>
      </c>
      <c r="W28" s="48">
        <v>99.6</v>
      </c>
      <c r="X28" s="85">
        <v>13850</v>
      </c>
      <c r="Y28" s="48">
        <v>99.6</v>
      </c>
      <c r="Z28" s="48">
        <v>0</v>
      </c>
      <c r="AA28" s="80">
        <v>100</v>
      </c>
      <c r="AB28" s="34">
        <v>13371</v>
      </c>
      <c r="AC28" s="22">
        <v>96.5</v>
      </c>
      <c r="AD28" s="21">
        <v>13371</v>
      </c>
      <c r="AE28" s="22">
        <v>96.5</v>
      </c>
      <c r="AF28" s="22">
        <v>0</v>
      </c>
      <c r="AG28" s="29">
        <v>100</v>
      </c>
      <c r="AH28" s="34">
        <v>12806</v>
      </c>
      <c r="AI28" s="22">
        <v>95.8</v>
      </c>
      <c r="AJ28" s="21">
        <v>12806</v>
      </c>
      <c r="AK28" s="22">
        <v>95.8</v>
      </c>
      <c r="AL28" s="22">
        <v>0</v>
      </c>
      <c r="AM28" s="29">
        <v>100</v>
      </c>
      <c r="AN28" s="138" t="s">
        <v>25</v>
      </c>
      <c r="AO28" s="138"/>
      <c r="AP28" s="139"/>
      <c r="AR28" s="1"/>
      <c r="AS28" s="2"/>
      <c r="AT28" s="1"/>
      <c r="AU28" s="1"/>
      <c r="AV28" s="1"/>
      <c r="AW28" s="1"/>
      <c r="AX28" s="1"/>
      <c r="AY28" s="2"/>
      <c r="AZ28" s="1"/>
      <c r="BA28" s="1"/>
      <c r="BB28" s="1"/>
      <c r="BC28" s="1"/>
      <c r="BD28" s="1"/>
      <c r="BE28" s="2"/>
      <c r="BF28" s="1"/>
      <c r="BG28" s="1"/>
      <c r="BH28" s="2"/>
      <c r="BI28" s="1"/>
      <c r="BJ28" s="1"/>
      <c r="BK28" s="1"/>
      <c r="BL28" s="1"/>
      <c r="BM28" s="1"/>
      <c r="BN28" s="1"/>
      <c r="BO28" s="1"/>
      <c r="BP28" s="3"/>
      <c r="BQ28" s="3"/>
    </row>
    <row r="29" spans="1:69" s="10" customFormat="1" ht="30.75" customHeight="1" x14ac:dyDescent="0.15">
      <c r="A29" s="97" t="s">
        <v>46</v>
      </c>
      <c r="B29" s="155" t="s">
        <v>15</v>
      </c>
      <c r="C29" s="156"/>
      <c r="D29" s="31">
        <v>2029010</v>
      </c>
      <c r="E29" s="22">
        <v>51.8</v>
      </c>
      <c r="F29" s="21">
        <v>2029010</v>
      </c>
      <c r="G29" s="22">
        <v>51.8</v>
      </c>
      <c r="H29" s="22">
        <v>0.9</v>
      </c>
      <c r="I29" s="29">
        <v>100</v>
      </c>
      <c r="J29" s="34">
        <v>0</v>
      </c>
      <c r="K29" s="22" t="s">
        <v>43</v>
      </c>
      <c r="L29" s="21">
        <v>0</v>
      </c>
      <c r="M29" s="22" t="s">
        <v>43</v>
      </c>
      <c r="N29" s="22">
        <v>0</v>
      </c>
      <c r="O29" s="29" t="s">
        <v>43</v>
      </c>
      <c r="P29" s="84">
        <v>0</v>
      </c>
      <c r="Q29" s="48" t="s">
        <v>43</v>
      </c>
      <c r="R29" s="85">
        <v>0</v>
      </c>
      <c r="S29" s="48" t="s">
        <v>43</v>
      </c>
      <c r="T29" s="48">
        <v>0</v>
      </c>
      <c r="U29" s="80" t="s">
        <v>43</v>
      </c>
      <c r="V29" s="84">
        <v>270</v>
      </c>
      <c r="W29" s="48" t="s">
        <v>42</v>
      </c>
      <c r="X29" s="85">
        <v>270</v>
      </c>
      <c r="Y29" s="48" t="s">
        <v>42</v>
      </c>
      <c r="Z29" s="48">
        <v>0</v>
      </c>
      <c r="AA29" s="80">
        <v>100</v>
      </c>
      <c r="AB29" s="34">
        <v>117436</v>
      </c>
      <c r="AC29" s="48">
        <v>43494.8</v>
      </c>
      <c r="AD29" s="21">
        <v>117436</v>
      </c>
      <c r="AE29" s="48">
        <v>43494.8</v>
      </c>
      <c r="AF29" s="22">
        <v>0</v>
      </c>
      <c r="AG29" s="29">
        <v>100</v>
      </c>
      <c r="AH29" s="34">
        <v>0</v>
      </c>
      <c r="AI29" s="48" t="s">
        <v>47</v>
      </c>
      <c r="AJ29" s="21">
        <v>0</v>
      </c>
      <c r="AK29" s="48" t="s">
        <v>47</v>
      </c>
      <c r="AL29" s="22">
        <v>0</v>
      </c>
      <c r="AM29" s="80" t="s">
        <v>43</v>
      </c>
      <c r="AN29" s="157" t="s">
        <v>15</v>
      </c>
      <c r="AO29" s="157"/>
      <c r="AP29" s="100" t="s">
        <v>46</v>
      </c>
      <c r="AR29" s="1"/>
      <c r="AS29" s="2"/>
      <c r="AT29" s="1"/>
      <c r="AU29" s="1"/>
      <c r="AV29" s="1"/>
      <c r="AW29" s="1"/>
      <c r="AX29" s="1"/>
      <c r="AY29" s="2"/>
      <c r="AZ29" s="1"/>
      <c r="BA29" s="1"/>
      <c r="BB29" s="1"/>
      <c r="BC29" s="1"/>
      <c r="BD29" s="1"/>
      <c r="BE29" s="2"/>
      <c r="BF29" s="1"/>
      <c r="BG29" s="1"/>
      <c r="BH29" s="2"/>
      <c r="BI29" s="1"/>
      <c r="BJ29" s="1"/>
      <c r="BK29" s="1"/>
      <c r="BL29" s="1"/>
      <c r="BM29" s="1"/>
      <c r="BN29" s="1"/>
      <c r="BO29" s="1"/>
      <c r="BP29" s="3"/>
      <c r="BQ29" s="3"/>
    </row>
    <row r="30" spans="1:69" s="10" customFormat="1" ht="30.75" customHeight="1" thickBot="1" x14ac:dyDescent="0.2">
      <c r="A30" s="158" t="s">
        <v>18</v>
      </c>
      <c r="B30" s="159"/>
      <c r="C30" s="159"/>
      <c r="D30" s="44">
        <v>236715605</v>
      </c>
      <c r="E30" s="25">
        <v>99.6</v>
      </c>
      <c r="F30" s="24">
        <v>234377745</v>
      </c>
      <c r="G30" s="25">
        <v>99.6</v>
      </c>
      <c r="H30" s="25">
        <v>100</v>
      </c>
      <c r="I30" s="76">
        <v>99</v>
      </c>
      <c r="J30" s="62">
        <v>232523034</v>
      </c>
      <c r="K30" s="25">
        <v>98.2</v>
      </c>
      <c r="L30" s="24">
        <v>228778613</v>
      </c>
      <c r="M30" s="25">
        <v>97.6</v>
      </c>
      <c r="N30" s="25">
        <v>100</v>
      </c>
      <c r="O30" s="76">
        <v>98.4</v>
      </c>
      <c r="P30" s="44">
        <v>245890725</v>
      </c>
      <c r="Q30" s="25">
        <v>105.7</v>
      </c>
      <c r="R30" s="24">
        <v>244153345</v>
      </c>
      <c r="S30" s="25">
        <v>106.7</v>
      </c>
      <c r="T30" s="25">
        <v>100</v>
      </c>
      <c r="U30" s="86">
        <v>99.3</v>
      </c>
      <c r="V30" s="87">
        <v>248227957</v>
      </c>
      <c r="W30" s="88">
        <v>101</v>
      </c>
      <c r="X30" s="89">
        <v>246619901</v>
      </c>
      <c r="Y30" s="88">
        <v>101</v>
      </c>
      <c r="Z30" s="88">
        <v>100</v>
      </c>
      <c r="AA30" s="96">
        <v>99.4</v>
      </c>
      <c r="AB30" s="62">
        <v>251810723</v>
      </c>
      <c r="AC30" s="25">
        <v>101.4</v>
      </c>
      <c r="AD30" s="24">
        <v>250247897</v>
      </c>
      <c r="AE30" s="25">
        <v>101.5</v>
      </c>
      <c r="AF30" s="25">
        <v>100</v>
      </c>
      <c r="AG30" s="76">
        <v>99.4</v>
      </c>
      <c r="AH30" s="62">
        <v>255420380</v>
      </c>
      <c r="AI30" s="25">
        <v>101.4</v>
      </c>
      <c r="AJ30" s="24">
        <v>253733920</v>
      </c>
      <c r="AK30" s="25">
        <v>101.4</v>
      </c>
      <c r="AL30" s="25">
        <v>100</v>
      </c>
      <c r="AM30" s="76">
        <v>99.3</v>
      </c>
      <c r="AN30" s="158" t="s">
        <v>18</v>
      </c>
      <c r="AO30" s="159"/>
      <c r="AP30" s="160"/>
      <c r="AR30" s="1"/>
      <c r="AS30" s="2"/>
      <c r="AT30" s="1"/>
      <c r="AU30" s="1"/>
      <c r="AV30" s="1"/>
      <c r="AW30" s="1"/>
      <c r="AX30" s="1"/>
      <c r="AY30" s="2"/>
      <c r="AZ30" s="1"/>
      <c r="BA30" s="1"/>
      <c r="BB30" s="1"/>
      <c r="BC30" s="1"/>
      <c r="BD30" s="1"/>
      <c r="BE30" s="2"/>
      <c r="BF30" s="1"/>
      <c r="BG30" s="1"/>
      <c r="BH30" s="2"/>
      <c r="BI30" s="1"/>
      <c r="BJ30" s="1"/>
      <c r="BK30" s="1"/>
      <c r="BL30" s="1"/>
      <c r="BM30" s="1"/>
      <c r="BN30" s="1"/>
      <c r="BO30" s="1"/>
      <c r="BP30" s="3"/>
      <c r="BQ30" s="3"/>
    </row>
    <row r="31" spans="1:69" s="10" customFormat="1" ht="24" customHeight="1" thickBot="1" x14ac:dyDescent="0.2">
      <c r="A31" s="36"/>
      <c r="B31" s="36"/>
      <c r="C31" s="36"/>
      <c r="D31" s="59"/>
      <c r="E31" s="58"/>
      <c r="F31" s="59"/>
      <c r="G31" s="58"/>
      <c r="H31" s="58"/>
      <c r="I31" s="58"/>
      <c r="J31" s="59"/>
      <c r="K31" s="58"/>
      <c r="L31" s="59"/>
      <c r="M31" s="58"/>
      <c r="N31" s="58"/>
      <c r="O31" s="58"/>
      <c r="P31" s="59"/>
      <c r="Q31" s="58"/>
      <c r="R31" s="59"/>
      <c r="S31" s="58"/>
      <c r="T31" s="58"/>
      <c r="U31" s="58"/>
      <c r="V31" s="90"/>
      <c r="W31" s="91"/>
      <c r="X31" s="90"/>
      <c r="Y31" s="91"/>
      <c r="Z31" s="91"/>
      <c r="AA31" s="91"/>
      <c r="AB31" s="59"/>
      <c r="AC31" s="58"/>
      <c r="AD31" s="59"/>
      <c r="AE31" s="58"/>
      <c r="AF31" s="58"/>
      <c r="AG31" s="58"/>
      <c r="AH31" s="59"/>
      <c r="AI31" s="58"/>
      <c r="AJ31" s="59"/>
      <c r="AK31" s="61"/>
      <c r="AL31" s="61"/>
      <c r="AM31" s="61"/>
      <c r="AN31" s="36"/>
      <c r="AO31" s="36"/>
      <c r="AP31" s="36"/>
      <c r="AR31" s="1"/>
      <c r="AS31" s="2"/>
      <c r="AT31" s="1"/>
      <c r="AU31" s="1"/>
      <c r="AV31" s="1"/>
      <c r="AW31" s="1"/>
      <c r="AX31" s="1"/>
      <c r="AY31" s="2"/>
      <c r="AZ31" s="1"/>
      <c r="BA31" s="1"/>
      <c r="BB31" s="1"/>
      <c r="BC31" s="1"/>
      <c r="BD31" s="1"/>
      <c r="BE31" s="2"/>
      <c r="BF31" s="1"/>
      <c r="BG31" s="1"/>
      <c r="BH31" s="2"/>
      <c r="BI31" s="1"/>
      <c r="BJ31" s="1"/>
      <c r="BK31" s="1"/>
      <c r="BL31" s="1"/>
      <c r="BM31" s="1"/>
      <c r="BN31" s="1"/>
      <c r="BO31" s="1"/>
      <c r="BP31" s="3"/>
      <c r="BQ31" s="3"/>
    </row>
    <row r="32" spans="1:69" s="10" customFormat="1" ht="30.75" customHeight="1" thickBot="1" x14ac:dyDescent="0.2">
      <c r="A32" s="161" t="s">
        <v>27</v>
      </c>
      <c r="B32" s="162"/>
      <c r="C32" s="163"/>
      <c r="D32" s="69">
        <v>62352062</v>
      </c>
      <c r="E32" s="51">
        <v>100.3</v>
      </c>
      <c r="F32" s="50">
        <v>62218757</v>
      </c>
      <c r="G32" s="51">
        <v>100.3</v>
      </c>
      <c r="H32" s="51">
        <v>26.546358742379745</v>
      </c>
      <c r="I32" s="42">
        <v>99.786205947768011</v>
      </c>
      <c r="J32" s="70">
        <v>55185272</v>
      </c>
      <c r="K32" s="51">
        <v>88.5</v>
      </c>
      <c r="L32" s="50">
        <v>53388004</v>
      </c>
      <c r="M32" s="51">
        <v>85.8</v>
      </c>
      <c r="N32" s="51">
        <v>23.3</v>
      </c>
      <c r="O32" s="47">
        <v>96.7</v>
      </c>
      <c r="P32" s="69">
        <v>65721954</v>
      </c>
      <c r="Q32" s="51">
        <v>119.1</v>
      </c>
      <c r="R32" s="50">
        <v>65596753</v>
      </c>
      <c r="S32" s="51">
        <v>122.9</v>
      </c>
      <c r="T32" s="51">
        <v>26.9</v>
      </c>
      <c r="U32" s="47">
        <v>99.8</v>
      </c>
      <c r="V32" s="92">
        <v>73922958</v>
      </c>
      <c r="W32" s="93">
        <v>112.5</v>
      </c>
      <c r="X32" s="94">
        <v>73811836</v>
      </c>
      <c r="Y32" s="93">
        <v>112.5</v>
      </c>
      <c r="Z32" s="93">
        <v>29.9</v>
      </c>
      <c r="AA32" s="95">
        <v>99.8</v>
      </c>
      <c r="AB32" s="69">
        <v>72224169</v>
      </c>
      <c r="AC32" s="51">
        <v>97.7</v>
      </c>
      <c r="AD32" s="50">
        <v>72137463</v>
      </c>
      <c r="AE32" s="51">
        <v>97.7</v>
      </c>
      <c r="AF32" s="51">
        <v>28.8</v>
      </c>
      <c r="AG32" s="52">
        <v>99.9</v>
      </c>
      <c r="AH32" s="69">
        <v>76381295</v>
      </c>
      <c r="AI32" s="51">
        <v>105.8</v>
      </c>
      <c r="AJ32" s="50">
        <v>76301419</v>
      </c>
      <c r="AK32" s="51">
        <v>105.8</v>
      </c>
      <c r="AL32" s="42">
        <v>30.1</v>
      </c>
      <c r="AM32" s="52">
        <v>99.9</v>
      </c>
      <c r="AN32" s="164" t="s">
        <v>26</v>
      </c>
      <c r="AO32" s="165"/>
      <c r="AP32" s="166"/>
      <c r="AR32" s="1"/>
      <c r="AS32" s="2"/>
      <c r="AT32" s="1"/>
      <c r="AU32" s="1"/>
      <c r="AV32" s="1"/>
      <c r="AW32" s="1"/>
      <c r="AX32" s="1"/>
      <c r="AY32" s="2"/>
      <c r="AZ32" s="1"/>
      <c r="BA32" s="1"/>
      <c r="BB32" s="1"/>
      <c r="BC32" s="1"/>
      <c r="BD32" s="1"/>
      <c r="BE32" s="2"/>
      <c r="BF32" s="1"/>
      <c r="BG32" s="1"/>
      <c r="BH32" s="2"/>
      <c r="BI32" s="1"/>
      <c r="BJ32" s="1"/>
      <c r="BK32" s="1"/>
      <c r="BL32" s="1"/>
      <c r="BM32" s="1"/>
      <c r="BN32" s="1"/>
      <c r="BO32" s="1"/>
      <c r="BP32" s="3"/>
      <c r="BQ32" s="3"/>
    </row>
    <row r="33" spans="1:69" s="10" customFormat="1" ht="27.75" customHeight="1" x14ac:dyDescent="0.15">
      <c r="A33" s="3"/>
      <c r="B33" s="3"/>
      <c r="C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83"/>
      <c r="W33" s="1"/>
      <c r="X33" s="1"/>
      <c r="Y33" s="1"/>
      <c r="Z33" s="1"/>
      <c r="AA33" s="1"/>
      <c r="AN33" s="3"/>
      <c r="AO33" s="3"/>
      <c r="AP33" s="3"/>
      <c r="AR33" s="1"/>
      <c r="AS33" s="2"/>
      <c r="AT33" s="1"/>
      <c r="AU33" s="1"/>
      <c r="AV33" s="1"/>
      <c r="AW33" s="1"/>
      <c r="AX33" s="1"/>
      <c r="AY33" s="2"/>
      <c r="AZ33" s="1"/>
      <c r="BA33" s="1"/>
      <c r="BB33" s="1"/>
      <c r="BC33" s="1"/>
      <c r="BD33" s="1"/>
      <c r="BE33" s="2"/>
      <c r="BF33" s="1"/>
      <c r="BG33" s="1"/>
      <c r="BH33" s="2"/>
      <c r="BI33" s="1"/>
      <c r="BJ33" s="1"/>
      <c r="BK33" s="1"/>
      <c r="BL33" s="1"/>
      <c r="BM33" s="1"/>
      <c r="BN33" s="1"/>
      <c r="BO33" s="1"/>
      <c r="BP33" s="3"/>
      <c r="BQ33" s="3"/>
    </row>
    <row r="34" spans="1:69" ht="30.75" customHeight="1" x14ac:dyDescent="0.15">
      <c r="V34" s="3"/>
      <c r="W34" s="3"/>
      <c r="X34" s="3"/>
      <c r="Y34" s="10"/>
      <c r="AA34" s="2"/>
      <c r="AN34" s="1"/>
      <c r="AO34" s="1"/>
      <c r="AP34" s="1"/>
      <c r="AQ34" s="1"/>
      <c r="BB34" s="2"/>
      <c r="BE34" s="1"/>
      <c r="BH34" s="1"/>
      <c r="BJ34" s="3"/>
      <c r="BK34" s="3"/>
      <c r="BP34" s="1"/>
      <c r="BQ34" s="1"/>
    </row>
  </sheetData>
  <mergeCells count="61">
    <mergeCell ref="B29:C29"/>
    <mergeCell ref="AN29:AO29"/>
    <mergeCell ref="A30:C30"/>
    <mergeCell ref="AN30:AP30"/>
    <mergeCell ref="A32:C32"/>
    <mergeCell ref="AN32:AP32"/>
    <mergeCell ref="A26:C26"/>
    <mergeCell ref="AN26:AP26"/>
    <mergeCell ref="A27:C27"/>
    <mergeCell ref="AN27:AP27"/>
    <mergeCell ref="A28:C28"/>
    <mergeCell ref="AN28:AP28"/>
    <mergeCell ref="A21:C21"/>
    <mergeCell ref="AN21:AP21"/>
    <mergeCell ref="A22:C22"/>
    <mergeCell ref="AN22:AP22"/>
    <mergeCell ref="B23:C23"/>
    <mergeCell ref="AN23:AO23"/>
    <mergeCell ref="AP23:AP25"/>
    <mergeCell ref="B24:C24"/>
    <mergeCell ref="AN24:AO24"/>
    <mergeCell ref="B25:C25"/>
    <mergeCell ref="AN25:AO25"/>
    <mergeCell ref="A18:C18"/>
    <mergeCell ref="AN18:AP18"/>
    <mergeCell ref="A19:C19"/>
    <mergeCell ref="AN19:AP19"/>
    <mergeCell ref="A20:C20"/>
    <mergeCell ref="AN20:AP20"/>
    <mergeCell ref="AP15:AP17"/>
    <mergeCell ref="B16:C16"/>
    <mergeCell ref="AN16:AO16"/>
    <mergeCell ref="B17:C17"/>
    <mergeCell ref="AN17:AO17"/>
    <mergeCell ref="B14:C14"/>
    <mergeCell ref="AN14:AO14"/>
    <mergeCell ref="A15:A17"/>
    <mergeCell ref="B15:C15"/>
    <mergeCell ref="AN15:AO15"/>
    <mergeCell ref="B11:C11"/>
    <mergeCell ref="AN11:AO11"/>
    <mergeCell ref="A12:C12"/>
    <mergeCell ref="AN12:AP12"/>
    <mergeCell ref="B13:C13"/>
    <mergeCell ref="AN13:AO13"/>
    <mergeCell ref="A5:C5"/>
    <mergeCell ref="AN5:AP5"/>
    <mergeCell ref="B6:B9"/>
    <mergeCell ref="AO6:AO9"/>
    <mergeCell ref="B10:C10"/>
    <mergeCell ref="AN10:AO10"/>
    <mergeCell ref="A1:AP1"/>
    <mergeCell ref="U2:AP2"/>
    <mergeCell ref="A3:C4"/>
    <mergeCell ref="P3:U3"/>
    <mergeCell ref="V3:AA3"/>
    <mergeCell ref="AB3:AG3"/>
    <mergeCell ref="AN3:AP4"/>
    <mergeCell ref="J3:O3"/>
    <mergeCell ref="D3:I3"/>
    <mergeCell ref="AH3:AM3"/>
  </mergeCells>
  <phoneticPr fontId="2"/>
  <pageMargins left="0.59055118110236227" right="0.59055118110236227" top="0.59055118110236227" bottom="0.78740157480314965" header="0.51181102362204722" footer="0.51181102362204722"/>
  <pageSetup paperSize="9" scale="49" fitToHeight="3" pageOrder="overThenDown" orientation="landscape" cellComments="asDisplayed" horizontalDpi="300" verticalDpi="300" r:id="rId1"/>
  <headerFooter alignWithMargins="0"/>
  <rowBreaks count="1" manualBreakCount="1">
    <brk id="32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90F0-8217-4610-BD4D-5A7C112A533C}">
  <sheetPr>
    <pageSetUpPr fitToPage="1"/>
  </sheetPr>
  <dimension ref="A1:BK35"/>
  <sheetViews>
    <sheetView zoomScale="70" zoomScaleNormal="70" zoomScaleSheetLayoutView="90" workbookViewId="0">
      <selection activeCell="AE28" sqref="AE28"/>
    </sheetView>
  </sheetViews>
  <sheetFormatPr defaultColWidth="6.5" defaultRowHeight="30.75" customHeight="1" x14ac:dyDescent="0.15"/>
  <cols>
    <col min="1" max="2" width="3.5" style="3" customWidth="1"/>
    <col min="3" max="3" width="13" style="3" customWidth="1"/>
    <col min="4" max="4" width="11.5" style="1" customWidth="1"/>
    <col min="5" max="5" width="5.625" style="1" customWidth="1"/>
    <col min="6" max="6" width="11.375" style="1" customWidth="1"/>
    <col min="7" max="9" width="5.625" style="1" customWidth="1"/>
    <col min="10" max="10" width="11.375" style="1" customWidth="1"/>
    <col min="11" max="11" width="5.625" style="1" customWidth="1"/>
    <col min="12" max="12" width="11.375" style="1" customWidth="1"/>
    <col min="13" max="15" width="5.625" style="1" customWidth="1"/>
    <col min="16" max="16" width="11.375" style="1" customWidth="1"/>
    <col min="17" max="17" width="5.625" style="1" customWidth="1"/>
    <col min="18" max="18" width="11.375" style="1" customWidth="1"/>
    <col min="19" max="21" width="5.625" style="1" customWidth="1"/>
    <col min="22" max="22" width="11.25" style="1" customWidth="1"/>
    <col min="23" max="23" width="5.75" style="1" customWidth="1"/>
    <col min="24" max="24" width="11.25" style="1" customWidth="1"/>
    <col min="25" max="27" width="5.625" style="1" customWidth="1"/>
    <col min="28" max="28" width="11.5" style="1" customWidth="1"/>
    <col min="29" max="29" width="5.625" style="1" customWidth="1"/>
    <col min="30" max="30" width="11.375" style="1" customWidth="1"/>
    <col min="31" max="33" width="5.625" style="1" customWidth="1"/>
    <col min="34" max="34" width="12.875" style="3" customWidth="1"/>
    <col min="35" max="35" width="3.375" style="3" customWidth="1"/>
    <col min="36" max="36" width="3.5" style="3" customWidth="1"/>
    <col min="37" max="37" width="5.625" style="10" customWidth="1"/>
    <col min="38" max="38" width="11.375" style="1" customWidth="1"/>
    <col min="39" max="39" width="5.625" style="2" customWidth="1"/>
    <col min="40" max="40" width="11.375" style="1" customWidth="1"/>
    <col min="41" max="43" width="5.625" style="1" customWidth="1"/>
    <col min="44" max="44" width="11.375" style="1" customWidth="1"/>
    <col min="45" max="45" width="5.625" style="2" customWidth="1"/>
    <col min="46" max="46" width="11.375" style="1" customWidth="1"/>
    <col min="47" max="49" width="5.625" style="1" customWidth="1"/>
    <col min="50" max="50" width="11.375" style="1" customWidth="1"/>
    <col min="51" max="51" width="5.625" style="2" customWidth="1"/>
    <col min="52" max="52" width="11.375" style="1" customWidth="1"/>
    <col min="53" max="53" width="5.625" style="1" customWidth="1"/>
    <col min="54" max="54" width="5.625" style="2" customWidth="1"/>
    <col min="55" max="55" width="5.625" style="1" customWidth="1"/>
    <col min="56" max="56" width="11.25" style="1" customWidth="1"/>
    <col min="57" max="57" width="5.625" style="1" customWidth="1"/>
    <col min="58" max="58" width="11.25" style="1" customWidth="1"/>
    <col min="59" max="61" width="5.625" style="1" customWidth="1"/>
    <col min="62" max="62" width="9.625" style="3" customWidth="1"/>
    <col min="63" max="63" width="3.375" style="3" customWidth="1"/>
    <col min="64" max="16384" width="6.5" style="1"/>
  </cols>
  <sheetData>
    <row r="1" spans="1:37" ht="27.75" customHeight="1" x14ac:dyDescent="0.2">
      <c r="A1" s="186" t="s">
        <v>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 t="s">
        <v>48</v>
      </c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</row>
    <row r="2" spans="1:37" ht="22.5" customHeight="1" thickBot="1" x14ac:dyDescent="0.2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02" t="s">
        <v>23</v>
      </c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</row>
    <row r="3" spans="1:37" ht="30.75" customHeight="1" x14ac:dyDescent="0.15">
      <c r="A3" s="103"/>
      <c r="B3" s="104"/>
      <c r="C3" s="105"/>
      <c r="D3" s="109">
        <v>26</v>
      </c>
      <c r="E3" s="188"/>
      <c r="F3" s="188"/>
      <c r="G3" s="188"/>
      <c r="H3" s="188"/>
      <c r="I3" s="189"/>
      <c r="J3" s="109">
        <v>27</v>
      </c>
      <c r="K3" s="188"/>
      <c r="L3" s="188"/>
      <c r="M3" s="188"/>
      <c r="N3" s="188"/>
      <c r="O3" s="189"/>
      <c r="P3" s="112">
        <v>28</v>
      </c>
      <c r="Q3" s="188"/>
      <c r="R3" s="188"/>
      <c r="S3" s="188"/>
      <c r="T3" s="188"/>
      <c r="U3" s="190"/>
      <c r="V3" s="112">
        <v>29</v>
      </c>
      <c r="W3" s="188"/>
      <c r="X3" s="188"/>
      <c r="Y3" s="188"/>
      <c r="Z3" s="188"/>
      <c r="AA3" s="189"/>
      <c r="AB3" s="113">
        <v>30</v>
      </c>
      <c r="AC3" s="113"/>
      <c r="AD3" s="113"/>
      <c r="AE3" s="113"/>
      <c r="AF3" s="113"/>
      <c r="AG3" s="114"/>
      <c r="AH3" s="105"/>
      <c r="AI3" s="191"/>
      <c r="AJ3" s="191"/>
      <c r="AK3" s="11"/>
    </row>
    <row r="4" spans="1:37" s="4" customFormat="1" ht="30.75" customHeight="1" x14ac:dyDescent="0.15">
      <c r="A4" s="106"/>
      <c r="B4" s="107"/>
      <c r="C4" s="108"/>
      <c r="D4" s="26" t="s">
        <v>24</v>
      </c>
      <c r="E4" s="23" t="s">
        <v>0</v>
      </c>
      <c r="F4" s="26" t="s">
        <v>21</v>
      </c>
      <c r="G4" s="26" t="s">
        <v>0</v>
      </c>
      <c r="H4" s="23" t="s">
        <v>22</v>
      </c>
      <c r="I4" s="30" t="s">
        <v>1</v>
      </c>
      <c r="J4" s="56" t="s">
        <v>24</v>
      </c>
      <c r="K4" s="23" t="s">
        <v>0</v>
      </c>
      <c r="L4" s="26" t="s">
        <v>21</v>
      </c>
      <c r="M4" s="26" t="s">
        <v>0</v>
      </c>
      <c r="N4" s="23" t="s">
        <v>22</v>
      </c>
      <c r="O4" s="30" t="s">
        <v>1</v>
      </c>
      <c r="P4" s="56" t="s">
        <v>24</v>
      </c>
      <c r="Q4" s="23" t="s">
        <v>0</v>
      </c>
      <c r="R4" s="26" t="s">
        <v>21</v>
      </c>
      <c r="S4" s="26" t="s">
        <v>0</v>
      </c>
      <c r="T4" s="23" t="s">
        <v>22</v>
      </c>
      <c r="U4" s="30" t="s">
        <v>1</v>
      </c>
      <c r="V4" s="56" t="s">
        <v>24</v>
      </c>
      <c r="W4" s="23" t="s">
        <v>0</v>
      </c>
      <c r="X4" s="26" t="s">
        <v>21</v>
      </c>
      <c r="Y4" s="26" t="s">
        <v>0</v>
      </c>
      <c r="Z4" s="23" t="s">
        <v>22</v>
      </c>
      <c r="AA4" s="30" t="s">
        <v>1</v>
      </c>
      <c r="AB4" s="56" t="s">
        <v>24</v>
      </c>
      <c r="AC4" s="23" t="s">
        <v>0</v>
      </c>
      <c r="AD4" s="26" t="s">
        <v>21</v>
      </c>
      <c r="AE4" s="26" t="s">
        <v>0</v>
      </c>
      <c r="AF4" s="26" t="s">
        <v>22</v>
      </c>
      <c r="AG4" s="30" t="s">
        <v>1</v>
      </c>
      <c r="AH4" s="108"/>
      <c r="AI4" s="192"/>
      <c r="AJ4" s="192"/>
      <c r="AK4" s="12"/>
    </row>
    <row r="5" spans="1:37" ht="30.75" customHeight="1" x14ac:dyDescent="0.15">
      <c r="A5" s="118" t="s">
        <v>19</v>
      </c>
      <c r="B5" s="119"/>
      <c r="C5" s="120"/>
      <c r="D5" s="34">
        <v>85567517</v>
      </c>
      <c r="E5" s="22">
        <v>104.6</v>
      </c>
      <c r="F5" s="21">
        <v>82279578</v>
      </c>
      <c r="G5" s="22">
        <v>105.4</v>
      </c>
      <c r="H5" s="22">
        <v>40.4</v>
      </c>
      <c r="I5" s="29">
        <v>96.2</v>
      </c>
      <c r="J5" s="34">
        <v>84729706</v>
      </c>
      <c r="K5" s="22">
        <v>99</v>
      </c>
      <c r="L5" s="21">
        <v>81769041</v>
      </c>
      <c r="M5" s="22">
        <v>99.4</v>
      </c>
      <c r="N5" s="22">
        <v>35.9</v>
      </c>
      <c r="O5" s="29">
        <v>96.5</v>
      </c>
      <c r="P5" s="34">
        <v>82184377</v>
      </c>
      <c r="Q5" s="22">
        <v>97</v>
      </c>
      <c r="R5" s="21">
        <v>79527620</v>
      </c>
      <c r="S5" s="22">
        <v>97.3</v>
      </c>
      <c r="T5" s="22">
        <v>34.4</v>
      </c>
      <c r="U5" s="29">
        <v>96.8</v>
      </c>
      <c r="V5" s="34">
        <v>84443545</v>
      </c>
      <c r="W5" s="22">
        <v>102.7</v>
      </c>
      <c r="X5" s="21">
        <v>82097772</v>
      </c>
      <c r="Y5" s="22">
        <v>103.2</v>
      </c>
      <c r="Z5" s="22">
        <v>35.5</v>
      </c>
      <c r="AA5" s="29">
        <v>97.2</v>
      </c>
      <c r="AB5" s="21">
        <v>84016190</v>
      </c>
      <c r="AC5" s="22">
        <v>99.5</v>
      </c>
      <c r="AD5" s="21">
        <v>82006846</v>
      </c>
      <c r="AE5" s="22">
        <v>99.9</v>
      </c>
      <c r="AF5" s="22">
        <v>34.9</v>
      </c>
      <c r="AG5" s="29">
        <v>97.6</v>
      </c>
      <c r="AH5" s="120" t="s">
        <v>19</v>
      </c>
      <c r="AI5" s="185"/>
      <c r="AJ5" s="185"/>
      <c r="AK5" s="7"/>
    </row>
    <row r="6" spans="1:37" ht="30.75" customHeight="1" x14ac:dyDescent="0.15">
      <c r="A6" s="13"/>
      <c r="B6" s="121" t="s">
        <v>29</v>
      </c>
      <c r="C6" s="66" t="s">
        <v>30</v>
      </c>
      <c r="D6" s="21">
        <v>68566660</v>
      </c>
      <c r="E6" s="22">
        <v>101.3</v>
      </c>
      <c r="F6" s="21">
        <v>65337939</v>
      </c>
      <c r="G6" s="22">
        <v>102</v>
      </c>
      <c r="H6" s="22">
        <v>32.1</v>
      </c>
      <c r="I6" s="29">
        <v>95.3</v>
      </c>
      <c r="J6" s="34">
        <v>69550394</v>
      </c>
      <c r="K6" s="22">
        <v>101.4</v>
      </c>
      <c r="L6" s="21">
        <v>66645373</v>
      </c>
      <c r="M6" s="22">
        <v>102</v>
      </c>
      <c r="N6" s="22">
        <v>29.3</v>
      </c>
      <c r="O6" s="29">
        <v>95.8</v>
      </c>
      <c r="P6" s="34">
        <v>70299994</v>
      </c>
      <c r="Q6" s="22">
        <v>101.1</v>
      </c>
      <c r="R6" s="21">
        <v>67683614</v>
      </c>
      <c r="S6" s="22">
        <v>101.6</v>
      </c>
      <c r="T6" s="22">
        <v>29.4</v>
      </c>
      <c r="U6" s="29">
        <v>96.3</v>
      </c>
      <c r="V6" s="34">
        <v>70927306</v>
      </c>
      <c r="W6" s="22">
        <v>100.9</v>
      </c>
      <c r="X6" s="21">
        <v>68614542</v>
      </c>
      <c r="Y6" s="22">
        <v>101.4</v>
      </c>
      <c r="Z6" s="22">
        <v>29.6</v>
      </c>
      <c r="AA6" s="29">
        <v>96.7</v>
      </c>
      <c r="AB6" s="21">
        <v>70887383</v>
      </c>
      <c r="AC6" s="22">
        <v>99.9</v>
      </c>
      <c r="AD6" s="21">
        <v>68906041</v>
      </c>
      <c r="AE6" s="22">
        <v>100.4</v>
      </c>
      <c r="AF6" s="22">
        <v>29.3</v>
      </c>
      <c r="AG6" s="29">
        <v>97.2</v>
      </c>
      <c r="AH6" s="73" t="s">
        <v>30</v>
      </c>
      <c r="AI6" s="121" t="s">
        <v>29</v>
      </c>
      <c r="AJ6" s="14"/>
      <c r="AK6" s="7"/>
    </row>
    <row r="7" spans="1:37" ht="30.75" customHeight="1" x14ac:dyDescent="0.15">
      <c r="A7" s="13"/>
      <c r="B7" s="121"/>
      <c r="C7" s="66" t="s">
        <v>31</v>
      </c>
      <c r="D7" s="21">
        <v>2433146</v>
      </c>
      <c r="E7" s="22">
        <v>189.3</v>
      </c>
      <c r="F7" s="21">
        <v>2433146</v>
      </c>
      <c r="G7" s="22">
        <v>189.3</v>
      </c>
      <c r="H7" s="22">
        <v>1.2</v>
      </c>
      <c r="I7" s="29">
        <v>100</v>
      </c>
      <c r="J7" s="34">
        <v>1964057</v>
      </c>
      <c r="K7" s="22">
        <v>80.7</v>
      </c>
      <c r="L7" s="21">
        <v>1964057</v>
      </c>
      <c r="M7" s="22">
        <v>80.7</v>
      </c>
      <c r="N7" s="22">
        <v>0.9</v>
      </c>
      <c r="O7" s="29">
        <v>100</v>
      </c>
      <c r="P7" s="34">
        <v>1394424</v>
      </c>
      <c r="Q7" s="22">
        <v>71</v>
      </c>
      <c r="R7" s="21">
        <v>1394424</v>
      </c>
      <c r="S7" s="22">
        <v>71</v>
      </c>
      <c r="T7" s="22">
        <v>0.6</v>
      </c>
      <c r="U7" s="29">
        <v>100</v>
      </c>
      <c r="V7" s="34">
        <v>1859906</v>
      </c>
      <c r="W7" s="22">
        <v>133.4</v>
      </c>
      <c r="X7" s="21">
        <v>1859906</v>
      </c>
      <c r="Y7" s="22">
        <v>133.4</v>
      </c>
      <c r="Z7" s="22">
        <v>0.8</v>
      </c>
      <c r="AA7" s="29">
        <v>100</v>
      </c>
      <c r="AB7" s="21">
        <v>1537479</v>
      </c>
      <c r="AC7" s="22">
        <v>82.7</v>
      </c>
      <c r="AD7" s="21">
        <v>1537479</v>
      </c>
      <c r="AE7" s="22">
        <v>82.7</v>
      </c>
      <c r="AF7" s="22">
        <v>0.7</v>
      </c>
      <c r="AG7" s="29">
        <v>100</v>
      </c>
      <c r="AH7" s="73" t="s">
        <v>31</v>
      </c>
      <c r="AI7" s="121"/>
      <c r="AJ7" s="14"/>
      <c r="AK7" s="7"/>
    </row>
    <row r="8" spans="1:37" ht="30.75" customHeight="1" x14ac:dyDescent="0.15">
      <c r="A8" s="13"/>
      <c r="B8" s="121"/>
      <c r="C8" s="67" t="s">
        <v>32</v>
      </c>
      <c r="D8" s="21">
        <v>1847339</v>
      </c>
      <c r="E8" s="22">
        <v>85.3</v>
      </c>
      <c r="F8" s="21">
        <v>1847339</v>
      </c>
      <c r="G8" s="22">
        <v>85.3</v>
      </c>
      <c r="H8" s="22">
        <v>0.9</v>
      </c>
      <c r="I8" s="29">
        <v>100</v>
      </c>
      <c r="J8" s="34">
        <v>2011297</v>
      </c>
      <c r="K8" s="22">
        <v>108.9</v>
      </c>
      <c r="L8" s="21">
        <v>2011297</v>
      </c>
      <c r="M8" s="22">
        <v>108.9</v>
      </c>
      <c r="N8" s="22">
        <v>0.9</v>
      </c>
      <c r="O8" s="29">
        <v>100</v>
      </c>
      <c r="P8" s="34">
        <v>814778</v>
      </c>
      <c r="Q8" s="22">
        <v>40.5</v>
      </c>
      <c r="R8" s="21">
        <v>814778</v>
      </c>
      <c r="S8" s="22">
        <v>40.5</v>
      </c>
      <c r="T8" s="22">
        <v>0.3</v>
      </c>
      <c r="U8" s="29">
        <v>100</v>
      </c>
      <c r="V8" s="34">
        <v>2020840</v>
      </c>
      <c r="W8" s="22">
        <v>248</v>
      </c>
      <c r="X8" s="21">
        <v>2020840</v>
      </c>
      <c r="Y8" s="22">
        <v>248</v>
      </c>
      <c r="Z8" s="22">
        <v>0.9</v>
      </c>
      <c r="AA8" s="29">
        <v>100</v>
      </c>
      <c r="AB8" s="21">
        <v>1288463</v>
      </c>
      <c r="AC8" s="22">
        <v>63.8</v>
      </c>
      <c r="AD8" s="21">
        <v>1288463</v>
      </c>
      <c r="AE8" s="22">
        <v>63.8</v>
      </c>
      <c r="AF8" s="22">
        <v>0.5</v>
      </c>
      <c r="AG8" s="29">
        <v>100</v>
      </c>
      <c r="AH8" s="75" t="s">
        <v>32</v>
      </c>
      <c r="AI8" s="121"/>
      <c r="AJ8" s="14"/>
      <c r="AK8" s="7"/>
    </row>
    <row r="9" spans="1:37" ht="30.75" customHeight="1" x14ac:dyDescent="0.15">
      <c r="A9" s="13"/>
      <c r="B9" s="121"/>
      <c r="C9" s="67" t="s">
        <v>33</v>
      </c>
      <c r="D9" s="21">
        <v>72847145</v>
      </c>
      <c r="E9" s="22">
        <v>102.4</v>
      </c>
      <c r="F9" s="21">
        <v>69618424</v>
      </c>
      <c r="G9" s="22">
        <v>103.1</v>
      </c>
      <c r="H9" s="22">
        <v>34.200000000000003</v>
      </c>
      <c r="I9" s="29">
        <v>95.6</v>
      </c>
      <c r="J9" s="34">
        <v>73525748</v>
      </c>
      <c r="K9" s="22">
        <v>100.9</v>
      </c>
      <c r="L9" s="21">
        <v>70620727</v>
      </c>
      <c r="M9" s="22">
        <v>101.4</v>
      </c>
      <c r="N9" s="22">
        <v>31.1</v>
      </c>
      <c r="O9" s="29">
        <v>96</v>
      </c>
      <c r="P9" s="34">
        <v>72509196</v>
      </c>
      <c r="Q9" s="22">
        <v>98.6</v>
      </c>
      <c r="R9" s="21">
        <v>69892816</v>
      </c>
      <c r="S9" s="22">
        <v>99</v>
      </c>
      <c r="T9" s="22">
        <v>30.3</v>
      </c>
      <c r="U9" s="29">
        <v>96.4</v>
      </c>
      <c r="V9" s="34">
        <v>74808052</v>
      </c>
      <c r="W9" s="22">
        <v>103.2</v>
      </c>
      <c r="X9" s="21">
        <v>72495288</v>
      </c>
      <c r="Y9" s="22">
        <v>103.7</v>
      </c>
      <c r="Z9" s="22">
        <v>31.3</v>
      </c>
      <c r="AA9" s="29">
        <v>96.9</v>
      </c>
      <c r="AB9" s="21">
        <v>73713325</v>
      </c>
      <c r="AC9" s="22">
        <v>98.5</v>
      </c>
      <c r="AD9" s="21">
        <v>71731983</v>
      </c>
      <c r="AE9" s="22">
        <v>98.9</v>
      </c>
      <c r="AF9" s="22">
        <v>30.5</v>
      </c>
      <c r="AG9" s="29">
        <v>97.3</v>
      </c>
      <c r="AH9" s="75" t="s">
        <v>33</v>
      </c>
      <c r="AI9" s="121"/>
      <c r="AJ9" s="14"/>
      <c r="AK9" s="7"/>
    </row>
    <row r="10" spans="1:37" ht="30.75" customHeight="1" x14ac:dyDescent="0.15">
      <c r="A10" s="13"/>
      <c r="B10" s="122" t="s">
        <v>3</v>
      </c>
      <c r="C10" s="123"/>
      <c r="D10" s="21">
        <v>11699745</v>
      </c>
      <c r="E10" s="22">
        <v>121.8</v>
      </c>
      <c r="F10" s="21">
        <v>11640527</v>
      </c>
      <c r="G10" s="22">
        <v>122.2</v>
      </c>
      <c r="H10" s="22">
        <v>5.7</v>
      </c>
      <c r="I10" s="29">
        <v>99.5</v>
      </c>
      <c r="J10" s="34">
        <v>10333706</v>
      </c>
      <c r="K10" s="22">
        <v>88.3</v>
      </c>
      <c r="L10" s="21">
        <v>10278062</v>
      </c>
      <c r="M10" s="22">
        <v>88.3</v>
      </c>
      <c r="N10" s="22">
        <v>4.5</v>
      </c>
      <c r="O10" s="29">
        <v>99.5</v>
      </c>
      <c r="P10" s="34">
        <v>9067507</v>
      </c>
      <c r="Q10" s="22">
        <v>87.7</v>
      </c>
      <c r="R10" s="21">
        <v>9027130</v>
      </c>
      <c r="S10" s="22">
        <v>87.8</v>
      </c>
      <c r="T10" s="22">
        <v>3.9</v>
      </c>
      <c r="U10" s="29">
        <v>99.6</v>
      </c>
      <c r="V10" s="34">
        <v>8783174</v>
      </c>
      <c r="W10" s="22">
        <v>96.9</v>
      </c>
      <c r="X10" s="21">
        <v>8750165</v>
      </c>
      <c r="Y10" s="22">
        <v>96.9</v>
      </c>
      <c r="Z10" s="22">
        <v>3.8</v>
      </c>
      <c r="AA10" s="29">
        <v>99.6</v>
      </c>
      <c r="AB10" s="21">
        <v>9481910</v>
      </c>
      <c r="AC10" s="22">
        <v>108</v>
      </c>
      <c r="AD10" s="21">
        <v>9453908</v>
      </c>
      <c r="AE10" s="22">
        <v>108</v>
      </c>
      <c r="AF10" s="22">
        <v>4</v>
      </c>
      <c r="AG10" s="29">
        <v>99.7</v>
      </c>
      <c r="AH10" s="141" t="s">
        <v>3</v>
      </c>
      <c r="AI10" s="178"/>
      <c r="AJ10" s="14"/>
      <c r="AK10" s="7"/>
    </row>
    <row r="11" spans="1:37" ht="30.75" customHeight="1" x14ac:dyDescent="0.15">
      <c r="A11" s="15"/>
      <c r="B11" s="125" t="s">
        <v>4</v>
      </c>
      <c r="C11" s="126"/>
      <c r="D11" s="21">
        <v>1020627</v>
      </c>
      <c r="E11" s="22">
        <v>100.3</v>
      </c>
      <c r="F11" s="21">
        <v>1020627</v>
      </c>
      <c r="G11" s="22">
        <v>100.3</v>
      </c>
      <c r="H11" s="22">
        <v>0.5</v>
      </c>
      <c r="I11" s="29">
        <v>100</v>
      </c>
      <c r="J11" s="34">
        <v>870252</v>
      </c>
      <c r="K11" s="22">
        <v>85.3</v>
      </c>
      <c r="L11" s="21">
        <v>870252</v>
      </c>
      <c r="M11" s="22">
        <v>85.3</v>
      </c>
      <c r="N11" s="22">
        <v>0.3</v>
      </c>
      <c r="O11" s="29">
        <v>100</v>
      </c>
      <c r="P11" s="34">
        <v>607674</v>
      </c>
      <c r="Q11" s="22">
        <v>69.8</v>
      </c>
      <c r="R11" s="21">
        <v>607674</v>
      </c>
      <c r="S11" s="22">
        <v>69.8</v>
      </c>
      <c r="T11" s="22">
        <v>0.2</v>
      </c>
      <c r="U11" s="29">
        <v>100</v>
      </c>
      <c r="V11" s="34">
        <v>852319</v>
      </c>
      <c r="W11" s="22">
        <v>140.30000000000001</v>
      </c>
      <c r="X11" s="21">
        <v>852319</v>
      </c>
      <c r="Y11" s="22">
        <v>140.30000000000001</v>
      </c>
      <c r="Z11" s="22">
        <v>0.4</v>
      </c>
      <c r="AA11" s="29">
        <v>100</v>
      </c>
      <c r="AB11" s="21">
        <v>820955</v>
      </c>
      <c r="AC11" s="22">
        <v>96.3</v>
      </c>
      <c r="AD11" s="21">
        <v>820955</v>
      </c>
      <c r="AE11" s="22">
        <v>96.3</v>
      </c>
      <c r="AF11" s="22">
        <v>0.3</v>
      </c>
      <c r="AG11" s="29">
        <v>100</v>
      </c>
      <c r="AH11" s="126" t="s">
        <v>4</v>
      </c>
      <c r="AI11" s="184"/>
      <c r="AJ11" s="16"/>
      <c r="AK11" s="7"/>
    </row>
    <row r="12" spans="1:37" ht="30.75" customHeight="1" x14ac:dyDescent="0.15">
      <c r="A12" s="118" t="s">
        <v>20</v>
      </c>
      <c r="B12" s="119"/>
      <c r="C12" s="120"/>
      <c r="D12" s="21">
        <v>39664782</v>
      </c>
      <c r="E12" s="22">
        <v>116.1</v>
      </c>
      <c r="F12" s="21">
        <v>39440548</v>
      </c>
      <c r="G12" s="22">
        <v>116.3</v>
      </c>
      <c r="H12" s="22">
        <v>19.399999999999999</v>
      </c>
      <c r="I12" s="29">
        <v>99.4</v>
      </c>
      <c r="J12" s="34">
        <v>47476046</v>
      </c>
      <c r="K12" s="22">
        <v>119.7</v>
      </c>
      <c r="L12" s="21">
        <v>47255978</v>
      </c>
      <c r="M12" s="22">
        <v>119.8</v>
      </c>
      <c r="N12" s="22">
        <v>20.9</v>
      </c>
      <c r="O12" s="29">
        <v>99.5</v>
      </c>
      <c r="P12" s="34">
        <v>52844479</v>
      </c>
      <c r="Q12" s="22">
        <v>111.3</v>
      </c>
      <c r="R12" s="21">
        <v>52661551</v>
      </c>
      <c r="S12" s="22">
        <v>111.4</v>
      </c>
      <c r="T12" s="22">
        <v>22.9</v>
      </c>
      <c r="U12" s="29">
        <v>99.7</v>
      </c>
      <c r="V12" s="34">
        <v>51150540</v>
      </c>
      <c r="W12" s="22">
        <v>96.8</v>
      </c>
      <c r="X12" s="21">
        <v>50990521</v>
      </c>
      <c r="Y12" s="22">
        <v>96.8</v>
      </c>
      <c r="Z12" s="22">
        <v>22</v>
      </c>
      <c r="AA12" s="29">
        <v>99.7</v>
      </c>
      <c r="AB12" s="21">
        <v>54697829</v>
      </c>
      <c r="AC12" s="22">
        <v>106.9</v>
      </c>
      <c r="AD12" s="21">
        <v>54547007</v>
      </c>
      <c r="AE12" s="22">
        <v>107</v>
      </c>
      <c r="AF12" s="22">
        <v>23.2</v>
      </c>
      <c r="AG12" s="29">
        <v>99.7</v>
      </c>
      <c r="AH12" s="120" t="s">
        <v>20</v>
      </c>
      <c r="AI12" s="185"/>
      <c r="AJ12" s="185"/>
      <c r="AK12" s="7"/>
    </row>
    <row r="13" spans="1:37" ht="30.75" customHeight="1" x14ac:dyDescent="0.15">
      <c r="A13" s="17"/>
      <c r="B13" s="122" t="s">
        <v>2</v>
      </c>
      <c r="C13" s="123"/>
      <c r="D13" s="21">
        <v>1656734</v>
      </c>
      <c r="E13" s="22">
        <v>108.6</v>
      </c>
      <c r="F13" s="21">
        <v>1568004</v>
      </c>
      <c r="G13" s="22">
        <v>108.8</v>
      </c>
      <c r="H13" s="22">
        <v>0.8</v>
      </c>
      <c r="I13" s="29">
        <v>94.6</v>
      </c>
      <c r="J13" s="34">
        <v>1789146</v>
      </c>
      <c r="K13" s="22">
        <v>108</v>
      </c>
      <c r="L13" s="21">
        <v>1709713</v>
      </c>
      <c r="M13" s="22">
        <v>109</v>
      </c>
      <c r="N13" s="22">
        <v>0.8</v>
      </c>
      <c r="O13" s="29">
        <v>95.6</v>
      </c>
      <c r="P13" s="34">
        <v>1856140</v>
      </c>
      <c r="Q13" s="22">
        <v>103.7</v>
      </c>
      <c r="R13" s="21">
        <v>1784326</v>
      </c>
      <c r="S13" s="22">
        <v>104.4</v>
      </c>
      <c r="T13" s="22">
        <v>0.8</v>
      </c>
      <c r="U13" s="29">
        <v>96.1</v>
      </c>
      <c r="V13" s="34">
        <v>1904122</v>
      </c>
      <c r="W13" s="22">
        <v>102.6</v>
      </c>
      <c r="X13" s="21">
        <v>1837401</v>
      </c>
      <c r="Y13" s="22">
        <v>103</v>
      </c>
      <c r="Z13" s="22">
        <v>0.8</v>
      </c>
      <c r="AA13" s="29">
        <v>96.5</v>
      </c>
      <c r="AB13" s="21">
        <v>2024037</v>
      </c>
      <c r="AC13" s="22">
        <v>106.3</v>
      </c>
      <c r="AD13" s="21">
        <v>1961379</v>
      </c>
      <c r="AE13" s="22">
        <v>106.7</v>
      </c>
      <c r="AF13" s="22">
        <v>0.8</v>
      </c>
      <c r="AG13" s="29">
        <v>96.9</v>
      </c>
      <c r="AH13" s="141" t="s">
        <v>2</v>
      </c>
      <c r="AI13" s="178"/>
      <c r="AJ13" s="14"/>
      <c r="AK13" s="7"/>
    </row>
    <row r="14" spans="1:37" ht="30.75" customHeight="1" x14ac:dyDescent="0.15">
      <c r="A14" s="18"/>
      <c r="B14" s="122" t="s">
        <v>3</v>
      </c>
      <c r="C14" s="123"/>
      <c r="D14" s="21">
        <v>38008048</v>
      </c>
      <c r="E14" s="22">
        <v>116.5</v>
      </c>
      <c r="F14" s="21">
        <v>37872544</v>
      </c>
      <c r="G14" s="22">
        <v>116.6</v>
      </c>
      <c r="H14" s="22">
        <v>18.600000000000001</v>
      </c>
      <c r="I14" s="29">
        <v>99.6</v>
      </c>
      <c r="J14" s="34">
        <v>45686900</v>
      </c>
      <c r="K14" s="22">
        <v>120.2</v>
      </c>
      <c r="L14" s="21">
        <v>45546265</v>
      </c>
      <c r="M14" s="22">
        <v>120.3</v>
      </c>
      <c r="N14" s="22">
        <v>20.100000000000001</v>
      </c>
      <c r="O14" s="29">
        <v>99.7</v>
      </c>
      <c r="P14" s="34">
        <v>50988339</v>
      </c>
      <c r="Q14" s="22">
        <v>111.6</v>
      </c>
      <c r="R14" s="21">
        <v>50877225</v>
      </c>
      <c r="S14" s="22">
        <v>111.7</v>
      </c>
      <c r="T14" s="22">
        <v>22.1</v>
      </c>
      <c r="U14" s="29">
        <v>99.8</v>
      </c>
      <c r="V14" s="34">
        <v>49246418</v>
      </c>
      <c r="W14" s="22">
        <v>96.6</v>
      </c>
      <c r="X14" s="21">
        <v>49153120</v>
      </c>
      <c r="Y14" s="22">
        <v>96.6</v>
      </c>
      <c r="Z14" s="22">
        <v>21.2</v>
      </c>
      <c r="AA14" s="29">
        <v>99.8</v>
      </c>
      <c r="AB14" s="21">
        <v>52673792</v>
      </c>
      <c r="AC14" s="22">
        <v>107</v>
      </c>
      <c r="AD14" s="21">
        <v>52585628</v>
      </c>
      <c r="AE14" s="22">
        <v>107</v>
      </c>
      <c r="AF14" s="22">
        <v>22.4</v>
      </c>
      <c r="AG14" s="29">
        <v>99.8</v>
      </c>
      <c r="AH14" s="141" t="s">
        <v>3</v>
      </c>
      <c r="AI14" s="178"/>
      <c r="AJ14" s="16"/>
      <c r="AK14" s="7"/>
    </row>
    <row r="15" spans="1:37" ht="30.75" customHeight="1" x14ac:dyDescent="0.15">
      <c r="A15" s="127" t="s">
        <v>5</v>
      </c>
      <c r="B15" s="122" t="s">
        <v>6</v>
      </c>
      <c r="C15" s="123"/>
      <c r="D15" s="21">
        <v>21745883</v>
      </c>
      <c r="E15" s="22">
        <v>104</v>
      </c>
      <c r="F15" s="21">
        <v>21745883</v>
      </c>
      <c r="G15" s="22">
        <v>104</v>
      </c>
      <c r="H15" s="22">
        <v>10.7</v>
      </c>
      <c r="I15" s="29">
        <v>100</v>
      </c>
      <c r="J15" s="34">
        <v>38014646</v>
      </c>
      <c r="K15" s="22">
        <v>174.8</v>
      </c>
      <c r="L15" s="21">
        <v>38014646</v>
      </c>
      <c r="M15" s="22">
        <v>174.8</v>
      </c>
      <c r="N15" s="22">
        <v>16.7</v>
      </c>
      <c r="O15" s="29">
        <v>100</v>
      </c>
      <c r="P15" s="34">
        <v>37848759</v>
      </c>
      <c r="Q15" s="22">
        <v>99.6</v>
      </c>
      <c r="R15" s="21">
        <v>37848759</v>
      </c>
      <c r="S15" s="22">
        <v>99.6</v>
      </c>
      <c r="T15" s="22">
        <v>16.5</v>
      </c>
      <c r="U15" s="29">
        <v>100</v>
      </c>
      <c r="V15" s="34">
        <v>37308488</v>
      </c>
      <c r="W15" s="22">
        <v>98.6</v>
      </c>
      <c r="X15" s="21">
        <v>37308488</v>
      </c>
      <c r="Y15" s="22">
        <v>98.6</v>
      </c>
      <c r="Z15" s="22">
        <v>16.100000000000001</v>
      </c>
      <c r="AA15" s="29">
        <v>100</v>
      </c>
      <c r="AB15" s="21">
        <v>37162226</v>
      </c>
      <c r="AC15" s="22">
        <v>99.6</v>
      </c>
      <c r="AD15" s="21">
        <v>37162226</v>
      </c>
      <c r="AE15" s="22">
        <v>99.6</v>
      </c>
      <c r="AF15" s="22">
        <v>15.8</v>
      </c>
      <c r="AG15" s="29">
        <v>100</v>
      </c>
      <c r="AH15" s="141" t="s">
        <v>6</v>
      </c>
      <c r="AI15" s="178"/>
      <c r="AJ15" s="179" t="s">
        <v>5</v>
      </c>
      <c r="AK15" s="7"/>
    </row>
    <row r="16" spans="1:37" ht="30.75" customHeight="1" x14ac:dyDescent="0.15">
      <c r="A16" s="128"/>
      <c r="B16" s="122" t="s">
        <v>7</v>
      </c>
      <c r="C16" s="123"/>
      <c r="D16" s="21">
        <v>149241</v>
      </c>
      <c r="E16" s="22">
        <v>158.69999999999999</v>
      </c>
      <c r="F16" s="21">
        <v>149241</v>
      </c>
      <c r="G16" s="22">
        <v>158.69999999999999</v>
      </c>
      <c r="H16" s="22">
        <v>0.1</v>
      </c>
      <c r="I16" s="29">
        <v>100</v>
      </c>
      <c r="J16" s="34">
        <v>149724</v>
      </c>
      <c r="K16" s="22">
        <v>100.3</v>
      </c>
      <c r="L16" s="21">
        <v>149724</v>
      </c>
      <c r="M16" s="22">
        <v>100.3</v>
      </c>
      <c r="N16" s="22">
        <v>0.1</v>
      </c>
      <c r="O16" s="29">
        <v>100</v>
      </c>
      <c r="P16" s="34">
        <v>105468</v>
      </c>
      <c r="Q16" s="22">
        <v>70.400000000000006</v>
      </c>
      <c r="R16" s="21">
        <v>105468</v>
      </c>
      <c r="S16" s="22">
        <v>70.400000000000006</v>
      </c>
      <c r="T16" s="22">
        <v>0</v>
      </c>
      <c r="U16" s="29">
        <v>100</v>
      </c>
      <c r="V16" s="34">
        <v>108739</v>
      </c>
      <c r="W16" s="22">
        <v>103.1</v>
      </c>
      <c r="X16" s="21">
        <v>108739</v>
      </c>
      <c r="Y16" s="22">
        <v>103.1</v>
      </c>
      <c r="Z16" s="22">
        <v>0</v>
      </c>
      <c r="AA16" s="29">
        <v>100</v>
      </c>
      <c r="AB16" s="21">
        <v>127424</v>
      </c>
      <c r="AC16" s="22">
        <v>117.2</v>
      </c>
      <c r="AD16" s="21">
        <v>127424</v>
      </c>
      <c r="AE16" s="22">
        <v>117.2</v>
      </c>
      <c r="AF16" s="22">
        <v>0.1</v>
      </c>
      <c r="AG16" s="29">
        <v>100</v>
      </c>
      <c r="AH16" s="141" t="s">
        <v>7</v>
      </c>
      <c r="AI16" s="178"/>
      <c r="AJ16" s="180"/>
      <c r="AK16" s="7"/>
    </row>
    <row r="17" spans="1:37" ht="30.75" customHeight="1" x14ac:dyDescent="0.15">
      <c r="A17" s="129"/>
      <c r="B17" s="133" t="s">
        <v>18</v>
      </c>
      <c r="C17" s="134"/>
      <c r="D17" s="21">
        <v>21895124</v>
      </c>
      <c r="E17" s="22">
        <v>104.2</v>
      </c>
      <c r="F17" s="21">
        <v>21895124</v>
      </c>
      <c r="G17" s="22">
        <v>104.2</v>
      </c>
      <c r="H17" s="22">
        <v>10.8</v>
      </c>
      <c r="I17" s="29">
        <v>100</v>
      </c>
      <c r="J17" s="34">
        <v>38164370</v>
      </c>
      <c r="K17" s="22">
        <v>174.3</v>
      </c>
      <c r="L17" s="21">
        <v>38164370</v>
      </c>
      <c r="M17" s="22">
        <v>174.3</v>
      </c>
      <c r="N17" s="22">
        <v>16.8</v>
      </c>
      <c r="O17" s="29">
        <v>100</v>
      </c>
      <c r="P17" s="34">
        <v>37954227</v>
      </c>
      <c r="Q17" s="22">
        <v>99.4</v>
      </c>
      <c r="R17" s="21">
        <v>37954227</v>
      </c>
      <c r="S17" s="22">
        <v>99.4</v>
      </c>
      <c r="T17" s="22">
        <v>16.5</v>
      </c>
      <c r="U17" s="29">
        <v>100</v>
      </c>
      <c r="V17" s="34">
        <v>37417227</v>
      </c>
      <c r="W17" s="22">
        <v>98.6</v>
      </c>
      <c r="X17" s="21">
        <v>37417227</v>
      </c>
      <c r="Y17" s="22">
        <v>98.6</v>
      </c>
      <c r="Z17" s="22">
        <v>16.100000000000001</v>
      </c>
      <c r="AA17" s="29">
        <v>100</v>
      </c>
      <c r="AB17" s="21">
        <v>37289650</v>
      </c>
      <c r="AC17" s="22">
        <v>99.7</v>
      </c>
      <c r="AD17" s="21">
        <v>37289650</v>
      </c>
      <c r="AE17" s="22">
        <v>99.7</v>
      </c>
      <c r="AF17" s="22">
        <v>15.9</v>
      </c>
      <c r="AG17" s="29">
        <v>100</v>
      </c>
      <c r="AH17" s="182" t="s">
        <v>18</v>
      </c>
      <c r="AI17" s="183"/>
      <c r="AJ17" s="181"/>
      <c r="AK17" s="7"/>
    </row>
    <row r="18" spans="1:37" ht="30.75" customHeight="1" x14ac:dyDescent="0.15">
      <c r="A18" s="137" t="s">
        <v>8</v>
      </c>
      <c r="B18" s="138"/>
      <c r="C18" s="139"/>
      <c r="D18" s="21">
        <v>4559254</v>
      </c>
      <c r="E18" s="22">
        <v>95.3</v>
      </c>
      <c r="F18" s="21">
        <v>4357914</v>
      </c>
      <c r="G18" s="22">
        <v>96.2</v>
      </c>
      <c r="H18" s="22">
        <v>2.1</v>
      </c>
      <c r="I18" s="29">
        <v>95.6</v>
      </c>
      <c r="J18" s="34">
        <v>4459738</v>
      </c>
      <c r="K18" s="22">
        <v>97.8</v>
      </c>
      <c r="L18" s="21">
        <v>4265332</v>
      </c>
      <c r="M18" s="22">
        <v>97.9</v>
      </c>
      <c r="N18" s="22">
        <v>1.9</v>
      </c>
      <c r="O18" s="29">
        <v>95.6</v>
      </c>
      <c r="P18" s="34">
        <v>4868707</v>
      </c>
      <c r="Q18" s="22">
        <v>109.2</v>
      </c>
      <c r="R18" s="21">
        <v>4721074</v>
      </c>
      <c r="S18" s="22">
        <v>110.7</v>
      </c>
      <c r="T18" s="22">
        <v>2.1</v>
      </c>
      <c r="U18" s="29">
        <v>97</v>
      </c>
      <c r="V18" s="34">
        <v>4873853</v>
      </c>
      <c r="W18" s="22">
        <v>100.1</v>
      </c>
      <c r="X18" s="21">
        <v>4741874</v>
      </c>
      <c r="Y18" s="22">
        <v>100.4</v>
      </c>
      <c r="Z18" s="22">
        <v>2</v>
      </c>
      <c r="AA18" s="29">
        <v>97.3</v>
      </c>
      <c r="AB18" s="21">
        <v>4892494</v>
      </c>
      <c r="AC18" s="22">
        <v>100.4</v>
      </c>
      <c r="AD18" s="21">
        <v>4789623</v>
      </c>
      <c r="AE18" s="22">
        <v>101</v>
      </c>
      <c r="AF18" s="22">
        <v>2</v>
      </c>
      <c r="AG18" s="29">
        <v>97.9</v>
      </c>
      <c r="AH18" s="141" t="s">
        <v>8</v>
      </c>
      <c r="AI18" s="175"/>
      <c r="AJ18" s="175"/>
      <c r="AK18" s="7"/>
    </row>
    <row r="19" spans="1:37" ht="30.75" customHeight="1" x14ac:dyDescent="0.15">
      <c r="A19" s="137" t="s">
        <v>9</v>
      </c>
      <c r="B19" s="138"/>
      <c r="C19" s="139"/>
      <c r="D19" s="21">
        <v>2284615</v>
      </c>
      <c r="E19" s="22">
        <v>90.3</v>
      </c>
      <c r="F19" s="21">
        <v>2284615</v>
      </c>
      <c r="G19" s="22">
        <v>90.3</v>
      </c>
      <c r="H19" s="22">
        <v>1.1000000000000001</v>
      </c>
      <c r="I19" s="29">
        <v>100</v>
      </c>
      <c r="J19" s="34">
        <v>2254570</v>
      </c>
      <c r="K19" s="22">
        <v>98.7</v>
      </c>
      <c r="L19" s="21">
        <v>2254570</v>
      </c>
      <c r="M19" s="22">
        <v>98.7</v>
      </c>
      <c r="N19" s="22">
        <v>1</v>
      </c>
      <c r="O19" s="29">
        <v>100</v>
      </c>
      <c r="P19" s="34">
        <v>2191934</v>
      </c>
      <c r="Q19" s="22">
        <v>97.2</v>
      </c>
      <c r="R19" s="21">
        <v>2191934</v>
      </c>
      <c r="S19" s="22">
        <v>97.2</v>
      </c>
      <c r="T19" s="22">
        <v>1</v>
      </c>
      <c r="U19" s="29">
        <v>100</v>
      </c>
      <c r="V19" s="34">
        <v>2068461</v>
      </c>
      <c r="W19" s="22">
        <v>94.4</v>
      </c>
      <c r="X19" s="21">
        <v>2068461</v>
      </c>
      <c r="Y19" s="22">
        <v>94.4</v>
      </c>
      <c r="Z19" s="22">
        <v>0.9</v>
      </c>
      <c r="AA19" s="29">
        <v>100</v>
      </c>
      <c r="AB19" s="21">
        <v>2019208</v>
      </c>
      <c r="AC19" s="22">
        <v>97.6</v>
      </c>
      <c r="AD19" s="21">
        <v>2019208</v>
      </c>
      <c r="AE19" s="22">
        <v>97.6</v>
      </c>
      <c r="AF19" s="22">
        <v>0.9</v>
      </c>
      <c r="AG19" s="29">
        <v>100</v>
      </c>
      <c r="AH19" s="141" t="s">
        <v>9</v>
      </c>
      <c r="AI19" s="175"/>
      <c r="AJ19" s="175"/>
      <c r="AK19" s="7"/>
    </row>
    <row r="20" spans="1:37" ht="30.75" customHeight="1" x14ac:dyDescent="0.15">
      <c r="A20" s="142" t="s">
        <v>10</v>
      </c>
      <c r="B20" s="143"/>
      <c r="C20" s="176"/>
      <c r="D20" s="34">
        <v>932603</v>
      </c>
      <c r="E20" s="22">
        <v>90.1</v>
      </c>
      <c r="F20" s="21">
        <v>920028</v>
      </c>
      <c r="G20" s="22">
        <v>93.2</v>
      </c>
      <c r="H20" s="22">
        <v>0.5</v>
      </c>
      <c r="I20" s="29">
        <v>98.7</v>
      </c>
      <c r="J20" s="34">
        <v>926978</v>
      </c>
      <c r="K20" s="22">
        <v>99.4</v>
      </c>
      <c r="L20" s="21">
        <v>916653</v>
      </c>
      <c r="M20" s="22">
        <v>99.6</v>
      </c>
      <c r="N20" s="22">
        <v>0.4</v>
      </c>
      <c r="O20" s="29">
        <v>98.9</v>
      </c>
      <c r="P20" s="34">
        <v>898284</v>
      </c>
      <c r="Q20" s="22">
        <v>96.9</v>
      </c>
      <c r="R20" s="21">
        <v>888959</v>
      </c>
      <c r="S20" s="22">
        <v>97</v>
      </c>
      <c r="T20" s="22">
        <v>0.4</v>
      </c>
      <c r="U20" s="29">
        <v>99</v>
      </c>
      <c r="V20" s="34">
        <v>855102</v>
      </c>
      <c r="W20" s="22">
        <v>95.2</v>
      </c>
      <c r="X20" s="21">
        <v>845777</v>
      </c>
      <c r="Y20" s="22">
        <v>95.1</v>
      </c>
      <c r="Z20" s="22">
        <v>0.4</v>
      </c>
      <c r="AA20" s="29">
        <v>98.9</v>
      </c>
      <c r="AB20" s="21">
        <v>848341</v>
      </c>
      <c r="AC20" s="22">
        <v>99.2</v>
      </c>
      <c r="AD20" s="21">
        <v>839016</v>
      </c>
      <c r="AE20" s="22">
        <v>99.2</v>
      </c>
      <c r="AF20" s="22">
        <v>0.4</v>
      </c>
      <c r="AG20" s="29">
        <v>98.9</v>
      </c>
      <c r="AH20" s="176" t="s">
        <v>10</v>
      </c>
      <c r="AI20" s="177"/>
      <c r="AJ20" s="177"/>
      <c r="AK20" s="7"/>
    </row>
    <row r="21" spans="1:37" ht="30.75" customHeight="1" x14ac:dyDescent="0.15">
      <c r="A21" s="144" t="s">
        <v>15</v>
      </c>
      <c r="B21" s="140"/>
      <c r="C21" s="141"/>
      <c r="D21" s="34">
        <v>1828980</v>
      </c>
      <c r="E21" s="22">
        <v>45.1</v>
      </c>
      <c r="F21" s="21">
        <v>1828980</v>
      </c>
      <c r="G21" s="22">
        <v>45.1</v>
      </c>
      <c r="H21" s="22">
        <v>0.9</v>
      </c>
      <c r="I21" s="29">
        <v>100</v>
      </c>
      <c r="J21" s="34">
        <v>2874279</v>
      </c>
      <c r="K21" s="22">
        <v>157.19999999999999</v>
      </c>
      <c r="L21" s="21">
        <v>2874279</v>
      </c>
      <c r="M21" s="22">
        <v>157.19999999999999</v>
      </c>
      <c r="N21" s="22">
        <v>1.3</v>
      </c>
      <c r="O21" s="29">
        <v>100</v>
      </c>
      <c r="P21" s="34">
        <v>3006106</v>
      </c>
      <c r="Q21" s="22">
        <v>104.6</v>
      </c>
      <c r="R21" s="21">
        <v>3006106</v>
      </c>
      <c r="S21" s="22">
        <v>104.6</v>
      </c>
      <c r="T21" s="22">
        <v>1.3</v>
      </c>
      <c r="U21" s="29">
        <v>100</v>
      </c>
      <c r="V21" s="68">
        <v>3826927</v>
      </c>
      <c r="W21" s="6">
        <v>127.3</v>
      </c>
      <c r="X21" s="5">
        <v>3826927</v>
      </c>
      <c r="Y21" s="6">
        <v>127.3</v>
      </c>
      <c r="Z21" s="6">
        <v>1.7</v>
      </c>
      <c r="AA21" s="82">
        <v>100</v>
      </c>
      <c r="AB21" s="21">
        <v>3914874</v>
      </c>
      <c r="AC21" s="22">
        <v>102.3</v>
      </c>
      <c r="AD21" s="21">
        <v>3914874</v>
      </c>
      <c r="AE21" s="22">
        <v>102.3</v>
      </c>
      <c r="AF21" s="22">
        <v>1.7</v>
      </c>
      <c r="AG21" s="29">
        <v>100</v>
      </c>
      <c r="AH21" s="140" t="s">
        <v>15</v>
      </c>
      <c r="AI21" s="140"/>
      <c r="AJ21" s="141"/>
      <c r="AK21" s="7"/>
    </row>
    <row r="22" spans="1:37" ht="30.75" customHeight="1" x14ac:dyDescent="0.15">
      <c r="A22" s="144" t="s">
        <v>16</v>
      </c>
      <c r="B22" s="140"/>
      <c r="C22" s="141"/>
      <c r="D22" s="34">
        <v>18104717</v>
      </c>
      <c r="E22" s="22">
        <v>98.2</v>
      </c>
      <c r="F22" s="21">
        <v>18104717</v>
      </c>
      <c r="G22" s="22">
        <v>98.2</v>
      </c>
      <c r="H22" s="22">
        <v>8.9</v>
      </c>
      <c r="I22" s="29">
        <v>100</v>
      </c>
      <c r="J22" s="34">
        <v>17529296</v>
      </c>
      <c r="K22" s="22">
        <v>96.8</v>
      </c>
      <c r="L22" s="21">
        <v>17529296</v>
      </c>
      <c r="M22" s="22">
        <v>96.8</v>
      </c>
      <c r="N22" s="22">
        <v>7.7</v>
      </c>
      <c r="O22" s="29">
        <v>100</v>
      </c>
      <c r="P22" s="34">
        <v>17479882</v>
      </c>
      <c r="Q22" s="22">
        <v>99.7</v>
      </c>
      <c r="R22" s="21">
        <v>17479501</v>
      </c>
      <c r="S22" s="22">
        <v>99.7</v>
      </c>
      <c r="T22" s="22">
        <v>7.6</v>
      </c>
      <c r="U22" s="29">
        <v>99.9</v>
      </c>
      <c r="V22" s="68">
        <v>17877688</v>
      </c>
      <c r="W22" s="6">
        <v>102.3</v>
      </c>
      <c r="X22" s="5">
        <v>17875083</v>
      </c>
      <c r="Y22" s="6">
        <v>102.3</v>
      </c>
      <c r="Z22" s="6">
        <v>7.7</v>
      </c>
      <c r="AA22" s="82">
        <v>99.9</v>
      </c>
      <c r="AB22" s="21">
        <v>17925734</v>
      </c>
      <c r="AC22" s="22">
        <v>100.3</v>
      </c>
      <c r="AD22" s="21">
        <v>17925734</v>
      </c>
      <c r="AE22" s="22">
        <v>100.3</v>
      </c>
      <c r="AF22" s="22">
        <v>7.6</v>
      </c>
      <c r="AG22" s="29">
        <v>100</v>
      </c>
      <c r="AH22" s="140" t="s">
        <v>16</v>
      </c>
      <c r="AI22" s="140"/>
      <c r="AJ22" s="141"/>
      <c r="AK22" s="7"/>
    </row>
    <row r="23" spans="1:37" ht="30.75" customHeight="1" x14ac:dyDescent="0.15">
      <c r="A23" s="144" t="s">
        <v>12</v>
      </c>
      <c r="B23" s="140"/>
      <c r="C23" s="141"/>
      <c r="D23" s="34">
        <v>32829783</v>
      </c>
      <c r="E23" s="22">
        <v>98.3</v>
      </c>
      <c r="F23" s="21">
        <v>32333387</v>
      </c>
      <c r="G23" s="22">
        <v>98.6</v>
      </c>
      <c r="H23" s="22">
        <v>15.9</v>
      </c>
      <c r="I23" s="29">
        <v>98.5</v>
      </c>
      <c r="J23" s="34">
        <v>32469394</v>
      </c>
      <c r="K23" s="22">
        <v>98.9</v>
      </c>
      <c r="L23" s="21">
        <v>32071813</v>
      </c>
      <c r="M23" s="22">
        <v>99.2</v>
      </c>
      <c r="N23" s="22">
        <v>14.1</v>
      </c>
      <c r="O23" s="29">
        <v>98.8</v>
      </c>
      <c r="P23" s="34">
        <v>32123971</v>
      </c>
      <c r="Q23" s="22">
        <v>98.9</v>
      </c>
      <c r="R23" s="21">
        <v>31819458</v>
      </c>
      <c r="S23" s="22">
        <v>99.2</v>
      </c>
      <c r="T23" s="22">
        <v>13.8</v>
      </c>
      <c r="U23" s="29">
        <v>99.1</v>
      </c>
      <c r="V23" s="63">
        <v>32051343</v>
      </c>
      <c r="W23" s="6">
        <v>99.8</v>
      </c>
      <c r="X23" s="5">
        <v>31806817</v>
      </c>
      <c r="Y23" s="6">
        <v>100</v>
      </c>
      <c r="Z23" s="6">
        <v>13.7</v>
      </c>
      <c r="AA23" s="82">
        <v>99.2</v>
      </c>
      <c r="AB23" s="21">
        <v>32068850</v>
      </c>
      <c r="AC23" s="22">
        <v>100.1</v>
      </c>
      <c r="AD23" s="21">
        <v>31863912</v>
      </c>
      <c r="AE23" s="22">
        <v>100.2</v>
      </c>
      <c r="AF23" s="22">
        <v>13.5</v>
      </c>
      <c r="AG23" s="29">
        <v>99.4</v>
      </c>
      <c r="AH23" s="140" t="s">
        <v>12</v>
      </c>
      <c r="AI23" s="140"/>
      <c r="AJ23" s="141"/>
      <c r="AK23" s="7"/>
    </row>
    <row r="24" spans="1:37" ht="30.75" customHeight="1" x14ac:dyDescent="0.15">
      <c r="A24" s="144" t="s">
        <v>13</v>
      </c>
      <c r="B24" s="140"/>
      <c r="C24" s="141"/>
      <c r="D24" s="34">
        <v>2727</v>
      </c>
      <c r="E24" s="22">
        <v>41.3</v>
      </c>
      <c r="F24" s="21">
        <v>2727</v>
      </c>
      <c r="G24" s="22">
        <v>70.5</v>
      </c>
      <c r="H24" s="22">
        <v>0</v>
      </c>
      <c r="I24" s="29">
        <v>100</v>
      </c>
      <c r="J24" s="34">
        <v>2736</v>
      </c>
      <c r="K24" s="22">
        <v>100.3</v>
      </c>
      <c r="L24" s="21">
        <v>2736</v>
      </c>
      <c r="M24" s="22">
        <v>100.3</v>
      </c>
      <c r="N24" s="22">
        <v>0</v>
      </c>
      <c r="O24" s="29">
        <v>100</v>
      </c>
      <c r="P24" s="34">
        <v>2661</v>
      </c>
      <c r="Q24" s="22">
        <v>97.3</v>
      </c>
      <c r="R24" s="21">
        <v>2661</v>
      </c>
      <c r="S24" s="22">
        <v>97.3</v>
      </c>
      <c r="T24" s="22">
        <v>0</v>
      </c>
      <c r="U24" s="29">
        <v>100</v>
      </c>
      <c r="V24" s="63">
        <v>2691</v>
      </c>
      <c r="W24" s="6">
        <v>101.1</v>
      </c>
      <c r="X24" s="5">
        <v>2691</v>
      </c>
      <c r="Y24" s="6">
        <v>101.1</v>
      </c>
      <c r="Z24" s="6">
        <v>0</v>
      </c>
      <c r="AA24" s="82">
        <v>100</v>
      </c>
      <c r="AB24" s="21">
        <v>2658</v>
      </c>
      <c r="AC24" s="22">
        <v>98.8</v>
      </c>
      <c r="AD24" s="21">
        <v>2658</v>
      </c>
      <c r="AE24" s="22">
        <v>98.8</v>
      </c>
      <c r="AF24" s="22">
        <v>0</v>
      </c>
      <c r="AG24" s="29">
        <v>100</v>
      </c>
      <c r="AH24" s="140" t="s">
        <v>13</v>
      </c>
      <c r="AI24" s="140"/>
      <c r="AJ24" s="141"/>
      <c r="AK24" s="7"/>
    </row>
    <row r="25" spans="1:37" ht="30.75" customHeight="1" x14ac:dyDescent="0.15">
      <c r="A25" s="144" t="s">
        <v>14</v>
      </c>
      <c r="B25" s="140"/>
      <c r="C25" s="141"/>
      <c r="D25" s="34"/>
      <c r="E25" s="48"/>
      <c r="F25" s="21"/>
      <c r="G25" s="48"/>
      <c r="H25" s="22"/>
      <c r="I25" s="80"/>
      <c r="J25" s="34"/>
      <c r="K25" s="48"/>
      <c r="L25" s="21"/>
      <c r="M25" s="48"/>
      <c r="N25" s="22"/>
      <c r="O25" s="80"/>
      <c r="P25" s="34"/>
      <c r="Q25" s="48"/>
      <c r="R25" s="21"/>
      <c r="S25" s="48"/>
      <c r="T25" s="22"/>
      <c r="U25" s="80"/>
      <c r="V25" s="63"/>
      <c r="W25" s="48"/>
      <c r="X25" s="5"/>
      <c r="Y25" s="48"/>
      <c r="Z25" s="6"/>
      <c r="AA25" s="82"/>
      <c r="AB25" s="21"/>
      <c r="AC25" s="22"/>
      <c r="AD25" s="21"/>
      <c r="AE25" s="22"/>
      <c r="AF25" s="22"/>
      <c r="AG25" s="29"/>
      <c r="AH25" s="140" t="s">
        <v>14</v>
      </c>
      <c r="AI25" s="140"/>
      <c r="AJ25" s="141"/>
      <c r="AK25" s="7"/>
    </row>
    <row r="26" spans="1:37" ht="30.75" customHeight="1" x14ac:dyDescent="0.15">
      <c r="A26" s="137" t="s">
        <v>25</v>
      </c>
      <c r="B26" s="138"/>
      <c r="C26" s="139"/>
      <c r="D26" s="63">
        <v>62163</v>
      </c>
      <c r="E26" s="22">
        <v>92.8</v>
      </c>
      <c r="F26" s="5">
        <v>62163</v>
      </c>
      <c r="G26" s="22">
        <v>92.8</v>
      </c>
      <c r="H26" s="6">
        <v>0</v>
      </c>
      <c r="I26" s="82">
        <v>100</v>
      </c>
      <c r="J26" s="34">
        <v>27357</v>
      </c>
      <c r="K26" s="22">
        <v>44</v>
      </c>
      <c r="L26" s="21">
        <v>27357</v>
      </c>
      <c r="M26" s="22">
        <v>44</v>
      </c>
      <c r="N26" s="22">
        <v>0</v>
      </c>
      <c r="O26" s="29">
        <v>100</v>
      </c>
      <c r="P26" s="34">
        <v>25843</v>
      </c>
      <c r="Q26" s="22">
        <v>94.5</v>
      </c>
      <c r="R26" s="21">
        <v>25843</v>
      </c>
      <c r="S26" s="22">
        <v>94.5</v>
      </c>
      <c r="T26" s="22">
        <v>0</v>
      </c>
      <c r="U26" s="29">
        <v>100</v>
      </c>
      <c r="V26" s="63">
        <v>24131</v>
      </c>
      <c r="W26" s="6">
        <v>93.4</v>
      </c>
      <c r="X26" s="5">
        <v>24131</v>
      </c>
      <c r="Y26" s="6">
        <v>93.4</v>
      </c>
      <c r="Z26" s="6">
        <v>0</v>
      </c>
      <c r="AA26" s="82">
        <v>100</v>
      </c>
      <c r="AB26" s="21">
        <v>23154</v>
      </c>
      <c r="AC26" s="22">
        <v>96</v>
      </c>
      <c r="AD26" s="21">
        <v>23154</v>
      </c>
      <c r="AE26" s="22">
        <v>96</v>
      </c>
      <c r="AF26" s="22">
        <v>0</v>
      </c>
      <c r="AG26" s="29">
        <v>100</v>
      </c>
      <c r="AH26" s="138" t="s">
        <v>25</v>
      </c>
      <c r="AI26" s="138"/>
      <c r="AJ26" s="139"/>
      <c r="AK26" s="7"/>
    </row>
    <row r="27" spans="1:37" ht="30.75" customHeight="1" x14ac:dyDescent="0.15">
      <c r="A27" s="168" t="s">
        <v>17</v>
      </c>
      <c r="B27" s="155" t="s">
        <v>11</v>
      </c>
      <c r="C27" s="156"/>
      <c r="D27" s="34">
        <v>2463</v>
      </c>
      <c r="E27" s="22">
        <v>93.6</v>
      </c>
      <c r="F27" s="21">
        <v>0</v>
      </c>
      <c r="G27" s="48" t="s">
        <v>43</v>
      </c>
      <c r="H27" s="22">
        <v>0</v>
      </c>
      <c r="I27" s="29">
        <v>0</v>
      </c>
      <c r="J27" s="34"/>
      <c r="K27" s="22"/>
      <c r="L27" s="21"/>
      <c r="M27" s="48"/>
      <c r="N27" s="22"/>
      <c r="O27" s="29"/>
      <c r="P27" s="34"/>
      <c r="Q27" s="48"/>
      <c r="R27" s="21"/>
      <c r="S27" s="48"/>
      <c r="T27" s="22"/>
      <c r="U27" s="80"/>
      <c r="V27" s="34"/>
      <c r="W27" s="48"/>
      <c r="X27" s="21"/>
      <c r="Y27" s="48"/>
      <c r="Z27" s="22"/>
      <c r="AA27" s="80"/>
      <c r="AB27" s="21"/>
      <c r="AC27" s="22"/>
      <c r="AD27" s="21"/>
      <c r="AE27" s="22"/>
      <c r="AF27" s="22"/>
      <c r="AG27" s="29"/>
      <c r="AH27" s="170" t="s">
        <v>11</v>
      </c>
      <c r="AI27" s="171"/>
      <c r="AJ27" s="172" t="s">
        <v>17</v>
      </c>
      <c r="AK27" s="7"/>
    </row>
    <row r="28" spans="1:37" ht="30.75" customHeight="1" x14ac:dyDescent="0.15">
      <c r="A28" s="169"/>
      <c r="B28" s="171" t="s">
        <v>16</v>
      </c>
      <c r="C28" s="174"/>
      <c r="D28" s="34">
        <v>3838</v>
      </c>
      <c r="E28" s="22">
        <v>99.6</v>
      </c>
      <c r="F28" s="21">
        <v>0</v>
      </c>
      <c r="G28" s="48" t="s">
        <v>43</v>
      </c>
      <c r="H28" s="22">
        <v>0</v>
      </c>
      <c r="I28" s="29">
        <v>0</v>
      </c>
      <c r="J28" s="34">
        <v>3372</v>
      </c>
      <c r="K28" s="22">
        <v>87.9</v>
      </c>
      <c r="L28" s="21">
        <v>3372</v>
      </c>
      <c r="M28" s="48" t="s">
        <v>42</v>
      </c>
      <c r="N28" s="22">
        <v>0</v>
      </c>
      <c r="O28" s="29">
        <v>100</v>
      </c>
      <c r="P28" s="34"/>
      <c r="Q28" s="22"/>
      <c r="R28" s="21"/>
      <c r="S28" s="48"/>
      <c r="T28" s="22"/>
      <c r="U28" s="29"/>
      <c r="V28" s="34"/>
      <c r="W28" s="22"/>
      <c r="X28" s="21"/>
      <c r="Y28" s="48"/>
      <c r="Z28" s="22"/>
      <c r="AA28" s="29"/>
      <c r="AB28" s="21"/>
      <c r="AC28" s="48"/>
      <c r="AD28" s="21"/>
      <c r="AE28" s="48"/>
      <c r="AF28" s="22"/>
      <c r="AG28" s="80"/>
      <c r="AH28" s="170" t="s">
        <v>34</v>
      </c>
      <c r="AI28" s="171"/>
      <c r="AJ28" s="173"/>
    </row>
    <row r="29" spans="1:37" ht="30.75" customHeight="1" thickBot="1" x14ac:dyDescent="0.2">
      <c r="A29" s="158" t="s">
        <v>18</v>
      </c>
      <c r="B29" s="159"/>
      <c r="C29" s="160"/>
      <c r="D29" s="24">
        <v>207738566</v>
      </c>
      <c r="E29" s="25">
        <v>103.2</v>
      </c>
      <c r="F29" s="24">
        <v>203509781</v>
      </c>
      <c r="G29" s="25">
        <v>103.6</v>
      </c>
      <c r="H29" s="25">
        <v>100</v>
      </c>
      <c r="I29" s="76">
        <v>98</v>
      </c>
      <c r="J29" s="62">
        <v>230917842</v>
      </c>
      <c r="K29" s="25">
        <v>111.2</v>
      </c>
      <c r="L29" s="24">
        <v>227134797</v>
      </c>
      <c r="M29" s="25">
        <v>111.6</v>
      </c>
      <c r="N29" s="25">
        <v>100</v>
      </c>
      <c r="O29" s="76">
        <v>98.4</v>
      </c>
      <c r="P29" s="62">
        <v>233580471</v>
      </c>
      <c r="Q29" s="25">
        <v>101.2</v>
      </c>
      <c r="R29" s="24">
        <v>230278934</v>
      </c>
      <c r="S29" s="25">
        <v>101.4</v>
      </c>
      <c r="T29" s="25">
        <v>100</v>
      </c>
      <c r="U29" s="76">
        <v>98.6</v>
      </c>
      <c r="V29" s="19">
        <v>234591508</v>
      </c>
      <c r="W29" s="20">
        <v>100.4</v>
      </c>
      <c r="X29" s="19">
        <v>231697281</v>
      </c>
      <c r="Y29" s="20">
        <v>100.6</v>
      </c>
      <c r="Z29" s="20">
        <v>100</v>
      </c>
      <c r="AA29" s="81">
        <v>98.8</v>
      </c>
      <c r="AB29" s="24">
        <v>237698982</v>
      </c>
      <c r="AC29" s="25">
        <v>101.3</v>
      </c>
      <c r="AD29" s="24">
        <v>235221682</v>
      </c>
      <c r="AE29" s="25">
        <v>101.5</v>
      </c>
      <c r="AF29" s="25">
        <v>100</v>
      </c>
      <c r="AG29" s="76">
        <v>99</v>
      </c>
      <c r="AH29" s="159" t="s">
        <v>18</v>
      </c>
      <c r="AI29" s="159"/>
      <c r="AJ29" s="160"/>
      <c r="AK29" s="7"/>
    </row>
    <row r="30" spans="1:37" ht="12.75" customHeight="1" x14ac:dyDescent="0.15">
      <c r="A30" s="12"/>
      <c r="B30" s="12"/>
      <c r="C30" s="12"/>
      <c r="D30" s="10"/>
      <c r="E30" s="7"/>
      <c r="F30" s="10"/>
      <c r="G30" s="7"/>
      <c r="H30" s="7"/>
      <c r="I30" s="7"/>
      <c r="K30" s="61"/>
      <c r="L30" s="60"/>
      <c r="M30" s="61"/>
      <c r="N30" s="61"/>
      <c r="O30" s="61"/>
      <c r="Q30" s="61"/>
      <c r="R30" s="60"/>
      <c r="S30" s="61"/>
      <c r="T30" s="61"/>
      <c r="U30" s="61"/>
      <c r="W30" s="61" t="s">
        <v>50</v>
      </c>
      <c r="X30" s="60"/>
      <c r="Y30" s="61"/>
      <c r="Z30" s="61"/>
      <c r="AA30" s="61"/>
      <c r="AB30" s="60"/>
      <c r="AC30" s="98"/>
      <c r="AD30" s="60"/>
      <c r="AE30" s="98"/>
      <c r="AF30" s="61"/>
      <c r="AG30" s="98"/>
      <c r="AH30" s="12"/>
      <c r="AI30" s="12"/>
      <c r="AJ30" s="12"/>
      <c r="AK30" s="7"/>
    </row>
    <row r="31" spans="1:37" ht="24" customHeight="1" thickBot="1" x14ac:dyDescent="0.2">
      <c r="A31" s="57"/>
      <c r="B31" s="57"/>
      <c r="C31" s="57"/>
      <c r="D31" s="59"/>
      <c r="E31" s="58"/>
      <c r="F31" s="59"/>
      <c r="G31" s="58"/>
      <c r="H31" s="58"/>
      <c r="I31" s="58"/>
      <c r="Y31" s="10"/>
      <c r="Z31" s="10"/>
      <c r="AA31" s="10"/>
      <c r="AB31" s="60"/>
      <c r="AC31" s="98"/>
      <c r="AD31" s="60"/>
      <c r="AE31" s="98"/>
      <c r="AF31" s="61"/>
      <c r="AG31" s="98"/>
      <c r="AH31" s="12"/>
      <c r="AI31" s="12"/>
      <c r="AJ31" s="12"/>
      <c r="AK31" s="7"/>
    </row>
    <row r="32" spans="1:37" ht="30.75" customHeight="1" thickBot="1" x14ac:dyDescent="0.2">
      <c r="A32" s="161" t="s">
        <v>26</v>
      </c>
      <c r="B32" s="162"/>
      <c r="C32" s="167"/>
      <c r="D32" s="43">
        <v>49707793</v>
      </c>
      <c r="E32" s="42">
        <v>117.7</v>
      </c>
      <c r="F32" s="43">
        <v>49513071</v>
      </c>
      <c r="G32" s="42">
        <v>117.9</v>
      </c>
      <c r="H32" s="42">
        <v>24.3</v>
      </c>
      <c r="I32" s="52">
        <v>99.6</v>
      </c>
      <c r="J32" s="41">
        <v>56020606</v>
      </c>
      <c r="K32" s="42">
        <v>112.7</v>
      </c>
      <c r="L32" s="43">
        <v>55824327</v>
      </c>
      <c r="M32" s="42">
        <v>112.7</v>
      </c>
      <c r="N32" s="42">
        <v>24.6</v>
      </c>
      <c r="O32" s="47">
        <v>99.6</v>
      </c>
      <c r="P32" s="41">
        <v>234591508</v>
      </c>
      <c r="Q32" s="42">
        <v>100.4</v>
      </c>
      <c r="R32" s="43">
        <v>231697281</v>
      </c>
      <c r="S32" s="42">
        <v>100.6</v>
      </c>
      <c r="T32" s="42">
        <v>100</v>
      </c>
      <c r="U32" s="47">
        <v>98.8</v>
      </c>
      <c r="V32" s="41">
        <v>58029592</v>
      </c>
      <c r="W32" s="42">
        <v>96.6</v>
      </c>
      <c r="X32" s="43">
        <v>57903285</v>
      </c>
      <c r="Y32" s="42">
        <v>96.7</v>
      </c>
      <c r="Z32" s="42">
        <v>25</v>
      </c>
      <c r="AA32" s="42">
        <v>99.8</v>
      </c>
      <c r="AB32" s="69">
        <v>62155702</v>
      </c>
      <c r="AC32" s="51">
        <v>107.1</v>
      </c>
      <c r="AD32" s="50">
        <v>62039536</v>
      </c>
      <c r="AE32" s="51">
        <v>107.1</v>
      </c>
      <c r="AF32" s="51">
        <v>26.4</v>
      </c>
      <c r="AG32" s="99">
        <v>99.8</v>
      </c>
      <c r="AH32" s="164" t="s">
        <v>26</v>
      </c>
      <c r="AI32" s="165"/>
      <c r="AJ32" s="166"/>
      <c r="AK32" s="7"/>
    </row>
    <row r="33" spans="1:63" ht="30.75" customHeight="1" thickBot="1" x14ac:dyDescent="0.2">
      <c r="AH33" s="1"/>
      <c r="AI33" s="1"/>
      <c r="AJ33" s="1"/>
    </row>
    <row r="34" spans="1:63" s="10" customFormat="1" ht="27.75" customHeight="1" x14ac:dyDescent="0.15">
      <c r="A34" s="3"/>
      <c r="B34" s="3"/>
      <c r="C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83"/>
      <c r="W34" s="1"/>
      <c r="X34" s="1"/>
      <c r="Y34" s="1"/>
      <c r="Z34" s="1"/>
      <c r="AA34" s="1"/>
      <c r="AH34" s="3"/>
      <c r="AI34" s="3"/>
      <c r="AJ34" s="3"/>
      <c r="AL34" s="1"/>
      <c r="AM34" s="2"/>
      <c r="AN34" s="1"/>
      <c r="AO34" s="1"/>
      <c r="AP34" s="1"/>
      <c r="AQ34" s="1"/>
      <c r="AR34" s="1"/>
      <c r="AS34" s="2"/>
      <c r="AT34" s="1"/>
      <c r="AU34" s="1"/>
      <c r="AV34" s="1"/>
      <c r="AW34" s="1"/>
      <c r="AX34" s="1"/>
      <c r="AY34" s="2"/>
      <c r="AZ34" s="1"/>
      <c r="BA34" s="1"/>
      <c r="BB34" s="2"/>
      <c r="BC34" s="1"/>
      <c r="BD34" s="1"/>
      <c r="BE34" s="1"/>
      <c r="BF34" s="1"/>
      <c r="BG34" s="1"/>
      <c r="BH34" s="1"/>
      <c r="BI34" s="1"/>
      <c r="BJ34" s="3"/>
      <c r="BK34" s="3"/>
    </row>
    <row r="35" spans="1:63" ht="30.75" customHeight="1" x14ac:dyDescent="0.15">
      <c r="V35" s="3"/>
      <c r="W35" s="3"/>
      <c r="X35" s="3"/>
      <c r="Y35" s="10"/>
      <c r="AA35" s="2"/>
      <c r="AH35" s="1"/>
      <c r="AI35" s="1"/>
      <c r="AJ35" s="1"/>
      <c r="AK35" s="1"/>
      <c r="AV35" s="2"/>
      <c r="AY35" s="1"/>
      <c r="BB35" s="1"/>
      <c r="BD35" s="3"/>
      <c r="BE35" s="3"/>
      <c r="BJ35" s="1"/>
      <c r="BK35" s="1"/>
    </row>
  </sheetData>
  <mergeCells count="60">
    <mergeCell ref="A1:O1"/>
    <mergeCell ref="P1:AJ1"/>
    <mergeCell ref="U2:AJ2"/>
    <mergeCell ref="A3:C4"/>
    <mergeCell ref="D3:I3"/>
    <mergeCell ref="J3:O3"/>
    <mergeCell ref="P3:U3"/>
    <mergeCell ref="V3:AA3"/>
    <mergeCell ref="AH3:AJ4"/>
    <mergeCell ref="AB3:AG3"/>
    <mergeCell ref="A5:C5"/>
    <mergeCell ref="AH5:AJ5"/>
    <mergeCell ref="B6:B9"/>
    <mergeCell ref="AI6:AI9"/>
    <mergeCell ref="B10:C10"/>
    <mergeCell ref="AH10:AI10"/>
    <mergeCell ref="B11:C11"/>
    <mergeCell ref="AH11:AI11"/>
    <mergeCell ref="A12:C12"/>
    <mergeCell ref="AH12:AJ12"/>
    <mergeCell ref="B13:C13"/>
    <mergeCell ref="AH13:AI13"/>
    <mergeCell ref="AJ15:AJ17"/>
    <mergeCell ref="B16:C16"/>
    <mergeCell ref="AH16:AI16"/>
    <mergeCell ref="B17:C17"/>
    <mergeCell ref="AH17:AI17"/>
    <mergeCell ref="B14:C14"/>
    <mergeCell ref="AH14:AI14"/>
    <mergeCell ref="A15:A17"/>
    <mergeCell ref="B15:C15"/>
    <mergeCell ref="AH15:AI15"/>
    <mergeCell ref="A18:C18"/>
    <mergeCell ref="AH18:AJ18"/>
    <mergeCell ref="A19:C19"/>
    <mergeCell ref="AH19:AJ19"/>
    <mergeCell ref="A20:C20"/>
    <mergeCell ref="AH20:AJ20"/>
    <mergeCell ref="A21:C21"/>
    <mergeCell ref="AH21:AJ21"/>
    <mergeCell ref="A22:C22"/>
    <mergeCell ref="AH22:AJ22"/>
    <mergeCell ref="A23:C23"/>
    <mergeCell ref="AH23:AJ23"/>
    <mergeCell ref="A24:C24"/>
    <mergeCell ref="AH24:AJ24"/>
    <mergeCell ref="A25:C25"/>
    <mergeCell ref="AH25:AJ25"/>
    <mergeCell ref="A26:C26"/>
    <mergeCell ref="AH26:AJ26"/>
    <mergeCell ref="A29:C29"/>
    <mergeCell ref="AH29:AJ29"/>
    <mergeCell ref="A32:C32"/>
    <mergeCell ref="AH32:AJ32"/>
    <mergeCell ref="A27:A28"/>
    <mergeCell ref="B27:C27"/>
    <mergeCell ref="AH27:AI27"/>
    <mergeCell ref="AJ27:AJ28"/>
    <mergeCell ref="B28:C28"/>
    <mergeCell ref="AH28:AI28"/>
  </mergeCells>
  <phoneticPr fontId="2"/>
  <pageMargins left="0.59055118110236227" right="0.59055118110236227" top="0.59055118110236227" bottom="0.78740157480314965" header="0.51181102362204722" footer="0.51181102362204722"/>
  <pageSetup paperSize="9" scale="49" fitToHeight="3" pageOrder="overThenDown" orientation="landscape" cellComments="asDisplayed" horizontalDpi="300" verticalDpi="300" r:id="rId1"/>
  <headerFooter alignWithMargins="0"/>
  <rowBreaks count="1" manualBreakCount="1">
    <brk id="33" max="14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DFDE-5E29-4077-B069-BC128A29F74E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5C5F-3040-4CAA-B138-4982C2D1C5D9}">
  <dimension ref="A1:BE97"/>
  <sheetViews>
    <sheetView topLeftCell="A25" zoomScaleNormal="100" workbookViewId="0">
      <selection activeCell="J33" sqref="J33:O33"/>
    </sheetView>
  </sheetViews>
  <sheetFormatPr defaultColWidth="6.5" defaultRowHeight="30.75" customHeight="1" x14ac:dyDescent="0.15"/>
  <cols>
    <col min="1" max="2" width="3.5" style="3" customWidth="1"/>
    <col min="3" max="3" width="13" style="3" customWidth="1"/>
    <col min="4" max="4" width="11.5" style="1" customWidth="1"/>
    <col min="5" max="5" width="5.625" style="1" customWidth="1"/>
    <col min="6" max="6" width="11.375" style="1" customWidth="1"/>
    <col min="7" max="9" width="5.625" style="1" customWidth="1"/>
    <col min="10" max="10" width="11.375" style="1" customWidth="1"/>
    <col min="11" max="11" width="5.625" style="1" customWidth="1"/>
    <col min="12" max="12" width="11.375" style="1" customWidth="1"/>
    <col min="13" max="15" width="5.625" style="1" customWidth="1"/>
    <col min="16" max="16" width="11.375" style="1" customWidth="1"/>
    <col min="17" max="17" width="5.625" style="1" customWidth="1"/>
    <col min="18" max="18" width="11.375" style="1" customWidth="1"/>
    <col min="19" max="21" width="5.625" style="1" customWidth="1"/>
    <col min="22" max="22" width="11.25" style="1" customWidth="1"/>
    <col min="23" max="23" width="5.75" style="1" customWidth="1"/>
    <col min="24" max="24" width="11.25" style="1" customWidth="1"/>
    <col min="25" max="27" width="5.625" style="1" customWidth="1"/>
    <col min="28" max="28" width="12.875" style="3" customWidth="1"/>
    <col min="29" max="29" width="3.375" style="3" customWidth="1"/>
    <col min="30" max="30" width="3.5" style="3" customWidth="1"/>
    <col min="31" max="31" width="5.625" style="10" customWidth="1"/>
    <col min="32" max="32" width="11.375" style="1" customWidth="1"/>
    <col min="33" max="33" width="5.625" style="2" customWidth="1"/>
    <col min="34" max="34" width="11.375" style="1" customWidth="1"/>
    <col min="35" max="37" width="5.625" style="1" customWidth="1"/>
    <col min="38" max="38" width="11.375" style="1" customWidth="1"/>
    <col min="39" max="39" width="5.625" style="2" customWidth="1"/>
    <col min="40" max="40" width="11.375" style="1" customWidth="1"/>
    <col min="41" max="43" width="5.625" style="1" customWidth="1"/>
    <col min="44" max="44" width="11.375" style="1" customWidth="1"/>
    <col min="45" max="45" width="5.625" style="2" customWidth="1"/>
    <col min="46" max="46" width="11.375" style="1" customWidth="1"/>
    <col min="47" max="47" width="5.625" style="1" customWidth="1"/>
    <col min="48" max="48" width="5.625" style="2" customWidth="1"/>
    <col min="49" max="49" width="5.625" style="1" customWidth="1"/>
    <col min="50" max="50" width="11.25" style="1" customWidth="1"/>
    <col min="51" max="51" width="5.625" style="1" customWidth="1"/>
    <col min="52" max="52" width="11.25" style="1" customWidth="1"/>
    <col min="53" max="55" width="5.625" style="1" customWidth="1"/>
    <col min="56" max="56" width="9.625" style="3" customWidth="1"/>
    <col min="57" max="57" width="3.375" style="3" customWidth="1"/>
    <col min="58" max="16384" width="6.5" style="1"/>
  </cols>
  <sheetData>
    <row r="1" spans="1:31" ht="27.75" customHeight="1" x14ac:dyDescent="0.2">
      <c r="A1" s="186" t="s">
        <v>28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 t="s">
        <v>39</v>
      </c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</row>
    <row r="2" spans="1:31" ht="22.5" customHeight="1" thickBot="1" x14ac:dyDescent="0.2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02" t="s">
        <v>23</v>
      </c>
      <c r="V2" s="102"/>
      <c r="W2" s="102"/>
      <c r="X2" s="102"/>
      <c r="Y2" s="102"/>
      <c r="Z2" s="102"/>
      <c r="AA2" s="102"/>
      <c r="AB2" s="102"/>
      <c r="AC2" s="102"/>
      <c r="AD2" s="102"/>
    </row>
    <row r="3" spans="1:31" ht="20.25" customHeight="1" x14ac:dyDescent="0.15">
      <c r="A3" s="103"/>
      <c r="B3" s="104"/>
      <c r="C3" s="105"/>
      <c r="D3" s="113">
        <v>19</v>
      </c>
      <c r="E3" s="196"/>
      <c r="F3" s="196"/>
      <c r="G3" s="196"/>
      <c r="H3" s="196"/>
      <c r="I3" s="197"/>
      <c r="J3" s="190">
        <v>20</v>
      </c>
      <c r="K3" s="196"/>
      <c r="L3" s="196"/>
      <c r="M3" s="196"/>
      <c r="N3" s="196"/>
      <c r="O3" s="197"/>
      <c r="P3" s="190">
        <v>21</v>
      </c>
      <c r="Q3" s="113"/>
      <c r="R3" s="113"/>
      <c r="S3" s="113"/>
      <c r="T3" s="113"/>
      <c r="U3" s="113"/>
      <c r="V3" s="188">
        <v>22</v>
      </c>
      <c r="W3" s="188"/>
      <c r="X3" s="188"/>
      <c r="Y3" s="188"/>
      <c r="Z3" s="188"/>
      <c r="AA3" s="189"/>
      <c r="AB3" s="191"/>
      <c r="AC3" s="191"/>
      <c r="AD3" s="191"/>
      <c r="AE3" s="11"/>
    </row>
    <row r="4" spans="1:31" s="4" customFormat="1" ht="30.75" customHeight="1" x14ac:dyDescent="0.15">
      <c r="A4" s="106"/>
      <c r="B4" s="107"/>
      <c r="C4" s="108"/>
      <c r="D4" s="56" t="s">
        <v>24</v>
      </c>
      <c r="E4" s="23" t="s">
        <v>0</v>
      </c>
      <c r="F4" s="26" t="s">
        <v>21</v>
      </c>
      <c r="G4" s="26" t="s">
        <v>0</v>
      </c>
      <c r="H4" s="26" t="s">
        <v>22</v>
      </c>
      <c r="I4" s="26" t="s">
        <v>1</v>
      </c>
      <c r="J4" s="26" t="s">
        <v>24</v>
      </c>
      <c r="K4" s="23" t="s">
        <v>0</v>
      </c>
      <c r="L4" s="26" t="s">
        <v>21</v>
      </c>
      <c r="M4" s="26" t="s">
        <v>0</v>
      </c>
      <c r="N4" s="26" t="s">
        <v>22</v>
      </c>
      <c r="O4" s="26" t="s">
        <v>1</v>
      </c>
      <c r="P4" s="26" t="s">
        <v>24</v>
      </c>
      <c r="Q4" s="23" t="s">
        <v>0</v>
      </c>
      <c r="R4" s="26" t="s">
        <v>21</v>
      </c>
      <c r="S4" s="26" t="s">
        <v>0</v>
      </c>
      <c r="T4" s="23" t="s">
        <v>22</v>
      </c>
      <c r="U4" s="35" t="s">
        <v>1</v>
      </c>
      <c r="V4" s="26" t="s">
        <v>24</v>
      </c>
      <c r="W4" s="23" t="s">
        <v>0</v>
      </c>
      <c r="X4" s="26" t="s">
        <v>21</v>
      </c>
      <c r="Y4" s="26" t="s">
        <v>0</v>
      </c>
      <c r="Z4" s="23" t="s">
        <v>22</v>
      </c>
      <c r="AA4" s="26" t="s">
        <v>1</v>
      </c>
      <c r="AB4" s="192"/>
      <c r="AC4" s="192"/>
      <c r="AD4" s="192"/>
      <c r="AE4" s="12"/>
    </row>
    <row r="5" spans="1:31" ht="30.75" customHeight="1" x14ac:dyDescent="0.15">
      <c r="A5" s="118" t="s">
        <v>19</v>
      </c>
      <c r="B5" s="119"/>
      <c r="C5" s="119"/>
      <c r="D5" s="68">
        <v>88270531</v>
      </c>
      <c r="E5" s="6">
        <v>160.21943741407566</v>
      </c>
      <c r="F5" s="5">
        <v>84578733</v>
      </c>
      <c r="G5" s="6">
        <v>161.67009699892375</v>
      </c>
      <c r="H5" s="6">
        <v>32.571965409009962</v>
      </c>
      <c r="I5" s="6">
        <v>95.817632500703994</v>
      </c>
      <c r="J5" s="21">
        <v>88950370</v>
      </c>
      <c r="K5" s="22">
        <v>100.77017662893633</v>
      </c>
      <c r="L5" s="21">
        <v>84502097</v>
      </c>
      <c r="M5" s="22">
        <v>99.909390934007007</v>
      </c>
      <c r="N5" s="22">
        <v>35.141601787921637</v>
      </c>
      <c r="O5" s="22">
        <v>94.999151774185989</v>
      </c>
      <c r="P5" s="21">
        <v>83633828</v>
      </c>
      <c r="Q5" s="22">
        <v>94.023024299955125</v>
      </c>
      <c r="R5" s="21">
        <v>78615973</v>
      </c>
      <c r="S5" s="22">
        <v>93.034345644700394</v>
      </c>
      <c r="T5" s="22">
        <v>39.176324862101318</v>
      </c>
      <c r="U5" s="22">
        <v>94.000208862853924</v>
      </c>
      <c r="V5" s="34">
        <v>78215902</v>
      </c>
      <c r="W5" s="22">
        <v>93.521848599349056</v>
      </c>
      <c r="X5" s="21">
        <v>73417846</v>
      </c>
      <c r="Y5" s="22">
        <v>93.387950563176275</v>
      </c>
      <c r="Z5" s="22">
        <v>38.468469647628432</v>
      </c>
      <c r="AA5" s="22">
        <v>93.86562594394168</v>
      </c>
      <c r="AB5" s="185" t="s">
        <v>19</v>
      </c>
      <c r="AC5" s="185"/>
      <c r="AD5" s="185"/>
      <c r="AE5" s="7"/>
    </row>
    <row r="6" spans="1:31" ht="30.75" customHeight="1" x14ac:dyDescent="0.15">
      <c r="A6" s="13"/>
      <c r="B6" s="121" t="s">
        <v>29</v>
      </c>
      <c r="C6" s="66" t="s">
        <v>30</v>
      </c>
      <c r="D6" s="63">
        <v>68850874</v>
      </c>
      <c r="E6" s="6">
        <v>182.7</v>
      </c>
      <c r="F6" s="5">
        <v>65314535</v>
      </c>
      <c r="G6" s="6">
        <v>186.3</v>
      </c>
      <c r="H6" s="6">
        <v>25.230387740917926</v>
      </c>
      <c r="I6" s="6">
        <v>94.9</v>
      </c>
      <c r="J6" s="21">
        <v>74034251</v>
      </c>
      <c r="K6" s="22">
        <v>107.5</v>
      </c>
      <c r="L6" s="21">
        <v>69750338</v>
      </c>
      <c r="M6" s="22">
        <v>106.8</v>
      </c>
      <c r="N6" s="48">
        <v>28.924294846421841</v>
      </c>
      <c r="O6" s="22">
        <v>94.2</v>
      </c>
      <c r="P6" s="21">
        <v>72957178</v>
      </c>
      <c r="Q6" s="22">
        <v>98.5</v>
      </c>
      <c r="R6" s="21">
        <v>68089018</v>
      </c>
      <c r="S6" s="22">
        <v>97.6</v>
      </c>
      <c r="T6" s="48">
        <v>34</v>
      </c>
      <c r="U6" s="49">
        <v>93.3</v>
      </c>
      <c r="V6" s="21">
        <v>65637114</v>
      </c>
      <c r="W6" s="22">
        <v>90</v>
      </c>
      <c r="X6" s="21">
        <v>60982009</v>
      </c>
      <c r="Y6" s="22">
        <v>89.6</v>
      </c>
      <c r="Z6" s="48">
        <v>31.952511413477104</v>
      </c>
      <c r="AA6" s="22">
        <v>92.9</v>
      </c>
      <c r="AB6" s="53" t="s">
        <v>30</v>
      </c>
      <c r="AC6" s="121" t="s">
        <v>29</v>
      </c>
      <c r="AD6" s="14"/>
      <c r="AE6" s="7"/>
    </row>
    <row r="7" spans="1:31" ht="30.75" customHeight="1" x14ac:dyDescent="0.15">
      <c r="A7" s="13"/>
      <c r="B7" s="121"/>
      <c r="C7" s="66" t="s">
        <v>31</v>
      </c>
      <c r="D7" s="63">
        <v>1566752</v>
      </c>
      <c r="E7" s="6">
        <v>113.9</v>
      </c>
      <c r="F7" s="5">
        <v>1566752</v>
      </c>
      <c r="G7" s="6">
        <v>113.9</v>
      </c>
      <c r="H7" s="6">
        <v>0.60522149401903635</v>
      </c>
      <c r="I7" s="6">
        <v>100</v>
      </c>
      <c r="J7" s="21">
        <v>608223</v>
      </c>
      <c r="K7" s="22">
        <v>38.799999999999997</v>
      </c>
      <c r="L7" s="21">
        <v>608223</v>
      </c>
      <c r="M7" s="22">
        <v>38.799999999999997</v>
      </c>
      <c r="N7" s="48">
        <v>0.2522198728897232</v>
      </c>
      <c r="O7" s="22">
        <v>100</v>
      </c>
      <c r="P7" s="21">
        <v>491713</v>
      </c>
      <c r="Q7" s="22">
        <v>80.8</v>
      </c>
      <c r="R7" s="21">
        <v>491713</v>
      </c>
      <c r="S7" s="22">
        <v>80.8</v>
      </c>
      <c r="T7" s="48">
        <v>0.24503300654840748</v>
      </c>
      <c r="U7" s="49">
        <v>100</v>
      </c>
      <c r="V7" s="21">
        <v>615584</v>
      </c>
      <c r="W7" s="22">
        <v>125.2</v>
      </c>
      <c r="X7" s="21">
        <v>615584</v>
      </c>
      <c r="Y7" s="22">
        <v>125.2</v>
      </c>
      <c r="Z7" s="48">
        <v>0.32254520814415749</v>
      </c>
      <c r="AA7" s="22">
        <v>100</v>
      </c>
      <c r="AB7" s="53" t="s">
        <v>31</v>
      </c>
      <c r="AC7" s="121"/>
      <c r="AD7" s="14"/>
      <c r="AE7" s="7"/>
    </row>
    <row r="8" spans="1:31" ht="30.75" customHeight="1" x14ac:dyDescent="0.15">
      <c r="A8" s="13"/>
      <c r="B8" s="121"/>
      <c r="C8" s="67" t="s">
        <v>32</v>
      </c>
      <c r="D8" s="63">
        <v>969154</v>
      </c>
      <c r="E8" s="6">
        <v>91.8</v>
      </c>
      <c r="F8" s="5">
        <v>969154</v>
      </c>
      <c r="G8" s="6">
        <v>91.8</v>
      </c>
      <c r="H8" s="6">
        <v>0.37437503307129982</v>
      </c>
      <c r="I8" s="6">
        <v>100</v>
      </c>
      <c r="J8" s="21">
        <v>227966</v>
      </c>
      <c r="K8" s="22">
        <v>23.5</v>
      </c>
      <c r="L8" s="21">
        <v>227966</v>
      </c>
      <c r="M8" s="22">
        <v>23.5</v>
      </c>
      <c r="N8" s="48">
        <v>9.453367521974447E-2</v>
      </c>
      <c r="O8" s="22">
        <v>100</v>
      </c>
      <c r="P8" s="21">
        <v>260894</v>
      </c>
      <c r="Q8" s="22">
        <v>114.4</v>
      </c>
      <c r="R8" s="21">
        <v>260894</v>
      </c>
      <c r="S8" s="22">
        <v>114.4</v>
      </c>
      <c r="T8" s="48">
        <v>0.13001006930961806</v>
      </c>
      <c r="U8" s="49">
        <v>100</v>
      </c>
      <c r="V8" s="21">
        <v>178960</v>
      </c>
      <c r="W8" s="22">
        <v>68.599999999999994</v>
      </c>
      <c r="X8" s="21">
        <v>178960</v>
      </c>
      <c r="Y8" s="22">
        <v>68.599999999999994</v>
      </c>
      <c r="Z8" s="48">
        <v>9.3768990827374374E-2</v>
      </c>
      <c r="AA8" s="22">
        <v>100</v>
      </c>
      <c r="AB8" s="54" t="s">
        <v>32</v>
      </c>
      <c r="AC8" s="121"/>
      <c r="AD8" s="14"/>
      <c r="AE8" s="7"/>
    </row>
    <row r="9" spans="1:31" ht="30.75" customHeight="1" x14ac:dyDescent="0.15">
      <c r="A9" s="13"/>
      <c r="B9" s="121"/>
      <c r="C9" s="67" t="s">
        <v>33</v>
      </c>
      <c r="D9" s="63">
        <v>71386780</v>
      </c>
      <c r="E9" s="6">
        <v>177.97993460594103</v>
      </c>
      <c r="F9" s="5">
        <v>67850441</v>
      </c>
      <c r="G9" s="6">
        <v>180.98201349223478</v>
      </c>
      <c r="H9" s="6">
        <v>26.209984268008263</v>
      </c>
      <c r="I9" s="6">
        <v>95.046227046520386</v>
      </c>
      <c r="J9" s="21">
        <v>74870440</v>
      </c>
      <c r="K9" s="22">
        <v>104.87997917821758</v>
      </c>
      <c r="L9" s="21">
        <v>70586527</v>
      </c>
      <c r="M9" s="22">
        <v>104.03252500599073</v>
      </c>
      <c r="N9" s="22">
        <v>29.271048394531306</v>
      </c>
      <c r="O9" s="22">
        <v>94.278231836222687</v>
      </c>
      <c r="P9" s="21">
        <v>73709785</v>
      </c>
      <c r="Q9" s="22">
        <v>98.449782050165595</v>
      </c>
      <c r="R9" s="21">
        <v>68841625</v>
      </c>
      <c r="S9" s="22">
        <v>97.527995675435335</v>
      </c>
      <c r="T9" s="22">
        <v>34.305520393863922</v>
      </c>
      <c r="U9" s="49">
        <v>93.395503731288869</v>
      </c>
      <c r="V9" s="21">
        <v>66431658</v>
      </c>
      <c r="W9" s="22">
        <v>90.125969028399695</v>
      </c>
      <c r="X9" s="21">
        <v>61776553</v>
      </c>
      <c r="Y9" s="22">
        <v>89.737209137640193</v>
      </c>
      <c r="Z9" s="22">
        <v>32.368825612448632</v>
      </c>
      <c r="AA9" s="22">
        <v>92.992640647325103</v>
      </c>
      <c r="AB9" s="54" t="s">
        <v>33</v>
      </c>
      <c r="AC9" s="121"/>
      <c r="AD9" s="14"/>
      <c r="AE9" s="7"/>
    </row>
    <row r="10" spans="1:31" ht="30.75" customHeight="1" x14ac:dyDescent="0.15">
      <c r="A10" s="13"/>
      <c r="B10" s="122" t="s">
        <v>3</v>
      </c>
      <c r="C10" s="123"/>
      <c r="D10" s="63">
        <v>14482292</v>
      </c>
      <c r="E10" s="6">
        <v>110.02191961359853</v>
      </c>
      <c r="F10" s="5">
        <v>14326833</v>
      </c>
      <c r="G10" s="6">
        <v>110.16823863486067</v>
      </c>
      <c r="H10" s="6">
        <v>5.5343202196781824</v>
      </c>
      <c r="I10" s="6">
        <v>98.926558033769794</v>
      </c>
      <c r="J10" s="21">
        <v>11662885</v>
      </c>
      <c r="K10" s="22">
        <v>80.532038713209204</v>
      </c>
      <c r="L10" s="21">
        <v>11498525</v>
      </c>
      <c r="M10" s="22">
        <v>80.258665679986635</v>
      </c>
      <c r="N10" s="22">
        <v>4.7682453868388812</v>
      </c>
      <c r="O10" s="22">
        <v>98.590743199474232</v>
      </c>
      <c r="P10" s="21">
        <v>7637304</v>
      </c>
      <c r="Q10" s="22">
        <v>65.483831830631956</v>
      </c>
      <c r="R10" s="21">
        <v>7487609</v>
      </c>
      <c r="S10" s="22">
        <v>65.117995568996889</v>
      </c>
      <c r="T10" s="22">
        <v>3.8</v>
      </c>
      <c r="U10" s="49">
        <v>98.039949699527469</v>
      </c>
      <c r="V10" s="21">
        <v>9587047</v>
      </c>
      <c r="W10" s="22">
        <v>125.52920507027088</v>
      </c>
      <c r="X10" s="21">
        <v>9444096</v>
      </c>
      <c r="Y10" s="22">
        <v>126.12966302059843</v>
      </c>
      <c r="Z10" s="22">
        <v>4.948387076424023</v>
      </c>
      <c r="AA10" s="22">
        <v>98.508915206110913</v>
      </c>
      <c r="AB10" s="175" t="s">
        <v>3</v>
      </c>
      <c r="AC10" s="178"/>
      <c r="AD10" s="14"/>
      <c r="AE10" s="7"/>
    </row>
    <row r="11" spans="1:31" ht="30.75" customHeight="1" x14ac:dyDescent="0.15">
      <c r="A11" s="15"/>
      <c r="B11" s="125" t="s">
        <v>4</v>
      </c>
      <c r="C11" s="126"/>
      <c r="D11" s="63">
        <v>2401459</v>
      </c>
      <c r="E11" s="6">
        <v>131.87793764974839</v>
      </c>
      <c r="F11" s="5">
        <v>2401459</v>
      </c>
      <c r="G11" s="6">
        <v>131.87793764974839</v>
      </c>
      <c r="H11" s="6">
        <v>0.92766092132351585</v>
      </c>
      <c r="I11" s="6">
        <v>100</v>
      </c>
      <c r="J11" s="21">
        <v>2417045</v>
      </c>
      <c r="K11" s="22">
        <v>100.64902211530573</v>
      </c>
      <c r="L11" s="21">
        <v>2417045</v>
      </c>
      <c r="M11" s="22">
        <v>100.64902211530573</v>
      </c>
      <c r="N11" s="22">
        <v>1.0023080065514476</v>
      </c>
      <c r="O11" s="22">
        <v>100</v>
      </c>
      <c r="P11" s="21">
        <v>2286739</v>
      </c>
      <c r="Q11" s="22">
        <v>94.608871576656611</v>
      </c>
      <c r="R11" s="21">
        <v>2286739</v>
      </c>
      <c r="S11" s="22">
        <v>94.608871576656611</v>
      </c>
      <c r="T11" s="22">
        <v>1.1000000000000001</v>
      </c>
      <c r="U11" s="49">
        <v>100</v>
      </c>
      <c r="V11" s="21">
        <v>2197197</v>
      </c>
      <c r="W11" s="22">
        <v>96.084292960412185</v>
      </c>
      <c r="X11" s="21">
        <v>2197197</v>
      </c>
      <c r="Y11" s="22">
        <v>96.084292960412185</v>
      </c>
      <c r="Z11" s="22">
        <v>1.1512569587557806</v>
      </c>
      <c r="AA11" s="22">
        <v>100</v>
      </c>
      <c r="AB11" s="218" t="s">
        <v>4</v>
      </c>
      <c r="AC11" s="184"/>
      <c r="AD11" s="16"/>
      <c r="AE11" s="7"/>
    </row>
    <row r="12" spans="1:31" ht="30.75" customHeight="1" x14ac:dyDescent="0.15">
      <c r="A12" s="118" t="s">
        <v>20</v>
      </c>
      <c r="B12" s="119"/>
      <c r="C12" s="120"/>
      <c r="D12" s="63">
        <v>75134064</v>
      </c>
      <c r="E12" s="6">
        <v>106.34680877255258</v>
      </c>
      <c r="F12" s="5">
        <v>74603626</v>
      </c>
      <c r="G12" s="6">
        <v>106.53139664669172</v>
      </c>
      <c r="H12" s="6">
        <v>28.818675825502325</v>
      </c>
      <c r="I12" s="6">
        <v>99.29401130225034</v>
      </c>
      <c r="J12" s="21">
        <v>63609984</v>
      </c>
      <c r="K12" s="22">
        <v>84.661977022832147</v>
      </c>
      <c r="L12" s="21">
        <v>63072830</v>
      </c>
      <c r="M12" s="22">
        <v>84.543920157446507</v>
      </c>
      <c r="N12" s="22">
        <v>26.155244318934205</v>
      </c>
      <c r="O12" s="22">
        <v>99.155550801584852</v>
      </c>
      <c r="P12" s="21">
        <v>33179963</v>
      </c>
      <c r="Q12" s="22">
        <v>52.161564763166737</v>
      </c>
      <c r="R12" s="21">
        <v>32638361</v>
      </c>
      <c r="S12" s="22">
        <v>51.74710093078113</v>
      </c>
      <c r="T12" s="22">
        <v>16.264519597086689</v>
      </c>
      <c r="U12" s="49">
        <v>98.367683532377654</v>
      </c>
      <c r="V12" s="21">
        <v>29153672</v>
      </c>
      <c r="W12" s="22">
        <v>87.865293882334953</v>
      </c>
      <c r="X12" s="21">
        <v>28709305</v>
      </c>
      <c r="Y12" s="22">
        <v>87.961846491004863</v>
      </c>
      <c r="Z12" s="22">
        <v>15.042705393413575</v>
      </c>
      <c r="AA12" s="22">
        <v>98.47577691070957</v>
      </c>
      <c r="AB12" s="185" t="s">
        <v>20</v>
      </c>
      <c r="AC12" s="185"/>
      <c r="AD12" s="185"/>
      <c r="AE12" s="7"/>
    </row>
    <row r="13" spans="1:31" ht="30.75" customHeight="1" x14ac:dyDescent="0.15">
      <c r="A13" s="17"/>
      <c r="B13" s="122" t="s">
        <v>2</v>
      </c>
      <c r="C13" s="123"/>
      <c r="D13" s="63">
        <v>2149853</v>
      </c>
      <c r="E13" s="6">
        <v>100.40772996226745</v>
      </c>
      <c r="F13" s="5">
        <v>1928229</v>
      </c>
      <c r="G13" s="6">
        <v>102.28051023850595</v>
      </c>
      <c r="H13" s="6">
        <v>0.7</v>
      </c>
      <c r="I13" s="6">
        <v>89.691202142658128</v>
      </c>
      <c r="J13" s="21">
        <v>2139150</v>
      </c>
      <c r="K13" s="22">
        <v>99.50215200760239</v>
      </c>
      <c r="L13" s="21">
        <v>1918173</v>
      </c>
      <c r="M13" s="22">
        <v>99.478485179924164</v>
      </c>
      <c r="N13" s="22">
        <v>0.7954341585906799</v>
      </c>
      <c r="O13" s="22">
        <v>89.669868873150548</v>
      </c>
      <c r="P13" s="21">
        <v>1883940</v>
      </c>
      <c r="Q13" s="22">
        <v>88.069560339387138</v>
      </c>
      <c r="R13" s="21">
        <v>1691472</v>
      </c>
      <c r="S13" s="22">
        <v>88.181410123070236</v>
      </c>
      <c r="T13" s="22">
        <v>0.9429032172272197</v>
      </c>
      <c r="U13" s="49">
        <v>89.783751074874999</v>
      </c>
      <c r="V13" s="21">
        <v>1575857</v>
      </c>
      <c r="W13" s="22">
        <v>83.646878350690585</v>
      </c>
      <c r="X13" s="21">
        <v>1421232</v>
      </c>
      <c r="Y13" s="22">
        <v>84.023383183404761</v>
      </c>
      <c r="Z13" s="22">
        <v>0.74467752778034724</v>
      </c>
      <c r="AA13" s="22">
        <v>90.187878722498297</v>
      </c>
      <c r="AB13" s="175" t="s">
        <v>2</v>
      </c>
      <c r="AC13" s="178"/>
      <c r="AD13" s="14"/>
      <c r="AE13" s="7"/>
    </row>
    <row r="14" spans="1:31" ht="30.75" customHeight="1" x14ac:dyDescent="0.15">
      <c r="A14" s="18"/>
      <c r="B14" s="122" t="s">
        <v>3</v>
      </c>
      <c r="C14" s="123"/>
      <c r="D14" s="63">
        <v>72984211</v>
      </c>
      <c r="E14" s="6">
        <v>106.53242399770495</v>
      </c>
      <c r="F14" s="5">
        <v>72675397</v>
      </c>
      <c r="G14" s="6">
        <v>106.64899861576447</v>
      </c>
      <c r="H14" s="6">
        <v>28.073819181827496</v>
      </c>
      <c r="I14" s="6">
        <v>99.576875606697996</v>
      </c>
      <c r="J14" s="21">
        <v>61470834</v>
      </c>
      <c r="K14" s="22">
        <v>84.224838712033218</v>
      </c>
      <c r="L14" s="21">
        <v>61154657</v>
      </c>
      <c r="M14" s="22">
        <v>84.14767517541047</v>
      </c>
      <c r="N14" s="22">
        <v>25.359810160343528</v>
      </c>
      <c r="O14" s="22">
        <v>99.485647128197414</v>
      </c>
      <c r="P14" s="21">
        <v>31296023</v>
      </c>
      <c r="Q14" s="22">
        <v>50.911986975807096</v>
      </c>
      <c r="R14" s="21">
        <v>30946889</v>
      </c>
      <c r="S14" s="22">
        <v>50.604304754746643</v>
      </c>
      <c r="T14" s="22">
        <v>15.421616379859469</v>
      </c>
      <c r="U14" s="49">
        <v>98.884414163422619</v>
      </c>
      <c r="V14" s="21">
        <v>27577815</v>
      </c>
      <c r="W14" s="22">
        <v>88.119231635278382</v>
      </c>
      <c r="X14" s="21">
        <v>27288073</v>
      </c>
      <c r="Y14" s="22">
        <v>88.1771120838673</v>
      </c>
      <c r="Z14" s="22">
        <v>14.298027865633228</v>
      </c>
      <c r="AA14" s="22">
        <v>98.949365640461366</v>
      </c>
      <c r="AB14" s="175" t="s">
        <v>3</v>
      </c>
      <c r="AC14" s="178"/>
      <c r="AD14" s="16"/>
      <c r="AE14" s="7"/>
    </row>
    <row r="15" spans="1:31" ht="30.75" customHeight="1" x14ac:dyDescent="0.15">
      <c r="A15" s="127" t="s">
        <v>5</v>
      </c>
      <c r="B15" s="122" t="s">
        <v>6</v>
      </c>
      <c r="C15" s="123"/>
      <c r="D15" s="63">
        <v>22214845</v>
      </c>
      <c r="E15" s="6">
        <v>92.414330091064627</v>
      </c>
      <c r="F15" s="5">
        <v>22214845</v>
      </c>
      <c r="G15" s="6">
        <v>92.414330091064627</v>
      </c>
      <c r="H15" s="6">
        <v>8.5813847247690251</v>
      </c>
      <c r="I15" s="6">
        <v>100</v>
      </c>
      <c r="J15" s="21">
        <v>21636320</v>
      </c>
      <c r="K15" s="22">
        <v>97.395772961728966</v>
      </c>
      <c r="L15" s="21">
        <v>21636320</v>
      </c>
      <c r="M15" s="22">
        <v>97.395772961728966</v>
      </c>
      <c r="N15" s="22">
        <v>8.9722188740007791</v>
      </c>
      <c r="O15" s="22">
        <v>100</v>
      </c>
      <c r="P15" s="21">
        <v>21532042</v>
      </c>
      <c r="Q15" s="22">
        <v>99.518041885126493</v>
      </c>
      <c r="R15" s="21">
        <v>21532042</v>
      </c>
      <c r="S15" s="22">
        <v>99.518041885126493</v>
      </c>
      <c r="T15" s="22">
        <v>10.829960339439031</v>
      </c>
      <c r="U15" s="49">
        <v>100</v>
      </c>
      <c r="V15" s="21">
        <v>22257444</v>
      </c>
      <c r="W15" s="22">
        <v>103.36894197029712</v>
      </c>
      <c r="X15" s="21">
        <v>22257444</v>
      </c>
      <c r="Y15" s="22">
        <v>103.36894197029712</v>
      </c>
      <c r="Z15" s="22">
        <v>11.662148314018769</v>
      </c>
      <c r="AA15" s="22">
        <v>100</v>
      </c>
      <c r="AB15" s="175" t="s">
        <v>6</v>
      </c>
      <c r="AC15" s="178"/>
      <c r="AD15" s="179" t="s">
        <v>5</v>
      </c>
      <c r="AE15" s="7"/>
    </row>
    <row r="16" spans="1:31" ht="30.75" customHeight="1" x14ac:dyDescent="0.15">
      <c r="A16" s="128"/>
      <c r="B16" s="122" t="s">
        <v>7</v>
      </c>
      <c r="C16" s="123"/>
      <c r="D16" s="63">
        <v>53918</v>
      </c>
      <c r="E16" s="6">
        <v>130.21155332302936</v>
      </c>
      <c r="F16" s="5">
        <v>53918</v>
      </c>
      <c r="G16" s="6">
        <v>130.21155332302936</v>
      </c>
      <c r="H16" s="6">
        <v>2.0828013951485879E-2</v>
      </c>
      <c r="I16" s="6">
        <v>100</v>
      </c>
      <c r="J16" s="21">
        <v>73936</v>
      </c>
      <c r="K16" s="22">
        <v>137.12674802477838</v>
      </c>
      <c r="L16" s="21">
        <v>73936</v>
      </c>
      <c r="M16" s="22">
        <v>137.12674802477838</v>
      </c>
      <c r="N16" s="22">
        <v>3.0660018647723906E-2</v>
      </c>
      <c r="O16" s="22">
        <v>100</v>
      </c>
      <c r="P16" s="21">
        <v>42337</v>
      </c>
      <c r="Q16" s="22">
        <v>57.261685782298201</v>
      </c>
      <c r="R16" s="21">
        <v>42337</v>
      </c>
      <c r="S16" s="22">
        <v>57.261685782298201</v>
      </c>
      <c r="T16" s="22">
        <v>2.1097596358526066E-2</v>
      </c>
      <c r="U16" s="49">
        <v>100</v>
      </c>
      <c r="V16" s="21">
        <v>56638</v>
      </c>
      <c r="W16" s="22">
        <v>133.77896402673784</v>
      </c>
      <c r="X16" s="21">
        <v>56638</v>
      </c>
      <c r="Y16" s="22">
        <v>133.77896402673784</v>
      </c>
      <c r="Z16" s="22">
        <v>2.9676397532861141E-2</v>
      </c>
      <c r="AA16" s="22">
        <v>100</v>
      </c>
      <c r="AB16" s="175" t="s">
        <v>7</v>
      </c>
      <c r="AC16" s="178"/>
      <c r="AD16" s="180"/>
      <c r="AE16" s="7"/>
    </row>
    <row r="17" spans="1:31" ht="30.75" customHeight="1" x14ac:dyDescent="0.15">
      <c r="A17" s="129"/>
      <c r="B17" s="133" t="s">
        <v>18</v>
      </c>
      <c r="C17" s="134"/>
      <c r="D17" s="63">
        <v>22268763</v>
      </c>
      <c r="E17" s="6">
        <v>92.479327002141218</v>
      </c>
      <c r="F17" s="5">
        <v>22268763</v>
      </c>
      <c r="G17" s="6">
        <v>92.479327002141218</v>
      </c>
      <c r="H17" s="6">
        <v>8.6022127387205103</v>
      </c>
      <c r="I17" s="6">
        <v>100</v>
      </c>
      <c r="J17" s="21">
        <v>21710256</v>
      </c>
      <c r="K17" s="22">
        <v>97.491971152596122</v>
      </c>
      <c r="L17" s="21">
        <v>21710256</v>
      </c>
      <c r="M17" s="22">
        <v>97.491971152596122</v>
      </c>
      <c r="N17" s="22">
        <v>9.0028788926485035</v>
      </c>
      <c r="O17" s="22">
        <v>100</v>
      </c>
      <c r="P17" s="21">
        <v>21574379</v>
      </c>
      <c r="Q17" s="22">
        <v>99.374134510435979</v>
      </c>
      <c r="R17" s="21">
        <v>21574379</v>
      </c>
      <c r="S17" s="22">
        <v>99.374134510435979</v>
      </c>
      <c r="T17" s="22">
        <v>10.751057935797558</v>
      </c>
      <c r="U17" s="22">
        <v>100</v>
      </c>
      <c r="V17" s="34">
        <v>22314082</v>
      </c>
      <c r="W17" s="22">
        <v>103.42861780633407</v>
      </c>
      <c r="X17" s="21">
        <v>22314082</v>
      </c>
      <c r="Y17" s="22">
        <v>103.42861780633407</v>
      </c>
      <c r="Z17" s="22">
        <v>11.691824711551631</v>
      </c>
      <c r="AA17" s="22">
        <v>100</v>
      </c>
      <c r="AB17" s="217" t="s">
        <v>18</v>
      </c>
      <c r="AC17" s="183"/>
      <c r="AD17" s="181"/>
      <c r="AE17" s="7"/>
    </row>
    <row r="18" spans="1:31" ht="30.75" customHeight="1" x14ac:dyDescent="0.15">
      <c r="A18" s="137" t="s">
        <v>8</v>
      </c>
      <c r="B18" s="138"/>
      <c r="C18" s="139"/>
      <c r="D18" s="63">
        <v>7005033</v>
      </c>
      <c r="E18" s="6">
        <v>106.32551086852583</v>
      </c>
      <c r="F18" s="5">
        <v>6220390</v>
      </c>
      <c r="G18" s="6">
        <v>106.87578873940006</v>
      </c>
      <c r="H18" s="6">
        <v>2.4028778831500288</v>
      </c>
      <c r="I18" s="6">
        <v>88.7988678996944</v>
      </c>
      <c r="J18" s="21">
        <v>6600445</v>
      </c>
      <c r="K18" s="22">
        <v>94.224324139515119</v>
      </c>
      <c r="L18" s="21">
        <v>5864832</v>
      </c>
      <c r="M18" s="22">
        <v>94.283991839739954</v>
      </c>
      <c r="N18" s="22">
        <v>2.4320474259598557</v>
      </c>
      <c r="O18" s="22">
        <v>88.855099921293188</v>
      </c>
      <c r="P18" s="21">
        <v>5826580</v>
      </c>
      <c r="Q18" s="22">
        <v>88.27556323853922</v>
      </c>
      <c r="R18" s="21">
        <v>5224810</v>
      </c>
      <c r="S18" s="22">
        <v>89.087121336126927</v>
      </c>
      <c r="T18" s="22">
        <v>2.6036547802156642</v>
      </c>
      <c r="U18" s="22">
        <v>89.671985967754665</v>
      </c>
      <c r="V18" s="34">
        <v>5131559</v>
      </c>
      <c r="W18" s="22">
        <v>88.071544542424533</v>
      </c>
      <c r="X18" s="21">
        <v>4678023</v>
      </c>
      <c r="Y18" s="22">
        <v>89.534796480637567</v>
      </c>
      <c r="Z18" s="22">
        <v>2.4511259263368705</v>
      </c>
      <c r="AA18" s="22">
        <v>91.161828208542474</v>
      </c>
      <c r="AB18" s="175" t="s">
        <v>8</v>
      </c>
      <c r="AC18" s="175"/>
      <c r="AD18" s="175"/>
      <c r="AE18" s="7"/>
    </row>
    <row r="19" spans="1:31" ht="30.75" customHeight="1" x14ac:dyDescent="0.15">
      <c r="A19" s="137" t="s">
        <v>9</v>
      </c>
      <c r="B19" s="138"/>
      <c r="C19" s="139"/>
      <c r="D19" s="63">
        <v>4109096</v>
      </c>
      <c r="E19" s="6">
        <v>98.909636399436351</v>
      </c>
      <c r="F19" s="5">
        <v>4109096</v>
      </c>
      <c r="G19" s="6">
        <v>98.909636399436351</v>
      </c>
      <c r="H19" s="6">
        <v>1.6873049596794174</v>
      </c>
      <c r="I19" s="6">
        <v>100</v>
      </c>
      <c r="J19" s="21">
        <v>3868487</v>
      </c>
      <c r="K19" s="22">
        <v>94.144478493566467</v>
      </c>
      <c r="L19" s="21">
        <v>3868487</v>
      </c>
      <c r="M19" s="22">
        <v>94.144478493566467</v>
      </c>
      <c r="N19" s="22">
        <v>1.6041966505961576</v>
      </c>
      <c r="O19" s="22">
        <v>100</v>
      </c>
      <c r="P19" s="21">
        <v>3648610</v>
      </c>
      <c r="Q19" s="22">
        <v>94.316201657133661</v>
      </c>
      <c r="R19" s="21">
        <v>3648610</v>
      </c>
      <c r="S19" s="22">
        <v>94.316201657133661</v>
      </c>
      <c r="T19" s="22">
        <v>1.8181945118851544</v>
      </c>
      <c r="U19" s="49">
        <v>100</v>
      </c>
      <c r="V19" s="21">
        <v>3745091</v>
      </c>
      <c r="W19" s="22">
        <v>102.64432208430058</v>
      </c>
      <c r="X19" s="21">
        <v>3745044</v>
      </c>
      <c r="Y19" s="22">
        <v>102.64303392250747</v>
      </c>
      <c r="Z19" s="22">
        <v>1.9622764667194537</v>
      </c>
      <c r="AA19" s="22">
        <v>99.9</v>
      </c>
      <c r="AB19" s="175" t="s">
        <v>9</v>
      </c>
      <c r="AC19" s="175"/>
      <c r="AD19" s="175"/>
      <c r="AE19" s="7"/>
    </row>
    <row r="20" spans="1:31" ht="30.75" customHeight="1" x14ac:dyDescent="0.15">
      <c r="A20" s="142" t="s">
        <v>10</v>
      </c>
      <c r="B20" s="143"/>
      <c r="C20" s="176"/>
      <c r="D20" s="63">
        <v>1319304</v>
      </c>
      <c r="E20" s="6">
        <v>100.28345020238298</v>
      </c>
      <c r="F20" s="5">
        <v>1229587</v>
      </c>
      <c r="G20" s="6">
        <v>100.55322851567932</v>
      </c>
      <c r="H20" s="6">
        <v>0.47497784024937245</v>
      </c>
      <c r="I20" s="6">
        <v>93.19967194823937</v>
      </c>
      <c r="J20" s="21">
        <v>1287079</v>
      </c>
      <c r="K20" s="22">
        <v>97.557424217617779</v>
      </c>
      <c r="L20" s="21">
        <v>1197231</v>
      </c>
      <c r="M20" s="22">
        <v>97.368547325240101</v>
      </c>
      <c r="N20" s="22">
        <v>0.49647160768276805</v>
      </c>
      <c r="O20" s="22">
        <v>93.01923191971899</v>
      </c>
      <c r="P20" s="21">
        <v>1223529</v>
      </c>
      <c r="Q20" s="22">
        <v>95.062463143288028</v>
      </c>
      <c r="R20" s="21">
        <v>1163741</v>
      </c>
      <c r="S20" s="22">
        <v>97.202711924432293</v>
      </c>
      <c r="T20" s="22">
        <v>0.5799215316122418</v>
      </c>
      <c r="U20" s="22">
        <v>95.113479124728556</v>
      </c>
      <c r="V20" s="34">
        <v>1141247</v>
      </c>
      <c r="W20" s="22">
        <v>93.275026582941635</v>
      </c>
      <c r="X20" s="21">
        <v>1071283</v>
      </c>
      <c r="Y20" s="22">
        <v>92.055105044851047</v>
      </c>
      <c r="Z20" s="22">
        <v>0.56131608069133943</v>
      </c>
      <c r="AA20" s="22">
        <v>93.869512910001077</v>
      </c>
      <c r="AB20" s="177" t="s">
        <v>10</v>
      </c>
      <c r="AC20" s="177"/>
      <c r="AD20" s="177"/>
      <c r="AE20" s="7"/>
    </row>
    <row r="21" spans="1:31" ht="30.75" customHeight="1" x14ac:dyDescent="0.15">
      <c r="A21" s="144" t="s">
        <v>15</v>
      </c>
      <c r="B21" s="140"/>
      <c r="C21" s="141"/>
      <c r="D21" s="63">
        <v>8451040</v>
      </c>
      <c r="E21" s="6">
        <v>95.675739686235787</v>
      </c>
      <c r="F21" s="5">
        <v>8451040</v>
      </c>
      <c r="G21" s="6">
        <v>95.675739686235787</v>
      </c>
      <c r="H21" s="6">
        <v>3.2645569016759746</v>
      </c>
      <c r="I21" s="6">
        <v>100</v>
      </c>
      <c r="J21" s="21">
        <v>7087279</v>
      </c>
      <c r="K21" s="22">
        <v>83.862802684639988</v>
      </c>
      <c r="L21" s="21">
        <v>7087279</v>
      </c>
      <c r="M21" s="22">
        <v>83.862802684639988</v>
      </c>
      <c r="N21" s="22">
        <v>2.9389756857501355</v>
      </c>
      <c r="O21" s="22">
        <v>100</v>
      </c>
      <c r="P21" s="21">
        <v>4671610</v>
      </c>
      <c r="Q21" s="23" t="s">
        <v>38</v>
      </c>
      <c r="R21" s="21">
        <v>4671610</v>
      </c>
      <c r="S21" s="23" t="s">
        <v>38</v>
      </c>
      <c r="T21" s="22">
        <v>2.2999999999999998</v>
      </c>
      <c r="U21" s="49">
        <v>100</v>
      </c>
      <c r="V21" s="21">
        <v>4062570</v>
      </c>
      <c r="W21" s="22">
        <v>86.962952814982415</v>
      </c>
      <c r="X21" s="21">
        <v>4062570</v>
      </c>
      <c r="Y21" s="22">
        <v>86.962952814982415</v>
      </c>
      <c r="Z21" s="22">
        <v>2.1286493577646759</v>
      </c>
      <c r="AA21" s="22">
        <v>100</v>
      </c>
      <c r="AB21" s="144" t="s">
        <v>15</v>
      </c>
      <c r="AC21" s="140"/>
      <c r="AD21" s="141"/>
      <c r="AE21" s="7"/>
    </row>
    <row r="22" spans="1:31" ht="30.75" customHeight="1" x14ac:dyDescent="0.15">
      <c r="A22" s="144" t="s">
        <v>16</v>
      </c>
      <c r="B22" s="140"/>
      <c r="C22" s="141"/>
      <c r="D22" s="63">
        <v>21922323</v>
      </c>
      <c r="E22" s="6">
        <v>99.2</v>
      </c>
      <c r="F22" s="5">
        <v>21694350</v>
      </c>
      <c r="G22" s="6">
        <v>99.5</v>
      </c>
      <c r="H22" s="6">
        <v>8.4</v>
      </c>
      <c r="I22" s="6">
        <v>99</v>
      </c>
      <c r="J22" s="21">
        <v>18854781</v>
      </c>
      <c r="K22" s="22">
        <v>86.007221953622334</v>
      </c>
      <c r="L22" s="21">
        <v>18658683</v>
      </c>
      <c r="M22" s="22">
        <v>86.00710784144259</v>
      </c>
      <c r="N22" s="22">
        <v>7.7374427710718594</v>
      </c>
      <c r="O22" s="22">
        <v>98.959956098137653</v>
      </c>
      <c r="P22" s="21">
        <v>16802817</v>
      </c>
      <c r="Q22" s="23" t="s">
        <v>38</v>
      </c>
      <c r="R22" s="21">
        <v>16802817</v>
      </c>
      <c r="S22" s="23" t="s">
        <v>38</v>
      </c>
      <c r="T22" s="22">
        <v>8.4</v>
      </c>
      <c r="U22" s="22">
        <v>100</v>
      </c>
      <c r="V22" s="34">
        <v>18790878</v>
      </c>
      <c r="W22" s="22">
        <v>111.83171250392121</v>
      </c>
      <c r="X22" s="21">
        <v>18790645</v>
      </c>
      <c r="Y22" s="22">
        <v>111.83032583167454</v>
      </c>
      <c r="Z22" s="22">
        <v>9.8456628221135905</v>
      </c>
      <c r="AA22" s="22">
        <v>99.9</v>
      </c>
      <c r="AB22" s="144" t="s">
        <v>16</v>
      </c>
      <c r="AC22" s="140"/>
      <c r="AD22" s="141"/>
      <c r="AE22" s="7"/>
    </row>
    <row r="23" spans="1:31" ht="30.75" customHeight="1" x14ac:dyDescent="0.15">
      <c r="A23" s="144" t="s">
        <v>12</v>
      </c>
      <c r="B23" s="140"/>
      <c r="C23" s="141"/>
      <c r="D23" s="63">
        <v>37017602</v>
      </c>
      <c r="E23" s="6">
        <v>98.5</v>
      </c>
      <c r="F23" s="5">
        <v>35593195</v>
      </c>
      <c r="G23" s="6">
        <v>98.8</v>
      </c>
      <c r="H23" s="6">
        <v>13.7</v>
      </c>
      <c r="I23" s="6">
        <v>96.2</v>
      </c>
      <c r="J23" s="21">
        <v>35936031</v>
      </c>
      <c r="K23" s="22">
        <v>97.078225110313738</v>
      </c>
      <c r="L23" s="21">
        <v>34646953</v>
      </c>
      <c r="M23" s="22">
        <v>97.341508678835936</v>
      </c>
      <c r="N23" s="22">
        <v>14.367510077185857</v>
      </c>
      <c r="O23" s="22">
        <v>96.412853717763099</v>
      </c>
      <c r="P23" s="21">
        <v>35373165</v>
      </c>
      <c r="Q23" s="22">
        <v>98.433700149023139</v>
      </c>
      <c r="R23" s="21">
        <v>34211839</v>
      </c>
      <c r="S23" s="22">
        <v>98.744149305135139</v>
      </c>
      <c r="T23" s="22">
        <v>17.048623424070673</v>
      </c>
      <c r="U23" s="49">
        <v>96.716929344603457</v>
      </c>
      <c r="V23" s="21">
        <v>34586422</v>
      </c>
      <c r="W23" s="22">
        <v>97.775876147921736</v>
      </c>
      <c r="X23" s="21">
        <v>33559461</v>
      </c>
      <c r="Y23" s="22">
        <v>98.093122091449104</v>
      </c>
      <c r="Z23" s="22">
        <v>17.584023193342805</v>
      </c>
      <c r="AA23" s="22">
        <v>97.030739404035486</v>
      </c>
      <c r="AB23" s="144" t="s">
        <v>12</v>
      </c>
      <c r="AC23" s="140"/>
      <c r="AD23" s="141"/>
      <c r="AE23" s="7"/>
    </row>
    <row r="24" spans="1:31" ht="30.75" customHeight="1" x14ac:dyDescent="0.15">
      <c r="A24" s="144" t="s">
        <v>13</v>
      </c>
      <c r="B24" s="140"/>
      <c r="C24" s="141"/>
      <c r="D24" s="63">
        <v>10230</v>
      </c>
      <c r="E24" s="6">
        <v>106.54030410331181</v>
      </c>
      <c r="F24" s="5">
        <v>6573</v>
      </c>
      <c r="G24" s="6">
        <v>104.13498098859316</v>
      </c>
      <c r="H24" s="6">
        <v>2.539087794486381E-3</v>
      </c>
      <c r="I24" s="6">
        <v>64.15219941348974</v>
      </c>
      <c r="J24" s="21">
        <v>10447</v>
      </c>
      <c r="K24" s="22">
        <v>102.1</v>
      </c>
      <c r="L24" s="21">
        <v>5731</v>
      </c>
      <c r="M24" s="22">
        <v>87.2</v>
      </c>
      <c r="N24" s="22">
        <v>0</v>
      </c>
      <c r="O24" s="22">
        <v>54.9</v>
      </c>
      <c r="P24" s="21">
        <v>10493</v>
      </c>
      <c r="Q24" s="22">
        <v>100.44031779458219</v>
      </c>
      <c r="R24" s="21">
        <v>5735</v>
      </c>
      <c r="S24" s="22">
        <v>100.06979584714711</v>
      </c>
      <c r="T24" s="22">
        <v>2.8578953425171124E-3</v>
      </c>
      <c r="U24" s="22">
        <v>54.655484608786807</v>
      </c>
      <c r="V24" s="34">
        <v>10425</v>
      </c>
      <c r="W24" s="23">
        <v>99.3</v>
      </c>
      <c r="X24" s="21">
        <v>5867</v>
      </c>
      <c r="Y24" s="23">
        <v>102.30165649520488</v>
      </c>
      <c r="Z24" s="22">
        <v>3.0741096847575183E-3</v>
      </c>
      <c r="AA24" s="22">
        <v>56.278177458033575</v>
      </c>
      <c r="AB24" s="144" t="s">
        <v>13</v>
      </c>
      <c r="AC24" s="140"/>
      <c r="AD24" s="141"/>
      <c r="AE24" s="7"/>
    </row>
    <row r="25" spans="1:31" ht="30.75" customHeight="1" x14ac:dyDescent="0.15">
      <c r="A25" s="144" t="s">
        <v>14</v>
      </c>
      <c r="B25" s="140"/>
      <c r="C25" s="141"/>
      <c r="D25" s="63">
        <v>28046</v>
      </c>
      <c r="E25" s="6">
        <v>11.729918276188005</v>
      </c>
      <c r="F25" s="5">
        <v>28046</v>
      </c>
      <c r="G25" s="6">
        <v>11.729918276188005</v>
      </c>
      <c r="H25" s="6">
        <v>1.0833904805136929E-2</v>
      </c>
      <c r="I25" s="6">
        <v>100</v>
      </c>
      <c r="J25" s="21">
        <v>447771</v>
      </c>
      <c r="K25" s="22">
        <v>1596.6</v>
      </c>
      <c r="L25" s="21">
        <v>447771</v>
      </c>
      <c r="M25" s="22">
        <v>1596.6</v>
      </c>
      <c r="N25" s="22">
        <v>0.2</v>
      </c>
      <c r="O25" s="22">
        <v>100</v>
      </c>
      <c r="P25" s="21">
        <v>432771</v>
      </c>
      <c r="Q25" s="22">
        <v>96.7</v>
      </c>
      <c r="R25" s="21">
        <v>432771</v>
      </c>
      <c r="S25" s="22">
        <v>96.7</v>
      </c>
      <c r="T25" s="22">
        <v>0.2</v>
      </c>
      <c r="U25" s="49">
        <v>100</v>
      </c>
      <c r="V25" s="21">
        <v>413994</v>
      </c>
      <c r="W25" s="23">
        <v>95.661215746896161</v>
      </c>
      <c r="X25" s="21">
        <v>413994</v>
      </c>
      <c r="Y25" s="23">
        <v>95.661215746896161</v>
      </c>
      <c r="Z25" s="22">
        <v>0.21691886225183296</v>
      </c>
      <c r="AA25" s="22">
        <v>100</v>
      </c>
      <c r="AB25" s="144" t="s">
        <v>14</v>
      </c>
      <c r="AC25" s="140"/>
      <c r="AD25" s="141"/>
      <c r="AE25" s="7"/>
    </row>
    <row r="26" spans="1:31" ht="30.75" customHeight="1" x14ac:dyDescent="0.15">
      <c r="A26" s="137" t="s">
        <v>25</v>
      </c>
      <c r="B26" s="138"/>
      <c r="C26" s="139"/>
      <c r="D26" s="63">
        <v>88903</v>
      </c>
      <c r="E26" s="6">
        <v>89.646166722126424</v>
      </c>
      <c r="F26" s="5">
        <v>88903</v>
      </c>
      <c r="G26" s="6">
        <v>89.646166722126424</v>
      </c>
      <c r="H26" s="6">
        <v>3.4342388892929059E-2</v>
      </c>
      <c r="I26" s="6">
        <v>100</v>
      </c>
      <c r="J26" s="5">
        <v>85749</v>
      </c>
      <c r="K26" s="22">
        <v>96.452313195280254</v>
      </c>
      <c r="L26" s="5">
        <v>85749</v>
      </c>
      <c r="M26" s="22">
        <v>96.452313195280254</v>
      </c>
      <c r="N26" s="5">
        <v>3.5558671540571268E-2</v>
      </c>
      <c r="O26" s="6">
        <v>100</v>
      </c>
      <c r="P26" s="21">
        <v>83714</v>
      </c>
      <c r="Q26" s="22">
        <v>97.626794481568297</v>
      </c>
      <c r="R26" s="21">
        <v>83714</v>
      </c>
      <c r="S26" s="22">
        <v>97.626794481568297</v>
      </c>
      <c r="T26" s="22">
        <v>4.1716800471399744E-2</v>
      </c>
      <c r="U26" s="22">
        <v>100</v>
      </c>
      <c r="V26" s="34">
        <v>80548</v>
      </c>
      <c r="W26" s="22">
        <v>96.218075829610342</v>
      </c>
      <c r="X26" s="21">
        <v>80548</v>
      </c>
      <c r="Y26" s="22">
        <v>96.218075829610342</v>
      </c>
      <c r="Z26" s="22">
        <v>4.2204429331489449E-2</v>
      </c>
      <c r="AA26" s="22">
        <v>100</v>
      </c>
      <c r="AB26" s="137" t="s">
        <v>25</v>
      </c>
      <c r="AC26" s="138"/>
      <c r="AD26" s="139"/>
      <c r="AE26" s="7"/>
    </row>
    <row r="27" spans="1:31" ht="30.75" customHeight="1" x14ac:dyDescent="0.15">
      <c r="A27" s="168" t="s">
        <v>17</v>
      </c>
      <c r="B27" s="155" t="s">
        <v>11</v>
      </c>
      <c r="C27" s="156"/>
      <c r="D27" s="63">
        <v>13540</v>
      </c>
      <c r="E27" s="6">
        <v>50.3</v>
      </c>
      <c r="F27" s="5">
        <v>196</v>
      </c>
      <c r="G27" s="33">
        <v>5.0999999999999996</v>
      </c>
      <c r="H27" s="6">
        <v>0</v>
      </c>
      <c r="I27" s="6">
        <v>1.4</v>
      </c>
      <c r="J27" s="21">
        <v>6315</v>
      </c>
      <c r="K27" s="22">
        <v>46.6</v>
      </c>
      <c r="L27" s="21">
        <v>30</v>
      </c>
      <c r="M27" s="23">
        <v>15.3</v>
      </c>
      <c r="N27" s="22">
        <v>0</v>
      </c>
      <c r="O27" s="22">
        <v>0.5</v>
      </c>
      <c r="P27" s="21">
        <v>5486</v>
      </c>
      <c r="Q27" s="22">
        <v>86.9</v>
      </c>
      <c r="R27" s="21">
        <v>210</v>
      </c>
      <c r="S27" s="23">
        <v>700</v>
      </c>
      <c r="T27" s="22">
        <v>4.5297765760210197E-4</v>
      </c>
      <c r="U27" s="49">
        <v>3.8</v>
      </c>
      <c r="V27" s="21">
        <v>3545</v>
      </c>
      <c r="W27" s="22">
        <v>64.619030258840681</v>
      </c>
      <c r="X27" s="21">
        <v>178</v>
      </c>
      <c r="Y27" s="22">
        <v>84.761904761904759</v>
      </c>
      <c r="Z27" s="22">
        <v>9.3265983277115785E-5</v>
      </c>
      <c r="AA27" s="22">
        <v>5.0211565585331446</v>
      </c>
      <c r="AB27" s="209" t="s">
        <v>11</v>
      </c>
      <c r="AC27" s="171"/>
      <c r="AD27" s="172" t="s">
        <v>17</v>
      </c>
      <c r="AE27" s="7"/>
    </row>
    <row r="28" spans="1:31" ht="30.75" customHeight="1" x14ac:dyDescent="0.15">
      <c r="A28" s="169"/>
      <c r="B28" s="171" t="s">
        <v>16</v>
      </c>
      <c r="C28" s="174"/>
      <c r="D28" s="56" t="s">
        <v>35</v>
      </c>
      <c r="E28" s="26" t="s">
        <v>35</v>
      </c>
      <c r="F28" s="26" t="s">
        <v>35</v>
      </c>
      <c r="G28" s="26" t="s">
        <v>35</v>
      </c>
      <c r="H28" s="26" t="s">
        <v>35</v>
      </c>
      <c r="I28" s="26" t="s">
        <v>35</v>
      </c>
      <c r="J28" s="26" t="s">
        <v>35</v>
      </c>
      <c r="K28" s="26" t="s">
        <v>35</v>
      </c>
      <c r="L28" s="26" t="s">
        <v>35</v>
      </c>
      <c r="M28" s="26" t="s">
        <v>35</v>
      </c>
      <c r="N28" s="26" t="s">
        <v>35</v>
      </c>
      <c r="O28" s="26" t="s">
        <v>35</v>
      </c>
      <c r="P28" s="21">
        <v>1633263</v>
      </c>
      <c r="Q28" s="22">
        <v>8.6623281384175179</v>
      </c>
      <c r="R28" s="21">
        <v>1596670</v>
      </c>
      <c r="S28" s="22">
        <v>8.5572491906315147</v>
      </c>
      <c r="T28" s="22">
        <v>0.79566098631853499</v>
      </c>
      <c r="U28" s="49">
        <v>97.759515766903434</v>
      </c>
      <c r="V28" s="21">
        <v>9106</v>
      </c>
      <c r="W28" s="22">
        <v>0.55753421218750443</v>
      </c>
      <c r="X28" s="21">
        <v>3160</v>
      </c>
      <c r="Y28" s="22">
        <v>0.19791190415051327</v>
      </c>
      <c r="Z28" s="22">
        <v>1.655733186267898E-3</v>
      </c>
      <c r="AA28" s="29">
        <v>34.702394025916981</v>
      </c>
      <c r="AB28" s="170" t="s">
        <v>34</v>
      </c>
      <c r="AC28" s="171"/>
      <c r="AD28" s="173"/>
    </row>
    <row r="29" spans="1:31" ht="30.75" customHeight="1" thickBot="1" x14ac:dyDescent="0.2">
      <c r="A29" s="158" t="s">
        <v>18</v>
      </c>
      <c r="B29" s="159"/>
      <c r="C29" s="160"/>
      <c r="D29" s="64">
        <v>265638512</v>
      </c>
      <c r="E29" s="20">
        <v>115.1174305558899</v>
      </c>
      <c r="F29" s="19">
        <v>258872498</v>
      </c>
      <c r="G29" s="20">
        <v>115.2463825641701</v>
      </c>
      <c r="H29" s="20">
        <v>100</v>
      </c>
      <c r="I29" s="20">
        <v>97.452924295856619</v>
      </c>
      <c r="J29" s="24">
        <v>248454994</v>
      </c>
      <c r="K29" s="25">
        <v>93.5</v>
      </c>
      <c r="L29" s="24">
        <v>241147929</v>
      </c>
      <c r="M29" s="25">
        <v>93.2</v>
      </c>
      <c r="N29" s="25">
        <v>100</v>
      </c>
      <c r="O29" s="25">
        <v>97.1</v>
      </c>
      <c r="P29" s="24">
        <v>208101117</v>
      </c>
      <c r="Q29" s="25">
        <v>83.758073705694969</v>
      </c>
      <c r="R29" s="24">
        <v>200672149</v>
      </c>
      <c r="S29" s="25">
        <v>83.215373166236063</v>
      </c>
      <c r="T29" s="25">
        <v>100</v>
      </c>
      <c r="U29" s="25">
        <v>96.43011623046695</v>
      </c>
      <c r="V29" s="62">
        <v>197659041</v>
      </c>
      <c r="W29" s="25">
        <v>94.982210499139214</v>
      </c>
      <c r="X29" s="24">
        <v>190852006</v>
      </c>
      <c r="Y29" s="25">
        <v>95.106374726669216</v>
      </c>
      <c r="Z29" s="25">
        <v>100</v>
      </c>
      <c r="AA29" s="25">
        <v>96.556173213447892</v>
      </c>
      <c r="AB29" s="158" t="s">
        <v>18</v>
      </c>
      <c r="AC29" s="159"/>
      <c r="AD29" s="160"/>
      <c r="AE29" s="7"/>
    </row>
    <row r="30" spans="1:31" ht="12.75" customHeight="1" thickBot="1" x14ac:dyDescent="0.2">
      <c r="A30" s="12"/>
      <c r="B30" s="12"/>
      <c r="C30" s="12"/>
      <c r="D30" s="60"/>
      <c r="E30" s="61"/>
      <c r="F30" s="60"/>
      <c r="G30" s="61"/>
      <c r="H30" s="61"/>
      <c r="I30" s="61"/>
      <c r="J30" s="10"/>
      <c r="K30" s="7"/>
      <c r="L30" s="10"/>
      <c r="M30" s="7"/>
      <c r="N30" s="7"/>
      <c r="O30" s="7"/>
      <c r="Q30" s="61"/>
      <c r="R30" s="60"/>
      <c r="S30" s="61"/>
      <c r="T30" s="61"/>
      <c r="U30" s="61"/>
      <c r="V30" s="1" t="s">
        <v>37</v>
      </c>
      <c r="W30" s="61"/>
      <c r="X30" s="60"/>
      <c r="Y30" s="61"/>
      <c r="Z30" s="61"/>
      <c r="AA30" s="61"/>
      <c r="AB30" s="12"/>
      <c r="AC30" s="12"/>
      <c r="AD30" s="12"/>
      <c r="AE30" s="7"/>
    </row>
    <row r="31" spans="1:31" ht="27.75" customHeight="1" thickBot="1" x14ac:dyDescent="0.2">
      <c r="A31" s="212" t="s">
        <v>36</v>
      </c>
      <c r="B31" s="213"/>
      <c r="C31" s="214"/>
      <c r="D31" s="43">
        <v>37</v>
      </c>
      <c r="E31" s="42">
        <v>3.4</v>
      </c>
      <c r="F31" s="43">
        <v>0</v>
      </c>
      <c r="G31" s="42">
        <v>0</v>
      </c>
      <c r="H31" s="42">
        <v>0</v>
      </c>
      <c r="I31" s="52">
        <v>0</v>
      </c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215"/>
      <c r="AC31" s="215"/>
      <c r="AD31" s="215"/>
      <c r="AE31" s="7"/>
    </row>
    <row r="32" spans="1:31" ht="24" customHeight="1" thickBot="1" x14ac:dyDescent="0.2">
      <c r="A32" s="57"/>
      <c r="B32" s="57"/>
      <c r="C32" s="57"/>
      <c r="D32" s="59"/>
      <c r="E32" s="58"/>
      <c r="F32" s="59"/>
      <c r="G32" s="58"/>
      <c r="H32" s="58"/>
      <c r="I32" s="58"/>
      <c r="J32" s="59"/>
      <c r="K32" s="58"/>
      <c r="L32" s="59"/>
      <c r="M32" s="58"/>
      <c r="N32" s="58"/>
      <c r="O32" s="58"/>
      <c r="AB32" s="55"/>
      <c r="AC32" s="55"/>
      <c r="AD32" s="55"/>
      <c r="AE32" s="7"/>
    </row>
    <row r="33" spans="1:57" ht="30.75" customHeight="1" thickBot="1" x14ac:dyDescent="0.2">
      <c r="A33" s="207" t="s">
        <v>26</v>
      </c>
      <c r="B33" s="208"/>
      <c r="C33" s="216"/>
      <c r="D33" s="41">
        <v>87466502</v>
      </c>
      <c r="E33" s="38">
        <v>107.1</v>
      </c>
      <c r="F33" s="37">
        <v>87002230</v>
      </c>
      <c r="G33" s="38">
        <v>107.2</v>
      </c>
      <c r="H33" s="42">
        <v>33.6</v>
      </c>
      <c r="I33" s="42">
        <v>99.5</v>
      </c>
      <c r="J33" s="43">
        <v>73133719</v>
      </c>
      <c r="K33" s="42">
        <v>83.613403220355153</v>
      </c>
      <c r="L33" s="43">
        <v>72653182</v>
      </c>
      <c r="M33" s="42">
        <v>83.5</v>
      </c>
      <c r="N33" s="42">
        <v>30.128055547182409</v>
      </c>
      <c r="O33" s="42">
        <v>99.342933729378643</v>
      </c>
      <c r="P33" s="43">
        <v>38933327</v>
      </c>
      <c r="Q33" s="42">
        <v>53.2</v>
      </c>
      <c r="R33" s="43">
        <v>38434498</v>
      </c>
      <c r="S33" s="42">
        <v>52.9</v>
      </c>
      <c r="T33" s="42">
        <v>19.2</v>
      </c>
      <c r="U33" s="47">
        <v>98.7</v>
      </c>
      <c r="V33" s="43">
        <v>37164862</v>
      </c>
      <c r="W33" s="42">
        <v>95.5</v>
      </c>
      <c r="X33" s="43">
        <v>36732169</v>
      </c>
      <c r="Y33" s="42">
        <v>95.6</v>
      </c>
      <c r="Z33" s="42">
        <v>19.2</v>
      </c>
      <c r="AA33" s="47">
        <v>98.8</v>
      </c>
      <c r="AB33" s="164" t="s">
        <v>26</v>
      </c>
      <c r="AC33" s="165"/>
      <c r="AD33" s="166"/>
      <c r="AE33" s="7"/>
    </row>
    <row r="34" spans="1:57" ht="30.75" customHeight="1" x14ac:dyDescent="0.15">
      <c r="AB34" s="1"/>
      <c r="AC34" s="1"/>
      <c r="AD34" s="1"/>
    </row>
    <row r="35" spans="1:57" ht="30.75" customHeight="1" thickBot="1" x14ac:dyDescent="0.2">
      <c r="U35" s="102" t="s">
        <v>23</v>
      </c>
      <c r="V35" s="102"/>
      <c r="W35" s="102"/>
      <c r="X35" s="102"/>
      <c r="Y35" s="102"/>
      <c r="Z35" s="102"/>
      <c r="AA35" s="102"/>
      <c r="AB35" s="102"/>
      <c r="AC35" s="102"/>
      <c r="AD35" s="102"/>
    </row>
    <row r="36" spans="1:57" ht="20.25" customHeight="1" x14ac:dyDescent="0.15">
      <c r="A36" s="103"/>
      <c r="B36" s="104"/>
      <c r="C36" s="105"/>
      <c r="D36" s="115">
        <v>23</v>
      </c>
      <c r="E36" s="196"/>
      <c r="F36" s="196"/>
      <c r="G36" s="196"/>
      <c r="H36" s="196"/>
      <c r="I36" s="197"/>
      <c r="J36" s="190">
        <v>24</v>
      </c>
      <c r="K36" s="196"/>
      <c r="L36" s="196"/>
      <c r="M36" s="196"/>
      <c r="N36" s="196"/>
      <c r="O36" s="197"/>
      <c r="P36" s="190">
        <v>25</v>
      </c>
      <c r="Q36" s="205"/>
      <c r="R36" s="205"/>
      <c r="S36" s="205"/>
      <c r="T36" s="205"/>
      <c r="U36" s="211"/>
      <c r="V36" s="113">
        <v>26</v>
      </c>
      <c r="W36" s="205"/>
      <c r="X36" s="205"/>
      <c r="Y36" s="205"/>
      <c r="Z36" s="205"/>
      <c r="AA36" s="206"/>
      <c r="AB36" s="103"/>
      <c r="AC36" s="104"/>
      <c r="AD36" s="105"/>
    </row>
    <row r="37" spans="1:57" s="10" customFormat="1" ht="30.75" customHeight="1" x14ac:dyDescent="0.15">
      <c r="A37" s="106"/>
      <c r="B37" s="107"/>
      <c r="C37" s="108"/>
      <c r="D37" s="56" t="s">
        <v>24</v>
      </c>
      <c r="E37" s="23" t="s">
        <v>0</v>
      </c>
      <c r="F37" s="26" t="s">
        <v>21</v>
      </c>
      <c r="G37" s="26" t="s">
        <v>0</v>
      </c>
      <c r="H37" s="26" t="s">
        <v>22</v>
      </c>
      <c r="I37" s="26" t="s">
        <v>1</v>
      </c>
      <c r="J37" s="26" t="s">
        <v>24</v>
      </c>
      <c r="K37" s="23" t="s">
        <v>0</v>
      </c>
      <c r="L37" s="26" t="s">
        <v>21</v>
      </c>
      <c r="M37" s="26" t="s">
        <v>0</v>
      </c>
      <c r="N37" s="26" t="s">
        <v>22</v>
      </c>
      <c r="O37" s="26" t="s">
        <v>1</v>
      </c>
      <c r="P37" s="26" t="s">
        <v>24</v>
      </c>
      <c r="Q37" s="23" t="s">
        <v>0</v>
      </c>
      <c r="R37" s="26" t="s">
        <v>21</v>
      </c>
      <c r="S37" s="26" t="s">
        <v>0</v>
      </c>
      <c r="T37" s="26" t="s">
        <v>22</v>
      </c>
      <c r="U37" s="35" t="s">
        <v>1</v>
      </c>
      <c r="V37" s="26" t="s">
        <v>24</v>
      </c>
      <c r="W37" s="23" t="s">
        <v>0</v>
      </c>
      <c r="X37" s="26" t="s">
        <v>21</v>
      </c>
      <c r="Y37" s="26" t="s">
        <v>0</v>
      </c>
      <c r="Z37" s="26" t="s">
        <v>22</v>
      </c>
      <c r="AA37" s="30" t="s">
        <v>1</v>
      </c>
      <c r="AB37" s="106"/>
      <c r="AC37" s="107"/>
      <c r="AD37" s="108"/>
      <c r="AF37" s="1"/>
      <c r="AG37" s="2"/>
      <c r="AH37" s="1"/>
      <c r="AI37" s="1"/>
      <c r="AJ37" s="1"/>
      <c r="AK37" s="1"/>
      <c r="AL37" s="1"/>
      <c r="AM37" s="2"/>
      <c r="AN37" s="1"/>
      <c r="AO37" s="1"/>
      <c r="AP37" s="1"/>
      <c r="AQ37" s="1"/>
      <c r="AR37" s="1"/>
      <c r="AS37" s="2"/>
      <c r="AT37" s="1"/>
      <c r="AU37" s="1"/>
      <c r="AV37" s="2"/>
      <c r="AW37" s="1"/>
      <c r="AX37" s="1"/>
      <c r="AY37" s="1"/>
      <c r="AZ37" s="1"/>
      <c r="BA37" s="1"/>
      <c r="BB37" s="1"/>
      <c r="BC37" s="1"/>
      <c r="BD37" s="3"/>
      <c r="BE37" s="3"/>
    </row>
    <row r="38" spans="1:57" s="10" customFormat="1" ht="30.75" customHeight="1" x14ac:dyDescent="0.15">
      <c r="A38" s="118" t="s">
        <v>19</v>
      </c>
      <c r="B38" s="119"/>
      <c r="C38" s="120"/>
      <c r="D38" s="63">
        <v>77711000</v>
      </c>
      <c r="E38" s="6">
        <v>99.4</v>
      </c>
      <c r="F38" s="5">
        <v>73281202</v>
      </c>
      <c r="G38" s="6">
        <v>99.8</v>
      </c>
      <c r="H38" s="6">
        <v>38.5</v>
      </c>
      <c r="I38" s="6">
        <v>94.3</v>
      </c>
      <c r="J38" s="21">
        <v>80350309</v>
      </c>
      <c r="K38" s="22">
        <v>103.4</v>
      </c>
      <c r="L38" s="21">
        <v>76167568</v>
      </c>
      <c r="M38" s="22">
        <v>103.9</v>
      </c>
      <c r="N38" s="22">
        <v>39.4</v>
      </c>
      <c r="O38" s="22">
        <v>94.794368494587872</v>
      </c>
      <c r="P38" s="21">
        <f>P42+P43+P44</f>
        <v>81767286</v>
      </c>
      <c r="Q38" s="22">
        <v>101.8</v>
      </c>
      <c r="R38" s="34">
        <f>R42+R43+R44</f>
        <v>78080986</v>
      </c>
      <c r="S38" s="22">
        <v>102.5</v>
      </c>
      <c r="T38" s="22">
        <f>R38/R62*100</f>
        <v>39.757267431565857</v>
      </c>
      <c r="U38" s="22">
        <f>R38/P38*100</f>
        <v>95.491717800197023</v>
      </c>
      <c r="V38" s="34">
        <f>V42+V43+V44</f>
        <v>85567517</v>
      </c>
      <c r="W38" s="22">
        <v>104.6</v>
      </c>
      <c r="X38" s="34">
        <f>X42+X43+X44</f>
        <v>82279578</v>
      </c>
      <c r="Y38" s="22">
        <v>105.4</v>
      </c>
      <c r="Z38" s="22">
        <f>X38/X62*100</f>
        <v>40.430281825127608</v>
      </c>
      <c r="AA38" s="29">
        <f>X38/V38*100</f>
        <v>96.157491633185984</v>
      </c>
      <c r="AB38" s="118" t="s">
        <v>19</v>
      </c>
      <c r="AC38" s="119"/>
      <c r="AD38" s="120"/>
      <c r="AF38" s="1"/>
      <c r="AG38" s="2"/>
      <c r="AH38" s="1"/>
      <c r="AI38" s="1"/>
      <c r="AJ38" s="1"/>
      <c r="AK38" s="1"/>
      <c r="AL38" s="1"/>
      <c r="AM38" s="2"/>
      <c r="AN38" s="1"/>
      <c r="AO38" s="1"/>
      <c r="AP38" s="1"/>
      <c r="AQ38" s="1"/>
      <c r="AR38" s="1"/>
      <c r="AS38" s="2"/>
      <c r="AT38" s="1"/>
      <c r="AU38" s="1"/>
      <c r="AV38" s="2"/>
      <c r="AW38" s="1"/>
      <c r="AX38" s="1"/>
      <c r="AY38" s="1"/>
      <c r="AZ38" s="1"/>
      <c r="BA38" s="1"/>
      <c r="BB38" s="1"/>
      <c r="BC38" s="1"/>
      <c r="BD38" s="3"/>
      <c r="BE38" s="3"/>
    </row>
    <row r="39" spans="1:57" s="10" customFormat="1" ht="30.75" customHeight="1" x14ac:dyDescent="0.15">
      <c r="A39" s="13"/>
      <c r="B39" s="121" t="s">
        <v>29</v>
      </c>
      <c r="C39" s="66" t="s">
        <v>30</v>
      </c>
      <c r="D39" s="63">
        <v>65475528</v>
      </c>
      <c r="E39" s="6">
        <v>99.8</v>
      </c>
      <c r="F39" s="5">
        <v>61161192</v>
      </c>
      <c r="G39" s="6">
        <v>100.3</v>
      </c>
      <c r="H39" s="48">
        <v>32.200000000000003</v>
      </c>
      <c r="I39" s="6">
        <v>93.4</v>
      </c>
      <c r="J39" s="21">
        <v>68563562</v>
      </c>
      <c r="K39" s="22">
        <v>104.7</v>
      </c>
      <c r="L39" s="21">
        <v>64479899</v>
      </c>
      <c r="M39" s="22">
        <v>105.4</v>
      </c>
      <c r="N39" s="48">
        <v>33.4</v>
      </c>
      <c r="O39" s="22">
        <v>94.043974844830842</v>
      </c>
      <c r="P39" s="21">
        <v>67692856</v>
      </c>
      <c r="Q39" s="22">
        <v>98.7</v>
      </c>
      <c r="R39" s="34">
        <v>64085023</v>
      </c>
      <c r="S39" s="22">
        <v>99.4</v>
      </c>
      <c r="T39" s="22">
        <f>R39/R62*100</f>
        <v>32.630804608039256</v>
      </c>
      <c r="U39" s="49">
        <f>R39/P39*100</f>
        <v>94.670289875197469</v>
      </c>
      <c r="V39" s="21">
        <v>68566660</v>
      </c>
      <c r="W39" s="22">
        <v>101.3</v>
      </c>
      <c r="X39" s="34">
        <v>65337939</v>
      </c>
      <c r="Y39" s="22">
        <v>102</v>
      </c>
      <c r="Z39" s="22">
        <f>X39/X62*100</f>
        <v>32.105552214220111</v>
      </c>
      <c r="AA39" s="29">
        <f t="shared" ref="AA39:AA57" si="0">X39/V39*100</f>
        <v>95.291121078378325</v>
      </c>
      <c r="AB39" s="45" t="s">
        <v>30</v>
      </c>
      <c r="AC39" s="121" t="s">
        <v>29</v>
      </c>
      <c r="AD39" s="14"/>
      <c r="AF39" s="1"/>
      <c r="AG39" s="2"/>
      <c r="AH39" s="1"/>
      <c r="AI39" s="1"/>
      <c r="AJ39" s="1"/>
      <c r="AK39" s="1"/>
      <c r="AL39" s="1"/>
      <c r="AM39" s="2"/>
      <c r="AN39" s="1"/>
      <c r="AO39" s="1"/>
      <c r="AP39" s="1"/>
      <c r="AQ39" s="1"/>
      <c r="AR39" s="1"/>
      <c r="AS39" s="2"/>
      <c r="AT39" s="1"/>
      <c r="AU39" s="1"/>
      <c r="AV39" s="2"/>
      <c r="AW39" s="1"/>
      <c r="AX39" s="1"/>
      <c r="AY39" s="1"/>
      <c r="AZ39" s="1"/>
      <c r="BA39" s="1"/>
      <c r="BB39" s="1"/>
      <c r="BC39" s="1"/>
      <c r="BD39" s="3"/>
      <c r="BE39" s="3"/>
    </row>
    <row r="40" spans="1:57" s="10" customFormat="1" ht="30.75" customHeight="1" x14ac:dyDescent="0.15">
      <c r="A40" s="13"/>
      <c r="B40" s="121"/>
      <c r="C40" s="66" t="s">
        <v>31</v>
      </c>
      <c r="D40" s="63">
        <v>662680</v>
      </c>
      <c r="E40" s="6">
        <v>107.7</v>
      </c>
      <c r="F40" s="5">
        <v>662680</v>
      </c>
      <c r="G40" s="6">
        <v>107.7</v>
      </c>
      <c r="H40" s="48">
        <v>0.3</v>
      </c>
      <c r="I40" s="6">
        <v>100</v>
      </c>
      <c r="J40" s="21">
        <v>706638</v>
      </c>
      <c r="K40" s="22">
        <v>106.6</v>
      </c>
      <c r="L40" s="21">
        <v>706638</v>
      </c>
      <c r="M40" s="22">
        <v>106.6</v>
      </c>
      <c r="N40" s="48">
        <v>0.4</v>
      </c>
      <c r="O40" s="22">
        <v>100</v>
      </c>
      <c r="P40" s="21">
        <v>1285157</v>
      </c>
      <c r="Q40" s="22">
        <v>181.9</v>
      </c>
      <c r="R40" s="34">
        <v>1285157</v>
      </c>
      <c r="S40" s="22">
        <v>181.9</v>
      </c>
      <c r="T40" s="22">
        <f>R40/R62*100</f>
        <v>0.65437609279868569</v>
      </c>
      <c r="U40" s="49">
        <f>R40/P40*100</f>
        <v>100</v>
      </c>
      <c r="V40" s="21">
        <v>2433146</v>
      </c>
      <c r="W40" s="22">
        <v>189.3</v>
      </c>
      <c r="X40" s="34">
        <v>2433146</v>
      </c>
      <c r="Y40" s="22">
        <v>189.3</v>
      </c>
      <c r="Z40" s="22">
        <f>X40/X62*100</f>
        <v>1.1955916752718632</v>
      </c>
      <c r="AA40" s="29">
        <f t="shared" si="0"/>
        <v>100</v>
      </c>
      <c r="AB40" s="45" t="s">
        <v>31</v>
      </c>
      <c r="AC40" s="121"/>
      <c r="AD40" s="14"/>
      <c r="AF40" s="1"/>
      <c r="AG40" s="2"/>
      <c r="AH40" s="1"/>
      <c r="AI40" s="1"/>
      <c r="AJ40" s="1"/>
      <c r="AK40" s="1"/>
      <c r="AL40" s="1"/>
      <c r="AM40" s="2"/>
      <c r="AN40" s="1"/>
      <c r="AO40" s="1"/>
      <c r="AP40" s="1"/>
      <c r="AQ40" s="1"/>
      <c r="AR40" s="1"/>
      <c r="AS40" s="2"/>
      <c r="AT40" s="1"/>
      <c r="AU40" s="1"/>
      <c r="AV40" s="2"/>
      <c r="AW40" s="1"/>
      <c r="AX40" s="1"/>
      <c r="AY40" s="1"/>
      <c r="AZ40" s="1"/>
      <c r="BA40" s="1"/>
      <c r="BB40" s="1"/>
      <c r="BC40" s="1"/>
      <c r="BD40" s="3"/>
      <c r="BE40" s="3"/>
    </row>
    <row r="41" spans="1:57" s="10" customFormat="1" ht="30.75" customHeight="1" x14ac:dyDescent="0.15">
      <c r="A41" s="13"/>
      <c r="B41" s="121"/>
      <c r="C41" s="67" t="s">
        <v>32</v>
      </c>
      <c r="D41" s="63">
        <v>243552</v>
      </c>
      <c r="E41" s="6">
        <v>136.1</v>
      </c>
      <c r="F41" s="5">
        <v>243552</v>
      </c>
      <c r="G41" s="6">
        <v>136.1</v>
      </c>
      <c r="H41" s="48">
        <v>0.1</v>
      </c>
      <c r="I41" s="6">
        <v>100</v>
      </c>
      <c r="J41" s="21">
        <v>161407</v>
      </c>
      <c r="K41" s="22">
        <v>66.3</v>
      </c>
      <c r="L41" s="21">
        <v>161390</v>
      </c>
      <c r="M41" s="22">
        <v>66.3</v>
      </c>
      <c r="N41" s="48">
        <v>0</v>
      </c>
      <c r="O41" s="22">
        <v>99.9</v>
      </c>
      <c r="P41" s="21">
        <v>2165112</v>
      </c>
      <c r="Q41" s="22">
        <v>1341.4</v>
      </c>
      <c r="R41" s="34">
        <v>2165112</v>
      </c>
      <c r="S41" s="22">
        <v>1341.5</v>
      </c>
      <c r="T41" s="22">
        <f>R41/R62*100</f>
        <v>1.1024314780462994</v>
      </c>
      <c r="U41" s="22">
        <v>100</v>
      </c>
      <c r="V41" s="34">
        <v>1847339</v>
      </c>
      <c r="W41" s="22">
        <v>85.3</v>
      </c>
      <c r="X41" s="34">
        <v>1847339</v>
      </c>
      <c r="Y41" s="22">
        <v>85.3</v>
      </c>
      <c r="Z41" s="22">
        <f>X41/X62*100</f>
        <v>0.90773966289119046</v>
      </c>
      <c r="AA41" s="29">
        <f t="shared" si="0"/>
        <v>100</v>
      </c>
      <c r="AB41" s="46" t="s">
        <v>32</v>
      </c>
      <c r="AC41" s="121"/>
      <c r="AD41" s="14"/>
      <c r="AF41" s="1"/>
      <c r="AG41" s="2"/>
      <c r="AH41" s="1"/>
      <c r="AI41" s="1"/>
      <c r="AJ41" s="1"/>
      <c r="AK41" s="1"/>
      <c r="AL41" s="1"/>
      <c r="AM41" s="2"/>
      <c r="AN41" s="1"/>
      <c r="AO41" s="1"/>
      <c r="AP41" s="1"/>
      <c r="AQ41" s="1"/>
      <c r="AR41" s="1"/>
      <c r="AS41" s="2"/>
      <c r="AT41" s="1"/>
      <c r="AU41" s="1"/>
      <c r="AV41" s="2"/>
      <c r="AW41" s="1"/>
      <c r="AX41" s="1"/>
      <c r="AY41" s="1"/>
      <c r="AZ41" s="1"/>
      <c r="BA41" s="1"/>
      <c r="BB41" s="1"/>
      <c r="BC41" s="1"/>
      <c r="BD41" s="3"/>
      <c r="BE41" s="3"/>
    </row>
    <row r="42" spans="1:57" s="10" customFormat="1" ht="30.75" customHeight="1" x14ac:dyDescent="0.15">
      <c r="A42" s="13"/>
      <c r="B42" s="121"/>
      <c r="C42" s="67" t="s">
        <v>33</v>
      </c>
      <c r="D42" s="63">
        <v>66381760</v>
      </c>
      <c r="E42" s="6">
        <v>99.9</v>
      </c>
      <c r="F42" s="5">
        <v>62067424</v>
      </c>
      <c r="G42" s="6">
        <v>100.5</v>
      </c>
      <c r="H42" s="6">
        <v>32.6</v>
      </c>
      <c r="I42" s="6">
        <v>93.5</v>
      </c>
      <c r="J42" s="21">
        <v>69431607</v>
      </c>
      <c r="K42" s="22">
        <v>104.6</v>
      </c>
      <c r="L42" s="21">
        <v>65347927</v>
      </c>
      <c r="M42" s="22">
        <v>105.3</v>
      </c>
      <c r="N42" s="22">
        <v>33.799999999999997</v>
      </c>
      <c r="O42" s="22">
        <v>94.118413534631287</v>
      </c>
      <c r="P42" s="21">
        <f>SUM(P39:P41)</f>
        <v>71143125</v>
      </c>
      <c r="Q42" s="22">
        <v>102.5</v>
      </c>
      <c r="R42" s="34">
        <f>SUM(R39:R41)</f>
        <v>67535292</v>
      </c>
      <c r="S42" s="22">
        <v>103.3</v>
      </c>
      <c r="T42" s="22">
        <f>R42/R62*100</f>
        <v>34.38761217888424</v>
      </c>
      <c r="U42" s="49">
        <f t="shared" ref="U42:U57" si="1">R42/P42*100</f>
        <v>94.928767888675111</v>
      </c>
      <c r="V42" s="21">
        <f>SUM(V39:V41)</f>
        <v>72847145</v>
      </c>
      <c r="W42" s="22">
        <v>102.4</v>
      </c>
      <c r="X42" s="34">
        <f>SUM(X39:X41)</f>
        <v>69618424</v>
      </c>
      <c r="Y42" s="22">
        <v>103.1</v>
      </c>
      <c r="Z42" s="22">
        <f>X42/X62*100</f>
        <v>34.20888355238317</v>
      </c>
      <c r="AA42" s="29">
        <f t="shared" si="0"/>
        <v>95.56781394795911</v>
      </c>
      <c r="AB42" s="46" t="s">
        <v>33</v>
      </c>
      <c r="AC42" s="121"/>
      <c r="AD42" s="14"/>
      <c r="AF42" s="1"/>
      <c r="AG42" s="2"/>
      <c r="AH42" s="1"/>
      <c r="AI42" s="1"/>
      <c r="AJ42" s="1"/>
      <c r="AK42" s="1"/>
      <c r="AL42" s="1"/>
      <c r="AM42" s="2"/>
      <c r="AN42" s="1"/>
      <c r="AO42" s="1"/>
      <c r="AP42" s="1"/>
      <c r="AQ42" s="1"/>
      <c r="AR42" s="1"/>
      <c r="AS42" s="2"/>
      <c r="AT42" s="1"/>
      <c r="AU42" s="1"/>
      <c r="AV42" s="2"/>
      <c r="AW42" s="1"/>
      <c r="AX42" s="1"/>
      <c r="AY42" s="1"/>
      <c r="AZ42" s="1"/>
      <c r="BA42" s="1"/>
      <c r="BB42" s="1"/>
      <c r="BC42" s="1"/>
      <c r="BD42" s="3"/>
      <c r="BE42" s="3"/>
    </row>
    <row r="43" spans="1:57" s="10" customFormat="1" ht="30.75" customHeight="1" x14ac:dyDescent="0.15">
      <c r="A43" s="13"/>
      <c r="B43" s="122" t="s">
        <v>3</v>
      </c>
      <c r="C43" s="123"/>
      <c r="D43" s="63">
        <v>9885554</v>
      </c>
      <c r="E43" s="6">
        <v>103.1</v>
      </c>
      <c r="F43" s="5">
        <v>9770092</v>
      </c>
      <c r="G43" s="6">
        <v>103.5</v>
      </c>
      <c r="H43" s="6">
        <v>5.0999999999999996</v>
      </c>
      <c r="I43" s="6">
        <v>98.8</v>
      </c>
      <c r="J43" s="21">
        <v>9706423</v>
      </c>
      <c r="K43" s="22">
        <v>98.2</v>
      </c>
      <c r="L43" s="21">
        <v>9607362</v>
      </c>
      <c r="M43" s="22">
        <v>98.3</v>
      </c>
      <c r="N43" s="22">
        <v>5</v>
      </c>
      <c r="O43" s="22">
        <v>98.979428364084271</v>
      </c>
      <c r="P43" s="21">
        <v>9606263</v>
      </c>
      <c r="Q43" s="22">
        <v>99</v>
      </c>
      <c r="R43" s="34">
        <v>9527796</v>
      </c>
      <c r="S43" s="22">
        <v>99.2</v>
      </c>
      <c r="T43" s="22">
        <f>R43/R62*100</f>
        <v>4.8513620666291715</v>
      </c>
      <c r="U43" s="22">
        <f t="shared" si="1"/>
        <v>99.183168314254971</v>
      </c>
      <c r="V43" s="34">
        <v>11699745</v>
      </c>
      <c r="W43" s="22">
        <v>121.8</v>
      </c>
      <c r="X43" s="34">
        <v>11640527</v>
      </c>
      <c r="Y43" s="22">
        <v>122.2</v>
      </c>
      <c r="Z43" s="22">
        <f>X43/X62*100</f>
        <v>5.7198857680457138</v>
      </c>
      <c r="AA43" s="29">
        <f t="shared" si="0"/>
        <v>99.49385221643719</v>
      </c>
      <c r="AB43" s="178" t="s">
        <v>3</v>
      </c>
      <c r="AC43" s="122"/>
      <c r="AD43" s="14"/>
      <c r="AF43" s="1"/>
      <c r="AG43" s="2"/>
      <c r="AH43" s="1"/>
      <c r="AI43" s="1"/>
      <c r="AJ43" s="1"/>
      <c r="AK43" s="1"/>
      <c r="AL43" s="1"/>
      <c r="AM43" s="2"/>
      <c r="AN43" s="1"/>
      <c r="AO43" s="1"/>
      <c r="AP43" s="1"/>
      <c r="AQ43" s="1"/>
      <c r="AR43" s="1"/>
      <c r="AS43" s="2"/>
      <c r="AT43" s="1"/>
      <c r="AU43" s="1"/>
      <c r="AV43" s="2"/>
      <c r="AW43" s="1"/>
      <c r="AX43" s="1"/>
      <c r="AY43" s="1"/>
      <c r="AZ43" s="1"/>
      <c r="BA43" s="1"/>
      <c r="BB43" s="1"/>
      <c r="BC43" s="1"/>
      <c r="BD43" s="3"/>
      <c r="BE43" s="3"/>
    </row>
    <row r="44" spans="1:57" s="10" customFormat="1" ht="30.75" customHeight="1" x14ac:dyDescent="0.15">
      <c r="A44" s="15"/>
      <c r="B44" s="125" t="s">
        <v>4</v>
      </c>
      <c r="C44" s="126"/>
      <c r="D44" s="63">
        <v>1443686</v>
      </c>
      <c r="E44" s="6">
        <v>65.7</v>
      </c>
      <c r="F44" s="5">
        <v>1443686</v>
      </c>
      <c r="G44" s="6">
        <v>65.7</v>
      </c>
      <c r="H44" s="6">
        <v>0.8</v>
      </c>
      <c r="I44" s="6">
        <v>100</v>
      </c>
      <c r="J44" s="21">
        <v>1212279</v>
      </c>
      <c r="K44" s="22">
        <v>84</v>
      </c>
      <c r="L44" s="21">
        <v>1212279</v>
      </c>
      <c r="M44" s="22">
        <v>84</v>
      </c>
      <c r="N44" s="22">
        <v>0.6</v>
      </c>
      <c r="O44" s="22">
        <v>100</v>
      </c>
      <c r="P44" s="21">
        <v>1017898</v>
      </c>
      <c r="Q44" s="22">
        <v>84</v>
      </c>
      <c r="R44" s="34">
        <v>1017898</v>
      </c>
      <c r="S44" s="22">
        <v>84</v>
      </c>
      <c r="T44" s="22">
        <f>R44/R62*100</f>
        <v>0.51829318605244068</v>
      </c>
      <c r="U44" s="49">
        <f t="shared" si="1"/>
        <v>100</v>
      </c>
      <c r="V44" s="21">
        <v>1020627</v>
      </c>
      <c r="W44" s="22">
        <v>100.3</v>
      </c>
      <c r="X44" s="34">
        <v>1020627</v>
      </c>
      <c r="Y44" s="22">
        <v>100.3</v>
      </c>
      <c r="Z44" s="22">
        <f>X44/X62*100</f>
        <v>0.50151250469872988</v>
      </c>
      <c r="AA44" s="29">
        <f t="shared" si="0"/>
        <v>100</v>
      </c>
      <c r="AB44" s="178" t="s">
        <v>4</v>
      </c>
      <c r="AC44" s="122"/>
      <c r="AD44" s="16"/>
      <c r="AF44" s="1"/>
      <c r="AG44" s="2"/>
      <c r="AH44" s="1"/>
      <c r="AI44" s="1"/>
      <c r="AJ44" s="1"/>
      <c r="AK44" s="1"/>
      <c r="AL44" s="1"/>
      <c r="AM44" s="2"/>
      <c r="AN44" s="1"/>
      <c r="AO44" s="1"/>
      <c r="AP44" s="1"/>
      <c r="AQ44" s="1"/>
      <c r="AR44" s="1"/>
      <c r="AS44" s="2"/>
      <c r="AT44" s="1"/>
      <c r="AU44" s="1"/>
      <c r="AV44" s="2"/>
      <c r="AW44" s="1"/>
      <c r="AX44" s="1"/>
      <c r="AY44" s="1"/>
      <c r="AZ44" s="1"/>
      <c r="BA44" s="1"/>
      <c r="BB44" s="1"/>
      <c r="BC44" s="1"/>
      <c r="BD44" s="3"/>
      <c r="BE44" s="3"/>
    </row>
    <row r="45" spans="1:57" s="10" customFormat="1" ht="30.75" customHeight="1" x14ac:dyDescent="0.15">
      <c r="A45" s="118" t="s">
        <v>20</v>
      </c>
      <c r="B45" s="119"/>
      <c r="C45" s="120"/>
      <c r="D45" s="63">
        <v>30155802</v>
      </c>
      <c r="E45" s="6">
        <v>103.4</v>
      </c>
      <c r="F45" s="5">
        <v>29802818</v>
      </c>
      <c r="G45" s="6">
        <v>103.8</v>
      </c>
      <c r="H45" s="6">
        <v>15.7</v>
      </c>
      <c r="I45" s="6">
        <v>98.8</v>
      </c>
      <c r="J45" s="21">
        <v>30731901</v>
      </c>
      <c r="K45" s="22">
        <v>101.9</v>
      </c>
      <c r="L45" s="21">
        <v>30432135</v>
      </c>
      <c r="M45" s="22">
        <v>102.1</v>
      </c>
      <c r="N45" s="22">
        <v>15.7</v>
      </c>
      <c r="O45" s="22">
        <v>99.024577099867656</v>
      </c>
      <c r="P45" s="21">
        <f>SUM(P46:P47)</f>
        <v>34160233</v>
      </c>
      <c r="Q45" s="22">
        <v>111.2</v>
      </c>
      <c r="R45" s="34">
        <f>SUM(R46:R47)</f>
        <v>33908479</v>
      </c>
      <c r="S45" s="22">
        <v>111.4</v>
      </c>
      <c r="T45" s="22">
        <v>17.2</v>
      </c>
      <c r="U45" s="49">
        <f t="shared" si="1"/>
        <v>99.263020249305683</v>
      </c>
      <c r="V45" s="21">
        <f>SUM(V46:V47)</f>
        <v>39664782</v>
      </c>
      <c r="W45" s="22">
        <v>116.1</v>
      </c>
      <c r="X45" s="34">
        <f>SUM(X46:X47)</f>
        <v>39440548</v>
      </c>
      <c r="Y45" s="22">
        <v>116.3</v>
      </c>
      <c r="Z45" s="22">
        <f>X45/X62*100</f>
        <v>19.380173181946471</v>
      </c>
      <c r="AA45" s="29">
        <f t="shared" si="0"/>
        <v>99.434677341728488</v>
      </c>
      <c r="AB45" s="118" t="s">
        <v>20</v>
      </c>
      <c r="AC45" s="119"/>
      <c r="AD45" s="120"/>
      <c r="AF45" s="1"/>
      <c r="AG45" s="2"/>
      <c r="AH45" s="1"/>
      <c r="AI45" s="1"/>
      <c r="AJ45" s="1"/>
      <c r="AK45" s="1"/>
      <c r="AL45" s="1"/>
      <c r="AM45" s="2"/>
      <c r="AN45" s="1"/>
      <c r="AO45" s="1"/>
      <c r="AP45" s="1"/>
      <c r="AQ45" s="1"/>
      <c r="AR45" s="1"/>
      <c r="AS45" s="2"/>
      <c r="AT45" s="1"/>
      <c r="AU45" s="1"/>
      <c r="AV45" s="2"/>
      <c r="AW45" s="1"/>
      <c r="AX45" s="1"/>
      <c r="AY45" s="1"/>
      <c r="AZ45" s="1"/>
      <c r="BA45" s="1"/>
      <c r="BB45" s="1"/>
      <c r="BC45" s="1"/>
      <c r="BD45" s="3"/>
      <c r="BE45" s="3"/>
    </row>
    <row r="46" spans="1:57" s="10" customFormat="1" ht="30.75" customHeight="1" x14ac:dyDescent="0.15">
      <c r="A46" s="17"/>
      <c r="B46" s="122" t="s">
        <v>2</v>
      </c>
      <c r="C46" s="123"/>
      <c r="D46" s="63">
        <v>1542075</v>
      </c>
      <c r="E46" s="6">
        <v>97.9</v>
      </c>
      <c r="F46" s="5">
        <v>1421237</v>
      </c>
      <c r="G46" s="6">
        <v>100</v>
      </c>
      <c r="H46" s="6">
        <v>0.8</v>
      </c>
      <c r="I46" s="6">
        <v>92.2</v>
      </c>
      <c r="J46" s="21">
        <v>1519734</v>
      </c>
      <c r="K46" s="22">
        <v>98.6</v>
      </c>
      <c r="L46" s="21">
        <v>1421816</v>
      </c>
      <c r="M46" s="22">
        <v>100</v>
      </c>
      <c r="N46" s="22">
        <v>0.7</v>
      </c>
      <c r="O46" s="22">
        <v>93.556898773074764</v>
      </c>
      <c r="P46" s="21">
        <v>1526162</v>
      </c>
      <c r="Q46" s="22">
        <v>100.4</v>
      </c>
      <c r="R46" s="21">
        <v>1440695</v>
      </c>
      <c r="S46" s="22">
        <v>101.3</v>
      </c>
      <c r="T46" s="22">
        <f>R46/R62*100</f>
        <v>0.73357291367093858</v>
      </c>
      <c r="U46" s="49">
        <f t="shared" si="1"/>
        <v>94.399873670029791</v>
      </c>
      <c r="V46" s="21">
        <v>1656734</v>
      </c>
      <c r="W46" s="22">
        <v>108.6</v>
      </c>
      <c r="X46" s="21">
        <v>1568004</v>
      </c>
      <c r="Y46" s="22">
        <v>108.8</v>
      </c>
      <c r="Z46" s="22">
        <f>X46/X62*100</f>
        <v>0.77048090381464274</v>
      </c>
      <c r="AA46" s="29">
        <f t="shared" si="0"/>
        <v>94.644282063384949</v>
      </c>
      <c r="AB46" s="178" t="s">
        <v>2</v>
      </c>
      <c r="AC46" s="122"/>
      <c r="AD46" s="14"/>
      <c r="AF46" s="1"/>
      <c r="AG46" s="2"/>
      <c r="AH46" s="1"/>
      <c r="AI46" s="1"/>
      <c r="AJ46" s="1"/>
      <c r="AK46" s="1"/>
      <c r="AL46" s="1"/>
      <c r="AM46" s="2"/>
      <c r="AN46" s="1"/>
      <c r="AO46" s="1"/>
      <c r="AP46" s="1"/>
      <c r="AQ46" s="1"/>
      <c r="AR46" s="1"/>
      <c r="AS46" s="2"/>
      <c r="AT46" s="1"/>
      <c r="AU46" s="1"/>
      <c r="AV46" s="2"/>
      <c r="AW46" s="1"/>
      <c r="AX46" s="1"/>
      <c r="AY46" s="1"/>
      <c r="AZ46" s="1"/>
      <c r="BA46" s="1"/>
      <c r="BB46" s="1"/>
      <c r="BC46" s="1"/>
      <c r="BD46" s="3"/>
      <c r="BE46" s="3"/>
    </row>
    <row r="47" spans="1:57" s="10" customFormat="1" ht="30.75" customHeight="1" x14ac:dyDescent="0.15">
      <c r="A47" s="18"/>
      <c r="B47" s="122" t="s">
        <v>3</v>
      </c>
      <c r="C47" s="123"/>
      <c r="D47" s="63">
        <v>28613727</v>
      </c>
      <c r="E47" s="6">
        <v>103.8</v>
      </c>
      <c r="F47" s="5">
        <v>28381581</v>
      </c>
      <c r="G47" s="6">
        <v>104</v>
      </c>
      <c r="H47" s="6">
        <v>14.9</v>
      </c>
      <c r="I47" s="6">
        <v>99.2</v>
      </c>
      <c r="J47" s="21">
        <v>29212167</v>
      </c>
      <c r="K47" s="22">
        <v>102.1</v>
      </c>
      <c r="L47" s="21">
        <v>29010319</v>
      </c>
      <c r="M47" s="22">
        <v>102.2</v>
      </c>
      <c r="N47" s="22">
        <v>15</v>
      </c>
      <c r="O47" s="22">
        <v>99.30902763906559</v>
      </c>
      <c r="P47" s="21">
        <v>32634071</v>
      </c>
      <c r="Q47" s="22">
        <v>111.7</v>
      </c>
      <c r="R47" s="21">
        <v>32467784</v>
      </c>
      <c r="S47" s="22">
        <v>111.9</v>
      </c>
      <c r="T47" s="22">
        <f>R47/R62*100</f>
        <v>16.531942506442157</v>
      </c>
      <c r="U47" s="49">
        <f t="shared" si="1"/>
        <v>99.490449720477713</v>
      </c>
      <c r="V47" s="21">
        <v>38008048</v>
      </c>
      <c r="W47" s="22">
        <v>116.5</v>
      </c>
      <c r="X47" s="21">
        <v>37872544</v>
      </c>
      <c r="Y47" s="22">
        <v>116.6</v>
      </c>
      <c r="Z47" s="22">
        <f>X47/X62*100</f>
        <v>18.609692278131831</v>
      </c>
      <c r="AA47" s="29">
        <f t="shared" si="0"/>
        <v>99.643486032221389</v>
      </c>
      <c r="AB47" s="178" t="s">
        <v>3</v>
      </c>
      <c r="AC47" s="122"/>
      <c r="AD47" s="16"/>
      <c r="AF47" s="1"/>
      <c r="AG47" s="2"/>
      <c r="AH47" s="1"/>
      <c r="AI47" s="1"/>
      <c r="AJ47" s="1"/>
      <c r="AK47" s="1"/>
      <c r="AL47" s="1"/>
      <c r="AM47" s="2"/>
      <c r="AN47" s="1"/>
      <c r="AO47" s="1"/>
      <c r="AP47" s="1"/>
      <c r="AQ47" s="1"/>
      <c r="AR47" s="1"/>
      <c r="AS47" s="2"/>
      <c r="AT47" s="1"/>
      <c r="AU47" s="1"/>
      <c r="AV47" s="2"/>
      <c r="AW47" s="1"/>
      <c r="AX47" s="1"/>
      <c r="AY47" s="1"/>
      <c r="AZ47" s="1"/>
      <c r="BA47" s="1"/>
      <c r="BB47" s="1"/>
      <c r="BC47" s="1"/>
      <c r="BD47" s="3"/>
      <c r="BE47" s="3"/>
    </row>
    <row r="48" spans="1:57" s="10" customFormat="1" ht="30.75" customHeight="1" x14ac:dyDescent="0.15">
      <c r="A48" s="127" t="s">
        <v>5</v>
      </c>
      <c r="B48" s="122" t="s">
        <v>6</v>
      </c>
      <c r="C48" s="123"/>
      <c r="D48" s="63">
        <v>21954530</v>
      </c>
      <c r="E48" s="6">
        <v>98.6</v>
      </c>
      <c r="F48" s="5">
        <v>21954530</v>
      </c>
      <c r="G48" s="6">
        <v>98.6</v>
      </c>
      <c r="H48" s="6">
        <v>11.6</v>
      </c>
      <c r="I48" s="6">
        <v>100</v>
      </c>
      <c r="J48" s="21">
        <v>21590206</v>
      </c>
      <c r="K48" s="22">
        <v>98.3</v>
      </c>
      <c r="L48" s="21">
        <v>21590206</v>
      </c>
      <c r="M48" s="22">
        <v>98.3</v>
      </c>
      <c r="N48" s="22">
        <v>11.2</v>
      </c>
      <c r="O48" s="22">
        <v>100</v>
      </c>
      <c r="P48" s="21">
        <v>20911401</v>
      </c>
      <c r="Q48" s="22">
        <v>96.9</v>
      </c>
      <c r="R48" s="21">
        <v>20911401</v>
      </c>
      <c r="S48" s="22">
        <v>96.9</v>
      </c>
      <c r="T48" s="22">
        <f>R48/R62*100</f>
        <v>10.647664745495319</v>
      </c>
      <c r="U48" s="49">
        <f t="shared" si="1"/>
        <v>100</v>
      </c>
      <c r="V48" s="21">
        <v>21745883</v>
      </c>
      <c r="W48" s="22">
        <v>104</v>
      </c>
      <c r="X48" s="21">
        <v>21745883</v>
      </c>
      <c r="Y48" s="22">
        <v>104</v>
      </c>
      <c r="Z48" s="22">
        <f>X48/X62*100</f>
        <v>10.685424009178213</v>
      </c>
      <c r="AA48" s="29">
        <f t="shared" si="0"/>
        <v>100</v>
      </c>
      <c r="AB48" s="178" t="s">
        <v>6</v>
      </c>
      <c r="AC48" s="122"/>
      <c r="AD48" s="130" t="s">
        <v>5</v>
      </c>
      <c r="AF48" s="1"/>
      <c r="AG48" s="2"/>
      <c r="AH48" s="1"/>
      <c r="AI48" s="1"/>
      <c r="AJ48" s="1"/>
      <c r="AK48" s="1"/>
      <c r="AL48" s="1"/>
      <c r="AM48" s="2"/>
      <c r="AN48" s="1"/>
      <c r="AO48" s="1"/>
      <c r="AP48" s="1"/>
      <c r="AQ48" s="1"/>
      <c r="AR48" s="1"/>
      <c r="AS48" s="2"/>
      <c r="AT48" s="1"/>
      <c r="AU48" s="1"/>
      <c r="AV48" s="2"/>
      <c r="AW48" s="1"/>
      <c r="AX48" s="1"/>
      <c r="AY48" s="1"/>
      <c r="AZ48" s="1"/>
      <c r="BA48" s="1"/>
      <c r="BB48" s="1"/>
      <c r="BC48" s="1"/>
      <c r="BD48" s="3"/>
      <c r="BE48" s="3"/>
    </row>
    <row r="49" spans="1:57" s="10" customFormat="1" ht="30.75" customHeight="1" x14ac:dyDescent="0.15">
      <c r="A49" s="128"/>
      <c r="B49" s="122" t="s">
        <v>7</v>
      </c>
      <c r="C49" s="123"/>
      <c r="D49" s="63">
        <v>66631</v>
      </c>
      <c r="E49" s="6">
        <v>117.6</v>
      </c>
      <c r="F49" s="5">
        <v>66631</v>
      </c>
      <c r="G49" s="6">
        <v>117.6</v>
      </c>
      <c r="H49" s="6">
        <v>0</v>
      </c>
      <c r="I49" s="6">
        <v>100</v>
      </c>
      <c r="J49" s="21">
        <v>67959</v>
      </c>
      <c r="K49" s="22">
        <v>102</v>
      </c>
      <c r="L49" s="21">
        <v>67959</v>
      </c>
      <c r="M49" s="22">
        <v>102</v>
      </c>
      <c r="N49" s="22">
        <v>0</v>
      </c>
      <c r="O49" s="22">
        <v>100</v>
      </c>
      <c r="P49" s="21">
        <v>94069</v>
      </c>
      <c r="Q49" s="22">
        <v>138.4</v>
      </c>
      <c r="R49" s="21">
        <v>94069</v>
      </c>
      <c r="S49" s="22">
        <v>138.4</v>
      </c>
      <c r="T49" s="22">
        <v>0.1</v>
      </c>
      <c r="U49" s="49">
        <f t="shared" si="1"/>
        <v>100</v>
      </c>
      <c r="V49" s="21">
        <v>149241</v>
      </c>
      <c r="W49" s="22">
        <v>158.69999999999999</v>
      </c>
      <c r="X49" s="21">
        <v>149241</v>
      </c>
      <c r="Y49" s="22">
        <v>158.69999999999999</v>
      </c>
      <c r="Z49" s="22">
        <f>X49/X62*100</f>
        <v>7.3333576040750595E-2</v>
      </c>
      <c r="AA49" s="29">
        <f t="shared" si="0"/>
        <v>100</v>
      </c>
      <c r="AB49" s="178" t="s">
        <v>7</v>
      </c>
      <c r="AC49" s="122"/>
      <c r="AD49" s="131"/>
      <c r="AF49" s="1"/>
      <c r="AG49" s="2"/>
      <c r="AH49" s="1"/>
      <c r="AI49" s="1"/>
      <c r="AJ49" s="1"/>
      <c r="AK49" s="1"/>
      <c r="AL49" s="1"/>
      <c r="AM49" s="2"/>
      <c r="AN49" s="1"/>
      <c r="AO49" s="1"/>
      <c r="AP49" s="1"/>
      <c r="AQ49" s="1"/>
      <c r="AR49" s="1"/>
      <c r="AS49" s="2"/>
      <c r="AT49" s="1"/>
      <c r="AU49" s="1"/>
      <c r="AV49" s="2"/>
      <c r="AW49" s="1"/>
      <c r="AX49" s="1"/>
      <c r="AY49" s="1"/>
      <c r="AZ49" s="1"/>
      <c r="BA49" s="1"/>
      <c r="BB49" s="1"/>
      <c r="BC49" s="1"/>
      <c r="BD49" s="3"/>
      <c r="BE49" s="3"/>
    </row>
    <row r="50" spans="1:57" s="10" customFormat="1" ht="30.75" customHeight="1" x14ac:dyDescent="0.15">
      <c r="A50" s="129"/>
      <c r="B50" s="133" t="s">
        <v>18</v>
      </c>
      <c r="C50" s="134"/>
      <c r="D50" s="63">
        <v>22021161</v>
      </c>
      <c r="E50" s="6">
        <v>98.7</v>
      </c>
      <c r="F50" s="5">
        <v>22021161</v>
      </c>
      <c r="G50" s="6">
        <v>98.7</v>
      </c>
      <c r="H50" s="6">
        <v>11.6</v>
      </c>
      <c r="I50" s="6">
        <v>100</v>
      </c>
      <c r="J50" s="21">
        <v>21658165</v>
      </c>
      <c r="K50" s="22">
        <v>98.4</v>
      </c>
      <c r="L50" s="21">
        <v>21658165</v>
      </c>
      <c r="M50" s="22">
        <v>98.4</v>
      </c>
      <c r="N50" s="22">
        <v>11.2</v>
      </c>
      <c r="O50" s="22">
        <v>100</v>
      </c>
      <c r="P50" s="21">
        <f>SUM(P48:P49)</f>
        <v>21005470</v>
      </c>
      <c r="Q50" s="22">
        <v>97</v>
      </c>
      <c r="R50" s="21">
        <f>SUM(R48:R49)</f>
        <v>21005470</v>
      </c>
      <c r="S50" s="22">
        <v>97</v>
      </c>
      <c r="T50" s="22">
        <f>R50/R62*100</f>
        <v>10.695562788048472</v>
      </c>
      <c r="U50" s="22">
        <f t="shared" si="1"/>
        <v>100</v>
      </c>
      <c r="V50" s="34">
        <f>SUM(V48:V49)</f>
        <v>21895124</v>
      </c>
      <c r="W50" s="22">
        <v>104.2</v>
      </c>
      <c r="X50" s="21">
        <f>SUM(X48:X49)</f>
        <v>21895124</v>
      </c>
      <c r="Y50" s="22">
        <v>104.2</v>
      </c>
      <c r="Z50" s="22">
        <f>X50/X62*100</f>
        <v>10.758757585218962</v>
      </c>
      <c r="AA50" s="29">
        <f t="shared" si="0"/>
        <v>100</v>
      </c>
      <c r="AB50" s="210" t="s">
        <v>18</v>
      </c>
      <c r="AC50" s="136"/>
      <c r="AD50" s="132"/>
      <c r="AF50" s="1"/>
      <c r="AG50" s="2"/>
      <c r="AH50" s="1"/>
      <c r="AI50" s="1"/>
      <c r="AJ50" s="1"/>
      <c r="AK50" s="1"/>
      <c r="AL50" s="1"/>
      <c r="AM50" s="2"/>
      <c r="AN50" s="1"/>
      <c r="AO50" s="1"/>
      <c r="AP50" s="1"/>
      <c r="AQ50" s="1"/>
      <c r="AR50" s="1"/>
      <c r="AS50" s="2"/>
      <c r="AT50" s="1"/>
      <c r="AU50" s="1"/>
      <c r="AV50" s="2"/>
      <c r="AW50" s="1"/>
      <c r="AX50" s="1"/>
      <c r="AY50" s="1"/>
      <c r="AZ50" s="1"/>
      <c r="BA50" s="1"/>
      <c r="BB50" s="1"/>
      <c r="BC50" s="1"/>
      <c r="BD50" s="3"/>
      <c r="BE50" s="3"/>
    </row>
    <row r="51" spans="1:57" s="10" customFormat="1" ht="30.75" customHeight="1" x14ac:dyDescent="0.15">
      <c r="A51" s="137" t="s">
        <v>8</v>
      </c>
      <c r="B51" s="138"/>
      <c r="C51" s="139"/>
      <c r="D51" s="63">
        <v>4515765</v>
      </c>
      <c r="E51" s="6">
        <v>88</v>
      </c>
      <c r="F51" s="5">
        <v>4183826</v>
      </c>
      <c r="G51" s="6">
        <v>89.4</v>
      </c>
      <c r="H51" s="6">
        <v>2.2000000000000002</v>
      </c>
      <c r="I51" s="6">
        <v>92.6</v>
      </c>
      <c r="J51" s="21">
        <v>4103096</v>
      </c>
      <c r="K51" s="22">
        <v>90.9</v>
      </c>
      <c r="L51" s="21">
        <v>3775222</v>
      </c>
      <c r="M51" s="22">
        <v>90.2</v>
      </c>
      <c r="N51" s="22">
        <v>2</v>
      </c>
      <c r="O51" s="22">
        <v>92.009107269242534</v>
      </c>
      <c r="P51" s="21">
        <v>4782095</v>
      </c>
      <c r="Q51" s="22">
        <v>116.5</v>
      </c>
      <c r="R51" s="21">
        <v>4532085</v>
      </c>
      <c r="S51" s="22">
        <v>120</v>
      </c>
      <c r="T51" s="22">
        <f>R51/R62*100</f>
        <v>2.3076465167536195</v>
      </c>
      <c r="U51" s="22">
        <f t="shared" si="1"/>
        <v>94.771956642433906</v>
      </c>
      <c r="V51" s="34">
        <v>4559254</v>
      </c>
      <c r="W51" s="22">
        <v>95.3</v>
      </c>
      <c r="X51" s="21">
        <v>4357914</v>
      </c>
      <c r="Y51" s="22">
        <v>96.2</v>
      </c>
      <c r="Z51" s="22">
        <f>X51/X62*100</f>
        <v>2.1413781581338345</v>
      </c>
      <c r="AA51" s="29">
        <f t="shared" si="0"/>
        <v>95.583926668705004</v>
      </c>
      <c r="AB51" s="144" t="s">
        <v>8</v>
      </c>
      <c r="AC51" s="140"/>
      <c r="AD51" s="141"/>
      <c r="AF51" s="1"/>
      <c r="AG51" s="2"/>
      <c r="AH51" s="1"/>
      <c r="AI51" s="1"/>
      <c r="AJ51" s="1"/>
      <c r="AK51" s="1"/>
      <c r="AL51" s="1"/>
      <c r="AM51" s="2"/>
      <c r="AN51" s="1"/>
      <c r="AO51" s="1"/>
      <c r="AP51" s="1"/>
      <c r="AQ51" s="1"/>
      <c r="AR51" s="1"/>
      <c r="AS51" s="2"/>
      <c r="AT51" s="1"/>
      <c r="AU51" s="1"/>
      <c r="AV51" s="2"/>
      <c r="AW51" s="1"/>
      <c r="AX51" s="1"/>
      <c r="AY51" s="1"/>
      <c r="AZ51" s="1"/>
      <c r="BA51" s="1"/>
      <c r="BB51" s="1"/>
      <c r="BC51" s="1"/>
      <c r="BD51" s="3"/>
      <c r="BE51" s="3"/>
    </row>
    <row r="52" spans="1:57" s="10" customFormat="1" ht="30.75" customHeight="1" x14ac:dyDescent="0.15">
      <c r="A52" s="137" t="s">
        <v>9</v>
      </c>
      <c r="B52" s="138"/>
      <c r="C52" s="139"/>
      <c r="D52" s="63">
        <v>4302681</v>
      </c>
      <c r="E52" s="6">
        <v>114.9</v>
      </c>
      <c r="F52" s="5">
        <v>4302670</v>
      </c>
      <c r="G52" s="6">
        <v>114.9</v>
      </c>
      <c r="H52" s="6">
        <v>2.2999999999999998</v>
      </c>
      <c r="I52" s="6">
        <v>99.9</v>
      </c>
      <c r="J52" s="21">
        <v>4241927</v>
      </c>
      <c r="K52" s="22">
        <v>98.6</v>
      </c>
      <c r="L52" s="21">
        <v>4241927</v>
      </c>
      <c r="M52" s="22">
        <v>98.6</v>
      </c>
      <c r="N52" s="22">
        <v>2.2000000000000002</v>
      </c>
      <c r="O52" s="22">
        <v>100</v>
      </c>
      <c r="P52" s="21">
        <v>2531293</v>
      </c>
      <c r="Q52" s="22">
        <v>59.7</v>
      </c>
      <c r="R52" s="21">
        <v>2531293</v>
      </c>
      <c r="S52" s="22">
        <v>59.7</v>
      </c>
      <c r="T52" s="22">
        <f>R52/R62*100</f>
        <v>1.2888834773250766</v>
      </c>
      <c r="U52" s="22">
        <f t="shared" si="1"/>
        <v>100</v>
      </c>
      <c r="V52" s="34">
        <v>2284615</v>
      </c>
      <c r="W52" s="22">
        <v>90.3</v>
      </c>
      <c r="X52" s="21">
        <v>2284615</v>
      </c>
      <c r="Y52" s="22">
        <v>90.3</v>
      </c>
      <c r="Z52" s="22">
        <f>X52/X62*100</f>
        <v>1.122606976811596</v>
      </c>
      <c r="AA52" s="29">
        <f t="shared" si="0"/>
        <v>100</v>
      </c>
      <c r="AB52" s="144" t="s">
        <v>9</v>
      </c>
      <c r="AC52" s="140"/>
      <c r="AD52" s="141"/>
      <c r="AF52" s="1"/>
      <c r="AG52" s="2"/>
      <c r="AH52" s="1"/>
      <c r="AI52" s="1"/>
      <c r="AJ52" s="1"/>
      <c r="AK52" s="1"/>
      <c r="AL52" s="1"/>
      <c r="AM52" s="2"/>
      <c r="AN52" s="1"/>
      <c r="AO52" s="1"/>
      <c r="AP52" s="1"/>
      <c r="AQ52" s="1"/>
      <c r="AR52" s="1"/>
      <c r="AS52" s="2"/>
      <c r="AT52" s="1"/>
      <c r="AU52" s="1"/>
      <c r="AV52" s="2"/>
      <c r="AW52" s="1"/>
      <c r="AX52" s="1"/>
      <c r="AY52" s="1"/>
      <c r="AZ52" s="1"/>
      <c r="BA52" s="1"/>
      <c r="BB52" s="1"/>
      <c r="BC52" s="1"/>
      <c r="BD52" s="3"/>
      <c r="BE52" s="3"/>
    </row>
    <row r="53" spans="1:57" s="10" customFormat="1" ht="30.75" customHeight="1" x14ac:dyDescent="0.15">
      <c r="A53" s="142" t="s">
        <v>10</v>
      </c>
      <c r="B53" s="143"/>
      <c r="C53" s="176"/>
      <c r="D53" s="63">
        <v>1117710</v>
      </c>
      <c r="E53" s="6">
        <v>97.9</v>
      </c>
      <c r="F53" s="5">
        <v>1049909</v>
      </c>
      <c r="G53" s="6">
        <v>98</v>
      </c>
      <c r="H53" s="6">
        <v>0.6</v>
      </c>
      <c r="I53" s="6">
        <v>93.9</v>
      </c>
      <c r="J53" s="21">
        <v>1065734</v>
      </c>
      <c r="K53" s="22">
        <v>95.3</v>
      </c>
      <c r="L53" s="21">
        <v>991338</v>
      </c>
      <c r="M53" s="22">
        <v>94.4</v>
      </c>
      <c r="N53" s="22">
        <v>0.6</v>
      </c>
      <c r="O53" s="22">
        <v>93.019271225277606</v>
      </c>
      <c r="P53" s="21">
        <v>1035253</v>
      </c>
      <c r="Q53" s="22">
        <v>97.1</v>
      </c>
      <c r="R53" s="21">
        <v>987216</v>
      </c>
      <c r="S53" s="22">
        <v>99.6</v>
      </c>
      <c r="T53" s="22">
        <f>R53/R62*100</f>
        <v>0.50267052883682484</v>
      </c>
      <c r="U53" s="49">
        <f t="shared" si="1"/>
        <v>95.359878213344956</v>
      </c>
      <c r="V53" s="21">
        <v>932603</v>
      </c>
      <c r="W53" s="22">
        <v>90.1</v>
      </c>
      <c r="X53" s="21">
        <v>920028</v>
      </c>
      <c r="Y53" s="22">
        <v>93.2</v>
      </c>
      <c r="Z53" s="22">
        <f>X53/X62*100</f>
        <v>0.45208048255921424</v>
      </c>
      <c r="AA53" s="29">
        <f t="shared" si="0"/>
        <v>98.651623466791335</v>
      </c>
      <c r="AB53" s="144" t="s">
        <v>10</v>
      </c>
      <c r="AC53" s="140"/>
      <c r="AD53" s="141"/>
      <c r="AF53" s="1"/>
      <c r="AG53" s="2"/>
      <c r="AH53" s="1"/>
      <c r="AI53" s="1"/>
      <c r="AJ53" s="1"/>
      <c r="AK53" s="1"/>
      <c r="AL53" s="1"/>
      <c r="AM53" s="2"/>
      <c r="AN53" s="1"/>
      <c r="AO53" s="1"/>
      <c r="AP53" s="1"/>
      <c r="AQ53" s="1"/>
      <c r="AR53" s="1"/>
      <c r="AS53" s="2"/>
      <c r="AT53" s="1"/>
      <c r="AU53" s="1"/>
      <c r="AV53" s="2"/>
      <c r="AW53" s="1"/>
      <c r="AX53" s="1"/>
      <c r="AY53" s="1"/>
      <c r="AZ53" s="1"/>
      <c r="BA53" s="1"/>
      <c r="BB53" s="1"/>
      <c r="BC53" s="1"/>
      <c r="BD53" s="3"/>
      <c r="BE53" s="3"/>
    </row>
    <row r="54" spans="1:57" s="10" customFormat="1" ht="30.75" customHeight="1" x14ac:dyDescent="0.15">
      <c r="A54" s="144" t="s">
        <v>15</v>
      </c>
      <c r="B54" s="140"/>
      <c r="C54" s="141"/>
      <c r="D54" s="63">
        <v>3552631</v>
      </c>
      <c r="E54" s="6">
        <v>87.4</v>
      </c>
      <c r="F54" s="5">
        <v>3552631</v>
      </c>
      <c r="G54" s="33">
        <v>87.4</v>
      </c>
      <c r="H54" s="6">
        <v>1.9</v>
      </c>
      <c r="I54" s="6">
        <v>100</v>
      </c>
      <c r="J54" s="21">
        <v>4431232</v>
      </c>
      <c r="K54" s="22">
        <v>124.7</v>
      </c>
      <c r="L54" s="21">
        <v>4431232</v>
      </c>
      <c r="M54" s="22">
        <v>124.7</v>
      </c>
      <c r="N54" s="22">
        <v>2.2999999999999998</v>
      </c>
      <c r="O54" s="22">
        <v>100</v>
      </c>
      <c r="P54" s="21">
        <v>4058445</v>
      </c>
      <c r="Q54" s="22">
        <v>91.6</v>
      </c>
      <c r="R54" s="21">
        <v>4058445</v>
      </c>
      <c r="S54" s="22">
        <v>91.6</v>
      </c>
      <c r="T54" s="22">
        <f>R54/R62*100</f>
        <v>2.0664785562685042</v>
      </c>
      <c r="U54" s="49">
        <f t="shared" si="1"/>
        <v>100</v>
      </c>
      <c r="V54" s="21">
        <v>1828980</v>
      </c>
      <c r="W54" s="22">
        <v>45.1</v>
      </c>
      <c r="X54" s="21">
        <v>1828980</v>
      </c>
      <c r="Y54" s="22">
        <v>45.1</v>
      </c>
      <c r="Z54" s="22">
        <f>X54/X62*100</f>
        <v>0.89871847486288625</v>
      </c>
      <c r="AA54" s="29">
        <f t="shared" si="0"/>
        <v>100</v>
      </c>
      <c r="AB54" s="144" t="s">
        <v>15</v>
      </c>
      <c r="AC54" s="140"/>
      <c r="AD54" s="141"/>
      <c r="AF54" s="1"/>
      <c r="AG54" s="2"/>
      <c r="AH54" s="1"/>
      <c r="AI54" s="1"/>
      <c r="AJ54" s="1"/>
      <c r="AK54" s="1"/>
      <c r="AL54" s="1"/>
      <c r="AM54" s="2"/>
      <c r="AN54" s="1"/>
      <c r="AO54" s="1"/>
      <c r="AP54" s="1"/>
      <c r="AQ54" s="1"/>
      <c r="AR54" s="1"/>
      <c r="AS54" s="2"/>
      <c r="AT54" s="1"/>
      <c r="AU54" s="1"/>
      <c r="AV54" s="2"/>
      <c r="AW54" s="1"/>
      <c r="AX54" s="1"/>
      <c r="AY54" s="1"/>
      <c r="AZ54" s="1"/>
      <c r="BA54" s="1"/>
      <c r="BB54" s="1"/>
      <c r="BC54" s="1"/>
      <c r="BD54" s="3"/>
      <c r="BE54" s="3"/>
    </row>
    <row r="55" spans="1:57" s="10" customFormat="1" ht="30.75" customHeight="1" x14ac:dyDescent="0.15">
      <c r="A55" s="144" t="s">
        <v>16</v>
      </c>
      <c r="B55" s="140"/>
      <c r="C55" s="141"/>
      <c r="D55" s="63">
        <v>18518449</v>
      </c>
      <c r="E55" s="33">
        <v>98.6</v>
      </c>
      <c r="F55" s="5">
        <v>18518449</v>
      </c>
      <c r="G55" s="33">
        <v>98.6</v>
      </c>
      <c r="H55" s="6">
        <v>9.6999999999999993</v>
      </c>
      <c r="I55" s="6">
        <v>100</v>
      </c>
      <c r="J55" s="21">
        <v>18363878</v>
      </c>
      <c r="K55" s="22">
        <v>99.2</v>
      </c>
      <c r="L55" s="21">
        <v>18363878</v>
      </c>
      <c r="M55" s="22">
        <v>99.2</v>
      </c>
      <c r="N55" s="22">
        <v>9.5</v>
      </c>
      <c r="O55" s="22">
        <v>100</v>
      </c>
      <c r="P55" s="21">
        <v>18439322</v>
      </c>
      <c r="Q55" s="22">
        <v>100.4</v>
      </c>
      <c r="R55" s="21">
        <v>18439322</v>
      </c>
      <c r="S55" s="22">
        <v>100.4</v>
      </c>
      <c r="T55" s="22">
        <f>R55/R62*100</f>
        <v>9.388931845849843</v>
      </c>
      <c r="U55" s="49">
        <f t="shared" si="1"/>
        <v>100</v>
      </c>
      <c r="V55" s="21">
        <v>18104717</v>
      </c>
      <c r="W55" s="22">
        <v>98.2</v>
      </c>
      <c r="X55" s="21">
        <v>18104717</v>
      </c>
      <c r="Y55" s="22">
        <v>98.2</v>
      </c>
      <c r="Z55" s="22">
        <f>X55/X62*100</f>
        <v>8.8962392426730581</v>
      </c>
      <c r="AA55" s="29">
        <f t="shared" si="0"/>
        <v>100</v>
      </c>
      <c r="AB55" s="144" t="s">
        <v>16</v>
      </c>
      <c r="AC55" s="140"/>
      <c r="AD55" s="141"/>
      <c r="AF55" s="1"/>
      <c r="AG55" s="2"/>
      <c r="AH55" s="1"/>
      <c r="AI55" s="1"/>
      <c r="AJ55" s="1"/>
      <c r="AK55" s="1"/>
      <c r="AL55" s="1"/>
      <c r="AM55" s="2"/>
      <c r="AN55" s="1"/>
      <c r="AO55" s="1"/>
      <c r="AP55" s="1"/>
      <c r="AQ55" s="1"/>
      <c r="AR55" s="1"/>
      <c r="AS55" s="2"/>
      <c r="AT55" s="1"/>
      <c r="AU55" s="1"/>
      <c r="AV55" s="2"/>
      <c r="AW55" s="1"/>
      <c r="AX55" s="1"/>
      <c r="AY55" s="1"/>
      <c r="AZ55" s="1"/>
      <c r="BA55" s="1"/>
      <c r="BB55" s="1"/>
      <c r="BC55" s="1"/>
      <c r="BD55" s="3"/>
      <c r="BE55" s="3"/>
    </row>
    <row r="56" spans="1:57" s="10" customFormat="1" ht="30.75" customHeight="1" x14ac:dyDescent="0.15">
      <c r="A56" s="144" t="s">
        <v>12</v>
      </c>
      <c r="B56" s="140"/>
      <c r="C56" s="141"/>
      <c r="D56" s="63">
        <v>34154118</v>
      </c>
      <c r="E56" s="6">
        <v>98.8</v>
      </c>
      <c r="F56" s="5">
        <v>33301346</v>
      </c>
      <c r="G56" s="6">
        <v>99.2</v>
      </c>
      <c r="H56" s="6">
        <v>17.5</v>
      </c>
      <c r="I56" s="6">
        <v>97.5</v>
      </c>
      <c r="J56" s="21">
        <v>33719438</v>
      </c>
      <c r="K56" s="22">
        <v>98.7</v>
      </c>
      <c r="L56" s="21">
        <v>33011711</v>
      </c>
      <c r="M56" s="22">
        <v>99.1</v>
      </c>
      <c r="N56" s="22">
        <v>17.100000000000001</v>
      </c>
      <c r="O56" s="22">
        <v>97.901130499268703</v>
      </c>
      <c r="P56" s="21">
        <v>33388780</v>
      </c>
      <c r="Q56" s="22">
        <v>99</v>
      </c>
      <c r="R56" s="21">
        <v>32780116</v>
      </c>
      <c r="S56" s="22">
        <v>99.3</v>
      </c>
      <c r="T56" s="22">
        <f>R56/R62*100</f>
        <v>16.690975678121571</v>
      </c>
      <c r="U56" s="49">
        <f t="shared" si="1"/>
        <v>98.177040311146442</v>
      </c>
      <c r="V56" s="21">
        <v>32829783</v>
      </c>
      <c r="W56" s="22">
        <v>98.3</v>
      </c>
      <c r="X56" s="21">
        <v>32333387</v>
      </c>
      <c r="Y56" s="22">
        <v>98.6</v>
      </c>
      <c r="Z56" s="22">
        <f>X56/X62*100</f>
        <v>15.887878627317672</v>
      </c>
      <c r="AA56" s="29">
        <f t="shared" si="0"/>
        <v>98.487970511410325</v>
      </c>
      <c r="AB56" s="144" t="s">
        <v>12</v>
      </c>
      <c r="AC56" s="140"/>
      <c r="AD56" s="141"/>
      <c r="AF56" s="1"/>
      <c r="AG56" s="2"/>
      <c r="AH56" s="1"/>
      <c r="AI56" s="1"/>
      <c r="AJ56" s="1"/>
      <c r="AK56" s="1"/>
      <c r="AL56" s="1"/>
      <c r="AM56" s="2"/>
      <c r="AN56" s="1"/>
      <c r="AO56" s="1"/>
      <c r="AP56" s="1"/>
      <c r="AQ56" s="1"/>
      <c r="AR56" s="1"/>
      <c r="AS56" s="2"/>
      <c r="AT56" s="1"/>
      <c r="AU56" s="1"/>
      <c r="AV56" s="2"/>
      <c r="AW56" s="1"/>
      <c r="AX56" s="1"/>
      <c r="AY56" s="1"/>
      <c r="AZ56" s="1"/>
      <c r="BA56" s="1"/>
      <c r="BB56" s="1"/>
      <c r="BC56" s="1"/>
      <c r="BD56" s="3"/>
      <c r="BE56" s="3"/>
    </row>
    <row r="57" spans="1:57" s="10" customFormat="1" ht="30.75" customHeight="1" x14ac:dyDescent="0.15">
      <c r="A57" s="144" t="s">
        <v>13</v>
      </c>
      <c r="B57" s="140"/>
      <c r="C57" s="141"/>
      <c r="D57" s="63">
        <v>9885</v>
      </c>
      <c r="E57" s="6">
        <v>94.8</v>
      </c>
      <c r="F57" s="5">
        <v>6047</v>
      </c>
      <c r="G57" s="6">
        <v>103.1</v>
      </c>
      <c r="H57" s="6">
        <v>0</v>
      </c>
      <c r="I57" s="6">
        <v>61.2</v>
      </c>
      <c r="J57" s="21">
        <v>7625</v>
      </c>
      <c r="K57" s="22">
        <v>77.099999999999994</v>
      </c>
      <c r="L57" s="21">
        <v>4079</v>
      </c>
      <c r="M57" s="22">
        <v>67.5</v>
      </c>
      <c r="N57" s="22">
        <v>0</v>
      </c>
      <c r="O57" s="22">
        <v>53.49508196721311</v>
      </c>
      <c r="P57" s="21">
        <v>6605</v>
      </c>
      <c r="Q57" s="22">
        <v>86.6</v>
      </c>
      <c r="R57" s="21">
        <v>3868</v>
      </c>
      <c r="S57" s="22">
        <v>94.8</v>
      </c>
      <c r="T57" s="22">
        <f>R57/R62*100</f>
        <v>1.969507793168707E-3</v>
      </c>
      <c r="U57" s="22">
        <f t="shared" si="1"/>
        <v>58.561695685087059</v>
      </c>
      <c r="V57" s="34">
        <v>2727</v>
      </c>
      <c r="W57" s="22">
        <v>41.3</v>
      </c>
      <c r="X57" s="21">
        <v>2727</v>
      </c>
      <c r="Y57" s="22">
        <v>70.5</v>
      </c>
      <c r="Z57" s="22">
        <f>X57/X62*100</f>
        <v>1.3399847351808609E-3</v>
      </c>
      <c r="AA57" s="29">
        <f t="shared" si="0"/>
        <v>100</v>
      </c>
      <c r="AB57" s="144" t="s">
        <v>13</v>
      </c>
      <c r="AC57" s="140"/>
      <c r="AD57" s="141"/>
      <c r="AF57" s="1"/>
      <c r="AG57" s="2"/>
      <c r="AH57" s="1"/>
      <c r="AI57" s="1"/>
      <c r="AJ57" s="1"/>
      <c r="AK57" s="1"/>
      <c r="AL57" s="1"/>
      <c r="AM57" s="2"/>
      <c r="AN57" s="1"/>
      <c r="AO57" s="1"/>
      <c r="AP57" s="1"/>
      <c r="AQ57" s="1"/>
      <c r="AR57" s="1"/>
      <c r="AS57" s="2"/>
      <c r="AT57" s="1"/>
      <c r="AU57" s="1"/>
      <c r="AV57" s="2"/>
      <c r="AW57" s="1"/>
      <c r="AX57" s="1"/>
      <c r="AY57" s="1"/>
      <c r="AZ57" s="1"/>
      <c r="BA57" s="1"/>
      <c r="BB57" s="1"/>
      <c r="BC57" s="1"/>
      <c r="BD57" s="3"/>
      <c r="BE57" s="3"/>
    </row>
    <row r="58" spans="1:57" s="10" customFormat="1" ht="30.75" customHeight="1" x14ac:dyDescent="0.15">
      <c r="A58" s="144" t="s">
        <v>14</v>
      </c>
      <c r="B58" s="140"/>
      <c r="C58" s="141"/>
      <c r="D58" s="63">
        <v>82561</v>
      </c>
      <c r="E58" s="6">
        <v>19.899999999999999</v>
      </c>
      <c r="F58" s="5">
        <v>82561</v>
      </c>
      <c r="G58" s="6">
        <v>19.899999999999999</v>
      </c>
      <c r="H58" s="6">
        <v>0</v>
      </c>
      <c r="I58" s="6">
        <v>100</v>
      </c>
      <c r="J58" s="21">
        <v>349</v>
      </c>
      <c r="K58" s="22">
        <v>0.4</v>
      </c>
      <c r="L58" s="21">
        <v>349</v>
      </c>
      <c r="M58" s="22">
        <v>0.4</v>
      </c>
      <c r="N58" s="22">
        <v>0</v>
      </c>
      <c r="O58" s="22">
        <v>100</v>
      </c>
      <c r="P58" s="21">
        <v>0</v>
      </c>
      <c r="Q58" s="22">
        <v>0</v>
      </c>
      <c r="R58" s="21">
        <v>0</v>
      </c>
      <c r="S58" s="22">
        <v>0</v>
      </c>
      <c r="T58" s="22">
        <f>R58/R62*100</f>
        <v>0</v>
      </c>
      <c r="U58" s="49">
        <v>0</v>
      </c>
      <c r="V58" s="21"/>
      <c r="W58" s="22"/>
      <c r="X58" s="21"/>
      <c r="Y58" s="22"/>
      <c r="Z58" s="22">
        <f>X58/X62*100</f>
        <v>0</v>
      </c>
      <c r="AA58" s="29">
        <v>0</v>
      </c>
      <c r="AB58" s="144" t="s">
        <v>14</v>
      </c>
      <c r="AC58" s="140"/>
      <c r="AD58" s="141"/>
      <c r="AF58" s="1"/>
      <c r="AG58" s="2"/>
      <c r="AH58" s="1"/>
      <c r="AI58" s="1"/>
      <c r="AJ58" s="1"/>
      <c r="AK58" s="1"/>
      <c r="AL58" s="1"/>
      <c r="AM58" s="2"/>
      <c r="AN58" s="1"/>
      <c r="AO58" s="1"/>
      <c r="AP58" s="1"/>
      <c r="AQ58" s="1"/>
      <c r="AR58" s="1"/>
      <c r="AS58" s="2"/>
      <c r="AT58" s="1"/>
      <c r="AU58" s="1"/>
      <c r="AV58" s="2"/>
      <c r="AW58" s="1"/>
      <c r="AX58" s="1"/>
      <c r="AY58" s="1"/>
      <c r="AZ58" s="1"/>
      <c r="BA58" s="1"/>
      <c r="BB58" s="1"/>
      <c r="BC58" s="1"/>
      <c r="BD58" s="3"/>
      <c r="BE58" s="3"/>
    </row>
    <row r="59" spans="1:57" s="10" customFormat="1" ht="30.75" customHeight="1" x14ac:dyDescent="0.15">
      <c r="A59" s="137" t="s">
        <v>25</v>
      </c>
      <c r="B59" s="138"/>
      <c r="C59" s="139"/>
      <c r="D59" s="63">
        <v>78591</v>
      </c>
      <c r="E59" s="6">
        <v>97.6</v>
      </c>
      <c r="F59" s="5">
        <v>78591</v>
      </c>
      <c r="G59" s="6">
        <v>97.6</v>
      </c>
      <c r="H59" s="6">
        <v>0</v>
      </c>
      <c r="I59" s="6">
        <v>100</v>
      </c>
      <c r="J59" s="21">
        <v>74070</v>
      </c>
      <c r="K59" s="22">
        <v>94.2</v>
      </c>
      <c r="L59" s="21">
        <v>74070</v>
      </c>
      <c r="M59" s="22">
        <v>94.2</v>
      </c>
      <c r="N59" s="22">
        <v>0</v>
      </c>
      <c r="O59" s="22">
        <v>100</v>
      </c>
      <c r="P59" s="21">
        <v>66967</v>
      </c>
      <c r="Q59" s="22">
        <v>90.4</v>
      </c>
      <c r="R59" s="21">
        <v>66967</v>
      </c>
      <c r="S59" s="22">
        <v>90.4</v>
      </c>
      <c r="T59" s="22">
        <f>R59/R62*100</f>
        <v>3.4098249323973324E-2</v>
      </c>
      <c r="U59" s="49">
        <f>R59/P59*100</f>
        <v>100</v>
      </c>
      <c r="V59" s="21">
        <v>62163</v>
      </c>
      <c r="W59" s="22">
        <v>92.8</v>
      </c>
      <c r="X59" s="21">
        <v>62163</v>
      </c>
      <c r="Y59" s="22">
        <v>92.8</v>
      </c>
      <c r="Z59" s="22">
        <f>X59/X62*100</f>
        <v>3.0545460613512234E-2</v>
      </c>
      <c r="AA59" s="29">
        <f>X59/V59*100</f>
        <v>100</v>
      </c>
      <c r="AB59" s="137" t="s">
        <v>25</v>
      </c>
      <c r="AC59" s="138"/>
      <c r="AD59" s="139"/>
      <c r="AF59" s="1"/>
      <c r="AG59" s="2"/>
      <c r="AH59" s="1"/>
      <c r="AI59" s="1"/>
      <c r="AJ59" s="1"/>
      <c r="AK59" s="1"/>
      <c r="AL59" s="1"/>
      <c r="AM59" s="2"/>
      <c r="AN59" s="1"/>
      <c r="AO59" s="1"/>
      <c r="AP59" s="1"/>
      <c r="AQ59" s="1"/>
      <c r="AR59" s="1"/>
      <c r="AS59" s="2"/>
      <c r="AT59" s="1"/>
      <c r="AU59" s="1"/>
      <c r="AV59" s="2"/>
      <c r="AW59" s="1"/>
      <c r="AX59" s="1"/>
      <c r="AY59" s="1"/>
      <c r="AZ59" s="1"/>
      <c r="BA59" s="1"/>
      <c r="BB59" s="1"/>
      <c r="BC59" s="1"/>
      <c r="BD59" s="3"/>
      <c r="BE59" s="3"/>
    </row>
    <row r="60" spans="1:57" s="10" customFormat="1" ht="30.75" customHeight="1" x14ac:dyDescent="0.15">
      <c r="A60" s="168" t="s">
        <v>17</v>
      </c>
      <c r="B60" s="155" t="s">
        <v>11</v>
      </c>
      <c r="C60" s="156"/>
      <c r="D60" s="63">
        <v>2663</v>
      </c>
      <c r="E60" s="6">
        <v>75.099999999999994</v>
      </c>
      <c r="F60" s="5">
        <v>30</v>
      </c>
      <c r="G60" s="6">
        <v>16.899999999999999</v>
      </c>
      <c r="H60" s="6">
        <v>0</v>
      </c>
      <c r="I60" s="6">
        <v>1.1000000000000001</v>
      </c>
      <c r="J60" s="21">
        <v>2633</v>
      </c>
      <c r="K60" s="22">
        <v>98.9</v>
      </c>
      <c r="L60" s="21"/>
      <c r="M60" s="22">
        <v>0</v>
      </c>
      <c r="N60" s="22">
        <v>0</v>
      </c>
      <c r="O60" s="22">
        <v>0</v>
      </c>
      <c r="P60" s="21">
        <v>2633</v>
      </c>
      <c r="Q60" s="22">
        <v>100</v>
      </c>
      <c r="R60" s="21"/>
      <c r="S60" s="22"/>
      <c r="T60" s="22"/>
      <c r="U60" s="49">
        <f>R60/P60*100</f>
        <v>0</v>
      </c>
      <c r="V60" s="21">
        <v>2463</v>
      </c>
      <c r="W60" s="22">
        <v>93.6</v>
      </c>
      <c r="X60" s="21"/>
      <c r="Y60" s="22"/>
      <c r="Z60" s="22">
        <v>0</v>
      </c>
      <c r="AA60" s="29">
        <f>X60/V60*100</f>
        <v>0</v>
      </c>
      <c r="AB60" s="209" t="s">
        <v>11</v>
      </c>
      <c r="AC60" s="171"/>
      <c r="AD60" s="172" t="s">
        <v>17</v>
      </c>
      <c r="AF60" s="1"/>
      <c r="AG60" s="2"/>
      <c r="AH60" s="1"/>
      <c r="AI60" s="1"/>
      <c r="AJ60" s="1"/>
      <c r="AK60" s="1"/>
      <c r="AL60" s="1"/>
      <c r="AM60" s="2"/>
      <c r="AN60" s="1"/>
      <c r="AO60" s="1"/>
      <c r="AP60" s="1"/>
      <c r="AQ60" s="1"/>
      <c r="AR60" s="1"/>
      <c r="AS60" s="2"/>
      <c r="AT60" s="1"/>
      <c r="AU60" s="1"/>
      <c r="AV60" s="2"/>
      <c r="AW60" s="1"/>
      <c r="AX60" s="1"/>
      <c r="AY60" s="1"/>
      <c r="AZ60" s="1"/>
      <c r="BA60" s="1"/>
      <c r="BB60" s="1"/>
      <c r="BC60" s="1"/>
      <c r="BD60" s="3"/>
      <c r="BE60" s="3"/>
    </row>
    <row r="61" spans="1:57" s="10" customFormat="1" ht="30.75" customHeight="1" x14ac:dyDescent="0.15">
      <c r="A61" s="169"/>
      <c r="B61" s="155" t="s">
        <v>16</v>
      </c>
      <c r="C61" s="156"/>
      <c r="D61" s="63">
        <v>5647</v>
      </c>
      <c r="E61" s="6">
        <v>62</v>
      </c>
      <c r="F61" s="5">
        <v>1292</v>
      </c>
      <c r="G61" s="6">
        <v>40.9</v>
      </c>
      <c r="H61" s="6">
        <v>0</v>
      </c>
      <c r="I61" s="6">
        <v>22.9</v>
      </c>
      <c r="J61" s="21">
        <v>4355</v>
      </c>
      <c r="K61" s="22">
        <v>77.099999999999994</v>
      </c>
      <c r="L61" s="21">
        <v>500</v>
      </c>
      <c r="M61" s="22">
        <v>38.700000000000003</v>
      </c>
      <c r="N61" s="22">
        <v>0</v>
      </c>
      <c r="O61" s="22">
        <v>11.481056257175661</v>
      </c>
      <c r="P61" s="21">
        <v>3855</v>
      </c>
      <c r="Q61" s="22">
        <v>88.5</v>
      </c>
      <c r="R61" s="21"/>
      <c r="S61" s="22"/>
      <c r="T61" s="22"/>
      <c r="U61" s="49">
        <f>R61/P61*100</f>
        <v>0</v>
      </c>
      <c r="V61" s="21">
        <v>3838</v>
      </c>
      <c r="W61" s="22">
        <v>99.6</v>
      </c>
      <c r="X61" s="21"/>
      <c r="Y61" s="22"/>
      <c r="Z61" s="22">
        <v>0</v>
      </c>
      <c r="AA61" s="29">
        <f>X61/V61*100</f>
        <v>0</v>
      </c>
      <c r="AB61" s="209" t="s">
        <v>34</v>
      </c>
      <c r="AC61" s="171"/>
      <c r="AD61" s="173"/>
      <c r="AF61" s="1"/>
      <c r="AG61" s="2"/>
      <c r="AH61" s="1"/>
      <c r="AI61" s="1"/>
      <c r="AJ61" s="1"/>
      <c r="AK61" s="1"/>
      <c r="AL61" s="1"/>
      <c r="AM61" s="2"/>
      <c r="AN61" s="1"/>
      <c r="AO61" s="1"/>
      <c r="AP61" s="1"/>
      <c r="AQ61" s="1"/>
      <c r="AR61" s="1"/>
      <c r="AS61" s="2"/>
      <c r="AT61" s="1"/>
      <c r="AU61" s="1"/>
      <c r="AV61" s="2"/>
      <c r="AW61" s="1"/>
      <c r="AX61" s="1"/>
      <c r="AY61" s="1"/>
      <c r="AZ61" s="1"/>
      <c r="BA61" s="1"/>
      <c r="BB61" s="1"/>
      <c r="BC61" s="1"/>
      <c r="BD61" s="3"/>
      <c r="BE61" s="3"/>
    </row>
    <row r="62" spans="1:57" s="10" customFormat="1" ht="30.75" customHeight="1" thickBot="1" x14ac:dyDescent="0.2">
      <c r="A62" s="158" t="s">
        <v>18</v>
      </c>
      <c r="B62" s="159"/>
      <c r="C62" s="159"/>
      <c r="D62" s="72">
        <v>196228664</v>
      </c>
      <c r="E62" s="20">
        <v>99.3</v>
      </c>
      <c r="F62" s="19">
        <v>190182533</v>
      </c>
      <c r="G62" s="20">
        <v>99.6</v>
      </c>
      <c r="H62" s="20">
        <v>100</v>
      </c>
      <c r="I62" s="20">
        <v>96.9</v>
      </c>
      <c r="J62" s="19">
        <v>198754712</v>
      </c>
      <c r="K62" s="20">
        <v>101.3</v>
      </c>
      <c r="L62" s="19">
        <v>193152174</v>
      </c>
      <c r="M62" s="20">
        <v>101.6</v>
      </c>
      <c r="N62" s="20">
        <v>100</v>
      </c>
      <c r="O62" s="20">
        <v>97.181179785060891</v>
      </c>
      <c r="P62" s="24">
        <v>201248238</v>
      </c>
      <c r="Q62" s="25">
        <v>101.3</v>
      </c>
      <c r="R62" s="24">
        <v>196394247</v>
      </c>
      <c r="S62" s="25">
        <v>101.7</v>
      </c>
      <c r="T62" s="25">
        <v>100</v>
      </c>
      <c r="U62" s="25">
        <f>R62/P62*100</f>
        <v>97.588057888983855</v>
      </c>
      <c r="V62" s="62">
        <v>207738566</v>
      </c>
      <c r="W62" s="25">
        <v>103.2</v>
      </c>
      <c r="X62" s="24">
        <v>203509781</v>
      </c>
      <c r="Y62" s="25">
        <v>103.6</v>
      </c>
      <c r="Z62" s="25">
        <v>100</v>
      </c>
      <c r="AA62" s="29">
        <f>X62/V62*100</f>
        <v>97.964371719019184</v>
      </c>
      <c r="AB62" s="158" t="s">
        <v>18</v>
      </c>
      <c r="AC62" s="159"/>
      <c r="AD62" s="160"/>
      <c r="AF62" s="1"/>
      <c r="AG62" s="2"/>
      <c r="AH62" s="1"/>
      <c r="AI62" s="1"/>
      <c r="AJ62" s="1"/>
      <c r="AK62" s="1"/>
      <c r="AL62" s="1"/>
      <c r="AM62" s="2"/>
      <c r="AN62" s="1"/>
      <c r="AO62" s="1"/>
      <c r="AP62" s="1"/>
      <c r="AQ62" s="1"/>
      <c r="AR62" s="1"/>
      <c r="AS62" s="2"/>
      <c r="AT62" s="1"/>
      <c r="AU62" s="1"/>
      <c r="AV62" s="2"/>
      <c r="AW62" s="1"/>
      <c r="AX62" s="1"/>
      <c r="AY62" s="1"/>
      <c r="AZ62" s="1"/>
      <c r="BA62" s="1"/>
      <c r="BB62" s="1"/>
      <c r="BC62" s="1"/>
      <c r="BD62" s="3"/>
      <c r="BE62" s="3"/>
    </row>
    <row r="63" spans="1:57" s="10" customFormat="1" ht="24" customHeight="1" thickBot="1" x14ac:dyDescent="0.2">
      <c r="A63" s="36"/>
      <c r="B63" s="36"/>
      <c r="C63" s="36"/>
      <c r="D63" s="71"/>
      <c r="E63" s="40"/>
      <c r="F63" s="39"/>
      <c r="G63" s="40"/>
      <c r="H63" s="40"/>
      <c r="I63" s="40"/>
      <c r="J63" s="39"/>
      <c r="K63" s="40"/>
      <c r="L63" s="39"/>
      <c r="M63" s="40"/>
      <c r="N63" s="40"/>
      <c r="O63" s="40"/>
      <c r="P63" s="39"/>
      <c r="Q63" s="40"/>
      <c r="R63" s="39"/>
      <c r="S63" s="40"/>
      <c r="T63" s="40"/>
      <c r="U63" s="40"/>
      <c r="V63" s="39"/>
      <c r="W63" s="40"/>
      <c r="X63" s="39"/>
      <c r="Y63" s="40"/>
      <c r="Z63" s="40"/>
      <c r="AA63" s="40"/>
      <c r="AB63" s="36"/>
      <c r="AC63" s="36"/>
      <c r="AD63" s="36"/>
      <c r="AF63" s="1"/>
      <c r="AG63" s="2"/>
      <c r="AH63" s="1"/>
      <c r="AI63" s="1"/>
      <c r="AJ63" s="1"/>
      <c r="AK63" s="1"/>
      <c r="AL63" s="1"/>
      <c r="AM63" s="2"/>
      <c r="AN63" s="1"/>
      <c r="AO63" s="1"/>
      <c r="AP63" s="1"/>
      <c r="AQ63" s="1"/>
      <c r="AR63" s="1"/>
      <c r="AS63" s="2"/>
      <c r="AT63" s="1"/>
      <c r="AU63" s="1"/>
      <c r="AV63" s="2"/>
      <c r="AW63" s="1"/>
      <c r="AX63" s="1"/>
      <c r="AY63" s="1"/>
      <c r="AZ63" s="1"/>
      <c r="BA63" s="1"/>
      <c r="BB63" s="1"/>
      <c r="BC63" s="1"/>
      <c r="BD63" s="3"/>
      <c r="BE63" s="3"/>
    </row>
    <row r="64" spans="1:57" s="10" customFormat="1" ht="30.75" customHeight="1" thickBot="1" x14ac:dyDescent="0.2">
      <c r="A64" s="207" t="s">
        <v>27</v>
      </c>
      <c r="B64" s="208"/>
      <c r="C64" s="208"/>
      <c r="D64" s="41">
        <v>38499281</v>
      </c>
      <c r="E64" s="38">
        <v>103.6</v>
      </c>
      <c r="F64" s="37">
        <v>38151673</v>
      </c>
      <c r="G64" s="38">
        <v>103.9</v>
      </c>
      <c r="H64" s="38">
        <v>20.100000000000001</v>
      </c>
      <c r="I64" s="42">
        <v>99.1</v>
      </c>
      <c r="J64" s="43">
        <v>38918590</v>
      </c>
      <c r="K64" s="42">
        <v>101.1</v>
      </c>
      <c r="L64" s="43">
        <v>38617681</v>
      </c>
      <c r="M64" s="42">
        <v>101.2</v>
      </c>
      <c r="N64" s="42">
        <v>20</v>
      </c>
      <c r="O64" s="42">
        <v>99.2</v>
      </c>
      <c r="P64" s="50">
        <v>42240334</v>
      </c>
      <c r="Q64" s="51">
        <v>108.5</v>
      </c>
      <c r="R64" s="50">
        <v>41995580</v>
      </c>
      <c r="S64" s="51">
        <v>108.7</v>
      </c>
      <c r="T64" s="51">
        <v>21.4</v>
      </c>
      <c r="U64" s="42">
        <v>99.4</v>
      </c>
      <c r="V64" s="70">
        <f>V43+V47</f>
        <v>49707793</v>
      </c>
      <c r="W64" s="51">
        <v>117.7</v>
      </c>
      <c r="X64" s="50">
        <f>X43+X47</f>
        <v>49513071</v>
      </c>
      <c r="Y64" s="51">
        <v>117.9</v>
      </c>
      <c r="Z64" s="51">
        <v>24.3</v>
      </c>
      <c r="AA64" s="52">
        <v>99.6</v>
      </c>
      <c r="AB64" s="164" t="s">
        <v>26</v>
      </c>
      <c r="AC64" s="165"/>
      <c r="AD64" s="166"/>
      <c r="AF64" s="1"/>
      <c r="AG64" s="2"/>
      <c r="AH64" s="1"/>
      <c r="AI64" s="1"/>
      <c r="AJ64" s="1"/>
      <c r="AK64" s="1"/>
      <c r="AL64" s="1"/>
      <c r="AM64" s="2"/>
      <c r="AN64" s="1"/>
      <c r="AO64" s="1"/>
      <c r="AP64" s="1"/>
      <c r="AQ64" s="1"/>
      <c r="AR64" s="1"/>
      <c r="AS64" s="2"/>
      <c r="AT64" s="1"/>
      <c r="AU64" s="1"/>
      <c r="AV64" s="2"/>
      <c r="AW64" s="1"/>
      <c r="AX64" s="1"/>
      <c r="AY64" s="1"/>
      <c r="AZ64" s="1"/>
      <c r="BA64" s="1"/>
      <c r="BB64" s="1"/>
      <c r="BC64" s="1"/>
      <c r="BD64" s="3"/>
      <c r="BE64" s="3"/>
    </row>
    <row r="65" spans="1:57" s="10" customFormat="1" ht="16.5" customHeight="1" x14ac:dyDescent="0.15">
      <c r="A65" s="3"/>
      <c r="B65" s="3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"/>
      <c r="AC65" s="3"/>
      <c r="AD65" s="3"/>
      <c r="AF65" s="1"/>
      <c r="AG65" s="2"/>
      <c r="AH65" s="1"/>
      <c r="AI65" s="1"/>
      <c r="AJ65" s="1"/>
      <c r="AK65" s="1"/>
      <c r="AL65" s="1"/>
      <c r="AM65" s="2"/>
      <c r="AN65" s="1"/>
      <c r="AO65" s="1"/>
      <c r="AP65" s="1"/>
      <c r="AQ65" s="1"/>
      <c r="AR65" s="1"/>
      <c r="AS65" s="2"/>
      <c r="AT65" s="1"/>
      <c r="AU65" s="1"/>
      <c r="AV65" s="2"/>
      <c r="AW65" s="1"/>
      <c r="AX65" s="1"/>
      <c r="AY65" s="1"/>
      <c r="AZ65" s="1"/>
      <c r="BA65" s="1"/>
      <c r="BB65" s="1"/>
      <c r="BC65" s="1"/>
      <c r="BD65" s="3"/>
      <c r="BE65" s="3"/>
    </row>
    <row r="66" spans="1:57" s="10" customFormat="1" ht="21" customHeight="1" x14ac:dyDescent="0.15">
      <c r="A66" s="3"/>
      <c r="B66" s="3"/>
      <c r="C66" s="3"/>
      <c r="D66" s="1"/>
      <c r="E66" s="1"/>
      <c r="J66" s="1"/>
      <c r="K66" s="1"/>
      <c r="L66" s="102"/>
      <c r="M66" s="102"/>
      <c r="N66" s="102"/>
      <c r="O66" s="202"/>
      <c r="V66" s="1"/>
      <c r="W66" s="1"/>
      <c r="X66" s="1"/>
      <c r="Y66" s="1"/>
      <c r="Z66" s="1"/>
      <c r="AA66" s="1"/>
      <c r="AB66" s="3"/>
      <c r="AC66" s="3"/>
      <c r="AD66" s="3"/>
      <c r="AF66" s="1"/>
      <c r="AG66" s="2"/>
      <c r="AH66" s="1"/>
      <c r="AI66" s="1"/>
      <c r="AJ66" s="1"/>
      <c r="AK66" s="1"/>
      <c r="AL66" s="1"/>
      <c r="AM66" s="2"/>
      <c r="AN66" s="1"/>
      <c r="AO66" s="1"/>
      <c r="AP66" s="1"/>
      <c r="AQ66" s="1"/>
      <c r="AR66" s="1"/>
      <c r="AS66" s="2"/>
      <c r="AT66" s="1"/>
      <c r="AU66" s="1"/>
      <c r="AV66" s="2"/>
      <c r="AW66" s="1"/>
      <c r="AX66" s="1"/>
      <c r="AY66" s="1"/>
      <c r="AZ66" s="1"/>
      <c r="BA66" s="1"/>
      <c r="BB66" s="1"/>
      <c r="BC66" s="1"/>
      <c r="BD66" s="3"/>
      <c r="BE66" s="3"/>
    </row>
    <row r="67" spans="1:57" s="10" customFormat="1" ht="19.5" customHeight="1" x14ac:dyDescent="0.15">
      <c r="A67" s="3"/>
      <c r="B67" s="3"/>
      <c r="C67" s="3"/>
      <c r="D67" s="1"/>
      <c r="E67" s="102"/>
      <c r="F67" s="102"/>
      <c r="G67" s="102"/>
      <c r="H67" s="20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"/>
      <c r="AC67" s="3"/>
      <c r="AD67" s="3"/>
      <c r="AF67" s="1"/>
      <c r="AG67" s="2"/>
      <c r="AH67" s="1"/>
      <c r="AI67" s="1"/>
      <c r="AJ67" s="1"/>
      <c r="AK67" s="1"/>
      <c r="AL67" s="1"/>
      <c r="AM67" s="2"/>
      <c r="AN67" s="1"/>
      <c r="AO67" s="1"/>
      <c r="AP67" s="1"/>
      <c r="AQ67" s="1"/>
      <c r="AR67" s="1"/>
      <c r="AS67" s="2"/>
      <c r="AT67" s="1"/>
      <c r="AU67" s="1"/>
      <c r="AV67" s="2"/>
      <c r="AW67" s="1"/>
      <c r="AX67" s="1"/>
      <c r="AY67" s="1"/>
      <c r="AZ67" s="1"/>
      <c r="BA67" s="1"/>
      <c r="BB67" s="1"/>
      <c r="BC67" s="1"/>
      <c r="BD67" s="3"/>
      <c r="BE67" s="3"/>
    </row>
    <row r="68" spans="1:57" ht="30.75" customHeight="1" thickBot="1" x14ac:dyDescent="0.2">
      <c r="F68" s="102"/>
      <c r="G68" s="102"/>
      <c r="H68" s="102"/>
      <c r="I68" s="202"/>
      <c r="L68" s="102" t="s">
        <v>23</v>
      </c>
      <c r="M68" s="102"/>
      <c r="N68" s="102"/>
      <c r="O68" s="202"/>
    </row>
    <row r="69" spans="1:57" ht="30.75" customHeight="1" x14ac:dyDescent="0.15">
      <c r="A69" s="103"/>
      <c r="B69" s="104"/>
      <c r="C69" s="203"/>
      <c r="D69" s="115">
        <v>27</v>
      </c>
      <c r="E69" s="205"/>
      <c r="F69" s="205"/>
      <c r="G69" s="205"/>
      <c r="H69" s="205"/>
      <c r="I69" s="206"/>
      <c r="J69" s="115">
        <v>28</v>
      </c>
      <c r="K69" s="205"/>
      <c r="L69" s="205"/>
      <c r="M69" s="205"/>
      <c r="N69" s="205"/>
      <c r="O69" s="206"/>
    </row>
    <row r="70" spans="1:57" ht="30.75" customHeight="1" x14ac:dyDescent="0.15">
      <c r="A70" s="106"/>
      <c r="B70" s="107"/>
      <c r="C70" s="204"/>
      <c r="D70" s="32" t="s">
        <v>24</v>
      </c>
      <c r="E70" s="23" t="s">
        <v>0</v>
      </c>
      <c r="F70" s="26" t="s">
        <v>21</v>
      </c>
      <c r="G70" s="26" t="s">
        <v>0</v>
      </c>
      <c r="H70" s="26" t="s">
        <v>22</v>
      </c>
      <c r="I70" s="30" t="s">
        <v>1</v>
      </c>
      <c r="J70" s="32" t="s">
        <v>24</v>
      </c>
      <c r="K70" s="23" t="s">
        <v>0</v>
      </c>
      <c r="L70" s="26" t="s">
        <v>21</v>
      </c>
      <c r="M70" s="26" t="s">
        <v>0</v>
      </c>
      <c r="N70" s="26" t="s">
        <v>22</v>
      </c>
      <c r="O70" s="30" t="s">
        <v>1</v>
      </c>
    </row>
    <row r="71" spans="1:57" ht="30.75" customHeight="1" x14ac:dyDescent="0.15">
      <c r="A71" s="118" t="s">
        <v>19</v>
      </c>
      <c r="B71" s="119"/>
      <c r="C71" s="201"/>
      <c r="D71" s="31">
        <f>D75+D76+D77</f>
        <v>84729706</v>
      </c>
      <c r="E71" s="22">
        <v>99</v>
      </c>
      <c r="F71" s="34">
        <f>F75+F76+F77</f>
        <v>81769041</v>
      </c>
      <c r="G71" s="22">
        <v>99.4</v>
      </c>
      <c r="H71" s="22">
        <v>35.9</v>
      </c>
      <c r="I71" s="29">
        <f>F71/D71*100</f>
        <v>96.505753247863268</v>
      </c>
      <c r="J71" s="31">
        <f>J75+J76+J77</f>
        <v>82184377</v>
      </c>
      <c r="K71" s="22">
        <f>+ROUND(J71/D71*100,1)</f>
        <v>97</v>
      </c>
      <c r="L71" s="34">
        <f>L75+L76+L77</f>
        <v>79527620</v>
      </c>
      <c r="M71" s="22">
        <f>+ROUND(L71/F71*100,1)</f>
        <v>97.3</v>
      </c>
      <c r="N71" s="22">
        <f>ROUND(L71/L95*100,1)-0.1</f>
        <v>34.4</v>
      </c>
      <c r="O71" s="29">
        <f>ROUND(L71/J71*100,1)</f>
        <v>96.8</v>
      </c>
    </row>
    <row r="72" spans="1:57" ht="30.75" customHeight="1" x14ac:dyDescent="0.15">
      <c r="A72" s="13"/>
      <c r="B72" s="121" t="s">
        <v>29</v>
      </c>
      <c r="C72" s="9" t="s">
        <v>30</v>
      </c>
      <c r="D72" s="31">
        <v>69550394</v>
      </c>
      <c r="E72" s="22">
        <v>101.4</v>
      </c>
      <c r="F72" s="34">
        <v>66645373</v>
      </c>
      <c r="G72" s="22">
        <v>102</v>
      </c>
      <c r="H72" s="22">
        <f>F72/F95*100</f>
        <v>29.341771441563839</v>
      </c>
      <c r="I72" s="29">
        <f t="shared" ref="I72:I97" si="2">F72/D72*100</f>
        <v>95.823142281551981</v>
      </c>
      <c r="J72" s="31">
        <v>70299994</v>
      </c>
      <c r="K72" s="22">
        <f t="shared" ref="K72:K97" si="3">+ROUND(J72/D72*100,1)</f>
        <v>101.1</v>
      </c>
      <c r="L72" s="34">
        <v>67683614</v>
      </c>
      <c r="M72" s="22">
        <f t="shared" ref="M72:M97" si="4">+ROUND(L72/F72*100,1)</f>
        <v>101.6</v>
      </c>
      <c r="N72" s="22">
        <f>ROUND(L72/L95*100,1)</f>
        <v>29.4</v>
      </c>
      <c r="O72" s="29">
        <f t="shared" ref="O72:O97" si="5">ROUND(L72/J72*100,1)</f>
        <v>96.3</v>
      </c>
    </row>
    <row r="73" spans="1:57" ht="30.75" customHeight="1" x14ac:dyDescent="0.15">
      <c r="A73" s="13"/>
      <c r="B73" s="121"/>
      <c r="C73" s="9" t="s">
        <v>31</v>
      </c>
      <c r="D73" s="31">
        <v>1964057</v>
      </c>
      <c r="E73" s="22">
        <v>80.7</v>
      </c>
      <c r="F73" s="34">
        <v>1964057</v>
      </c>
      <c r="G73" s="22">
        <v>80.7</v>
      </c>
      <c r="H73" s="22">
        <f>F73/F95*100</f>
        <v>0.86470986653797488</v>
      </c>
      <c r="I73" s="29">
        <f t="shared" si="2"/>
        <v>100</v>
      </c>
      <c r="J73" s="31">
        <v>1394424</v>
      </c>
      <c r="K73" s="22">
        <f t="shared" si="3"/>
        <v>71</v>
      </c>
      <c r="L73" s="34">
        <v>1394424</v>
      </c>
      <c r="M73" s="22">
        <f t="shared" si="4"/>
        <v>71</v>
      </c>
      <c r="N73" s="22">
        <f>ROUND(L73/L95*100,1)</f>
        <v>0.6</v>
      </c>
      <c r="O73" s="29">
        <f t="shared" si="5"/>
        <v>100</v>
      </c>
    </row>
    <row r="74" spans="1:57" ht="30.75" customHeight="1" x14ac:dyDescent="0.15">
      <c r="A74" s="13"/>
      <c r="B74" s="121"/>
      <c r="C74" s="8" t="s">
        <v>32</v>
      </c>
      <c r="D74" s="31">
        <v>2011297</v>
      </c>
      <c r="E74" s="22">
        <v>108.9</v>
      </c>
      <c r="F74" s="34">
        <v>2011297</v>
      </c>
      <c r="G74" s="22">
        <v>108.9</v>
      </c>
      <c r="H74" s="22">
        <f>F74/F95*100</f>
        <v>0.88550808883766063</v>
      </c>
      <c r="I74" s="29">
        <f t="shared" si="2"/>
        <v>100</v>
      </c>
      <c r="J74" s="31">
        <v>814778</v>
      </c>
      <c r="K74" s="22">
        <f t="shared" si="3"/>
        <v>40.5</v>
      </c>
      <c r="L74" s="34">
        <v>814778</v>
      </c>
      <c r="M74" s="22">
        <f t="shared" si="4"/>
        <v>40.5</v>
      </c>
      <c r="N74" s="22">
        <f>ROUNDDOWN(L74/L95*100,1)</f>
        <v>0.3</v>
      </c>
      <c r="O74" s="29">
        <f t="shared" si="5"/>
        <v>100</v>
      </c>
    </row>
    <row r="75" spans="1:57" ht="30.75" customHeight="1" x14ac:dyDescent="0.15">
      <c r="A75" s="13"/>
      <c r="B75" s="121"/>
      <c r="C75" s="8" t="s">
        <v>33</v>
      </c>
      <c r="D75" s="31">
        <f>SUM(D72:D74)</f>
        <v>73525748</v>
      </c>
      <c r="E75" s="22">
        <v>100.9</v>
      </c>
      <c r="F75" s="34">
        <f>SUM(F72:F74)</f>
        <v>70620727</v>
      </c>
      <c r="G75" s="22">
        <v>101.4</v>
      </c>
      <c r="H75" s="22">
        <f>F75/F95*100</f>
        <v>31.091989396939475</v>
      </c>
      <c r="I75" s="29">
        <f t="shared" si="2"/>
        <v>96.048974571465777</v>
      </c>
      <c r="J75" s="31">
        <f>SUM(J72:J74)</f>
        <v>72509196</v>
      </c>
      <c r="K75" s="22">
        <f t="shared" si="3"/>
        <v>98.6</v>
      </c>
      <c r="L75" s="34">
        <f>SUM(L72:L74)</f>
        <v>69892816</v>
      </c>
      <c r="M75" s="22">
        <f t="shared" si="4"/>
        <v>99</v>
      </c>
      <c r="N75" s="22">
        <f>ROUND(L75/L95*100,1)-0.1</f>
        <v>30.299999999999997</v>
      </c>
      <c r="O75" s="29">
        <f t="shared" si="5"/>
        <v>96.4</v>
      </c>
    </row>
    <row r="76" spans="1:57" ht="30.75" customHeight="1" x14ac:dyDescent="0.15">
      <c r="A76" s="13"/>
      <c r="B76" s="122" t="s">
        <v>3</v>
      </c>
      <c r="C76" s="122"/>
      <c r="D76" s="31">
        <v>10333706</v>
      </c>
      <c r="E76" s="22">
        <v>88.3</v>
      </c>
      <c r="F76" s="34">
        <v>10278062</v>
      </c>
      <c r="G76" s="22">
        <v>88.3</v>
      </c>
      <c r="H76" s="22">
        <f>F76/F95*100</f>
        <v>4.525093528491805</v>
      </c>
      <c r="I76" s="29">
        <f t="shared" si="2"/>
        <v>99.461529097111921</v>
      </c>
      <c r="J76" s="31">
        <v>9067507</v>
      </c>
      <c r="K76" s="22">
        <f t="shared" si="3"/>
        <v>87.7</v>
      </c>
      <c r="L76" s="34">
        <v>9027130</v>
      </c>
      <c r="M76" s="22">
        <f t="shared" si="4"/>
        <v>87.8</v>
      </c>
      <c r="N76" s="22">
        <f>ROUND(L76/L95*100,1)</f>
        <v>3.9</v>
      </c>
      <c r="O76" s="29">
        <f t="shared" si="5"/>
        <v>99.6</v>
      </c>
    </row>
    <row r="77" spans="1:57" ht="30.75" customHeight="1" x14ac:dyDescent="0.15">
      <c r="A77" s="15"/>
      <c r="B77" s="125" t="s">
        <v>4</v>
      </c>
      <c r="C77" s="200"/>
      <c r="D77" s="31">
        <v>870252</v>
      </c>
      <c r="E77" s="22">
        <v>85.3</v>
      </c>
      <c r="F77" s="34">
        <v>870252</v>
      </c>
      <c r="G77" s="22">
        <v>85.3</v>
      </c>
      <c r="H77" s="22">
        <v>0.3</v>
      </c>
      <c r="I77" s="29">
        <f t="shared" si="2"/>
        <v>100</v>
      </c>
      <c r="J77" s="31">
        <v>607674</v>
      </c>
      <c r="K77" s="22">
        <f t="shared" si="3"/>
        <v>69.8</v>
      </c>
      <c r="L77" s="34">
        <v>607674</v>
      </c>
      <c r="M77" s="22">
        <f t="shared" si="4"/>
        <v>69.8</v>
      </c>
      <c r="N77" s="22">
        <f>ROUND(L77/L95*100,1)-0.1</f>
        <v>0.19999999999999998</v>
      </c>
      <c r="O77" s="29">
        <f t="shared" si="5"/>
        <v>100</v>
      </c>
    </row>
    <row r="78" spans="1:57" ht="30.75" customHeight="1" x14ac:dyDescent="0.15">
      <c r="A78" s="118" t="s">
        <v>20</v>
      </c>
      <c r="B78" s="119"/>
      <c r="C78" s="201"/>
      <c r="D78" s="31">
        <f>SUM(D79:D80)</f>
        <v>47476046</v>
      </c>
      <c r="E78" s="22">
        <v>119.7</v>
      </c>
      <c r="F78" s="34">
        <f>SUM(F79:F80)</f>
        <v>47255978</v>
      </c>
      <c r="G78" s="22">
        <v>119.8</v>
      </c>
      <c r="H78" s="22">
        <v>20.9</v>
      </c>
      <c r="I78" s="29">
        <f t="shared" si="2"/>
        <v>99.536465189203</v>
      </c>
      <c r="J78" s="31">
        <f>SUM(J79:J80)</f>
        <v>52844479</v>
      </c>
      <c r="K78" s="22">
        <f t="shared" si="3"/>
        <v>111.3</v>
      </c>
      <c r="L78" s="34">
        <f>SUM(L79:L80)</f>
        <v>52661551</v>
      </c>
      <c r="M78" s="22">
        <f t="shared" si="4"/>
        <v>111.4</v>
      </c>
      <c r="N78" s="22">
        <f>ROUND(L78/L95*100,1)</f>
        <v>22.9</v>
      </c>
      <c r="O78" s="29">
        <f t="shared" si="5"/>
        <v>99.7</v>
      </c>
    </row>
    <row r="79" spans="1:57" ht="30.75" customHeight="1" x14ac:dyDescent="0.15">
      <c r="A79" s="17"/>
      <c r="B79" s="122" t="s">
        <v>2</v>
      </c>
      <c r="C79" s="122"/>
      <c r="D79" s="31">
        <v>1789146</v>
      </c>
      <c r="E79" s="22">
        <v>108</v>
      </c>
      <c r="F79" s="21">
        <v>1709713</v>
      </c>
      <c r="G79" s="22">
        <v>109</v>
      </c>
      <c r="H79" s="22">
        <f>F79/F95*100</f>
        <v>0.75273054705043718</v>
      </c>
      <c r="I79" s="29">
        <f t="shared" si="2"/>
        <v>95.560284068488542</v>
      </c>
      <c r="J79" s="31">
        <v>1856140</v>
      </c>
      <c r="K79" s="22">
        <f t="shared" si="3"/>
        <v>103.7</v>
      </c>
      <c r="L79" s="21">
        <v>1784326</v>
      </c>
      <c r="M79" s="22">
        <f t="shared" si="4"/>
        <v>104.4</v>
      </c>
      <c r="N79" s="22">
        <f>ROUND(L79/L95*100,1)</f>
        <v>0.8</v>
      </c>
      <c r="O79" s="29">
        <f t="shared" si="5"/>
        <v>96.1</v>
      </c>
    </row>
    <row r="80" spans="1:57" ht="30.75" customHeight="1" x14ac:dyDescent="0.15">
      <c r="A80" s="18"/>
      <c r="B80" s="122" t="s">
        <v>3</v>
      </c>
      <c r="C80" s="122"/>
      <c r="D80" s="31">
        <v>45686900</v>
      </c>
      <c r="E80" s="22">
        <v>120.2</v>
      </c>
      <c r="F80" s="21">
        <v>45546265</v>
      </c>
      <c r="G80" s="22">
        <v>120.3</v>
      </c>
      <c r="H80" s="22">
        <f>F80/F95*100</f>
        <v>20.052526341879709</v>
      </c>
      <c r="I80" s="29">
        <f t="shared" si="2"/>
        <v>99.692176532003714</v>
      </c>
      <c r="J80" s="31">
        <v>50988339</v>
      </c>
      <c r="K80" s="22">
        <f t="shared" si="3"/>
        <v>111.6</v>
      </c>
      <c r="L80" s="21">
        <v>50877225</v>
      </c>
      <c r="M80" s="22">
        <f t="shared" si="4"/>
        <v>111.7</v>
      </c>
      <c r="N80" s="22">
        <f>ROUND(L80/L95*100,1)</f>
        <v>22.1</v>
      </c>
      <c r="O80" s="29">
        <f t="shared" si="5"/>
        <v>99.8</v>
      </c>
    </row>
    <row r="81" spans="1:15" ht="30.75" customHeight="1" x14ac:dyDescent="0.15">
      <c r="A81" s="127" t="s">
        <v>5</v>
      </c>
      <c r="B81" s="122" t="s">
        <v>6</v>
      </c>
      <c r="C81" s="122"/>
      <c r="D81" s="31">
        <v>38014646</v>
      </c>
      <c r="E81" s="22">
        <v>174.8</v>
      </c>
      <c r="F81" s="21">
        <v>38014646</v>
      </c>
      <c r="G81" s="22">
        <v>174.8</v>
      </c>
      <c r="H81" s="22">
        <f>F81/F95*100</f>
        <v>16.736601569683749</v>
      </c>
      <c r="I81" s="29">
        <f t="shared" si="2"/>
        <v>100</v>
      </c>
      <c r="J81" s="31">
        <v>37848759</v>
      </c>
      <c r="K81" s="22">
        <f t="shared" si="3"/>
        <v>99.6</v>
      </c>
      <c r="L81" s="21">
        <v>37848759</v>
      </c>
      <c r="M81" s="22">
        <f t="shared" si="4"/>
        <v>99.6</v>
      </c>
      <c r="N81" s="22">
        <f>ROUND(L81/L95*100,1)+0.1</f>
        <v>16.5</v>
      </c>
      <c r="O81" s="29">
        <f t="shared" si="5"/>
        <v>100</v>
      </c>
    </row>
    <row r="82" spans="1:15" ht="30.75" customHeight="1" x14ac:dyDescent="0.15">
      <c r="A82" s="128"/>
      <c r="B82" s="122" t="s">
        <v>7</v>
      </c>
      <c r="C82" s="122"/>
      <c r="D82" s="31">
        <v>149724</v>
      </c>
      <c r="E82" s="22">
        <v>100.3</v>
      </c>
      <c r="F82" s="21">
        <v>149724</v>
      </c>
      <c r="G82" s="22">
        <v>100.3</v>
      </c>
      <c r="H82" s="22">
        <f>F82/F95*100</f>
        <v>6.5918565529173412E-2</v>
      </c>
      <c r="I82" s="29">
        <f t="shared" si="2"/>
        <v>100</v>
      </c>
      <c r="J82" s="31">
        <v>105468</v>
      </c>
      <c r="K82" s="22">
        <f t="shared" si="3"/>
        <v>70.400000000000006</v>
      </c>
      <c r="L82" s="21">
        <v>105468</v>
      </c>
      <c r="M82" s="22">
        <f t="shared" si="4"/>
        <v>70.400000000000006</v>
      </c>
      <c r="N82" s="22">
        <f>ROUND(L82/L95*100,1)</f>
        <v>0</v>
      </c>
      <c r="O82" s="29">
        <f t="shared" si="5"/>
        <v>100</v>
      </c>
    </row>
    <row r="83" spans="1:15" ht="30.75" customHeight="1" x14ac:dyDescent="0.15">
      <c r="A83" s="129"/>
      <c r="B83" s="133" t="s">
        <v>18</v>
      </c>
      <c r="C83" s="133"/>
      <c r="D83" s="31">
        <f>SUM(D81:D82)</f>
        <v>38164370</v>
      </c>
      <c r="E83" s="22">
        <v>174.3</v>
      </c>
      <c r="F83" s="21">
        <f>SUM(F81:F82)</f>
        <v>38164370</v>
      </c>
      <c r="G83" s="22">
        <v>174.3</v>
      </c>
      <c r="H83" s="22">
        <f>F83/F95*100</f>
        <v>16.802520135212923</v>
      </c>
      <c r="I83" s="29">
        <f t="shared" si="2"/>
        <v>100</v>
      </c>
      <c r="J83" s="31">
        <f>SUM(J81:J82)</f>
        <v>37954227</v>
      </c>
      <c r="K83" s="22">
        <f t="shared" si="3"/>
        <v>99.4</v>
      </c>
      <c r="L83" s="21">
        <f>SUM(L81:L82)</f>
        <v>37954227</v>
      </c>
      <c r="M83" s="22">
        <f t="shared" si="4"/>
        <v>99.4</v>
      </c>
      <c r="N83" s="22">
        <f>ROUNDDOWN(L83/L95*100,1)+0.1</f>
        <v>16.5</v>
      </c>
      <c r="O83" s="29">
        <f t="shared" si="5"/>
        <v>100</v>
      </c>
    </row>
    <row r="84" spans="1:15" ht="30.75" customHeight="1" x14ac:dyDescent="0.15">
      <c r="A84" s="137" t="s">
        <v>8</v>
      </c>
      <c r="B84" s="138"/>
      <c r="C84" s="198"/>
      <c r="D84" s="31">
        <v>4459738</v>
      </c>
      <c r="E84" s="22">
        <v>97.8</v>
      </c>
      <c r="F84" s="21">
        <v>4265332</v>
      </c>
      <c r="G84" s="22">
        <v>97.9</v>
      </c>
      <c r="H84" s="22">
        <f>F84/F95*100</f>
        <v>1.8778857560957514</v>
      </c>
      <c r="I84" s="29">
        <f t="shared" si="2"/>
        <v>95.640865001486631</v>
      </c>
      <c r="J84" s="31">
        <v>4868707</v>
      </c>
      <c r="K84" s="22">
        <f t="shared" si="3"/>
        <v>109.2</v>
      </c>
      <c r="L84" s="21">
        <v>4721074</v>
      </c>
      <c r="M84" s="22">
        <f t="shared" si="4"/>
        <v>110.7</v>
      </c>
      <c r="N84" s="22">
        <f>ROUND(L84/L95*100,1)</f>
        <v>2.1</v>
      </c>
      <c r="O84" s="29">
        <f t="shared" si="5"/>
        <v>97</v>
      </c>
    </row>
    <row r="85" spans="1:15" ht="30.75" customHeight="1" x14ac:dyDescent="0.15">
      <c r="A85" s="137" t="s">
        <v>9</v>
      </c>
      <c r="B85" s="138"/>
      <c r="C85" s="198"/>
      <c r="D85" s="31">
        <v>2254570</v>
      </c>
      <c r="E85" s="22">
        <v>98.7</v>
      </c>
      <c r="F85" s="21">
        <v>2254570</v>
      </c>
      <c r="G85" s="22">
        <v>98.7</v>
      </c>
      <c r="H85" s="22">
        <f>F85/F95*100</f>
        <v>0.99261321020750504</v>
      </c>
      <c r="I85" s="29">
        <f t="shared" si="2"/>
        <v>100</v>
      </c>
      <c r="J85" s="31">
        <v>2191934</v>
      </c>
      <c r="K85" s="22">
        <f t="shared" si="3"/>
        <v>97.2</v>
      </c>
      <c r="L85" s="21">
        <v>2191934</v>
      </c>
      <c r="M85" s="22">
        <f t="shared" si="4"/>
        <v>97.2</v>
      </c>
      <c r="N85" s="22">
        <f>ROUND(L85/L95*100,1)</f>
        <v>1</v>
      </c>
      <c r="O85" s="29">
        <f t="shared" si="5"/>
        <v>100</v>
      </c>
    </row>
    <row r="86" spans="1:15" ht="30.75" customHeight="1" x14ac:dyDescent="0.15">
      <c r="A86" s="142" t="s">
        <v>10</v>
      </c>
      <c r="B86" s="143"/>
      <c r="C86" s="199"/>
      <c r="D86" s="31">
        <v>926978</v>
      </c>
      <c r="E86" s="22">
        <v>99.4</v>
      </c>
      <c r="F86" s="21">
        <v>916653</v>
      </c>
      <c r="G86" s="22">
        <v>99.6</v>
      </c>
      <c r="H86" s="22">
        <f>F86/F95*100</f>
        <v>0.40357224525135171</v>
      </c>
      <c r="I86" s="29">
        <f t="shared" si="2"/>
        <v>98.886165583217718</v>
      </c>
      <c r="J86" s="31">
        <v>898284</v>
      </c>
      <c r="K86" s="22">
        <f t="shared" si="3"/>
        <v>96.9</v>
      </c>
      <c r="L86" s="21">
        <v>888959</v>
      </c>
      <c r="M86" s="22">
        <f t="shared" si="4"/>
        <v>97</v>
      </c>
      <c r="N86" s="22">
        <f>ROUND(L86/L95*100,1)</f>
        <v>0.4</v>
      </c>
      <c r="O86" s="29">
        <f t="shared" si="5"/>
        <v>99</v>
      </c>
    </row>
    <row r="87" spans="1:15" ht="30.75" customHeight="1" x14ac:dyDescent="0.15">
      <c r="A87" s="137" t="s">
        <v>15</v>
      </c>
      <c r="B87" s="138"/>
      <c r="C87" s="198"/>
      <c r="D87" s="31">
        <v>2874279</v>
      </c>
      <c r="E87" s="22">
        <v>157.19999999999999</v>
      </c>
      <c r="F87" s="21">
        <v>2874279</v>
      </c>
      <c r="G87" s="22">
        <v>157.19999999999999</v>
      </c>
      <c r="H87" s="22">
        <f>F87/F95*100</f>
        <v>1.2654507534572079</v>
      </c>
      <c r="I87" s="29">
        <f t="shared" si="2"/>
        <v>100</v>
      </c>
      <c r="J87" s="31">
        <v>3006106</v>
      </c>
      <c r="K87" s="22">
        <f t="shared" si="3"/>
        <v>104.6</v>
      </c>
      <c r="L87" s="21">
        <v>3006106</v>
      </c>
      <c r="M87" s="22">
        <f t="shared" si="4"/>
        <v>104.6</v>
      </c>
      <c r="N87" s="22">
        <f>ROUND(L87/L95*100,1)</f>
        <v>1.3</v>
      </c>
      <c r="O87" s="29">
        <f t="shared" si="5"/>
        <v>100</v>
      </c>
    </row>
    <row r="88" spans="1:15" ht="30.75" customHeight="1" x14ac:dyDescent="0.15">
      <c r="A88" s="137" t="s">
        <v>16</v>
      </c>
      <c r="B88" s="138"/>
      <c r="C88" s="198"/>
      <c r="D88" s="31">
        <v>17529296</v>
      </c>
      <c r="E88" s="22">
        <v>96.8</v>
      </c>
      <c r="F88" s="21">
        <v>17529296</v>
      </c>
      <c r="G88" s="22">
        <v>96.8</v>
      </c>
      <c r="H88" s="22">
        <f>F88/F95*100</f>
        <v>7.7175739831708832</v>
      </c>
      <c r="I88" s="29">
        <f t="shared" si="2"/>
        <v>100</v>
      </c>
      <c r="J88" s="31">
        <v>17479882</v>
      </c>
      <c r="K88" s="22">
        <f t="shared" si="3"/>
        <v>99.7</v>
      </c>
      <c r="L88" s="21">
        <v>17479501</v>
      </c>
      <c r="M88" s="22">
        <f t="shared" si="4"/>
        <v>99.7</v>
      </c>
      <c r="N88" s="22">
        <f>ROUND(L88/L95*100,1)</f>
        <v>7.6</v>
      </c>
      <c r="O88" s="29">
        <v>99.9</v>
      </c>
    </row>
    <row r="89" spans="1:15" ht="30.75" customHeight="1" x14ac:dyDescent="0.15">
      <c r="A89" s="137" t="s">
        <v>12</v>
      </c>
      <c r="B89" s="138"/>
      <c r="C89" s="198"/>
      <c r="D89" s="31">
        <v>32469394</v>
      </c>
      <c r="E89" s="22">
        <v>98.9</v>
      </c>
      <c r="F89" s="21">
        <v>32071813</v>
      </c>
      <c r="G89" s="22">
        <v>99.2</v>
      </c>
      <c r="H89" s="22">
        <f>F89/F95*100</f>
        <v>14.120167153428278</v>
      </c>
      <c r="I89" s="29">
        <f t="shared" si="2"/>
        <v>98.775520725764082</v>
      </c>
      <c r="J89" s="31">
        <v>32123971</v>
      </c>
      <c r="K89" s="22">
        <f t="shared" si="3"/>
        <v>98.9</v>
      </c>
      <c r="L89" s="21">
        <v>31819458</v>
      </c>
      <c r="M89" s="22">
        <f t="shared" si="4"/>
        <v>99.2</v>
      </c>
      <c r="N89" s="22">
        <f>ROUND(L89/L95*100,1)</f>
        <v>13.8</v>
      </c>
      <c r="O89" s="29">
        <f t="shared" si="5"/>
        <v>99.1</v>
      </c>
    </row>
    <row r="90" spans="1:15" ht="30.75" customHeight="1" x14ac:dyDescent="0.15">
      <c r="A90" s="137" t="s">
        <v>13</v>
      </c>
      <c r="B90" s="138"/>
      <c r="C90" s="198"/>
      <c r="D90" s="31">
        <v>2736</v>
      </c>
      <c r="E90" s="22">
        <v>100.3</v>
      </c>
      <c r="F90" s="21">
        <v>2736</v>
      </c>
      <c r="G90" s="22">
        <v>100.3</v>
      </c>
      <c r="H90" s="22">
        <f>F90/F95*100</f>
        <v>1.2045710459767202E-3</v>
      </c>
      <c r="I90" s="29">
        <f t="shared" si="2"/>
        <v>100</v>
      </c>
      <c r="J90" s="31">
        <v>2661</v>
      </c>
      <c r="K90" s="22">
        <f t="shared" si="3"/>
        <v>97.3</v>
      </c>
      <c r="L90" s="21">
        <v>2661</v>
      </c>
      <c r="M90" s="22">
        <f t="shared" si="4"/>
        <v>97.3</v>
      </c>
      <c r="N90" s="22">
        <f>ROUND(L90/L95*100,1)</f>
        <v>0</v>
      </c>
      <c r="O90" s="29">
        <f t="shared" si="5"/>
        <v>100</v>
      </c>
    </row>
    <row r="91" spans="1:15" ht="30.75" customHeight="1" x14ac:dyDescent="0.15">
      <c r="A91" s="137" t="s">
        <v>14</v>
      </c>
      <c r="B91" s="138"/>
      <c r="C91" s="198"/>
      <c r="D91" s="31"/>
      <c r="E91" s="22"/>
      <c r="F91" s="21"/>
      <c r="G91" s="22"/>
      <c r="H91" s="22"/>
      <c r="I91" s="29"/>
      <c r="J91" s="31"/>
      <c r="K91" s="22"/>
      <c r="L91" s="21"/>
      <c r="M91" s="22"/>
      <c r="N91" s="22"/>
      <c r="O91" s="29"/>
    </row>
    <row r="92" spans="1:15" ht="30.75" customHeight="1" x14ac:dyDescent="0.15">
      <c r="A92" s="137" t="s">
        <v>25</v>
      </c>
      <c r="B92" s="138"/>
      <c r="C92" s="198"/>
      <c r="D92" s="31">
        <v>27357</v>
      </c>
      <c r="E92" s="22">
        <v>44</v>
      </c>
      <c r="F92" s="21">
        <v>27357</v>
      </c>
      <c r="G92" s="22">
        <v>44</v>
      </c>
      <c r="H92" s="22">
        <f>F92/F95*100</f>
        <v>1.2044389658181701E-2</v>
      </c>
      <c r="I92" s="29">
        <f t="shared" si="2"/>
        <v>100</v>
      </c>
      <c r="J92" s="31">
        <v>25843</v>
      </c>
      <c r="K92" s="22">
        <f t="shared" si="3"/>
        <v>94.5</v>
      </c>
      <c r="L92" s="21">
        <v>25843</v>
      </c>
      <c r="M92" s="22">
        <f t="shared" si="4"/>
        <v>94.5</v>
      </c>
      <c r="N92" s="22">
        <f>ROUND(L92/L95*100,1)</f>
        <v>0</v>
      </c>
      <c r="O92" s="29">
        <f t="shared" si="5"/>
        <v>100</v>
      </c>
    </row>
    <row r="93" spans="1:15" ht="30.75" customHeight="1" x14ac:dyDescent="0.15">
      <c r="A93" s="168" t="s">
        <v>17</v>
      </c>
      <c r="B93" s="155" t="s">
        <v>11</v>
      </c>
      <c r="C93" s="156"/>
      <c r="D93" s="31"/>
      <c r="E93" s="22"/>
      <c r="F93" s="21"/>
      <c r="G93" s="22"/>
      <c r="H93" s="22"/>
      <c r="I93" s="29"/>
      <c r="J93" s="31"/>
      <c r="K93" s="22"/>
      <c r="L93" s="21"/>
      <c r="M93" s="22"/>
      <c r="N93" s="22"/>
      <c r="O93" s="29"/>
    </row>
    <row r="94" spans="1:15" ht="30.75" customHeight="1" x14ac:dyDescent="0.15">
      <c r="A94" s="169"/>
      <c r="B94" s="171" t="s">
        <v>16</v>
      </c>
      <c r="C94" s="171"/>
      <c r="D94" s="31">
        <v>3372</v>
      </c>
      <c r="E94" s="22">
        <v>87.9</v>
      </c>
      <c r="F94" s="21">
        <v>3372</v>
      </c>
      <c r="G94" s="22"/>
      <c r="H94" s="22">
        <v>0</v>
      </c>
      <c r="I94" s="29">
        <f t="shared" si="2"/>
        <v>100</v>
      </c>
      <c r="J94" s="31"/>
      <c r="K94" s="22"/>
      <c r="L94" s="21"/>
      <c r="M94" s="22"/>
      <c r="N94" s="22"/>
      <c r="O94" s="29"/>
    </row>
    <row r="95" spans="1:15" ht="30.75" customHeight="1" thickBot="1" x14ac:dyDescent="0.2">
      <c r="A95" s="193" t="s">
        <v>18</v>
      </c>
      <c r="B95" s="194"/>
      <c r="C95" s="195"/>
      <c r="D95" s="44">
        <f>+D71+D78+D83+D84+D85+D86++D87+D88+D89+D90+D92+D94</f>
        <v>230917842</v>
      </c>
      <c r="E95" s="25">
        <v>111.2</v>
      </c>
      <c r="F95" s="24">
        <f>+F71+F78+F83+F84+F85+F86++F87+F88+F89+F90+F92+F94</f>
        <v>227134797</v>
      </c>
      <c r="G95" s="25">
        <v>111.6</v>
      </c>
      <c r="H95" s="25">
        <v>100</v>
      </c>
      <c r="I95" s="29">
        <f t="shared" si="2"/>
        <v>98.361735512840966</v>
      </c>
      <c r="J95" s="44">
        <f>+J71+J78+J83+J84+J85+J86++J87+J88+J89+J90+J92+J94</f>
        <v>233580471</v>
      </c>
      <c r="K95" s="25">
        <f t="shared" si="3"/>
        <v>101.2</v>
      </c>
      <c r="L95" s="24">
        <f>+L71+L78+L83+L84+L85+L86++L87+L88+L89+L90+L92+L94</f>
        <v>230278934</v>
      </c>
      <c r="M95" s="25">
        <f t="shared" si="4"/>
        <v>101.4</v>
      </c>
      <c r="N95" s="22">
        <f>ROUND(L95/L95*100,1)</f>
        <v>100</v>
      </c>
      <c r="O95" s="29">
        <f t="shared" si="5"/>
        <v>98.6</v>
      </c>
    </row>
    <row r="96" spans="1:15" ht="30.75" customHeight="1" thickBot="1" x14ac:dyDescent="0.2">
      <c r="A96" s="36"/>
      <c r="B96" s="36"/>
      <c r="C96" s="36"/>
      <c r="D96" s="39"/>
      <c r="E96" s="40"/>
      <c r="F96" s="39"/>
      <c r="G96" s="40"/>
      <c r="H96" s="40"/>
      <c r="I96" s="40"/>
      <c r="J96" s="39"/>
      <c r="K96" s="40"/>
      <c r="L96" s="39"/>
      <c r="M96" s="40"/>
      <c r="N96" s="40"/>
      <c r="O96" s="40"/>
    </row>
    <row r="97" spans="1:15" ht="30.75" customHeight="1" thickBot="1" x14ac:dyDescent="0.2">
      <c r="A97" s="161" t="s">
        <v>27</v>
      </c>
      <c r="B97" s="162"/>
      <c r="C97" s="162"/>
      <c r="D97" s="69">
        <f>D76+D80</f>
        <v>56020606</v>
      </c>
      <c r="E97" s="51">
        <v>112.7</v>
      </c>
      <c r="F97" s="50">
        <f>F76+F80</f>
        <v>55824327</v>
      </c>
      <c r="G97" s="51">
        <v>112.7</v>
      </c>
      <c r="H97" s="51">
        <f>+H76+H80</f>
        <v>24.577619870371514</v>
      </c>
      <c r="I97" s="52">
        <f t="shared" si="2"/>
        <v>99.649630709100151</v>
      </c>
      <c r="J97" s="69">
        <f>J76+J80</f>
        <v>60055846</v>
      </c>
      <c r="K97" s="51">
        <f t="shared" si="3"/>
        <v>107.2</v>
      </c>
      <c r="L97" s="50">
        <f>L76+L80</f>
        <v>59904355</v>
      </c>
      <c r="M97" s="51">
        <f t="shared" si="4"/>
        <v>107.3</v>
      </c>
      <c r="N97" s="51">
        <f>+N76+N80</f>
        <v>26</v>
      </c>
      <c r="O97" s="52">
        <f t="shared" si="5"/>
        <v>99.7</v>
      </c>
    </row>
  </sheetData>
  <mergeCells count="150">
    <mergeCell ref="A1:O1"/>
    <mergeCell ref="P1:AD1"/>
    <mergeCell ref="U2:AD2"/>
    <mergeCell ref="A3:C4"/>
    <mergeCell ref="D3:I3"/>
    <mergeCell ref="J3:O3"/>
    <mergeCell ref="P3:U3"/>
    <mergeCell ref="V3:AA3"/>
    <mergeCell ref="B11:C11"/>
    <mergeCell ref="AB11:AC11"/>
    <mergeCell ref="A12:C12"/>
    <mergeCell ref="AB12:AD12"/>
    <mergeCell ref="B13:C13"/>
    <mergeCell ref="AB13:AC13"/>
    <mergeCell ref="AB3:AD4"/>
    <mergeCell ref="A5:C5"/>
    <mergeCell ref="AB5:AD5"/>
    <mergeCell ref="B6:B9"/>
    <mergeCell ref="AC6:AC9"/>
    <mergeCell ref="B10:C10"/>
    <mergeCell ref="AB10:AC10"/>
    <mergeCell ref="B14:C14"/>
    <mergeCell ref="AB14:AC14"/>
    <mergeCell ref="A15:A17"/>
    <mergeCell ref="B15:C15"/>
    <mergeCell ref="AB15:AC15"/>
    <mergeCell ref="AD15:AD17"/>
    <mergeCell ref="B16:C16"/>
    <mergeCell ref="AB16:AC16"/>
    <mergeCell ref="B17:C17"/>
    <mergeCell ref="AB17:AC17"/>
    <mergeCell ref="A21:C21"/>
    <mergeCell ref="AB21:AD21"/>
    <mergeCell ref="A22:C22"/>
    <mergeCell ref="AB22:AD22"/>
    <mergeCell ref="A23:C23"/>
    <mergeCell ref="AB23:AD23"/>
    <mergeCell ref="A18:C18"/>
    <mergeCell ref="AB18:AD18"/>
    <mergeCell ref="A19:C19"/>
    <mergeCell ref="AB19:AD19"/>
    <mergeCell ref="A20:C20"/>
    <mergeCell ref="AB20:AD20"/>
    <mergeCell ref="A27:A28"/>
    <mergeCell ref="B27:C27"/>
    <mergeCell ref="AB27:AC27"/>
    <mergeCell ref="AD27:AD28"/>
    <mergeCell ref="B28:C28"/>
    <mergeCell ref="AB28:AC28"/>
    <mergeCell ref="A24:C24"/>
    <mergeCell ref="AB24:AD24"/>
    <mergeCell ref="A25:C25"/>
    <mergeCell ref="AB25:AD25"/>
    <mergeCell ref="A26:C26"/>
    <mergeCell ref="AB26:AD26"/>
    <mergeCell ref="U35:AD35"/>
    <mergeCell ref="A36:C37"/>
    <mergeCell ref="P36:U36"/>
    <mergeCell ref="V36:AA36"/>
    <mergeCell ref="AB36:AD37"/>
    <mergeCell ref="A29:C29"/>
    <mergeCell ref="AB29:AD29"/>
    <mergeCell ref="A31:C31"/>
    <mergeCell ref="AB31:AD31"/>
    <mergeCell ref="A33:C33"/>
    <mergeCell ref="AB33:AD33"/>
    <mergeCell ref="B44:C44"/>
    <mergeCell ref="AB44:AC44"/>
    <mergeCell ref="A45:C45"/>
    <mergeCell ref="AB45:AD45"/>
    <mergeCell ref="B46:C46"/>
    <mergeCell ref="AB46:AC46"/>
    <mergeCell ref="A38:C38"/>
    <mergeCell ref="AB38:AD38"/>
    <mergeCell ref="B39:B42"/>
    <mergeCell ref="AC39:AC42"/>
    <mergeCell ref="B43:C43"/>
    <mergeCell ref="AB43:AC43"/>
    <mergeCell ref="B47:C47"/>
    <mergeCell ref="AB47:AC47"/>
    <mergeCell ref="A48:A50"/>
    <mergeCell ref="B48:C48"/>
    <mergeCell ref="AB48:AC48"/>
    <mergeCell ref="AD48:AD50"/>
    <mergeCell ref="B49:C49"/>
    <mergeCell ref="AB49:AC49"/>
    <mergeCell ref="B50:C50"/>
    <mergeCell ref="AB50:AC50"/>
    <mergeCell ref="A54:C54"/>
    <mergeCell ref="AB54:AD54"/>
    <mergeCell ref="A55:C55"/>
    <mergeCell ref="AB55:AD55"/>
    <mergeCell ref="A56:C56"/>
    <mergeCell ref="AB56:AD56"/>
    <mergeCell ref="A51:C51"/>
    <mergeCell ref="AB51:AD51"/>
    <mergeCell ref="A52:C52"/>
    <mergeCell ref="AB52:AD52"/>
    <mergeCell ref="A53:C53"/>
    <mergeCell ref="AB53:AD53"/>
    <mergeCell ref="A60:A61"/>
    <mergeCell ref="B60:C60"/>
    <mergeCell ref="AB60:AC60"/>
    <mergeCell ref="AD60:AD61"/>
    <mergeCell ref="B61:C61"/>
    <mergeCell ref="AB61:AC61"/>
    <mergeCell ref="A57:C57"/>
    <mergeCell ref="AB57:AD57"/>
    <mergeCell ref="A58:C58"/>
    <mergeCell ref="AB58:AD58"/>
    <mergeCell ref="A59:C59"/>
    <mergeCell ref="AB59:AD59"/>
    <mergeCell ref="F68:I68"/>
    <mergeCell ref="A69:C70"/>
    <mergeCell ref="D69:I69"/>
    <mergeCell ref="A71:C71"/>
    <mergeCell ref="B72:B75"/>
    <mergeCell ref="B76:C76"/>
    <mergeCell ref="A62:C62"/>
    <mergeCell ref="AB62:AD62"/>
    <mergeCell ref="A64:C64"/>
    <mergeCell ref="AB64:AD64"/>
    <mergeCell ref="L66:O66"/>
    <mergeCell ref="E67:H67"/>
    <mergeCell ref="L68:O68"/>
    <mergeCell ref="J69:O69"/>
    <mergeCell ref="A95:C95"/>
    <mergeCell ref="A97:C97"/>
    <mergeCell ref="D36:I36"/>
    <mergeCell ref="J36:O36"/>
    <mergeCell ref="A90:C90"/>
    <mergeCell ref="A91:C91"/>
    <mergeCell ref="A92:C92"/>
    <mergeCell ref="A93:A94"/>
    <mergeCell ref="B93:C93"/>
    <mergeCell ref="B94:C94"/>
    <mergeCell ref="A84:C84"/>
    <mergeCell ref="A85:C85"/>
    <mergeCell ref="A86:C86"/>
    <mergeCell ref="A87:C87"/>
    <mergeCell ref="A88:C88"/>
    <mergeCell ref="A89:C89"/>
    <mergeCell ref="B77:C77"/>
    <mergeCell ref="A78:C78"/>
    <mergeCell ref="B79:C79"/>
    <mergeCell ref="B80:C80"/>
    <mergeCell ref="A81:A83"/>
    <mergeCell ref="B81:C81"/>
    <mergeCell ref="B82:C82"/>
    <mergeCell ref="B83:C83"/>
  </mergeCells>
  <phoneticPr fontId="2"/>
  <pageMargins left="0.59055118110236227" right="0.59055118110236227" top="0.59055118110236227" bottom="0.78740157480314965" header="0.51181102362204722" footer="0.51181102362204722"/>
  <pageSetup paperSize="9" scale="79" pageOrder="overThenDown" orientation="portrait" cellComments="asDisplayed" horizontalDpi="300" verticalDpi="300" r:id="rId1"/>
  <headerFooter alignWithMargins="0"/>
  <rowBreaks count="2" manualBreakCount="2">
    <brk id="34" max="16383" man="1"/>
    <brk id="64" max="3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R元-R6</vt:lpstr>
      <vt:lpstr>H26-H30</vt:lpstr>
      <vt:lpstr>Sheet1</vt:lpstr>
      <vt:lpstr>県税28年度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久保あき子</dc:creator>
  <cp:lastModifiedBy>大槻　和幸</cp:lastModifiedBy>
  <cp:lastPrinted>2025-11-14T01:54:06Z</cp:lastPrinted>
  <dcterms:created xsi:type="dcterms:W3CDTF">2000-09-04T05:06:30Z</dcterms:created>
  <dcterms:modified xsi:type="dcterms:W3CDTF">2025-11-14T06:14:36Z</dcterms:modified>
</cp:coreProperties>
</file>