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久保\01_東信次長\05_庶務\庁舎管理\電話設備更新\施工書類\公告書類\"/>
    </mc:Choice>
  </mc:AlternateContent>
  <xr:revisionPtr revIDLastSave="0" documentId="13_ncr:1_{9E83F40C-D025-4A83-BA35-C6D2D820348D}" xr6:coauthVersionLast="47" xr6:coauthVersionMax="47" xr10:uidLastSave="{00000000-0000-0000-0000-000000000000}"/>
  <bookViews>
    <workbookView xWindow="-110" yWindow="-110" windowWidth="19420" windowHeight="10420" tabRatio="798" firstSheet="4" activeTab="4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金抜き内訳書" sheetId="86" r:id="rId6"/>
    <sheet name="低入札調査価格" sheetId="82" state="hidden" r:id="rId7"/>
    <sheet name="低入札調査価格 (電気通信工事)" sheetId="8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[2]電気０１!#REF!</definedName>
    <definedName name="\k">#REF!</definedName>
    <definedName name="\p">#REF!</definedName>
    <definedName name="\s">#REF!</definedName>
    <definedName name="\t">[2]電気０１!#REF!</definedName>
    <definedName name="\u">[2]電気０１!#REF!</definedName>
    <definedName name="\w">[2]電気０１!#REF!</definedName>
    <definedName name="\y">[2]電気０１!#REF!</definedName>
    <definedName name="A">'[3]明細書(機械)'!#REF!</definedName>
    <definedName name="bundenban２" localSheetId="6">[4]分電盤!#REF!</definedName>
    <definedName name="bundenban２" localSheetId="7">[4]分電盤!#REF!</definedName>
    <definedName name="bundenban２" localSheetId="4">[4]分電盤!#REF!</definedName>
    <definedName name="bundenban２">[5]分電盤!#REF!</definedName>
    <definedName name="Module1.SAN" localSheetId="5">[6]!Module1.SAN</definedName>
    <definedName name="Module1.SAN">[6]!Module1.SAN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[7]明細書!$F$416</definedName>
    <definedName name="ガラス工事">#REF!</definedName>
    <definedName name="ガラス工事変">#REF!</definedName>
    <definedName name="コンクリート工事">#REF!</definedName>
    <definedName name="その他機械">'[8]明細書(電気)'!#REF!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'[8]明細書(電気)'!#REF!</definedName>
    <definedName name="一般暖房変">'[8]明細書(電気)'!#REF!</definedName>
    <definedName name="衛生器具">#REF!</definedName>
    <definedName name="屋根">#REF!</definedName>
    <definedName name="屋根金属工事" localSheetId="6">[9]一般便所!#REF!</definedName>
    <definedName name="屋根金属工事" localSheetId="7">[9]一般便所!#REF!</definedName>
    <definedName name="屋根金属工事" localSheetId="4">[9]一般便所!#REF!</definedName>
    <definedName name="屋根金属工事">[9]一般便所!#REF!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'[8]明細書(電気)'!#REF!</definedName>
    <definedName name="換気変">'[8]明細書(電気)'!#REF!</definedName>
    <definedName name="基礎コン">[10]仮設土ｺﾝ!#REF!</definedName>
    <definedName name="既製コンクリート工事変">#REF!</definedName>
    <definedName name="給水">'[8]明細書(電気)'!#REF!</definedName>
    <definedName name="給水変">'[8]明細書(電気)'!#REF!</definedName>
    <definedName name="給湯">'[8]明細書(電気)'!#REF!</definedName>
    <definedName name="給湯変">'[8]明細書(電気)'!#REF!</definedName>
    <definedName name="給油">'[8]明細書(電気)'!#REF!</definedName>
    <definedName name="給油変">'[8]明細書(電気)'!#REF!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[10]仮設土ｺﾝ!#REF!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[11]入力表!$E$26:$E$29=[11]入力表!$B$28</definedName>
    <definedName name="鋼製建具工事">[9]一般便所!#REF!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[12]仮設土!#REF!</definedName>
    <definedName name="根切り">#REF!</definedName>
    <definedName name="左官タイル工事">[9]一般便所!#REF!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[9]一般便所!#REF!</definedName>
    <definedName name="残土">#REF!</definedName>
    <definedName name="残土処分">[13]仮設土!#REF!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[10]仮設土ｺﾝ!#REF!</definedName>
    <definedName name="捨てコン">#REF!</definedName>
    <definedName name="受変電">#REF!</definedName>
    <definedName name="受変電変">#REF!</definedName>
    <definedName name="床暖房">'[8]明細書(電気)'!#REF!</definedName>
    <definedName name="床暖房変">'[8]明細書(電気)'!#REF!</definedName>
    <definedName name="消火">'[8]明細書(電気)'!#REF!</definedName>
    <definedName name="消火変">'[8]明細書(電気)'!#REF!</definedName>
    <definedName name="照明器具">#REF!</definedName>
    <definedName name="照明器具変">#REF!</definedName>
    <definedName name="浄化槽">'[8]明細書(電気)'!#REF!</definedName>
    <definedName name="浄化槽変">'[8]明細書(電気)'!#REF!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'[8]明細書(電気)'!#REF!</definedName>
    <definedName name="暖房変">'[8]明細書(電気)'!#REF!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[10]仮設土ｺﾝ!#REF!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[10]仮設土ｺﾝ!#REF!</definedName>
    <definedName name="電気代価">[14]照明!$U$56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'[8]明細書(電気)'!#REF!</definedName>
    <definedName name="排水通気変">'[8]明細書(電気)'!#REF!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[13]仮設土!#REF!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3" l="1"/>
  <c r="E8" i="83"/>
  <c r="C6" i="82" l="1"/>
  <c r="E6" i="82" l="1"/>
  <c r="C6" i="83"/>
  <c r="E6" i="83" l="1"/>
  <c r="C7" i="82"/>
  <c r="C7" i="83"/>
  <c r="E7" i="83" s="1"/>
  <c r="E7" i="82" l="1"/>
  <c r="C8" i="82"/>
  <c r="E8" i="82" l="1"/>
  <c r="C9" i="83" l="1"/>
  <c r="C9" i="82"/>
  <c r="E9" i="82" l="1"/>
  <c r="E16" i="82" s="1"/>
  <c r="C10" i="82"/>
  <c r="E9" i="83"/>
  <c r="E17" i="83" s="1"/>
  <c r="C11" i="83"/>
  <c r="E20" i="83" l="1"/>
  <c r="C12" i="83"/>
  <c r="C13" i="83" s="1"/>
  <c r="E22" i="83"/>
  <c r="E24" i="83"/>
  <c r="E23" i="82"/>
  <c r="C11" i="82"/>
  <c r="C12" i="82" s="1"/>
  <c r="E19" i="82"/>
  <c r="E21" i="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<sst xmlns="http://schemas.openxmlformats.org/spreadsheetml/2006/main" count="178" uniqueCount="122">
  <si>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</si>
  <si>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</si>
  <si>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</si>
  <si>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</si>
  <si>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</si>
  <si>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一式</t>
    <rPh sb="0" eb="2">
      <t>イッシキ</t>
    </rPh>
    <phoneticPr fontId="2"/>
  </si>
  <si>
    <t>工　事　費　計</t>
    <rPh sb="0" eb="3">
      <t>コウジ</t>
    </rPh>
    <rPh sb="4" eb="5">
      <t>ヒ</t>
    </rPh>
    <rPh sb="6" eb="7">
      <t>ケイ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</si>
  <si>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</si>
  <si>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</si>
  <si>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</si>
  <si>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</si>
  <si>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</si>
  <si>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</si>
  <si>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</si>
  <si>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</si>
  <si>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</si>
  <si>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</si>
  <si>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</si>
  <si>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</si>
  <si>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</si>
  <si>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</si>
  <si>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</si>
  <si>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</si>
  <si>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</si>
  <si>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</si>
  <si>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</si>
  <si>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</si>
  <si>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</si>
  <si>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　　　　　　　　　　－</t>
    <phoneticPr fontId="2"/>
  </si>
  <si>
    <t>　　　　　　　　　　－</t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</si>
  <si>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</si>
  <si>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　　　　　A</t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</si>
  <si>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</si>
  <si>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</si>
  <si>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　　　　　B</t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</si>
  <si>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</si>
  <si>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</si>
  <si>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</si>
  <si>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</si>
  <si>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</si>
  <si>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</si>
  <si>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</si>
  <si>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</si>
  <si>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×(9.5/10)</t>
    <phoneticPr fontId="2"/>
  </si>
  <si>
    <t>×(9/10)</t>
    <phoneticPr fontId="2"/>
  </si>
  <si>
    <t>×(7/10)</t>
    <phoneticPr fontId="2"/>
  </si>
  <si>
    <t>×(3/10)</t>
    <phoneticPr fontId="2"/>
  </si>
  <si>
    <t>⑨</t>
    <phoneticPr fontId="2"/>
  </si>
  <si>
    <t>　⑥＋⑦＋⑧＋⑨＝A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</si>
  <si>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</si>
  <si>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工事価格の(7/10)＝B</t>
    <rPh sb="1" eb="3">
      <t>コウジ</t>
    </rPh>
    <rPh sb="3" eb="5">
      <t>カカク</t>
    </rPh>
    <phoneticPr fontId="2"/>
  </si>
  <si>
    <t>　工事価格の(9/10)＝C</t>
    <rPh sb="1" eb="3">
      <t>コウジ</t>
    </rPh>
    <rPh sb="3" eb="5">
      <t>カカク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</si>
  <si>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</si>
  <si>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</si>
  <si>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機器費⑤</t>
    <rPh sb="0" eb="2">
      <t>キキ</t>
    </rPh>
    <rPh sb="2" eb="3">
      <t>ヒ</t>
    </rPh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</si>
  <si>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</si>
  <si>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</si>
  <si>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</si>
  <si>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</si>
  <si>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</si>
  <si>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</si>
  <si>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×(8.3/10)</t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</si>
  <si>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</si>
  <si>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</si>
  <si>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小計</t>
    <rPh sb="0" eb="2">
      <t>ショウケイ</t>
    </rPh>
    <phoneticPr fontId="2"/>
  </si>
  <si>
    <t>設計起案年月</t>
    <rPh sb="0" eb="2">
      <t>セッケイ</t>
    </rPh>
    <rPh sb="2" eb="4">
      <t>キアン</t>
    </rPh>
    <rPh sb="4" eb="6">
      <t>ネンゲツ</t>
    </rPh>
    <phoneticPr fontId="2"/>
  </si>
  <si>
    <t>１　直接工事費</t>
    <rPh sb="2" eb="4">
      <t>チョクセツ</t>
    </rPh>
    <rPh sb="4" eb="7">
      <t>コウジヒ</t>
    </rPh>
    <phoneticPr fontId="2"/>
  </si>
  <si>
    <t>２　諸経費</t>
    <rPh sb="2" eb="5">
      <t>ショケイヒ</t>
    </rPh>
    <phoneticPr fontId="2"/>
  </si>
  <si>
    <t>3　消費税相当額</t>
    <rPh sb="2" eb="5">
      <t>ショウヒゼイ</t>
    </rPh>
    <rPh sb="5" eb="8">
      <t>ソウトウガク</t>
    </rPh>
    <phoneticPr fontId="2"/>
  </si>
  <si>
    <t>式</t>
    <rPh sb="0" eb="1">
      <t>シキ</t>
    </rPh>
    <phoneticPr fontId="2"/>
  </si>
  <si>
    <t>【小計】</t>
    <rPh sb="1" eb="2">
      <t>ショウ</t>
    </rPh>
    <rPh sb="2" eb="3">
      <t>ケイ</t>
    </rPh>
    <phoneticPr fontId="2"/>
  </si>
  <si>
    <t>台</t>
    <rPh sb="0" eb="1">
      <t>ダイ</t>
    </rPh>
    <phoneticPr fontId="2"/>
  </si>
  <si>
    <t>工事費内訳書（金抜）</t>
    <rPh sb="0" eb="3">
      <t>コウジヒ</t>
    </rPh>
    <rPh sb="3" eb="6">
      <t>ウチワケショ</t>
    </rPh>
    <rPh sb="7" eb="8">
      <t>カネ</t>
    </rPh>
    <rPh sb="8" eb="9">
      <t>ヌ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</si>
  <si>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</si>
  <si>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　　　　　令和7年度</t>
    <rPh sb="5" eb="6">
      <t>レイ</t>
    </rPh>
    <rPh sb="6" eb="7">
      <t>ワ</t>
    </rPh>
    <rPh sb="8" eb="10">
      <t>ネンド</t>
    </rPh>
    <rPh sb="9" eb="10">
      <t>ド</t>
    </rPh>
    <phoneticPr fontId="2"/>
  </si>
  <si>
    <t>OKI　CrosCore3L相当品</t>
    <phoneticPr fontId="2"/>
  </si>
  <si>
    <t>Lタイプ主装置（基本架）</t>
    <rPh sb="4" eb="7">
      <t>シュソウチ</t>
    </rPh>
    <rPh sb="8" eb="10">
      <t>キホン</t>
    </rPh>
    <rPh sb="10" eb="11">
      <t>カ</t>
    </rPh>
    <phoneticPr fontId="2"/>
  </si>
  <si>
    <t>KH030L-BSCAB　相当品</t>
    <rPh sb="13" eb="16">
      <t>ソウトウヒン</t>
    </rPh>
    <phoneticPr fontId="2"/>
  </si>
  <si>
    <t>主装置外付け用バッテリ</t>
    <rPh sb="0" eb="3">
      <t>シュソウチ</t>
    </rPh>
    <rPh sb="3" eb="4">
      <t>ソト</t>
    </rPh>
    <rPh sb="4" eb="5">
      <t>ヅ</t>
    </rPh>
    <rPh sb="6" eb="7">
      <t>ヨウ</t>
    </rPh>
    <phoneticPr fontId="2"/>
  </si>
  <si>
    <t>FML12170(2P)　相当品</t>
    <rPh sb="13" eb="16">
      <t>ソウトウヒン</t>
    </rPh>
    <phoneticPr fontId="2"/>
  </si>
  <si>
    <t>個</t>
    <rPh sb="0" eb="1">
      <t>コ</t>
    </rPh>
    <phoneticPr fontId="2"/>
  </si>
  <si>
    <t>本</t>
    <rPh sb="0" eb="1">
      <t>ホン</t>
    </rPh>
    <phoneticPr fontId="2"/>
  </si>
  <si>
    <t>枚</t>
    <rPh sb="0" eb="1">
      <t>マイ</t>
    </rPh>
    <phoneticPr fontId="2"/>
  </si>
  <si>
    <t>PF800(A)</t>
    <phoneticPr fontId="2"/>
  </si>
  <si>
    <t>主装置外付用バッテリボックス</t>
    <phoneticPr fontId="2"/>
  </si>
  <si>
    <t>バッテリボックス段積み用品</t>
    <phoneticPr fontId="2"/>
  </si>
  <si>
    <t>バッテリ接続ケーブル(外付用)</t>
    <phoneticPr fontId="2"/>
  </si>
  <si>
    <t/>
  </si>
  <si>
    <t>ひかり電話オフィスA対応収容基盤</t>
    <phoneticPr fontId="2"/>
  </si>
  <si>
    <t>8回線用アナログ局線収容基盤</t>
    <phoneticPr fontId="2"/>
  </si>
  <si>
    <t>16回線用アナログ内線収容基盤</t>
    <phoneticPr fontId="2"/>
  </si>
  <si>
    <t>8回線用デジタル内線収容基盤</t>
    <phoneticPr fontId="2"/>
  </si>
  <si>
    <t>主装置用電源スイッチカバー</t>
    <phoneticPr fontId="2"/>
  </si>
  <si>
    <t>8ST-01A　相当品</t>
    <rPh sb="8" eb="11">
      <t>ソウトウヒン</t>
    </rPh>
    <phoneticPr fontId="2"/>
  </si>
  <si>
    <t>16SLI-01A　相当品</t>
    <rPh sb="10" eb="13">
      <t>ソウトウヒン</t>
    </rPh>
    <phoneticPr fontId="2"/>
  </si>
  <si>
    <t>8CO-01A　相当品</t>
    <rPh sb="8" eb="11">
      <t>ソウトウヒン</t>
    </rPh>
    <phoneticPr fontId="2"/>
  </si>
  <si>
    <t>IPHO-02A　相当品</t>
    <rPh sb="9" eb="12">
      <t>ソウトウヒン</t>
    </rPh>
    <phoneticPr fontId="2"/>
  </si>
  <si>
    <t>電気通信技術員</t>
    <rPh sb="0" eb="2">
      <t>デンキ</t>
    </rPh>
    <rPh sb="2" eb="4">
      <t>ツウシン</t>
    </rPh>
    <rPh sb="4" eb="7">
      <t>ギジュツイン</t>
    </rPh>
    <phoneticPr fontId="2"/>
  </si>
  <si>
    <t>人</t>
    <rPh sb="0" eb="1">
      <t>ニン</t>
    </rPh>
    <phoneticPr fontId="2"/>
  </si>
  <si>
    <t>雑材料費</t>
    <rPh sb="0" eb="1">
      <t>ザツ</t>
    </rPh>
    <rPh sb="1" eb="4">
      <t>ザイリョウヒ</t>
    </rPh>
    <phoneticPr fontId="2"/>
  </si>
  <si>
    <t>撤去機器処分費</t>
    <rPh sb="0" eb="2">
      <t>テッキョ</t>
    </rPh>
    <rPh sb="2" eb="4">
      <t>キキ</t>
    </rPh>
    <rPh sb="4" eb="6">
      <t>ショブン</t>
    </rPh>
    <rPh sb="6" eb="7">
      <t>ヒ</t>
    </rPh>
    <phoneticPr fontId="2"/>
  </si>
  <si>
    <t>機器設置撤去作業</t>
    <rPh sb="0" eb="2">
      <t>キキ</t>
    </rPh>
    <rPh sb="2" eb="4">
      <t>セッチ</t>
    </rPh>
    <rPh sb="4" eb="6">
      <t>テッキョ</t>
    </rPh>
    <rPh sb="6" eb="8">
      <t>サギョウ</t>
    </rPh>
    <phoneticPr fontId="2"/>
  </si>
  <si>
    <t>調整・試験含む</t>
    <rPh sb="0" eb="2">
      <t>チョウセイ</t>
    </rPh>
    <rPh sb="3" eb="5">
      <t>シケン</t>
    </rPh>
    <rPh sb="5" eb="6">
      <t>フク</t>
    </rPh>
    <phoneticPr fontId="2"/>
  </si>
  <si>
    <t>直接工事費　合　計</t>
    <rPh sb="0" eb="2">
      <t>チョクセツ</t>
    </rPh>
    <rPh sb="2" eb="5">
      <t>コウジヒ</t>
    </rPh>
    <rPh sb="6" eb="7">
      <t>ゴウ</t>
    </rPh>
    <rPh sb="8" eb="9">
      <t>ケイ</t>
    </rPh>
    <phoneticPr fontId="2"/>
  </si>
  <si>
    <t>1-(2)　取替等工事費</t>
    <rPh sb="5" eb="7">
      <t>トリカエ</t>
    </rPh>
    <rPh sb="7" eb="8">
      <t>トウ</t>
    </rPh>
    <rPh sb="8" eb="11">
      <t>コウジヒ</t>
    </rPh>
    <phoneticPr fontId="2"/>
  </si>
  <si>
    <t>事務室床上配線修理</t>
    <rPh sb="0" eb="3">
      <t>ジムシツ</t>
    </rPh>
    <rPh sb="3" eb="5">
      <t>ユカウエ</t>
    </rPh>
    <rPh sb="5" eb="7">
      <t>ハイセン</t>
    </rPh>
    <rPh sb="7" eb="9">
      <t>シュウリ</t>
    </rPh>
    <phoneticPr fontId="2"/>
  </si>
  <si>
    <t>箇所</t>
    <rPh sb="0" eb="2">
      <t>カショ</t>
    </rPh>
    <phoneticPr fontId="2"/>
  </si>
  <si>
    <t>床配線カバー、モール交換等</t>
    <rPh sb="0" eb="1">
      <t>ユカ</t>
    </rPh>
    <rPh sb="1" eb="3">
      <t>ハイセン</t>
    </rPh>
    <rPh sb="10" eb="12">
      <t>コウカン</t>
    </rPh>
    <rPh sb="12" eb="13">
      <t>トウ</t>
    </rPh>
    <phoneticPr fontId="2"/>
  </si>
  <si>
    <t>1階事務室内</t>
    <rPh sb="1" eb="2">
      <t>カイ</t>
    </rPh>
    <rPh sb="2" eb="5">
      <t>ジムシツ</t>
    </rPh>
    <rPh sb="5" eb="6">
      <t>ナイ</t>
    </rPh>
    <phoneticPr fontId="2"/>
  </si>
  <si>
    <t>8CAB-01A　相当品</t>
    <rPh sb="9" eb="12">
      <t>ソウトウヒン</t>
    </rPh>
    <phoneticPr fontId="2"/>
  </si>
  <si>
    <t>1-(1)　交換機等機器</t>
    <rPh sb="6" eb="9">
      <t>コウカン⶙</t>
    </rPh>
    <rPh sb="9" eb="10">
      <t>翶_x0000_</t>
    </rPh>
    <rPh sb="10" eb="12">
      <t>ꧏⳝ</t>
    </rPh>
    <phoneticPr fontId="2"/>
  </si>
  <si>
    <t>電気通信技術者</t>
    <rPh sb="0" eb="2">
      <t>デンキ</t>
    </rPh>
    <rPh sb="2" eb="4">
      <t>ツウシン</t>
    </rPh>
    <rPh sb="4" eb="6">
      <t>ギジュツ</t>
    </rPh>
    <rPh sb="6" eb="7">
      <t>シャ</t>
    </rPh>
    <phoneticPr fontId="2"/>
  </si>
  <si>
    <t>床上ケーブル含</t>
    <rPh sb="0" eb="2">
      <t>ユカウエ</t>
    </rPh>
    <rPh sb="6" eb="7">
      <t>フク</t>
    </rPh>
    <phoneticPr fontId="2"/>
  </si>
  <si>
    <t>東信教育事務所　電話交換機更新工事</t>
    <rPh sb="0" eb="2">
      <t>トウシン</t>
    </rPh>
    <rPh sb="2" eb="4">
      <t>キョウイク</t>
    </rPh>
    <rPh sb="4" eb="6">
      <t>ジム</t>
    </rPh>
    <rPh sb="6" eb="7">
      <t>ショ</t>
    </rPh>
    <rPh sb="8" eb="10">
      <t>デンワ</t>
    </rPh>
    <rPh sb="10" eb="13">
      <t>コウカンキ</t>
    </rPh>
    <rPh sb="13" eb="15">
      <t>コウシン</t>
    </rPh>
    <phoneticPr fontId="2"/>
  </si>
  <si>
    <t>多機能電話機(白)</t>
    <phoneticPr fontId="2"/>
  </si>
  <si>
    <t>MKT/ARC-30DKHF-W-03A　相当品 （24ボタン以上）</t>
    <rPh sb="21" eb="24">
      <t>ソウトウヒン</t>
    </rPh>
    <rPh sb="31" eb="33">
      <t>イジョウ</t>
    </rPh>
    <phoneticPr fontId="2"/>
  </si>
  <si>
    <t>パロルCX2　相当品</t>
    <rPh sb="7" eb="10">
      <t>ソウトウヒン</t>
    </rPh>
    <phoneticPr fontId="2"/>
  </si>
  <si>
    <t>OMRON BW55T 相当品</t>
    <rPh sb="12" eb="15">
      <t>ソウトウヒン</t>
    </rPh>
    <phoneticPr fontId="2"/>
  </si>
  <si>
    <t>アナログ電話機（白）</t>
    <phoneticPr fontId="2"/>
  </si>
  <si>
    <t>アナログ電話機壁掛け用品</t>
    <phoneticPr fontId="2"/>
  </si>
  <si>
    <t>ひかり電話ONU用UPS</t>
    <phoneticPr fontId="2"/>
  </si>
  <si>
    <t>停電ユニットA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</si>
</sst>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_ "/>
    <numFmt numFmtId="177" formatCode="#,##0_);[Red]\(#,##0\)"/>
    <numFmt numFmtId="178" formatCode="&quot;¥&quot;#,##0;[Red]&quot;¥&quot;&quot;¥&quot;\-#,##0"/>
    <numFmt numFmtId="179" formatCode="&quot;¥&quot;#,##0.00;&quot;¥&quot;&quot;¥&quot;\-#,##0.00"/>
    <numFmt numFmtId="180" formatCode="&quot;¥&quot;#,##0.00;[Red]&quot;¥&quot;&quot;¥&quot;\-#,##0.00"/>
    <numFmt numFmtId="181" formatCode="_ &quot;¥&quot;* #,##0_ ;_ &quot;¥&quot;* &quot;¥&quot;\-#,##0_ ;_ &quot;¥&quot;* &quot;-&quot;_ ;_ @_ "/>
    <numFmt numFmtId="182" formatCode="&quot;¥&quot;#,##0.00;&quot;¥&quot;&quot;¥&quot;&quot;¥&quot;&quot;¥&quot;\-#,##0.00"/>
    <numFmt numFmtId="183" formatCode="&quot;$&quot;#,##0.00"/>
    <numFmt numFmtId="184" formatCode="_(* #,##0_);_(* \(#,##0\);_(* &quot;-&quot;??_);_(@_)"/>
    <numFmt numFmtId="185" formatCode="d\-mmm\-yy\ h:mm\ AM/PM"/>
    <numFmt numFmtId="186" formatCode="0%;\(0%\)"/>
    <numFmt numFmtId="187" formatCode="&quot;$&quot;#,##0;[Red]\-&quot;$&quot;#,##0"/>
    <numFmt numFmtId="188" formatCode="&quot;$&quot;#,##0.00;\-&quot;$&quot;#,##0.00"/>
    <numFmt numFmtId="189" formatCode="#,##0.0_);[Red]\(#,##0.0\)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7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Fill="0" applyBorder="0" applyAlignment="0"/>
    <xf numFmtId="184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88" fontId="5" fillId="0" borderId="0" applyFill="0" applyBorder="0" applyAlignment="0"/>
    <xf numFmtId="180" fontId="5" fillId="0" borderId="0" applyFill="0" applyBorder="0" applyAlignment="0"/>
    <xf numFmtId="185" fontId="5" fillId="0" borderId="0" applyFill="0" applyBorder="0" applyAlignment="0"/>
    <xf numFmtId="184" fontId="5" fillId="0" borderId="0" applyFill="0" applyBorder="0" applyAlignment="0"/>
    <xf numFmtId="0" fontId="7" fillId="0" borderId="0" applyFont="0" applyFill="0" applyBorder="0" applyAlignment="0" applyProtection="0"/>
    <xf numFmtId="180" fontId="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4" fontId="6" fillId="0" borderId="0" applyFill="0" applyBorder="0" applyAlignment="0"/>
    <xf numFmtId="180" fontId="5" fillId="0" borderId="0" applyFill="0" applyBorder="0" applyAlignment="0"/>
    <xf numFmtId="184" fontId="5" fillId="0" borderId="0" applyFill="0" applyBorder="0" applyAlignment="0"/>
    <xf numFmtId="180" fontId="5" fillId="0" borderId="0" applyFill="0" applyBorder="0" applyAlignment="0"/>
    <xf numFmtId="185" fontId="5" fillId="0" borderId="0" applyFill="0" applyBorder="0" applyAlignment="0"/>
    <xf numFmtId="184" fontId="5" fillId="0" borderId="0" applyFill="0" applyBorder="0" applyAlignment="0"/>
    <xf numFmtId="0" fontId="20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80" fontId="5" fillId="0" borderId="0" applyFill="0" applyBorder="0" applyAlignment="0"/>
    <xf numFmtId="184" fontId="5" fillId="0" borderId="0" applyFill="0" applyBorder="0" applyAlignment="0"/>
    <xf numFmtId="180" fontId="5" fillId="0" borderId="0" applyFill="0" applyBorder="0" applyAlignment="0"/>
    <xf numFmtId="185" fontId="5" fillId="0" borderId="0" applyFill="0" applyBorder="0" applyAlignment="0"/>
    <xf numFmtId="184" fontId="5" fillId="0" borderId="0" applyFill="0" applyBorder="0" applyAlignment="0"/>
    <xf numFmtId="182" fontId="13" fillId="0" borderId="0"/>
    <xf numFmtId="0" fontId="7" fillId="0" borderId="0"/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3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3" fontId="13" fillId="0" borderId="0" applyFont="0" applyFill="0" applyBorder="0" applyAlignment="0" applyProtection="0"/>
    <xf numFmtId="180" fontId="5" fillId="0" borderId="0" applyFill="0" applyBorder="0" applyAlignment="0"/>
    <xf numFmtId="184" fontId="5" fillId="0" borderId="0" applyFill="0" applyBorder="0" applyAlignment="0"/>
    <xf numFmtId="180" fontId="5" fillId="0" borderId="0" applyFill="0" applyBorder="0" applyAlignment="0"/>
    <xf numFmtId="185" fontId="5" fillId="0" borderId="0" applyFill="0" applyBorder="0" applyAlignment="0"/>
    <xf numFmtId="184" fontId="5" fillId="0" borderId="0" applyFill="0" applyBorder="0" applyAlignment="0"/>
    <xf numFmtId="4" fontId="20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9" fillId="0" borderId="0"/>
    <xf numFmtId="49" fontId="6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0" fontId="23" fillId="0" borderId="0">
      <alignment horizontal="center"/>
    </xf>
    <xf numFmtId="17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40" fillId="5" borderId="0" applyNumberFormat="0" applyBorder="0" applyAlignment="0" applyProtection="0">
      <alignment vertical="center"/>
    </xf>
  </cellStyleXfs>
  <cellXfs count="207">
    <xf numFmtId="0" fontId="0" fillId="0" borderId="0" xfId="0"/>
    <xf numFmtId="0" fontId="17" fillId="0" borderId="13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8" fontId="17" fillId="0" borderId="21" xfId="100" applyFont="1" applyBorder="1" applyAlignment="1">
      <alignment horizontal="center" vertical="center"/>
    </xf>
    <xf numFmtId="38" fontId="17" fillId="0" borderId="22" xfId="100" applyFont="1" applyBorder="1" applyAlignment="1">
      <alignment horizontal="center" vertical="center"/>
    </xf>
    <xf numFmtId="0" fontId="5" fillId="0" borderId="0" xfId="113" applyFont="1" applyAlignment="1">
      <alignment vertical="center"/>
    </xf>
    <xf numFmtId="0" fontId="5" fillId="0" borderId="0" xfId="113" applyFont="1" applyAlignment="1">
      <alignment horizontal="center" vertical="center"/>
    </xf>
    <xf numFmtId="38" fontId="5" fillId="0" borderId="0" xfId="101" applyFont="1" applyAlignment="1">
      <alignment vertical="center"/>
    </xf>
    <xf numFmtId="49" fontId="17" fillId="0" borderId="16" xfId="0" applyNumberFormat="1" applyFont="1" applyBorder="1" applyAlignment="1">
      <alignment horizontal="center" vertical="center"/>
    </xf>
    <xf numFmtId="189" fontId="17" fillId="0" borderId="21" xfId="0" applyNumberFormat="1" applyFont="1" applyBorder="1" applyAlignment="1">
      <alignment horizontal="center"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9" xfId="114" applyNumberFormat="1" applyBorder="1">
      <alignment vertical="center"/>
    </xf>
    <xf numFmtId="0" fontId="5" fillId="0" borderId="0" xfId="114" applyAlignment="1">
      <alignment vertical="center"/>
    </xf>
    <xf numFmtId="0" fontId="5" fillId="0" borderId="0" xfId="114" applyAlignment="1">
      <alignment horizontal="center" vertical="center"/>
    </xf>
    <xf numFmtId="0" fontId="41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30" xfId="114" applyNumberFormat="1" applyFill="1" applyBorder="1">
      <alignment vertical="center"/>
    </xf>
    <xf numFmtId="0" fontId="42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 wrapText="1"/>
    </xf>
    <xf numFmtId="38" fontId="0" fillId="0" borderId="0" xfId="100" applyFont="1" applyAlignment="1">
      <alignment vertical="center"/>
    </xf>
    <xf numFmtId="9" fontId="17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 shrinkToFit="1"/>
    </xf>
    <xf numFmtId="2" fontId="0" fillId="0" borderId="14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Fill="1" applyBorder="1" applyAlignment="1">
      <alignment vertical="center" wrapText="1" shrinkToFit="1"/>
    </xf>
    <xf numFmtId="0" fontId="1" fillId="0" borderId="0" xfId="0" applyFont="1" applyAlignment="1">
      <alignment vertical="center"/>
    </xf>
    <xf numFmtId="38" fontId="1" fillId="0" borderId="0" xfId="100" applyFont="1" applyAlignment="1">
      <alignment vertical="center"/>
    </xf>
    <xf numFmtId="0" fontId="1" fillId="0" borderId="0" xfId="0" applyFont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38" fontId="1" fillId="0" borderId="13" xfId="10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89" fontId="1" fillId="0" borderId="26" xfId="0" applyNumberFormat="1" applyFont="1" applyBorder="1" applyAlignment="1">
      <alignment vertical="center"/>
    </xf>
    <xf numFmtId="0" fontId="1" fillId="0" borderId="26" xfId="0" quotePrefix="1" applyFont="1" applyBorder="1" applyAlignment="1">
      <alignment horizontal="center" vertical="center"/>
    </xf>
    <xf numFmtId="0" fontId="0" fillId="0" borderId="26" xfId="0" quotePrefix="1" applyBorder="1" applyAlignment="1">
      <alignment vertical="center"/>
    </xf>
    <xf numFmtId="0" fontId="0" fillId="0" borderId="13" xfId="0" applyBorder="1" applyAlignment="1">
      <alignment horizontal="left" vertical="center"/>
    </xf>
    <xf numFmtId="177" fontId="0" fillId="0" borderId="0" xfId="0" applyNumberFormat="1" applyAlignment="1">
      <alignment vertical="center"/>
    </xf>
    <xf numFmtId="0" fontId="0" fillId="0" borderId="14" xfId="0" quotePrefix="1" applyBorder="1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89" fontId="1" fillId="0" borderId="13" xfId="0" applyNumberFormat="1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1" xfId="0" quotePrefix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1" fillId="0" borderId="26" xfId="0" quotePrefix="1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189" fontId="1" fillId="0" borderId="26" xfId="0" applyNumberFormat="1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38" fontId="1" fillId="0" borderId="13" xfId="10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2" fontId="0" fillId="0" borderId="14" xfId="0" applyNumberFormat="1" applyFill="1" applyBorder="1" applyAlignment="1">
      <alignment horizontal="center" vertical="center"/>
    </xf>
    <xf numFmtId="38" fontId="0" fillId="0" borderId="0" xfId="100" applyFont="1" applyFill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38" fontId="0" fillId="0" borderId="21" xfId="100" applyFont="1" applyBorder="1" applyAlignment="1">
      <alignment vertical="center"/>
    </xf>
    <xf numFmtId="38" fontId="0" fillId="0" borderId="22" xfId="100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189" fontId="0" fillId="0" borderId="26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38" fontId="0" fillId="0" borderId="13" xfId="10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9" fontId="17" fillId="0" borderId="13" xfId="0" applyNumberFormat="1" applyFont="1" applyBorder="1" applyAlignment="1">
      <alignment vertical="center"/>
    </xf>
    <xf numFmtId="189" fontId="0" fillId="0" borderId="21" xfId="0" applyNumberFormat="1" applyFont="1" applyFill="1" applyBorder="1" applyAlignment="1">
      <alignment vertical="center"/>
    </xf>
    <xf numFmtId="189" fontId="1" fillId="0" borderId="18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38" fontId="1" fillId="0" borderId="18" xfId="100" applyFont="1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5" xfId="0" applyFont="1" applyFill="1" applyBorder="1" applyAlignment="1">
      <alignment vertical="center" wrapText="1" shrinkToFit="1"/>
    </xf>
    <xf numFmtId="0" fontId="17" fillId="0" borderId="15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21" xfId="0" quotePrefix="1" applyFont="1" applyBorder="1" applyAlignment="1">
      <alignment horizontal="center" vertical="center"/>
    </xf>
    <xf numFmtId="49" fontId="0" fillId="0" borderId="16" xfId="0" quotePrefix="1" applyNumberFormat="1" applyFont="1" applyBorder="1" applyAlignment="1">
      <alignment horizontal="center" vertical="center"/>
    </xf>
    <xf numFmtId="49" fontId="17" fillId="0" borderId="16" xfId="0" quotePrefix="1" applyNumberFormat="1" applyFont="1" applyBorder="1" applyAlignment="1">
      <alignment horizontal="center" vertical="center"/>
    </xf>
    <xf numFmtId="49" fontId="0" fillId="0" borderId="26" xfId="0" quotePrefix="1" applyNumberFormat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0" fillId="0" borderId="22" xfId="0" quotePrefix="1" applyFont="1" applyBorder="1" applyAlignment="1">
      <alignment vertical="center"/>
    </xf>
    <xf numFmtId="49" fontId="0" fillId="0" borderId="13" xfId="0" quotePrefix="1" applyNumberFormat="1" applyFont="1" applyBorder="1" applyAlignment="1">
      <alignment horizontal="center" vertical="center"/>
    </xf>
    <xf numFmtId="49" fontId="0" fillId="0" borderId="17" xfId="0" quotePrefix="1" applyNumberFormat="1" applyFont="1" applyBorder="1" applyAlignment="1">
      <alignment vertical="center"/>
    </xf>
    <xf numFmtId="49" fontId="0" fillId="0" borderId="14" xfId="0" quotePrefix="1" applyNumberFormat="1" applyFont="1" applyBorder="1" applyAlignment="1">
      <alignment vertical="center"/>
    </xf>
    <xf numFmtId="49" fontId="17" fillId="0" borderId="13" xfId="0" quotePrefix="1" applyNumberFormat="1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49" fontId="0" fillId="0" borderId="13" xfId="0" quotePrefix="1" applyNumberFormat="1" applyBorder="1" applyAlignment="1">
      <alignment horizontal="center" vertical="center"/>
    </xf>
    <xf numFmtId="0" fontId="0" fillId="0" borderId="14" xfId="0" applyBorder="1" applyAlignment="1">
      <alignment vertical="center" wrapText="1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6" fillId="0" borderId="36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8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16" fillId="0" borderId="45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16" fillId="0" borderId="0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24" fillId="0" borderId="31" xfId="113" applyFont="1" applyBorder="1" applyAlignment="1">
      <alignment horizontal="center" vertical="center"/>
    </xf>
    <xf numFmtId="0" fontId="24" fillId="0" borderId="0" xfId="113" applyFont="1" applyBorder="1" applyAlignment="1">
      <alignment horizontal="center" vertical="center"/>
    </xf>
    <xf numFmtId="0" fontId="24" fillId="0" borderId="32" xfId="113" applyFont="1" applyBorder="1" applyAlignment="1">
      <alignment horizontal="center" vertical="center"/>
    </xf>
    <xf numFmtId="0" fontId="24" fillId="0" borderId="31" xfId="113" applyFont="1" applyBorder="1" applyAlignment="1">
      <alignment horizontal="left" vertical="center"/>
    </xf>
    <xf numFmtId="0" fontId="24" fillId="0" borderId="0" xfId="113" applyFont="1" applyBorder="1" applyAlignment="1">
      <alignment horizontal="left" vertical="center"/>
    </xf>
    <xf numFmtId="0" fontId="24" fillId="0" borderId="32" xfId="113" applyFont="1" applyBorder="1" applyAlignment="1">
      <alignment horizontal="left" vertical="center"/>
    </xf>
    <xf numFmtId="0" fontId="24" fillId="0" borderId="31" xfId="113" applyNumberFormat="1" applyFont="1" applyBorder="1" applyAlignment="1">
      <alignment horizontal="center" vertical="center" shrinkToFit="1"/>
    </xf>
    <xf numFmtId="0" fontId="24" fillId="0" borderId="0" xfId="113" applyNumberFormat="1" applyFont="1" applyBorder="1" applyAlignment="1">
      <alignment horizontal="center" vertical="center" shrinkToFit="1"/>
    </xf>
    <xf numFmtId="0" fontId="24" fillId="0" borderId="32" xfId="113" applyNumberFormat="1" applyFont="1" applyBorder="1" applyAlignment="1">
      <alignment horizontal="center" vertical="center" shrinkToFit="1"/>
    </xf>
    <xf numFmtId="0" fontId="16" fillId="0" borderId="33" xfId="113" applyFont="1" applyBorder="1" applyAlignment="1">
      <alignment horizontal="center" vertical="center"/>
    </xf>
    <xf numFmtId="0" fontId="16" fillId="0" borderId="39" xfId="113" applyFont="1" applyBorder="1" applyAlignment="1">
      <alignment horizontal="center" vertical="center"/>
    </xf>
    <xf numFmtId="0" fontId="16" fillId="0" borderId="46" xfId="113" applyFont="1" applyBorder="1" applyAlignment="1">
      <alignment horizontal="center" vertical="center"/>
    </xf>
    <xf numFmtId="0" fontId="16" fillId="0" borderId="40" xfId="113" applyFont="1" applyBorder="1" applyAlignment="1">
      <alignment horizontal="center" vertical="center"/>
    </xf>
    <xf numFmtId="0" fontId="16" fillId="0" borderId="41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16" fillId="0" borderId="47" xfId="113" applyFont="1" applyBorder="1" applyAlignment="1">
      <alignment horizontal="distributed" vertical="center" justifyLastLine="1"/>
    </xf>
    <xf numFmtId="0" fontId="16" fillId="0" borderId="48" xfId="113" applyFont="1" applyBorder="1" applyAlignment="1">
      <alignment horizontal="distributed" vertical="center" justifyLastLine="1"/>
    </xf>
    <xf numFmtId="0" fontId="16" fillId="0" borderId="49" xfId="113" applyFont="1" applyBorder="1" applyAlignment="1">
      <alignment horizontal="distributed" vertical="center" justifyLastLine="1"/>
    </xf>
    <xf numFmtId="0" fontId="16" fillId="0" borderId="50" xfId="113" applyFont="1" applyBorder="1" applyAlignment="1">
      <alignment horizontal="center" vertical="center"/>
    </xf>
    <xf numFmtId="0" fontId="16" fillId="0" borderId="28" xfId="113" applyFont="1" applyBorder="1" applyAlignment="1">
      <alignment horizontal="center" vertical="center"/>
    </xf>
    <xf numFmtId="0" fontId="16" fillId="0" borderId="51" xfId="113" applyFont="1" applyBorder="1" applyAlignment="1">
      <alignment horizontal="center" vertical="center"/>
    </xf>
    <xf numFmtId="0" fontId="16" fillId="0" borderId="52" xfId="113" applyFont="1" applyBorder="1" applyAlignment="1">
      <alignment horizontal="center" vertical="center"/>
    </xf>
    <xf numFmtId="0" fontId="16" fillId="0" borderId="53" xfId="113" applyFont="1" applyBorder="1" applyAlignment="1">
      <alignment horizontal="center" vertical="center"/>
    </xf>
    <xf numFmtId="0" fontId="16" fillId="0" borderId="54" xfId="113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21" xfId="0" applyNumberFormat="1" applyFont="1" applyBorder="1" applyAlignment="1">
      <alignment horizontal="right" vertical="center"/>
    </xf>
    <xf numFmtId="38" fontId="17" fillId="0" borderId="23" xfId="0" applyNumberFormat="1" applyFont="1" applyBorder="1" applyAlignment="1">
      <alignment horizontal="right" vertical="center"/>
    </xf>
    <xf numFmtId="0" fontId="16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38" fontId="44" fillId="0" borderId="13" xfId="0" applyNumberFormat="1" applyFont="1" applyFill="1" applyBorder="1" applyAlignment="1">
      <alignment horizontal="right" vertical="center"/>
    </xf>
    <xf numFmtId="38" fontId="44" fillId="0" borderId="15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right" vertical="center"/>
    </xf>
    <xf numFmtId="49" fontId="17" fillId="0" borderId="13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38" fontId="17" fillId="0" borderId="18" xfId="0" applyNumberFormat="1" applyFont="1" applyBorder="1" applyAlignment="1">
      <alignment horizontal="right" vertical="center"/>
    </xf>
    <xf numFmtId="38" fontId="17" fillId="0" borderId="19" xfId="0" applyNumberFormat="1" applyFont="1" applyBorder="1" applyAlignment="1">
      <alignment horizontal="right" vertical="center"/>
    </xf>
    <xf numFmtId="38" fontId="17" fillId="0" borderId="42" xfId="100" applyFont="1" applyBorder="1" applyAlignment="1">
      <alignment horizontal="center" vertical="center"/>
    </xf>
    <xf numFmtId="38" fontId="17" fillId="0" borderId="43" xfId="10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7" fillId="0" borderId="0" xfId="114" applyFont="1" applyAlignment="1">
      <alignment horizontal="center" vertical="center"/>
    </xf>
    <xf numFmtId="49" fontId="0" fillId="0" borderId="18" xfId="0" quotePrefix="1" applyNumberFormat="1" applyBorder="1" applyAlignment="1">
      <alignment horizontal="center" vertical="center"/>
    </xf>
    <xf numFmtId="49" fontId="0" fillId="0" borderId="20" xfId="0" quotePrefix="1" applyNumberForma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41" fillId="0" borderId="20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</cellXfs>
  <cellStyles count="117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ﾊﾟ-ｾﾝﾄ" xfId="91" xr:uid="{00000000-0005-0000-0000-00005C000000}"/>
    <cellStyle name="ﾎ磊隆_PERSONAL" xfId="92" xr:uid="{00000000-0005-0000-0000-00005D000000}"/>
    <cellStyle name="メモ" xfId="93" builtinId="10" customBuiltin="1"/>
    <cellStyle name="ﾔ竟瑙糺・[0]_PERSONAL" xfId="94" xr:uid="{00000000-0005-0000-0000-00005F000000}"/>
    <cellStyle name="ﾔ竟瑙糺饑PERSONAL" xfId="95" xr:uid="{00000000-0005-0000-0000-000060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_工事内訳書(諏訪二葉屋根)" xfId="113" xr:uid="{00000000-0005-0000-0000-000074000000}"/>
    <cellStyle name="標準_低入基準価格算出表" xfId="114" xr:uid="{00000000-0005-0000-0000-000076000000}"/>
    <cellStyle name="未定義" xfId="115" xr:uid="{00000000-0005-0000-0000-000077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y%20Data\&#33618;&#22478;\&#24029;&#21407;&#31532;&#65297;&#22243;&#22320;&#65299;&#21495;&#26847;\&#20869;&#35379;&#26360;\&#38651;&#27671;&#20869;&#35379;&#26360;(&#20303;&#23429;&#35506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6412;&#24314;&#35373;&#20107;&#21209;&#25152;\&#32209;&#12398;&#20132;&#27969;&#65407;&#65438;&#65392;&#65437;\H11&#24180;&#24230;&#23455;&#26045;&#35373;&#35336;\&#65320;11&#25104;&#26524;&#21697;&#25552;&#20986;\&#12496;&#12540;&#12505;&#12461;&#12517;&#12540;&#28809;&#65313;&#25968;&#37327;&#35519;&#26360;00.7.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494;&#26412;&#24314;&#35373;&#20107;&#21209;&#25152;\H11&#20844;&#22290;&#20107;&#26989;\&#35211;&#31309;&#27604;&#36611;&#34920;(99.12.28)&#2347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210026\&#24314;&#35373;&#20418;\My%20Documents\&#33618;&#22478;\&#20001;&#20037;&#20445;\A&#26847;&#24314;&#31689;&#20986;&#26469;&#39640;13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2290;&#32209;&#22320;&#35373;&#35336;&#20107;&#21209;&#25152;/&#27178;&#20869;&#20844;&#22290;&#27969;&#12428;/&#36896;&#22290;/&#35373;&#35336;&#26360;&#65288;&#27231;&#2680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00%20&#26045;&#35373;&#20418;\&#24037;&#20107;&#30330;&#27880;&#36039;&#26009;\H20\&#20491;&#21029;&#12501;&#12449;&#12452;&#12523;\&#35535;&#35370;&#20108;&#33865;&#23627;&#26681;\&#9675;&#20869;&#35379;&#26360;&#12288;&#39640;&#28716;&#12288;&#65299;&#21495;&#26847;&#12288;&#38651;&#27671;&#12288;0502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00%20&#26045;&#35373;&#20418;\&#24037;&#20107;&#30330;&#27880;&#36039;&#26009;\H22\&#35576;&#32076;&#36027;&#31639;&#23450;&#34920;(&#24037;&#20107;&#36027;&#20869;&#35379;&#26360;&#21547;&#12416;)\&#9675;&#20869;&#35379;&#26360;&#12288;&#39640;&#28716;&#12288;&#65299;&#21495;&#26847;&#12288;&#38651;&#27671;&#12288;05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A\&#35373;&#35336;&#12487;&#12540;&#12479;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A\&#35373;&#35336;&#12487;&#12540;&#12479;\&#65397;&#65398;&#65438;&#65436;\&#65413;&#65398;&#65391;&#65418;&#65439;&#65431;\&#35373;&#35336;&#26360;&#6528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ｺﾝ"/>
      <sheetName val="雑"/>
      <sheetName val="単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仮設土"/>
      <sheetName val="木工事"/>
      <sheetName val="大工"/>
      <sheetName val="材木"/>
      <sheetName val="屋根"/>
      <sheetName val="左官"/>
      <sheetName val="ガラス"/>
      <sheetName val="内外装"/>
      <sheetName val="塗装"/>
      <sheetName val="雑"/>
      <sheetName val="外構工事"/>
      <sheetName val="単価表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</sheetNames>
    <sheetDataSet>
      <sheetData sheetId="0" refreshError="1">
        <row r="56">
          <cell r="U56" t="str">
            <v>/C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来高復命"/>
      <sheetName val="出来高内訳"/>
      <sheetName val="表紙"/>
      <sheetName val="総括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分電盤"/>
      <sheetName val="代価表4"/>
      <sheetName val="代価表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tabSelected="1" view="pageBreakPreview" zoomScale="75" zoomScaleNormal="100" zoomScaleSheetLayoutView="75" workbookViewId="0">
      <selection activeCell="A14" sqref="A14:L14"/>
    </sheetView>
  </sheetViews>
  <sheetFormatPr defaultColWidth="9" defaultRowHeight="30" customHeight="1"/>
  <cols>
    <col min="1" max="1" width="11.08984375" style="12" customWidth="1"/>
    <col min="2" max="5" width="11.08984375" style="11" customWidth="1"/>
    <col min="6" max="6" width="11.08984375" style="12" customWidth="1"/>
    <col min="7" max="8" width="11.08984375" style="11" customWidth="1"/>
    <col min="9" max="9" width="11.08984375" style="13" customWidth="1"/>
    <col min="10" max="12" width="11.08984375" style="11" customWidth="1"/>
    <col min="13" max="16384" width="9" style="11"/>
  </cols>
  <sheetData>
    <row r="1" spans="1:12" ht="30" customHeight="1">
      <c r="A1" s="144"/>
      <c r="B1" s="140"/>
      <c r="C1" s="140"/>
      <c r="D1" s="140"/>
      <c r="E1" s="146"/>
      <c r="F1" s="147"/>
      <c r="G1" s="147"/>
      <c r="H1" s="148"/>
      <c r="I1" s="140"/>
      <c r="J1" s="140"/>
      <c r="K1" s="140" t="s">
        <v>65</v>
      </c>
      <c r="L1" s="141"/>
    </row>
    <row r="2" spans="1:12" ht="30" customHeight="1">
      <c r="A2" s="145"/>
      <c r="B2" s="126"/>
      <c r="C2" s="126"/>
      <c r="D2" s="127"/>
      <c r="E2" s="149"/>
      <c r="F2" s="150"/>
      <c r="G2" s="150"/>
      <c r="H2" s="151"/>
      <c r="I2" s="142"/>
      <c r="J2" s="126"/>
      <c r="K2" s="126" t="s">
        <v>73</v>
      </c>
      <c r="L2" s="143"/>
    </row>
    <row r="3" spans="1:12" ht="30" customHeight="1">
      <c r="A3" s="145"/>
      <c r="B3" s="126"/>
      <c r="C3" s="126"/>
      <c r="D3" s="127"/>
      <c r="E3" s="152"/>
      <c r="F3" s="153"/>
      <c r="G3" s="153"/>
      <c r="H3" s="154"/>
      <c r="I3" s="142"/>
      <c r="J3" s="126"/>
      <c r="K3" s="126"/>
      <c r="L3" s="143"/>
    </row>
    <row r="4" spans="1:12" ht="30" customHeigh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0"/>
    </row>
    <row r="5" spans="1:12" ht="30" customHeight="1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1:12" ht="30" customHeigh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30" customHeigh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12" ht="30" customHeight="1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30"/>
    </row>
    <row r="9" spans="1:12" ht="30" customHeight="1">
      <c r="A9" s="134" t="s">
        <v>74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6"/>
    </row>
    <row r="10" spans="1:12" ht="30" customHeight="1">
      <c r="A10" s="137" t="s">
        <v>113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9"/>
    </row>
    <row r="11" spans="1:12" ht="30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9"/>
    </row>
    <row r="12" spans="1:12" ht="30" customHeight="1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30"/>
    </row>
    <row r="13" spans="1:12" ht="30" customHeight="1">
      <c r="A13" s="131" t="s">
        <v>72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3"/>
    </row>
    <row r="14" spans="1:12" ht="30" customHeight="1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30"/>
    </row>
    <row r="15" spans="1:12" ht="30" customHeight="1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30"/>
    </row>
    <row r="16" spans="1:12" ht="30" customHeight="1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ht="30" customHeight="1" thickBot="1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5"/>
    </row>
  </sheetData>
  <mergeCells count="23">
    <mergeCell ref="I1:J1"/>
    <mergeCell ref="K1:L1"/>
    <mergeCell ref="I2:J3"/>
    <mergeCell ref="A8:L8"/>
    <mergeCell ref="K2:L3"/>
    <mergeCell ref="A1:B1"/>
    <mergeCell ref="C1:D1"/>
    <mergeCell ref="A2:B3"/>
    <mergeCell ref="E1:H1"/>
    <mergeCell ref="E2:H3"/>
    <mergeCell ref="A17:L17"/>
    <mergeCell ref="C2:D3"/>
    <mergeCell ref="A14:L14"/>
    <mergeCell ref="A5:L5"/>
    <mergeCell ref="A6:L6"/>
    <mergeCell ref="A4:L4"/>
    <mergeCell ref="A13:L13"/>
    <mergeCell ref="A7:L7"/>
    <mergeCell ref="A9:L9"/>
    <mergeCell ref="A12:L12"/>
    <mergeCell ref="A15:L15"/>
    <mergeCell ref="A16:L16"/>
    <mergeCell ref="A10:L1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2FA8-717E-45F2-9741-EC69B17D847D}">
  <sheetPr>
    <pageSetUpPr fitToPage="1"/>
  </sheetPr>
  <dimension ref="A1:M72"/>
  <sheetViews>
    <sheetView view="pageBreakPreview" zoomScale="75" zoomScaleNormal="100" zoomScaleSheetLayoutView="75" workbookViewId="0">
      <selection activeCell="I38" sqref="I38"/>
    </sheetView>
  </sheetViews>
  <sheetFormatPr defaultColWidth="9" defaultRowHeight="30" customHeight="1"/>
  <cols>
    <col min="1" max="1" width="3" style="43" customWidth="1"/>
    <col min="2" max="2" width="34.08984375" style="41" customWidth="1"/>
    <col min="3" max="3" width="43.26953125" style="41" customWidth="1"/>
    <col min="4" max="4" width="7.453125" style="41" customWidth="1"/>
    <col min="5" max="5" width="1.6328125" style="41" customWidth="1"/>
    <col min="6" max="6" width="9" style="43"/>
    <col min="7" max="7" width="10.90625" style="41" bestFit="1" customWidth="1"/>
    <col min="8" max="8" width="1.6328125" style="41" customWidth="1"/>
    <col min="9" max="9" width="15.08984375" style="42" customWidth="1"/>
    <col min="10" max="10" width="1.6328125" style="41" customWidth="1"/>
    <col min="11" max="11" width="11.7265625" style="41" customWidth="1"/>
    <col min="12" max="12" width="11.453125" style="41" customWidth="1"/>
    <col min="13" max="13" width="2.26953125" style="41" customWidth="1"/>
    <col min="14" max="16384" width="9" style="41"/>
  </cols>
  <sheetData>
    <row r="1" spans="1:13" ht="30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3" ht="30" customHeight="1">
      <c r="A2" s="169" t="s">
        <v>1</v>
      </c>
      <c r="B2" s="170"/>
      <c r="C2" s="171"/>
      <c r="D2" s="169" t="s">
        <v>2</v>
      </c>
      <c r="E2" s="170"/>
      <c r="F2" s="171"/>
      <c r="G2" s="169" t="s">
        <v>3</v>
      </c>
      <c r="H2" s="170"/>
      <c r="I2" s="170"/>
      <c r="J2" s="171"/>
      <c r="K2" s="169" t="s">
        <v>4</v>
      </c>
      <c r="L2" s="171"/>
      <c r="M2" s="33"/>
    </row>
    <row r="3" spans="1:13" ht="28" customHeight="1">
      <c r="A3" s="1" t="s">
        <v>66</v>
      </c>
      <c r="B3" s="63"/>
      <c r="C3" s="99"/>
      <c r="D3" s="163" t="s">
        <v>5</v>
      </c>
      <c r="E3" s="164"/>
      <c r="F3" s="165"/>
      <c r="G3" s="166"/>
      <c r="H3" s="167"/>
      <c r="I3" s="167"/>
      <c r="J3" s="99"/>
      <c r="K3" s="1"/>
      <c r="L3" s="66"/>
    </row>
    <row r="4" spans="1:13" ht="28" customHeight="1">
      <c r="A4" s="100"/>
      <c r="B4" s="98"/>
      <c r="C4" s="99"/>
      <c r="D4" s="157"/>
      <c r="E4" s="158"/>
      <c r="F4" s="159"/>
      <c r="G4" s="177"/>
      <c r="H4" s="178"/>
      <c r="I4" s="178"/>
      <c r="J4" s="99"/>
      <c r="K4" s="1"/>
      <c r="L4" s="66"/>
    </row>
    <row r="5" spans="1:13" ht="28" customHeight="1">
      <c r="A5" s="105"/>
      <c r="B5" s="98"/>
      <c r="C5" s="99"/>
      <c r="D5" s="179"/>
      <c r="E5" s="180"/>
      <c r="F5" s="181"/>
      <c r="G5" s="155"/>
      <c r="H5" s="182"/>
      <c r="I5" s="182"/>
      <c r="J5" s="3"/>
      <c r="K5" s="2"/>
      <c r="L5" s="3"/>
    </row>
    <row r="6" spans="1:13" ht="28" customHeight="1">
      <c r="A6" s="14"/>
      <c r="B6" s="101"/>
      <c r="C6" s="102"/>
      <c r="D6" s="179"/>
      <c r="E6" s="180"/>
      <c r="F6" s="181"/>
      <c r="G6" s="155"/>
      <c r="H6" s="182"/>
      <c r="I6" s="182"/>
      <c r="J6" s="3"/>
      <c r="K6" s="2"/>
      <c r="L6" s="3"/>
    </row>
    <row r="7" spans="1:13" ht="28" customHeight="1">
      <c r="A7" s="1"/>
      <c r="B7" s="101"/>
      <c r="C7" s="102"/>
      <c r="D7" s="179"/>
      <c r="E7" s="180"/>
      <c r="F7" s="181"/>
      <c r="G7" s="155"/>
      <c r="H7" s="182"/>
      <c r="I7" s="182"/>
      <c r="J7" s="99"/>
      <c r="K7" s="1"/>
      <c r="L7" s="66"/>
    </row>
    <row r="8" spans="1:13" ht="28" customHeight="1">
      <c r="A8" s="183" t="s">
        <v>64</v>
      </c>
      <c r="B8" s="184"/>
      <c r="C8" s="185"/>
      <c r="D8" s="179"/>
      <c r="E8" s="180"/>
      <c r="F8" s="181"/>
      <c r="G8" s="155"/>
      <c r="H8" s="182"/>
      <c r="I8" s="182"/>
      <c r="J8" s="99"/>
      <c r="K8" s="1"/>
      <c r="L8" s="66"/>
    </row>
    <row r="9" spans="1:13" ht="28" customHeight="1">
      <c r="A9" s="1"/>
      <c r="B9" s="101"/>
      <c r="C9" s="102"/>
      <c r="D9" s="172"/>
      <c r="E9" s="173"/>
      <c r="F9" s="174"/>
      <c r="G9" s="175"/>
      <c r="H9" s="176"/>
      <c r="I9" s="176"/>
      <c r="J9" s="99"/>
      <c r="K9" s="1"/>
      <c r="L9" s="66"/>
    </row>
    <row r="10" spans="1:13" ht="30" customHeight="1">
      <c r="A10" s="62"/>
      <c r="B10" s="61"/>
      <c r="C10" s="47"/>
      <c r="D10" s="179"/>
      <c r="E10" s="180"/>
      <c r="F10" s="181"/>
      <c r="G10" s="155"/>
      <c r="H10" s="182"/>
      <c r="I10" s="182"/>
      <c r="J10" s="47"/>
      <c r="K10" s="60"/>
      <c r="L10" s="47"/>
      <c r="M10" s="59"/>
    </row>
    <row r="11" spans="1:13" ht="28" customHeight="1">
      <c r="A11" s="1" t="s">
        <v>67</v>
      </c>
      <c r="B11" s="98"/>
      <c r="C11" s="99"/>
      <c r="D11" s="179" t="s">
        <v>5</v>
      </c>
      <c r="E11" s="180"/>
      <c r="F11" s="181"/>
      <c r="G11" s="155"/>
      <c r="H11" s="182"/>
      <c r="I11" s="182"/>
      <c r="J11" s="99"/>
      <c r="K11" s="89"/>
      <c r="L11" s="66"/>
    </row>
    <row r="12" spans="1:13" ht="28" customHeight="1">
      <c r="A12" s="1"/>
      <c r="B12" s="98"/>
      <c r="C12" s="99"/>
      <c r="D12" s="179"/>
      <c r="E12" s="188"/>
      <c r="F12" s="189"/>
      <c r="G12" s="155"/>
      <c r="H12" s="156"/>
      <c r="I12" s="156"/>
      <c r="J12" s="99"/>
      <c r="K12" s="1"/>
      <c r="L12" s="66"/>
    </row>
    <row r="13" spans="1:13" ht="28" customHeight="1">
      <c r="A13" s="179" t="s">
        <v>6</v>
      </c>
      <c r="B13" s="180"/>
      <c r="C13" s="181"/>
      <c r="D13" s="157"/>
      <c r="E13" s="158"/>
      <c r="F13" s="159"/>
      <c r="G13" s="155"/>
      <c r="H13" s="182"/>
      <c r="I13" s="182"/>
      <c r="J13" s="99"/>
      <c r="K13" s="1"/>
      <c r="L13" s="66"/>
    </row>
    <row r="14" spans="1:13" ht="28" customHeight="1">
      <c r="A14" s="4"/>
      <c r="B14" s="101"/>
      <c r="C14" s="102"/>
      <c r="D14" s="179"/>
      <c r="E14" s="180"/>
      <c r="F14" s="181"/>
      <c r="G14" s="155"/>
      <c r="H14" s="182"/>
      <c r="I14" s="182"/>
      <c r="J14" s="3"/>
      <c r="K14" s="2"/>
      <c r="L14" s="3"/>
    </row>
    <row r="15" spans="1:13" ht="28" customHeight="1">
      <c r="A15" s="1" t="s">
        <v>68</v>
      </c>
      <c r="B15" s="98"/>
      <c r="C15" s="36">
        <v>0.1</v>
      </c>
      <c r="D15" s="179" t="s">
        <v>5</v>
      </c>
      <c r="E15" s="180"/>
      <c r="F15" s="181"/>
      <c r="G15" s="186"/>
      <c r="H15" s="187"/>
      <c r="I15" s="187"/>
      <c r="J15" s="99"/>
      <c r="K15" s="1"/>
      <c r="L15" s="66"/>
    </row>
    <row r="16" spans="1:13" ht="28" customHeight="1">
      <c r="A16" s="100"/>
      <c r="B16" s="101"/>
      <c r="C16" s="102"/>
      <c r="D16" s="179"/>
      <c r="E16" s="180"/>
      <c r="F16" s="181"/>
      <c r="G16" s="155"/>
      <c r="H16" s="182"/>
      <c r="I16" s="182"/>
      <c r="J16" s="3"/>
      <c r="K16" s="2"/>
      <c r="L16" s="3"/>
    </row>
    <row r="17" spans="1:13" ht="28" customHeight="1">
      <c r="A17" s="190" t="s">
        <v>7</v>
      </c>
      <c r="B17" s="191"/>
      <c r="C17" s="192"/>
      <c r="D17" s="160"/>
      <c r="E17" s="161"/>
      <c r="F17" s="162"/>
      <c r="G17" s="193"/>
      <c r="H17" s="194"/>
      <c r="I17" s="194"/>
      <c r="J17" s="6"/>
      <c r="K17" s="5"/>
      <c r="L17" s="6"/>
    </row>
    <row r="18" spans="1:13" s="43" customFormat="1" ht="30" customHeight="1">
      <c r="A18" s="169" t="s">
        <v>8</v>
      </c>
      <c r="B18" s="171"/>
      <c r="C18" s="108" t="s">
        <v>9</v>
      </c>
      <c r="D18" s="169" t="s">
        <v>10</v>
      </c>
      <c r="E18" s="171"/>
      <c r="F18" s="7" t="s">
        <v>11</v>
      </c>
      <c r="G18" s="169" t="s">
        <v>12</v>
      </c>
      <c r="H18" s="171"/>
      <c r="I18" s="195" t="s">
        <v>13</v>
      </c>
      <c r="J18" s="196"/>
      <c r="K18" s="169" t="s">
        <v>14</v>
      </c>
      <c r="L18" s="171"/>
    </row>
    <row r="19" spans="1:13" s="43" customFormat="1" ht="28" customHeight="1">
      <c r="A19" s="58" t="s">
        <v>110</v>
      </c>
      <c r="B19" s="57"/>
      <c r="C19" s="109"/>
      <c r="D19" s="15"/>
      <c r="E19" s="65"/>
      <c r="F19" s="8"/>
      <c r="G19" s="64"/>
      <c r="H19" s="65"/>
      <c r="I19" s="9"/>
      <c r="J19" s="10"/>
      <c r="K19" s="163"/>
      <c r="L19" s="165"/>
    </row>
    <row r="20" spans="1:13" s="43" customFormat="1" ht="28" customHeight="1">
      <c r="A20" s="117"/>
      <c r="B20" s="111" t="s">
        <v>75</v>
      </c>
      <c r="C20" s="118"/>
      <c r="D20" s="56"/>
      <c r="E20" s="47"/>
      <c r="F20" s="32"/>
      <c r="G20" s="46"/>
      <c r="H20" s="47"/>
      <c r="I20" s="46"/>
      <c r="J20" s="45"/>
      <c r="K20" s="67"/>
      <c r="L20" s="44"/>
    </row>
    <row r="21" spans="1:13" ht="28" customHeight="1">
      <c r="A21" s="119"/>
      <c r="B21" s="111" t="s">
        <v>76</v>
      </c>
      <c r="C21" s="120" t="s">
        <v>77</v>
      </c>
      <c r="D21" s="56">
        <v>1</v>
      </c>
      <c r="E21" s="45"/>
      <c r="F21" s="32" t="s">
        <v>71</v>
      </c>
      <c r="G21" s="46"/>
      <c r="H21" s="47"/>
      <c r="I21" s="46"/>
      <c r="J21" s="45"/>
      <c r="K21" s="67"/>
      <c r="L21" s="44"/>
      <c r="M21" s="35"/>
    </row>
    <row r="22" spans="1:13" ht="28" customHeight="1">
      <c r="A22" s="119"/>
      <c r="B22" s="111" t="s">
        <v>78</v>
      </c>
      <c r="C22" s="120" t="s">
        <v>79</v>
      </c>
      <c r="D22" s="56">
        <v>1</v>
      </c>
      <c r="E22" s="45"/>
      <c r="F22" s="32" t="s">
        <v>71</v>
      </c>
      <c r="G22" s="46"/>
      <c r="H22" s="47"/>
      <c r="I22" s="46"/>
      <c r="J22" s="45"/>
      <c r="K22" s="67"/>
      <c r="L22" s="44"/>
      <c r="M22" s="35"/>
    </row>
    <row r="23" spans="1:13" ht="28" customHeight="1">
      <c r="A23" s="54"/>
      <c r="B23" s="53" t="s">
        <v>84</v>
      </c>
      <c r="C23" s="120" t="s">
        <v>109</v>
      </c>
      <c r="D23" s="56">
        <v>1</v>
      </c>
      <c r="E23" s="45"/>
      <c r="F23" s="32" t="s">
        <v>80</v>
      </c>
      <c r="G23" s="46"/>
      <c r="H23" s="47"/>
      <c r="I23" s="46"/>
      <c r="J23" s="45"/>
      <c r="K23" s="67"/>
      <c r="L23" s="44"/>
      <c r="M23" s="35"/>
    </row>
    <row r="24" spans="1:13" ht="28" customHeight="1">
      <c r="A24" s="121"/>
      <c r="B24" s="122" t="s">
        <v>85</v>
      </c>
      <c r="C24" s="120"/>
      <c r="D24" s="56">
        <v>1</v>
      </c>
      <c r="E24" s="45"/>
      <c r="F24" s="32" t="s">
        <v>80</v>
      </c>
      <c r="G24" s="46"/>
      <c r="H24" s="47"/>
      <c r="I24" s="46"/>
      <c r="J24" s="45"/>
      <c r="K24" s="67"/>
      <c r="L24" s="44"/>
      <c r="M24" s="35"/>
    </row>
    <row r="25" spans="1:13" ht="28" customHeight="1">
      <c r="A25" s="54"/>
      <c r="B25" s="53" t="s">
        <v>86</v>
      </c>
      <c r="C25" s="120"/>
      <c r="D25" s="56">
        <v>1</v>
      </c>
      <c r="E25" s="45"/>
      <c r="F25" s="32" t="s">
        <v>81</v>
      </c>
      <c r="G25" s="46"/>
      <c r="H25" s="47"/>
      <c r="I25" s="46"/>
      <c r="J25" s="45"/>
      <c r="K25" s="67"/>
      <c r="L25" s="44"/>
      <c r="M25" s="35"/>
    </row>
    <row r="26" spans="1:13" ht="28" customHeight="1">
      <c r="A26" s="54" t="s">
        <v>87</v>
      </c>
      <c r="B26" s="53" t="s">
        <v>88</v>
      </c>
      <c r="C26" s="120" t="s">
        <v>96</v>
      </c>
      <c r="D26" s="48">
        <v>1</v>
      </c>
      <c r="E26" s="45"/>
      <c r="F26" s="32" t="s">
        <v>82</v>
      </c>
      <c r="G26" s="46"/>
      <c r="H26" s="47"/>
      <c r="I26" s="46"/>
      <c r="J26" s="45"/>
      <c r="K26" s="67"/>
      <c r="L26" s="44"/>
      <c r="M26" s="35"/>
    </row>
    <row r="27" spans="1:13" ht="28" customHeight="1">
      <c r="A27" s="54"/>
      <c r="B27" s="53" t="s">
        <v>89</v>
      </c>
      <c r="C27" s="120" t="s">
        <v>95</v>
      </c>
      <c r="D27" s="48">
        <v>1</v>
      </c>
      <c r="E27" s="45"/>
      <c r="F27" s="32" t="s">
        <v>82</v>
      </c>
      <c r="G27" s="46"/>
      <c r="H27" s="47"/>
      <c r="I27" s="46"/>
      <c r="J27" s="45"/>
      <c r="K27" s="199"/>
      <c r="L27" s="200"/>
      <c r="M27" s="35"/>
    </row>
    <row r="28" spans="1:13" ht="28" customHeight="1">
      <c r="A28" s="54" t="s">
        <v>87</v>
      </c>
      <c r="B28" s="53" t="s">
        <v>90</v>
      </c>
      <c r="C28" s="120" t="s">
        <v>94</v>
      </c>
      <c r="D28" s="48">
        <v>3</v>
      </c>
      <c r="E28" s="45"/>
      <c r="F28" s="32" t="s">
        <v>82</v>
      </c>
      <c r="G28" s="46"/>
      <c r="H28" s="47"/>
      <c r="I28" s="46"/>
      <c r="J28" s="45"/>
      <c r="K28" s="67"/>
      <c r="L28" s="44"/>
      <c r="M28" s="35"/>
    </row>
    <row r="29" spans="1:13" ht="28" customHeight="1">
      <c r="A29" s="54"/>
      <c r="B29" s="53" t="s">
        <v>91</v>
      </c>
      <c r="C29" s="120" t="s">
        <v>93</v>
      </c>
      <c r="D29" s="48">
        <v>1</v>
      </c>
      <c r="E29" s="45"/>
      <c r="F29" s="32" t="s">
        <v>82</v>
      </c>
      <c r="G29" s="46"/>
      <c r="H29" s="47"/>
      <c r="I29" s="46"/>
      <c r="J29" s="45"/>
      <c r="K29" s="67"/>
      <c r="L29" s="44"/>
      <c r="M29" s="35"/>
    </row>
    <row r="30" spans="1:13" ht="28" customHeight="1">
      <c r="A30" s="55"/>
      <c r="B30" s="53" t="s">
        <v>92</v>
      </c>
      <c r="C30" s="120"/>
      <c r="D30" s="48">
        <v>1</v>
      </c>
      <c r="E30" s="45"/>
      <c r="F30" s="32" t="s">
        <v>80</v>
      </c>
      <c r="G30" s="46"/>
      <c r="H30" s="47"/>
      <c r="I30" s="46"/>
      <c r="J30" s="45"/>
      <c r="K30" s="67"/>
      <c r="L30" s="44"/>
      <c r="M30" s="35"/>
    </row>
    <row r="31" spans="1:13" ht="28" customHeight="1">
      <c r="A31" s="54"/>
      <c r="B31" s="53" t="s">
        <v>114</v>
      </c>
      <c r="C31" s="120" t="s">
        <v>115</v>
      </c>
      <c r="D31" s="48">
        <v>3</v>
      </c>
      <c r="E31" s="45"/>
      <c r="F31" s="32" t="s">
        <v>71</v>
      </c>
      <c r="G31" s="46"/>
      <c r="H31" s="47"/>
      <c r="I31" s="46"/>
      <c r="J31" s="45"/>
      <c r="K31" s="199" t="s">
        <v>112</v>
      </c>
      <c r="L31" s="200"/>
      <c r="M31" s="35"/>
    </row>
    <row r="32" spans="1:13" ht="28" customHeight="1">
      <c r="A32" s="202"/>
      <c r="B32" s="203" t="s">
        <v>121</v>
      </c>
      <c r="C32" s="204" t="s">
        <v>83</v>
      </c>
      <c r="D32" s="91">
        <v>2</v>
      </c>
      <c r="E32" s="92"/>
      <c r="F32" s="93" t="s">
        <v>80</v>
      </c>
      <c r="G32" s="94"/>
      <c r="H32" s="92"/>
      <c r="I32" s="94"/>
      <c r="J32" s="92"/>
      <c r="K32" s="95"/>
      <c r="L32" s="96"/>
      <c r="M32" s="35"/>
    </row>
    <row r="33" spans="1:13" s="43" customFormat="1" ht="30" customHeight="1">
      <c r="A33" s="169" t="s">
        <v>8</v>
      </c>
      <c r="B33" s="171"/>
      <c r="C33" s="112" t="s">
        <v>9</v>
      </c>
      <c r="D33" s="169" t="s">
        <v>10</v>
      </c>
      <c r="E33" s="171"/>
      <c r="F33" s="7" t="s">
        <v>11</v>
      </c>
      <c r="G33" s="169" t="s">
        <v>12</v>
      </c>
      <c r="H33" s="171"/>
      <c r="I33" s="195" t="s">
        <v>13</v>
      </c>
      <c r="J33" s="196"/>
      <c r="K33" s="169" t="s">
        <v>14</v>
      </c>
      <c r="L33" s="171"/>
    </row>
    <row r="34" spans="1:13" s="43" customFormat="1" ht="28" customHeight="1">
      <c r="A34" s="103"/>
      <c r="B34" s="113" t="s">
        <v>118</v>
      </c>
      <c r="C34" s="78" t="s">
        <v>116</v>
      </c>
      <c r="D34" s="90">
        <v>32</v>
      </c>
      <c r="E34" s="79"/>
      <c r="F34" s="80" t="s">
        <v>71</v>
      </c>
      <c r="G34" s="81"/>
      <c r="H34" s="79"/>
      <c r="I34" s="81"/>
      <c r="J34" s="82"/>
      <c r="K34" s="197" t="s">
        <v>112</v>
      </c>
      <c r="L34" s="198"/>
    </row>
    <row r="35" spans="1:13" s="43" customFormat="1" ht="28" customHeight="1">
      <c r="A35" s="104"/>
      <c r="B35" s="115" t="s">
        <v>119</v>
      </c>
      <c r="C35" s="83"/>
      <c r="D35" s="84">
        <v>11</v>
      </c>
      <c r="E35" s="85"/>
      <c r="F35" s="86" t="s">
        <v>80</v>
      </c>
      <c r="G35" s="87"/>
      <c r="H35" s="85"/>
      <c r="I35" s="87"/>
      <c r="J35" s="88"/>
      <c r="K35" s="107"/>
      <c r="L35" s="38"/>
    </row>
    <row r="36" spans="1:13" ht="28" customHeight="1">
      <c r="A36" s="114"/>
      <c r="B36" s="116" t="s">
        <v>120</v>
      </c>
      <c r="C36" s="97" t="s">
        <v>117</v>
      </c>
      <c r="D36" s="84">
        <v>1</v>
      </c>
      <c r="E36" s="88"/>
      <c r="F36" s="86" t="s">
        <v>71</v>
      </c>
      <c r="G36" s="87"/>
      <c r="H36" s="85"/>
      <c r="I36" s="87"/>
      <c r="J36" s="88"/>
      <c r="K36" s="107"/>
      <c r="L36" s="38"/>
      <c r="M36" s="35"/>
    </row>
    <row r="37" spans="1:13" ht="28" customHeight="1">
      <c r="A37" s="106"/>
      <c r="B37" s="31"/>
      <c r="C37" s="37"/>
      <c r="D37" s="48"/>
      <c r="E37" s="45"/>
      <c r="F37" s="32"/>
      <c r="G37" s="46"/>
      <c r="H37" s="47"/>
      <c r="I37" s="46"/>
      <c r="J37" s="45"/>
      <c r="K37" s="110"/>
      <c r="L37" s="44"/>
      <c r="M37" s="52"/>
    </row>
    <row r="38" spans="1:13" ht="28" customHeight="1">
      <c r="A38" s="49"/>
      <c r="B38" s="39" t="s">
        <v>70</v>
      </c>
      <c r="C38" s="37"/>
      <c r="D38" s="48"/>
      <c r="E38" s="45"/>
      <c r="F38" s="32"/>
      <c r="G38" s="46"/>
      <c r="H38" s="47"/>
      <c r="I38" s="46"/>
      <c r="J38" s="45"/>
      <c r="K38" s="110"/>
      <c r="L38" s="44"/>
      <c r="M38" s="35"/>
    </row>
    <row r="39" spans="1:13" ht="28" customHeight="1">
      <c r="A39" s="50" t="s">
        <v>104</v>
      </c>
      <c r="B39" s="31"/>
      <c r="C39" s="37"/>
      <c r="D39" s="48"/>
      <c r="E39" s="45"/>
      <c r="F39" s="32"/>
      <c r="G39" s="46"/>
      <c r="H39" s="47"/>
      <c r="I39" s="46"/>
      <c r="J39" s="45"/>
      <c r="K39" s="110"/>
      <c r="L39" s="44"/>
      <c r="M39" s="35"/>
    </row>
    <row r="40" spans="1:13" ht="28" customHeight="1">
      <c r="A40" s="68"/>
      <c r="B40" s="69" t="s">
        <v>101</v>
      </c>
      <c r="C40" s="40" t="s">
        <v>111</v>
      </c>
      <c r="D40" s="70">
        <v>2</v>
      </c>
      <c r="E40" s="71"/>
      <c r="F40" s="72" t="s">
        <v>98</v>
      </c>
      <c r="G40" s="73"/>
      <c r="H40" s="74"/>
      <c r="I40" s="73"/>
      <c r="J40" s="71"/>
      <c r="K40" s="75" t="s">
        <v>102</v>
      </c>
      <c r="L40" s="76"/>
      <c r="M40" s="77"/>
    </row>
    <row r="41" spans="1:13" ht="28" customHeight="1">
      <c r="A41" s="68"/>
      <c r="B41" s="69"/>
      <c r="C41" s="40" t="s">
        <v>97</v>
      </c>
      <c r="D41" s="70">
        <v>8</v>
      </c>
      <c r="E41" s="71"/>
      <c r="F41" s="72" t="s">
        <v>98</v>
      </c>
      <c r="G41" s="73"/>
      <c r="H41" s="74"/>
      <c r="I41" s="73"/>
      <c r="J41" s="71"/>
      <c r="K41" s="75" t="s">
        <v>102</v>
      </c>
      <c r="L41" s="76"/>
      <c r="M41" s="77"/>
    </row>
    <row r="42" spans="1:13" ht="28" customHeight="1">
      <c r="A42" s="49"/>
      <c r="B42" s="31" t="s">
        <v>105</v>
      </c>
      <c r="C42" s="37" t="s">
        <v>107</v>
      </c>
      <c r="D42" s="48">
        <v>5</v>
      </c>
      <c r="E42" s="45"/>
      <c r="F42" s="32" t="s">
        <v>106</v>
      </c>
      <c r="G42" s="46"/>
      <c r="H42" s="47"/>
      <c r="I42" s="46"/>
      <c r="J42" s="45"/>
      <c r="K42" s="51" t="s">
        <v>108</v>
      </c>
      <c r="L42" s="44"/>
      <c r="M42" s="35"/>
    </row>
    <row r="43" spans="1:13" ht="28" customHeight="1">
      <c r="A43" s="49"/>
      <c r="B43" s="34" t="s">
        <v>99</v>
      </c>
      <c r="C43" s="37"/>
      <c r="D43" s="48">
        <v>1</v>
      </c>
      <c r="E43" s="45"/>
      <c r="F43" s="32" t="s">
        <v>69</v>
      </c>
      <c r="G43" s="46"/>
      <c r="H43" s="47"/>
      <c r="I43" s="46"/>
      <c r="J43" s="45"/>
      <c r="K43" s="110"/>
      <c r="L43" s="44"/>
      <c r="M43" s="35"/>
    </row>
    <row r="44" spans="1:13" ht="28" customHeight="1">
      <c r="A44" s="49"/>
      <c r="B44" s="31" t="s">
        <v>100</v>
      </c>
      <c r="C44" s="37"/>
      <c r="D44" s="48">
        <v>1</v>
      </c>
      <c r="E44" s="45"/>
      <c r="F44" s="32" t="s">
        <v>69</v>
      </c>
      <c r="G44" s="46"/>
      <c r="H44" s="47"/>
      <c r="I44" s="46"/>
      <c r="J44" s="45"/>
      <c r="K44" s="110"/>
      <c r="L44" s="44"/>
      <c r="M44" s="35"/>
    </row>
    <row r="45" spans="1:13" ht="28" customHeight="1">
      <c r="A45" s="49"/>
      <c r="B45" s="39" t="s">
        <v>70</v>
      </c>
      <c r="C45" s="37"/>
      <c r="D45" s="48"/>
      <c r="E45" s="45"/>
      <c r="F45" s="32"/>
      <c r="G45" s="46"/>
      <c r="H45" s="47"/>
      <c r="I45" s="46"/>
      <c r="J45" s="45"/>
      <c r="K45" s="110"/>
      <c r="L45" s="44"/>
      <c r="M45" s="35"/>
    </row>
    <row r="46" spans="1:13" ht="28" customHeight="1">
      <c r="A46" s="49"/>
      <c r="B46" s="39"/>
      <c r="C46" s="37"/>
      <c r="D46" s="48"/>
      <c r="E46" s="45"/>
      <c r="F46" s="32"/>
      <c r="G46" s="46"/>
      <c r="H46" s="47"/>
      <c r="I46" s="46"/>
      <c r="J46" s="45"/>
      <c r="K46" s="110"/>
      <c r="L46" s="44"/>
      <c r="M46" s="35"/>
    </row>
    <row r="47" spans="1:13" ht="28" customHeight="1">
      <c r="A47" s="202"/>
      <c r="B47" s="205" t="s">
        <v>103</v>
      </c>
      <c r="C47" s="206"/>
      <c r="D47" s="91"/>
      <c r="E47" s="92"/>
      <c r="F47" s="93"/>
      <c r="G47" s="94"/>
      <c r="H47" s="92"/>
      <c r="I47" s="94"/>
      <c r="J47" s="92"/>
      <c r="K47" s="95"/>
      <c r="L47" s="96"/>
      <c r="M47" s="35"/>
    </row>
    <row r="48" spans="1:13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</sheetData>
  <mergeCells count="52">
    <mergeCell ref="A33:B33"/>
    <mergeCell ref="D33:E33"/>
    <mergeCell ref="G33:H33"/>
    <mergeCell ref="I33:J33"/>
    <mergeCell ref="K33:L33"/>
    <mergeCell ref="K34:L34"/>
    <mergeCell ref="K18:L18"/>
    <mergeCell ref="K19:L19"/>
    <mergeCell ref="K27:L27"/>
    <mergeCell ref="K31:L31"/>
    <mergeCell ref="A17:C17"/>
    <mergeCell ref="G17:I17"/>
    <mergeCell ref="A18:B18"/>
    <mergeCell ref="D18:E18"/>
    <mergeCell ref="G18:H18"/>
    <mergeCell ref="I18:J18"/>
    <mergeCell ref="A8:C8"/>
    <mergeCell ref="D8:F8"/>
    <mergeCell ref="G8:I8"/>
    <mergeCell ref="D4:F4"/>
    <mergeCell ref="D16:F16"/>
    <mergeCell ref="G16:I16"/>
    <mergeCell ref="D10:F10"/>
    <mergeCell ref="G10:I10"/>
    <mergeCell ref="D11:F11"/>
    <mergeCell ref="G11:I11"/>
    <mergeCell ref="A13:C13"/>
    <mergeCell ref="G13:I13"/>
    <mergeCell ref="D14:F14"/>
    <mergeCell ref="G14:I14"/>
    <mergeCell ref="D15:F15"/>
    <mergeCell ref="G15:I15"/>
    <mergeCell ref="A1:L1"/>
    <mergeCell ref="A2:C2"/>
    <mergeCell ref="D2:F2"/>
    <mergeCell ref="G2:J2"/>
    <mergeCell ref="K2:L2"/>
    <mergeCell ref="G12:I12"/>
    <mergeCell ref="D13:F13"/>
    <mergeCell ref="D17:F17"/>
    <mergeCell ref="D3:F3"/>
    <mergeCell ref="G3:I3"/>
    <mergeCell ref="D9:F9"/>
    <mergeCell ref="G9:I9"/>
    <mergeCell ref="G4:I4"/>
    <mergeCell ref="D5:F5"/>
    <mergeCell ref="G5:I5"/>
    <mergeCell ref="D6:F6"/>
    <mergeCell ref="G6:I6"/>
    <mergeCell ref="D7:F7"/>
    <mergeCell ref="G7:I7"/>
    <mergeCell ref="D12:F12"/>
  </mergeCells>
  <phoneticPr fontId="2"/>
  <dataValidations count="2">
    <dataValidation imeMode="hiragana" allowBlank="1" showInputMessage="1" showErrorMessage="1" sqref="F1:F3 F18:F1048576 F5:F11 F14:F16" xr:uid="{960E377D-D6DE-4603-ABC8-39FA3DF3E4A3}"/>
    <dataValidation imeMode="halfAlpha" allowBlank="1" showInputMessage="1" showErrorMessage="1" sqref="C1:C1048576" xr:uid="{A08AF184-06AB-43D8-BC34-0D4BC7E58703}"/>
  </dataValidations>
  <printOptions horizontalCentered="1" verticalCentered="1"/>
  <pageMargins left="0.25" right="0.25" top="0.75" bottom="0.75" header="0.3" footer="0.3"/>
  <pageSetup paperSize="9" scale="96" fitToHeight="0" orientation="landscape" r:id="rId1"/>
  <headerFooter alignWithMargins="0">
    <oddHeader>&amp;R&amp;P / &amp;N</oddHeader>
  </headerFooter>
  <rowBreaks count="2" manualBreakCount="2">
    <brk id="17" max="16383" man="1"/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26953125" style="16" customWidth="1"/>
    <col min="2" max="2" width="21.90625" style="16" customWidth="1"/>
    <col min="3" max="3" width="16" style="16" customWidth="1"/>
    <col min="4" max="4" width="10.26953125" style="16" customWidth="1"/>
    <col min="5" max="5" width="17.90625" style="16" customWidth="1"/>
    <col min="6" max="6" width="11" style="16" customWidth="1"/>
    <col min="7" max="16384" width="9" style="16"/>
  </cols>
  <sheetData>
    <row r="1" spans="1:6" ht="16.5" customHeight="1">
      <c r="A1" s="201" t="s">
        <v>42</v>
      </c>
      <c r="B1" s="201"/>
      <c r="C1" s="201"/>
      <c r="D1" s="201"/>
      <c r="E1" s="201"/>
      <c r="F1" s="201"/>
    </row>
    <row r="2" spans="1:6" ht="30.75" customHeight="1"/>
    <row r="3" spans="1:6" ht="16.5" customHeight="1">
      <c r="A3" s="16" t="s">
        <v>15</v>
      </c>
    </row>
    <row r="4" spans="1:6" ht="16.5" customHeight="1"/>
    <row r="5" spans="1:6" ht="16.5" customHeight="1">
      <c r="B5" s="17" t="s">
        <v>16</v>
      </c>
      <c r="C5" s="17" t="s">
        <v>17</v>
      </c>
      <c r="D5" s="17"/>
      <c r="E5" s="17"/>
      <c r="F5" s="17"/>
    </row>
    <row r="6" spans="1:6" ht="16.5" customHeight="1">
      <c r="B6" s="18" t="s">
        <v>18</v>
      </c>
      <c r="C6" s="19" t="e">
        <f>SUM(#REF!)</f>
        <v>#REF!</v>
      </c>
      <c r="D6" s="17" t="s">
        <v>43</v>
      </c>
      <c r="E6" s="19" t="e">
        <f>ROUNDDOWN(C6*(9.5/10),0)</f>
        <v>#REF!</v>
      </c>
      <c r="F6" s="27" t="s">
        <v>19</v>
      </c>
    </row>
    <row r="7" spans="1:6" ht="16.5" customHeight="1">
      <c r="B7" s="18" t="s">
        <v>20</v>
      </c>
      <c r="C7" s="19" t="e">
        <f>#REF!+#REF!</f>
        <v>#REF!</v>
      </c>
      <c r="D7" s="17" t="s">
        <v>44</v>
      </c>
      <c r="E7" s="19" t="e">
        <f>ROUNDDOWN(C7*(9/10),0)</f>
        <v>#REF!</v>
      </c>
      <c r="F7" s="27" t="s">
        <v>21</v>
      </c>
    </row>
    <row r="8" spans="1:6" ht="16.5" customHeight="1">
      <c r="B8" s="18" t="s">
        <v>22</v>
      </c>
      <c r="C8" s="19" t="e">
        <f>SUM(#REF!)</f>
        <v>#REF!</v>
      </c>
      <c r="D8" s="17" t="s">
        <v>45</v>
      </c>
      <c r="E8" s="19" t="e">
        <f>ROUNDDOWN(C8*(7/10),0)</f>
        <v>#REF!</v>
      </c>
      <c r="F8" s="27" t="s">
        <v>23</v>
      </c>
    </row>
    <row r="9" spans="1:6" ht="16.5" customHeight="1">
      <c r="B9" s="18" t="s">
        <v>24</v>
      </c>
      <c r="C9" s="19" t="e">
        <f>#REF!</f>
        <v>#REF!</v>
      </c>
      <c r="D9" s="17" t="s">
        <v>46</v>
      </c>
      <c r="E9" s="20" t="e">
        <f>ROUNDDOWN(C9*(3/10),0)</f>
        <v>#REF!</v>
      </c>
      <c r="F9" s="27" t="s">
        <v>47</v>
      </c>
    </row>
    <row r="10" spans="1:6" ht="16.5" customHeight="1">
      <c r="B10" s="18" t="s">
        <v>25</v>
      </c>
      <c r="C10" s="19" t="e">
        <f>SUM(C6:C9)</f>
        <v>#REF!</v>
      </c>
      <c r="D10" s="17"/>
      <c r="E10" s="20" t="s">
        <v>26</v>
      </c>
      <c r="F10" s="18"/>
    </row>
    <row r="11" spans="1:6" ht="16.5" customHeight="1">
      <c r="B11" s="18" t="s">
        <v>27</v>
      </c>
      <c r="C11" s="19" t="e">
        <f>ROUNDDOWN(C10*0.05,0)</f>
        <v>#REF!</v>
      </c>
      <c r="D11" s="18"/>
      <c r="E11" s="20" t="s">
        <v>28</v>
      </c>
      <c r="F11" s="18"/>
    </row>
    <row r="12" spans="1:6" ht="16.5" customHeight="1">
      <c r="B12" s="17" t="s">
        <v>7</v>
      </c>
      <c r="C12" s="19" t="e">
        <f>SUM(C10:C11)</f>
        <v>#REF!</v>
      </c>
      <c r="D12" s="18"/>
      <c r="E12" s="20" t="s">
        <v>29</v>
      </c>
      <c r="F12" s="18"/>
    </row>
    <row r="13" spans="1:6" ht="16.5" customHeight="1">
      <c r="E13" s="21"/>
    </row>
    <row r="14" spans="1:6" ht="16.5" customHeight="1">
      <c r="E14" s="21"/>
    </row>
    <row r="15" spans="1:6" ht="16.5" customHeight="1" thickBot="1">
      <c r="B15" s="16" t="s">
        <v>30</v>
      </c>
      <c r="E15" s="21"/>
    </row>
    <row r="16" spans="1:6" ht="16.5" customHeight="1" thickTop="1" thickBot="1">
      <c r="B16" s="16" t="s">
        <v>48</v>
      </c>
      <c r="D16" s="22" t="s">
        <v>31</v>
      </c>
      <c r="E16" s="28" t="e">
        <f>SUM(E6:E9)</f>
        <v>#REF!</v>
      </c>
    </row>
    <row r="17" spans="1:5" ht="16.5" customHeight="1" thickTop="1">
      <c r="B17" s="16" t="s">
        <v>49</v>
      </c>
      <c r="E17" s="21"/>
    </row>
    <row r="18" spans="1:5" ht="16.5" customHeight="1">
      <c r="B18" s="16" t="s">
        <v>32</v>
      </c>
      <c r="E18" s="21"/>
    </row>
    <row r="19" spans="1:5" ht="16.5" customHeight="1">
      <c r="B19" s="16" t="s">
        <v>33</v>
      </c>
      <c r="E19" s="23" t="e">
        <f>+C10</f>
        <v>#REF!</v>
      </c>
    </row>
    <row r="20" spans="1:5" ht="16.5" customHeight="1">
      <c r="E20" s="21"/>
    </row>
    <row r="21" spans="1:5" ht="16.5" customHeight="1">
      <c r="B21" s="16" t="s">
        <v>50</v>
      </c>
      <c r="D21" s="24" t="s">
        <v>34</v>
      </c>
      <c r="E21" s="19" t="e">
        <f>ROUNDDOWN(C10*(7/10),0)</f>
        <v>#REF!</v>
      </c>
    </row>
    <row r="22" spans="1:5" ht="16.5" customHeight="1">
      <c r="D22" s="25"/>
      <c r="E22" s="21"/>
    </row>
    <row r="23" spans="1:5" ht="16.5" customHeight="1">
      <c r="B23" s="16" t="s">
        <v>51</v>
      </c>
      <c r="D23" s="24" t="s">
        <v>35</v>
      </c>
      <c r="E23" s="19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26" t="s">
        <v>36</v>
      </c>
      <c r="C26" s="26"/>
    </row>
    <row r="27" spans="1:5" ht="16.5" customHeight="1">
      <c r="B27" s="26" t="s">
        <v>37</v>
      </c>
      <c r="C27" s="26"/>
    </row>
    <row r="28" spans="1:5" ht="16.5" customHeight="1">
      <c r="B28" s="26" t="s">
        <v>38</v>
      </c>
      <c r="C28" s="26"/>
    </row>
    <row r="29" spans="1:5" ht="16.5" customHeight="1"/>
    <row r="30" spans="1:5" ht="16.5" customHeight="1"/>
    <row r="31" spans="1:5" ht="16.5" customHeight="1"/>
    <row r="32" spans="1:5" ht="16.5" customHeight="1">
      <c r="A32" s="16" t="s">
        <v>39</v>
      </c>
    </row>
    <row r="33" spans="2:2" ht="16.5" customHeight="1"/>
    <row r="34" spans="2:2" ht="16.5" customHeight="1">
      <c r="B34" s="16" t="s">
        <v>40</v>
      </c>
    </row>
    <row r="35" spans="2:2" ht="16.5" customHeight="1">
      <c r="B35" s="16" t="s">
        <v>41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26953125" style="16" customWidth="1"/>
    <col min="2" max="2" width="21.90625" style="16" customWidth="1"/>
    <col min="3" max="3" width="16" style="16" customWidth="1"/>
    <col min="4" max="4" width="10.26953125" style="16" customWidth="1"/>
    <col min="5" max="5" width="17.90625" style="16" customWidth="1"/>
    <col min="6" max="6" width="11" style="16" customWidth="1"/>
    <col min="7" max="16384" width="9" style="16"/>
  </cols>
  <sheetData>
    <row r="1" spans="1:6" ht="16.5" customHeight="1">
      <c r="A1" s="201" t="s">
        <v>52</v>
      </c>
      <c r="B1" s="201"/>
      <c r="C1" s="201"/>
      <c r="D1" s="201"/>
      <c r="E1" s="201"/>
      <c r="F1" s="201"/>
    </row>
    <row r="2" spans="1:6" ht="30.75" customHeight="1"/>
    <row r="3" spans="1:6" ht="16.5" customHeight="1">
      <c r="A3" s="16" t="s">
        <v>15</v>
      </c>
    </row>
    <row r="4" spans="1:6" ht="16.5" customHeight="1"/>
    <row r="5" spans="1:6" ht="16.5" customHeight="1">
      <c r="B5" s="17" t="s">
        <v>16</v>
      </c>
      <c r="C5" s="17" t="s">
        <v>17</v>
      </c>
      <c r="D5" s="17"/>
      <c r="E5" s="17"/>
      <c r="F5" s="17"/>
    </row>
    <row r="6" spans="1:6" ht="16.5" customHeight="1">
      <c r="B6" s="18" t="s">
        <v>18</v>
      </c>
      <c r="C6" s="19" t="e">
        <f>SUM(#REF!)</f>
        <v>#REF!</v>
      </c>
      <c r="D6" s="17" t="s">
        <v>43</v>
      </c>
      <c r="E6" s="19" t="e">
        <f>ROUNDDOWN(C6*(9.5/10),0)</f>
        <v>#REF!</v>
      </c>
      <c r="F6" s="27" t="s">
        <v>56</v>
      </c>
    </row>
    <row r="7" spans="1:6" ht="16.5" customHeight="1">
      <c r="B7" s="18" t="s">
        <v>20</v>
      </c>
      <c r="C7" s="19" t="e">
        <f>#REF!+#REF!</f>
        <v>#REF!</v>
      </c>
      <c r="D7" s="17" t="s">
        <v>44</v>
      </c>
      <c r="E7" s="19" t="e">
        <f>ROUNDDOWN(C7*(9/10),0)</f>
        <v>#REF!</v>
      </c>
      <c r="F7" s="27" t="s">
        <v>57</v>
      </c>
    </row>
    <row r="8" spans="1:6" ht="16.5" customHeight="1">
      <c r="B8" s="29" t="s">
        <v>53</v>
      </c>
      <c r="C8" s="30"/>
      <c r="D8" s="17" t="s">
        <v>45</v>
      </c>
      <c r="E8" s="19">
        <f>ROUNDDOWN(C8*(7/10),0)</f>
        <v>0</v>
      </c>
      <c r="F8" s="27" t="s">
        <v>58</v>
      </c>
    </row>
    <row r="9" spans="1:6" ht="16.5" customHeight="1">
      <c r="B9" s="18" t="s">
        <v>24</v>
      </c>
      <c r="C9" s="19" t="e">
        <f>#REF!</f>
        <v>#REF!</v>
      </c>
      <c r="D9" s="17" t="s">
        <v>46</v>
      </c>
      <c r="E9" s="20" t="e">
        <f>ROUNDDOWN(C9*(3/10),0)</f>
        <v>#REF!</v>
      </c>
      <c r="F9" s="27" t="s">
        <v>59</v>
      </c>
    </row>
    <row r="10" spans="1:6" ht="16.5" customHeight="1">
      <c r="B10" s="18" t="s">
        <v>54</v>
      </c>
      <c r="C10" s="30"/>
      <c r="D10" s="17" t="s">
        <v>61</v>
      </c>
      <c r="E10" s="20">
        <f>ROUNDDOWN(C10*(3/10),0)</f>
        <v>0</v>
      </c>
      <c r="F10" s="27" t="s">
        <v>60</v>
      </c>
    </row>
    <row r="11" spans="1:6" ht="16.5" customHeight="1">
      <c r="B11" s="18" t="s">
        <v>55</v>
      </c>
      <c r="C11" s="19" t="e">
        <f>SUM(C6:C10)</f>
        <v>#REF!</v>
      </c>
      <c r="D11" s="17"/>
      <c r="E11" s="20" t="s">
        <v>26</v>
      </c>
      <c r="F11" s="18"/>
    </row>
    <row r="12" spans="1:6" ht="16.5" customHeight="1">
      <c r="B12" s="18" t="s">
        <v>27</v>
      </c>
      <c r="C12" s="19" t="e">
        <f>ROUNDDOWN(C11*0.05,0)</f>
        <v>#REF!</v>
      </c>
      <c r="D12" s="18"/>
      <c r="E12" s="20" t="s">
        <v>28</v>
      </c>
      <c r="F12" s="18"/>
    </row>
    <row r="13" spans="1:6" ht="16.5" customHeight="1">
      <c r="B13" s="17" t="s">
        <v>7</v>
      </c>
      <c r="C13" s="19" t="e">
        <f>SUM(C11:C12)</f>
        <v>#REF!</v>
      </c>
      <c r="D13" s="18"/>
      <c r="E13" s="20" t="s">
        <v>29</v>
      </c>
      <c r="F13" s="18"/>
    </row>
    <row r="14" spans="1:6" ht="16.5" customHeight="1">
      <c r="E14" s="21"/>
    </row>
    <row r="15" spans="1:6" ht="16.5" customHeight="1">
      <c r="E15" s="21"/>
    </row>
    <row r="16" spans="1:6" ht="16.5" customHeight="1" thickBot="1">
      <c r="B16" s="16" t="s">
        <v>30</v>
      </c>
      <c r="E16" s="21"/>
    </row>
    <row r="17" spans="2:5" ht="16.5" customHeight="1" thickTop="1" thickBot="1">
      <c r="B17" s="16" t="s">
        <v>62</v>
      </c>
      <c r="D17" s="22" t="s">
        <v>31</v>
      </c>
      <c r="E17" s="28" t="e">
        <f>SUM(E6:E10)</f>
        <v>#REF!</v>
      </c>
    </row>
    <row r="18" spans="2:5" ht="16.5" customHeight="1" thickTop="1">
      <c r="B18" s="16" t="s">
        <v>49</v>
      </c>
      <c r="E18" s="21"/>
    </row>
    <row r="19" spans="2:5" ht="16.5" customHeight="1">
      <c r="B19" s="16" t="s">
        <v>32</v>
      </c>
      <c r="E19" s="21"/>
    </row>
    <row r="20" spans="2:5" ht="16.5" customHeight="1">
      <c r="B20" s="16" t="s">
        <v>63</v>
      </c>
      <c r="E20" s="23" t="e">
        <f>+C11</f>
        <v>#REF!</v>
      </c>
    </row>
    <row r="21" spans="2:5" ht="16.5" customHeight="1">
      <c r="E21" s="21"/>
    </row>
    <row r="22" spans="2:5" ht="16.5" customHeight="1">
      <c r="B22" s="16" t="s">
        <v>50</v>
      </c>
      <c r="D22" s="24" t="s">
        <v>34</v>
      </c>
      <c r="E22" s="19" t="e">
        <f>ROUNDDOWN(C11*(7/10),0)</f>
        <v>#REF!</v>
      </c>
    </row>
    <row r="23" spans="2:5" ht="16.5" customHeight="1">
      <c r="D23" s="25"/>
      <c r="E23" s="21"/>
    </row>
    <row r="24" spans="2:5" ht="16.5" customHeight="1">
      <c r="B24" s="16" t="s">
        <v>51</v>
      </c>
      <c r="D24" s="24" t="s">
        <v>35</v>
      </c>
      <c r="E24" s="19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26" t="s">
        <v>36</v>
      </c>
      <c r="C27" s="26"/>
    </row>
    <row r="28" spans="2:5" ht="16.5" customHeight="1">
      <c r="B28" s="26" t="s">
        <v>37</v>
      </c>
      <c r="C28" s="26"/>
    </row>
    <row r="29" spans="2:5" ht="16.5" customHeight="1">
      <c r="B29" s="26" t="s">
        <v>38</v>
      </c>
      <c r="C29" s="26"/>
    </row>
    <row r="30" spans="2:5" ht="16.5" customHeight="1"/>
    <row r="31" spans="2:5" ht="16.5" customHeight="1"/>
    <row r="32" spans="2:5" ht="16.5" customHeight="1"/>
    <row r="33" spans="1:2" ht="16.5" customHeight="1">
      <c r="A33" s="16" t="s">
        <v>39</v>
      </c>
    </row>
    <row r="34" spans="1:2" ht="16.5" customHeight="1"/>
    <row r="35" spans="1:2" ht="16.5" customHeight="1">
      <c r="B35" s="16" t="s">
        <v>40</v>
      </c>
    </row>
    <row r="36" spans="1:2" ht="16.5" customHeight="1">
      <c r="B36" s="16" t="s">
        <v>41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金抜き内訳書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表紙!Print_Area</vt:lpstr>
    </vt:vector>
  </TitlesOfParts>
  <Manager>t-tatebayashi</Manager>
  <Company>NAGANO Pref. Gov't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lastModifiedBy>久保　友二</cp:lastModifiedBy>
  <cp:lastPrinted>2025-06-24T07:43:11Z</cp:lastPrinted>
  <dcterms:created xsi:type="dcterms:W3CDTF">1998-05-20T03:55:56Z</dcterms:created>
  <dcterms:modified xsi:type="dcterms:W3CDTF">2025-06-24T07:47:27Z</dcterms:modified>
  <cp:category>委託料</cp:category>
</cp:coreProperties>
</file>