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int-smb-001.vdi.pref.nagano.lg.jp\00061455\X_03_LGWANから受信\20260309114344\"/>
    </mc:Choice>
  </mc:AlternateContent>
  <xr:revisionPtr revIDLastSave="0" documentId="13_ncr:1_{AA69EB89-E41E-44EC-B1C9-9BDB898E0234}" xr6:coauthVersionLast="47" xr6:coauthVersionMax="47" xr10:uidLastSave="{00000000-0000-0000-0000-000000000000}"/>
  <bookViews>
    <workbookView xWindow="-108" yWindow="-108" windowWidth="23256" windowHeight="13176" tabRatio="832" xr2:uid="{00000000-000D-0000-FFFF-FFFF00000000}"/>
  </bookViews>
  <sheets>
    <sheet name="はじめに" sheetId="26" r:id="rId1"/>
    <sheet name="利用手引き" sheetId="25" r:id="rId2"/>
    <sheet name="部門分類表" sheetId="27" r:id="rId3"/>
    <sheet name="入力" sheetId="1" r:id="rId4"/>
    <sheet name="自給率" sheetId="20" r:id="rId5"/>
    <sheet name="総括表" sheetId="8" r:id="rId6"/>
    <sheet name="総合結果" sheetId="9" r:id="rId7"/>
    <sheet name="フロー" sheetId="7" r:id="rId8"/>
    <sheet name="波及効果計算" sheetId="4" r:id="rId9"/>
    <sheet name="投入係数" sheetId="14" r:id="rId10"/>
    <sheet name="逆行列係数" sheetId="15" r:id="rId11"/>
    <sheet name="その他係数" sheetId="16" r:id="rId12"/>
  </sheets>
  <definedNames>
    <definedName name="_xlnm.Print_Area" localSheetId="0">はじめに!$A$1:$AL$156</definedName>
    <definedName name="_xlnm.Print_Area" localSheetId="5">総括表!$A$1:$H$56</definedName>
    <definedName name="_xlnm.Print_Area" localSheetId="6">総合結果!$A$1:$K$123</definedName>
    <definedName name="_xlnm.Print_Titles" localSheetId="11">その他係数!$B:$C,その他係数!$3:$3</definedName>
    <definedName name="_xlnm.Print_Titles" localSheetId="4">自給率!$6:$6</definedName>
    <definedName name="_xlnm.Print_Titles" localSheetId="6">総合結果!$10:$13</definedName>
    <definedName name="_xlnm.Print_Titles" localSheetId="8">波及効果計算!$B:$C,波及効果計算!$3:$8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4" l="1"/>
  <c r="D11" i="4"/>
  <c r="D12" i="4"/>
  <c r="D13" i="4"/>
  <c r="D14" i="4"/>
  <c r="D15" i="4"/>
  <c r="D16" i="4"/>
  <c r="D17" i="4"/>
  <c r="D18" i="4"/>
  <c r="D19" i="4"/>
  <c r="D20" i="4"/>
  <c r="D21" i="4"/>
  <c r="D22" i="4"/>
  <c r="D23" i="4"/>
  <c r="D24" i="4"/>
  <c r="D25" i="4"/>
  <c r="D27" i="4"/>
  <c r="D28" i="4"/>
  <c r="D29" i="4"/>
  <c r="D30" i="4"/>
  <c r="D31" i="4"/>
  <c r="D32" i="4"/>
  <c r="D33" i="4"/>
  <c r="D34" i="4"/>
  <c r="D35" i="4"/>
  <c r="D36" i="4"/>
  <c r="D37" i="4"/>
  <c r="D38" i="4"/>
  <c r="D39" i="4"/>
  <c r="D40" i="4"/>
  <c r="D41" i="4"/>
  <c r="D42" i="4"/>
  <c r="D43" i="4"/>
  <c r="D44" i="4"/>
  <c r="D45" i="4"/>
  <c r="D46" i="4"/>
  <c r="D47" i="4"/>
  <c r="D48" i="4"/>
  <c r="D49" i="4"/>
  <c r="D50" i="4"/>
  <c r="D51" i="4"/>
  <c r="D53" i="4"/>
  <c r="D54" i="4"/>
  <c r="D55" i="4"/>
  <c r="D56" i="4"/>
  <c r="D57" i="4"/>
  <c r="D58" i="4"/>
  <c r="D59" i="4"/>
  <c r="D60" i="4"/>
  <c r="D61" i="4"/>
  <c r="D62" i="4"/>
  <c r="D63" i="4"/>
  <c r="D64" i="4"/>
  <c r="D65" i="4"/>
  <c r="D66" i="4"/>
  <c r="D67" i="4"/>
  <c r="D68" i="4"/>
  <c r="D69" i="4"/>
  <c r="D70" i="4"/>
  <c r="D71" i="4"/>
  <c r="D72" i="4"/>
  <c r="D73" i="4"/>
  <c r="D74" i="4"/>
  <c r="D75" i="4"/>
  <c r="D76" i="4"/>
  <c r="D77" i="4"/>
  <c r="D79" i="4"/>
  <c r="D80" i="4"/>
  <c r="D81" i="4"/>
  <c r="D82"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F115" i="4" s="1"/>
  <c r="D116" i="4"/>
  <c r="W115" i="4"/>
  <c r="W116" i="4"/>
  <c r="K115" i="4"/>
  <c r="D120" i="9"/>
  <c r="H90" i="1"/>
  <c r="G90" i="1"/>
  <c r="H91" i="1"/>
  <c r="G91" i="1"/>
  <c r="E117" i="1"/>
  <c r="D117" i="1"/>
  <c r="F115" i="1"/>
  <c r="G115" i="1"/>
  <c r="H115" i="1" s="1"/>
  <c r="I115" i="1" s="1"/>
  <c r="F116" i="1"/>
  <c r="G116" i="1"/>
  <c r="H116" i="1" s="1"/>
  <c r="I116" i="1" s="1"/>
  <c r="E115" i="4"/>
  <c r="E116" i="4"/>
  <c r="O112" i="16"/>
  <c r="M112" i="16"/>
  <c r="O5" i="16"/>
  <c r="O6" i="16"/>
  <c r="O7" i="16"/>
  <c r="O8" i="16"/>
  <c r="O9" i="16"/>
  <c r="O10" i="16"/>
  <c r="O11" i="16"/>
  <c r="O12" i="16"/>
  <c r="O13" i="16"/>
  <c r="O14"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4" i="16"/>
  <c r="M5" i="16"/>
  <c r="M6" i="16"/>
  <c r="M7" i="16"/>
  <c r="M8" i="16"/>
  <c r="M9" i="16"/>
  <c r="M10" i="16"/>
  <c r="M11" i="16"/>
  <c r="M12" i="16"/>
  <c r="M13" i="16"/>
  <c r="M14" i="16"/>
  <c r="M15" i="16"/>
  <c r="M16" i="16"/>
  <c r="M17" i="16"/>
  <c r="M18" i="16"/>
  <c r="M19" i="16"/>
  <c r="M20" i="16"/>
  <c r="M21" i="16"/>
  <c r="M22" i="16"/>
  <c r="M23" i="16"/>
  <c r="M24" i="16"/>
  <c r="M25" i="16"/>
  <c r="M26" i="16"/>
  <c r="M27" i="16"/>
  <c r="M28" i="16"/>
  <c r="M29" i="16"/>
  <c r="M30" i="16"/>
  <c r="M31" i="16"/>
  <c r="M32" i="16"/>
  <c r="M33" i="16"/>
  <c r="M34" i="16"/>
  <c r="M35" i="16"/>
  <c r="M36" i="16"/>
  <c r="M37" i="16"/>
  <c r="M38" i="16"/>
  <c r="M39" i="16"/>
  <c r="M40" i="16"/>
  <c r="M41" i="16"/>
  <c r="M42" i="16"/>
  <c r="M43" i="16"/>
  <c r="M44" i="16"/>
  <c r="M45" i="16"/>
  <c r="M46" i="16"/>
  <c r="M47" i="16"/>
  <c r="M48" i="16"/>
  <c r="M49" i="16"/>
  <c r="M50" i="16"/>
  <c r="M51" i="16"/>
  <c r="M52" i="16"/>
  <c r="M53" i="16"/>
  <c r="M54" i="16"/>
  <c r="M55" i="16"/>
  <c r="M56" i="16"/>
  <c r="M57" i="16"/>
  <c r="M58" i="16"/>
  <c r="M59" i="16"/>
  <c r="M60" i="16"/>
  <c r="M61" i="16"/>
  <c r="M62" i="16"/>
  <c r="M63" i="16"/>
  <c r="M64" i="16"/>
  <c r="M65" i="16"/>
  <c r="M66" i="16"/>
  <c r="M67" i="16"/>
  <c r="M68" i="16"/>
  <c r="M69" i="16"/>
  <c r="M70" i="16"/>
  <c r="M71" i="16"/>
  <c r="M72" i="16"/>
  <c r="M73" i="16"/>
  <c r="M74" i="16"/>
  <c r="M75" i="16"/>
  <c r="M76" i="16"/>
  <c r="M77" i="16"/>
  <c r="M78" i="16"/>
  <c r="M79" i="16"/>
  <c r="M80" i="16"/>
  <c r="M81" i="16"/>
  <c r="M82" i="16"/>
  <c r="M83" i="16"/>
  <c r="M84" i="16"/>
  <c r="M85" i="16"/>
  <c r="M86" i="16"/>
  <c r="M87" i="16"/>
  <c r="M88" i="16"/>
  <c r="M89" i="16"/>
  <c r="M90" i="16"/>
  <c r="M91" i="16"/>
  <c r="M92" i="16"/>
  <c r="M93" i="16"/>
  <c r="M94" i="16"/>
  <c r="M95" i="16"/>
  <c r="M96" i="16"/>
  <c r="M97" i="16"/>
  <c r="M98" i="16"/>
  <c r="M99" i="16"/>
  <c r="M100" i="16"/>
  <c r="M101" i="16"/>
  <c r="M102" i="16"/>
  <c r="M103" i="16"/>
  <c r="M104" i="16"/>
  <c r="M105" i="16"/>
  <c r="M106" i="16"/>
  <c r="M107" i="16"/>
  <c r="M108" i="16"/>
  <c r="M109" i="16"/>
  <c r="M110" i="16"/>
  <c r="M111" i="16"/>
  <c r="M4" i="16"/>
  <c r="Q5" i="1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4" i="16"/>
  <c r="AD115" i="4" l="1"/>
  <c r="H115" i="4"/>
  <c r="E120" i="9"/>
  <c r="AE115" i="4"/>
  <c r="G115" i="4"/>
  <c r="F9" i="1" l="1"/>
  <c r="W10" i="4"/>
  <c r="AF72" i="7"/>
  <c r="J45" i="7"/>
  <c r="G55" i="8"/>
  <c r="G25" i="8"/>
  <c r="F80" i="1" l="1"/>
  <c r="G93" i="1"/>
  <c r="G94" i="1"/>
  <c r="G95" i="1"/>
  <c r="G96" i="1"/>
  <c r="G97" i="1"/>
  <c r="G98" i="1"/>
  <c r="G99" i="1"/>
  <c r="H99" i="1" s="1"/>
  <c r="I99" i="1" s="1"/>
  <c r="D104" i="9" s="1"/>
  <c r="G100" i="1"/>
  <c r="G101" i="1"/>
  <c r="G102" i="1"/>
  <c r="G103" i="1"/>
  <c r="G104" i="1"/>
  <c r="G105" i="1"/>
  <c r="G106" i="1"/>
  <c r="G107" i="1"/>
  <c r="G108" i="1"/>
  <c r="G109" i="1"/>
  <c r="G110" i="1"/>
  <c r="G111" i="1"/>
  <c r="G112" i="1"/>
  <c r="G113" i="1"/>
  <c r="G114" i="1"/>
  <c r="G92"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9" i="1"/>
  <c r="F82" i="1"/>
  <c r="H82" i="1" s="1"/>
  <c r="I82" i="1" s="1"/>
  <c r="F83" i="1"/>
  <c r="F84" i="1"/>
  <c r="F85" i="1"/>
  <c r="F86" i="1"/>
  <c r="F87" i="1"/>
  <c r="F88" i="1"/>
  <c r="F89" i="1"/>
  <c r="F90" i="1"/>
  <c r="F91" i="1"/>
  <c r="F92" i="1"/>
  <c r="F93" i="1"/>
  <c r="F94" i="1"/>
  <c r="F95" i="1"/>
  <c r="F96" i="1"/>
  <c r="F97" i="1"/>
  <c r="F98" i="1"/>
  <c r="F99" i="1"/>
  <c r="F100" i="1"/>
  <c r="H100" i="1" s="1"/>
  <c r="I100" i="1" s="1"/>
  <c r="F101" i="1"/>
  <c r="F102" i="1"/>
  <c r="F103" i="1"/>
  <c r="F104" i="1"/>
  <c r="F105" i="1"/>
  <c r="F106" i="1"/>
  <c r="F107" i="1"/>
  <c r="F108" i="1"/>
  <c r="F109" i="1"/>
  <c r="F110" i="1"/>
  <c r="F111" i="1"/>
  <c r="F112" i="1"/>
  <c r="F113" i="1"/>
  <c r="F114" i="1"/>
  <c r="F81" i="1"/>
  <c r="F79" i="1"/>
  <c r="F10" i="1"/>
  <c r="F11" i="1"/>
  <c r="F12" i="1"/>
  <c r="H12" i="1" s="1"/>
  <c r="I12" i="1" s="1"/>
  <c r="F13" i="1"/>
  <c r="H13" i="1" s="1"/>
  <c r="I13" i="1" s="1"/>
  <c r="D18" i="9" s="1"/>
  <c r="F14" i="1"/>
  <c r="F15" i="1"/>
  <c r="F16" i="1"/>
  <c r="H16" i="1" s="1"/>
  <c r="I16" i="1" s="1"/>
  <c r="F17" i="1"/>
  <c r="F18" i="1"/>
  <c r="F19" i="1"/>
  <c r="F20" i="1"/>
  <c r="H20" i="1" s="1"/>
  <c r="I20" i="1" s="1"/>
  <c r="F21" i="1"/>
  <c r="F22" i="1"/>
  <c r="F23" i="1"/>
  <c r="F24" i="1"/>
  <c r="H24" i="1" s="1"/>
  <c r="I24" i="1" s="1"/>
  <c r="F25" i="1"/>
  <c r="F26" i="1"/>
  <c r="F27" i="1"/>
  <c r="H27" i="1" s="1"/>
  <c r="I27" i="1" s="1"/>
  <c r="D32" i="9" s="1"/>
  <c r="F28" i="1"/>
  <c r="H28" i="1" s="1"/>
  <c r="I28" i="1" s="1"/>
  <c r="F29" i="1"/>
  <c r="H29" i="1" s="1"/>
  <c r="I29" i="1" s="1"/>
  <c r="F30" i="1"/>
  <c r="H30" i="1" s="1"/>
  <c r="I30" i="1" s="1"/>
  <c r="F31" i="1"/>
  <c r="F32" i="1"/>
  <c r="F33" i="1"/>
  <c r="F34" i="1"/>
  <c r="F35" i="1"/>
  <c r="F36" i="1"/>
  <c r="F37" i="1"/>
  <c r="F38" i="1"/>
  <c r="F39" i="1"/>
  <c r="F40" i="1"/>
  <c r="H40" i="1" s="1"/>
  <c r="I40" i="1" s="1"/>
  <c r="F41" i="1"/>
  <c r="H41" i="1" s="1"/>
  <c r="I41" i="1" s="1"/>
  <c r="F42" i="1"/>
  <c r="F43" i="1"/>
  <c r="F44" i="1"/>
  <c r="H44" i="1" s="1"/>
  <c r="I44" i="1" s="1"/>
  <c r="F45" i="1"/>
  <c r="F46" i="1"/>
  <c r="F47" i="1"/>
  <c r="F48" i="1"/>
  <c r="H48" i="1" s="1"/>
  <c r="I48" i="1" s="1"/>
  <c r="F49" i="1"/>
  <c r="F50" i="1"/>
  <c r="F51" i="1"/>
  <c r="F52" i="1"/>
  <c r="F53" i="1"/>
  <c r="F54" i="1"/>
  <c r="F55" i="1"/>
  <c r="F56" i="1"/>
  <c r="H56" i="1" s="1"/>
  <c r="I56" i="1" s="1"/>
  <c r="F57" i="1"/>
  <c r="F58" i="1"/>
  <c r="H58" i="1" s="1"/>
  <c r="I58" i="1" s="1"/>
  <c r="F59" i="1"/>
  <c r="F60" i="1"/>
  <c r="F61" i="1"/>
  <c r="H61" i="1"/>
  <c r="I61" i="1" s="1"/>
  <c r="F62" i="1"/>
  <c r="F63" i="1"/>
  <c r="F64" i="1"/>
  <c r="F65" i="1"/>
  <c r="H65" i="1" s="1"/>
  <c r="I65" i="1" s="1"/>
  <c r="D70" i="9" s="1"/>
  <c r="F66" i="1"/>
  <c r="F67" i="1"/>
  <c r="F68" i="1"/>
  <c r="F69" i="1"/>
  <c r="F70" i="1"/>
  <c r="F71" i="1"/>
  <c r="F72" i="1"/>
  <c r="F73" i="1"/>
  <c r="H73" i="1" s="1"/>
  <c r="I73" i="1" s="1"/>
  <c r="F74" i="1"/>
  <c r="F75" i="1"/>
  <c r="F76" i="1"/>
  <c r="F77" i="1"/>
  <c r="I5" i="1"/>
  <c r="H32" i="1"/>
  <c r="I32" i="1" s="1"/>
  <c r="N33" i="1"/>
  <c r="H36" i="1"/>
  <c r="I36" i="1" s="1"/>
  <c r="V1" i="4"/>
  <c r="P2" i="4"/>
  <c r="AB2" i="4"/>
  <c r="G3" i="8"/>
  <c r="E11" i="8"/>
  <c r="D13" i="8"/>
  <c r="G15" i="8"/>
  <c r="F4" i="9"/>
  <c r="F5" i="9"/>
  <c r="F6" i="9"/>
  <c r="D13" i="9"/>
  <c r="E13" i="9"/>
  <c r="F13" i="9"/>
  <c r="G13" i="9"/>
  <c r="H13" i="9"/>
  <c r="I13" i="9"/>
  <c r="AE3" i="7"/>
  <c r="W32" i="4"/>
  <c r="E33" i="4"/>
  <c r="W34" i="4"/>
  <c r="K35" i="4"/>
  <c r="K36" i="4"/>
  <c r="K37" i="4"/>
  <c r="K38" i="4"/>
  <c r="E39" i="4"/>
  <c r="W40" i="4"/>
  <c r="E41" i="4"/>
  <c r="W42" i="4"/>
  <c r="K43" i="4"/>
  <c r="K44" i="4"/>
  <c r="K45" i="4"/>
  <c r="K46" i="4"/>
  <c r="E47" i="4"/>
  <c r="W90" i="4"/>
  <c r="K91" i="4"/>
  <c r="K92" i="4"/>
  <c r="K93" i="4"/>
  <c r="E106" i="4"/>
  <c r="K107" i="4"/>
  <c r="K108" i="4"/>
  <c r="K109" i="4"/>
  <c r="E114" i="4"/>
  <c r="K114" i="4"/>
  <c r="W114" i="4"/>
  <c r="K112" i="4"/>
  <c r="E112" i="4"/>
  <c r="W112" i="4"/>
  <c r="K110" i="4"/>
  <c r="E110" i="4"/>
  <c r="W110" i="4"/>
  <c r="K106" i="4"/>
  <c r="K104" i="4"/>
  <c r="W104" i="4"/>
  <c r="E104" i="4"/>
  <c r="K102" i="4"/>
  <c r="E102" i="4"/>
  <c r="W102" i="4"/>
  <c r="K100" i="4"/>
  <c r="W100" i="4"/>
  <c r="E100" i="4"/>
  <c r="K98" i="4"/>
  <c r="E98" i="4"/>
  <c r="W98" i="4"/>
  <c r="K96" i="4"/>
  <c r="W96" i="4"/>
  <c r="E96" i="4"/>
  <c r="K94" i="4"/>
  <c r="W94" i="4"/>
  <c r="E94" i="4"/>
  <c r="K90" i="4"/>
  <c r="K88" i="4"/>
  <c r="W88" i="4"/>
  <c r="E88" i="4"/>
  <c r="K86" i="4"/>
  <c r="W86" i="4"/>
  <c r="E86" i="4"/>
  <c r="K84" i="4"/>
  <c r="W84" i="4"/>
  <c r="E84" i="4"/>
  <c r="K82" i="4"/>
  <c r="W82" i="4"/>
  <c r="E82" i="4"/>
  <c r="K80" i="4"/>
  <c r="W80" i="4"/>
  <c r="E80" i="4"/>
  <c r="W78" i="4"/>
  <c r="E78" i="4"/>
  <c r="K78" i="4"/>
  <c r="W76" i="4"/>
  <c r="E76" i="4"/>
  <c r="K76" i="4"/>
  <c r="W74" i="4"/>
  <c r="E74" i="4"/>
  <c r="K74" i="4"/>
  <c r="W72" i="4"/>
  <c r="E72" i="4"/>
  <c r="K72" i="4"/>
  <c r="W70" i="4"/>
  <c r="E70" i="4"/>
  <c r="K70" i="4"/>
  <c r="K68" i="4"/>
  <c r="E68" i="4"/>
  <c r="W68" i="4"/>
  <c r="K66" i="4"/>
  <c r="W66" i="4"/>
  <c r="E66" i="4"/>
  <c r="K64" i="4"/>
  <c r="E64" i="4"/>
  <c r="W64" i="4"/>
  <c r="K62" i="4"/>
  <c r="W62" i="4"/>
  <c r="E62" i="4"/>
  <c r="K60" i="4"/>
  <c r="E60" i="4"/>
  <c r="W60" i="4"/>
  <c r="K58" i="4"/>
  <c r="W58" i="4"/>
  <c r="E58" i="4"/>
  <c r="K56" i="4"/>
  <c r="E56" i="4"/>
  <c r="W56" i="4"/>
  <c r="K54" i="4"/>
  <c r="E54" i="4"/>
  <c r="W54" i="4"/>
  <c r="K52" i="4"/>
  <c r="W52" i="4"/>
  <c r="E52" i="4"/>
  <c r="K50" i="4"/>
  <c r="E50" i="4"/>
  <c r="W50" i="4"/>
  <c r="K48" i="4"/>
  <c r="W48" i="4"/>
  <c r="E48" i="4"/>
  <c r="W46" i="4"/>
  <c r="K42" i="4"/>
  <c r="E40" i="4"/>
  <c r="W38" i="4"/>
  <c r="K34" i="4"/>
  <c r="E32" i="4"/>
  <c r="K30" i="4"/>
  <c r="W30" i="4"/>
  <c r="E30" i="4"/>
  <c r="K28" i="4"/>
  <c r="E28" i="4"/>
  <c r="W28" i="4"/>
  <c r="W26" i="4"/>
  <c r="E26" i="4"/>
  <c r="K26" i="4"/>
  <c r="W24" i="4"/>
  <c r="K24" i="4"/>
  <c r="E24" i="4"/>
  <c r="W22" i="4"/>
  <c r="E22" i="4"/>
  <c r="K22" i="4"/>
  <c r="W20" i="4"/>
  <c r="E20" i="4"/>
  <c r="K20" i="4"/>
  <c r="W18" i="4"/>
  <c r="E18" i="4"/>
  <c r="K18" i="4"/>
  <c r="W16" i="4"/>
  <c r="K16" i="4"/>
  <c r="E16" i="4"/>
  <c r="W14" i="4"/>
  <c r="E14" i="4"/>
  <c r="K14" i="4"/>
  <c r="W12" i="4"/>
  <c r="E12" i="4"/>
  <c r="K12" i="4"/>
  <c r="E10" i="4"/>
  <c r="K10" i="4"/>
  <c r="K116" i="4"/>
  <c r="E113" i="4"/>
  <c r="W113" i="4"/>
  <c r="K113" i="4"/>
  <c r="K111" i="4"/>
  <c r="W111" i="4"/>
  <c r="E111" i="4"/>
  <c r="W109" i="4"/>
  <c r="K105" i="4"/>
  <c r="E105" i="4"/>
  <c r="W105" i="4"/>
  <c r="K103" i="4"/>
  <c r="W103" i="4"/>
  <c r="E103" i="4"/>
  <c r="K101" i="4"/>
  <c r="E101" i="4"/>
  <c r="W101" i="4"/>
  <c r="K99" i="4"/>
  <c r="W99" i="4"/>
  <c r="E99" i="4"/>
  <c r="K97" i="4"/>
  <c r="E97" i="4"/>
  <c r="W97" i="4"/>
  <c r="K95" i="4"/>
  <c r="E95" i="4"/>
  <c r="W95" i="4"/>
  <c r="E93" i="4"/>
  <c r="K89" i="4"/>
  <c r="W89" i="4"/>
  <c r="E89" i="4"/>
  <c r="K87" i="4"/>
  <c r="W87" i="4"/>
  <c r="E87" i="4"/>
  <c r="K85" i="4"/>
  <c r="W85" i="4"/>
  <c r="E85" i="4"/>
  <c r="K83" i="4"/>
  <c r="W83" i="4"/>
  <c r="E83" i="4"/>
  <c r="K81" i="4"/>
  <c r="W81" i="4"/>
  <c r="E81" i="4"/>
  <c r="W79" i="4"/>
  <c r="E79" i="4"/>
  <c r="K79" i="4"/>
  <c r="W77" i="4"/>
  <c r="E77" i="4"/>
  <c r="K77" i="4"/>
  <c r="W75" i="4"/>
  <c r="E75" i="4"/>
  <c r="K75" i="4"/>
  <c r="W73" i="4"/>
  <c r="E73" i="4"/>
  <c r="K73" i="4"/>
  <c r="W71" i="4"/>
  <c r="E71" i="4"/>
  <c r="K71" i="4"/>
  <c r="E69" i="4"/>
  <c r="W69" i="4"/>
  <c r="K69" i="4"/>
  <c r="K67" i="4"/>
  <c r="E67" i="4"/>
  <c r="W67" i="4"/>
  <c r="K65" i="4"/>
  <c r="W65" i="4"/>
  <c r="E65" i="4"/>
  <c r="K63" i="4"/>
  <c r="E63" i="4"/>
  <c r="W63" i="4"/>
  <c r="K61" i="4"/>
  <c r="W61" i="4"/>
  <c r="E61" i="4"/>
  <c r="K59" i="4"/>
  <c r="E59" i="4"/>
  <c r="W59" i="4"/>
  <c r="K57" i="4"/>
  <c r="W57" i="4"/>
  <c r="E57" i="4"/>
  <c r="K55" i="4"/>
  <c r="E55" i="4"/>
  <c r="W55" i="4"/>
  <c r="K53" i="4"/>
  <c r="E53" i="4"/>
  <c r="W53" i="4"/>
  <c r="K51" i="4"/>
  <c r="W51" i="4"/>
  <c r="E51" i="4"/>
  <c r="K49" i="4"/>
  <c r="E49" i="4"/>
  <c r="W49" i="4"/>
  <c r="W47" i="4"/>
  <c r="W45" i="4"/>
  <c r="K41" i="4"/>
  <c r="W39" i="4"/>
  <c r="W37" i="4"/>
  <c r="K33" i="4"/>
  <c r="K31" i="4"/>
  <c r="W31" i="4"/>
  <c r="E31" i="4"/>
  <c r="K29" i="4"/>
  <c r="E29" i="4"/>
  <c r="W29" i="4"/>
  <c r="K27" i="4"/>
  <c r="W27" i="4"/>
  <c r="E27" i="4"/>
  <c r="W25" i="4"/>
  <c r="K25" i="4"/>
  <c r="E25" i="4"/>
  <c r="W23" i="4"/>
  <c r="E23" i="4"/>
  <c r="K23" i="4"/>
  <c r="W21" i="4"/>
  <c r="E21" i="4"/>
  <c r="K21" i="4"/>
  <c r="W19" i="4"/>
  <c r="K19" i="4"/>
  <c r="E19" i="4"/>
  <c r="W17" i="4"/>
  <c r="E17" i="4"/>
  <c r="K17" i="4"/>
  <c r="W15" i="4"/>
  <c r="E15" i="4"/>
  <c r="K15" i="4"/>
  <c r="W13" i="4"/>
  <c r="E13" i="4"/>
  <c r="K13" i="4"/>
  <c r="W11" i="4"/>
  <c r="E11" i="4"/>
  <c r="K11" i="4"/>
  <c r="K9" i="4"/>
  <c r="W9" i="4"/>
  <c r="E9" i="4"/>
  <c r="E35" i="4"/>
  <c r="E37" i="4"/>
  <c r="K39" i="4"/>
  <c r="E43" i="4"/>
  <c r="E45" i="4"/>
  <c r="K47" i="4"/>
  <c r="E91" i="4"/>
  <c r="W93" i="4"/>
  <c r="E107" i="4"/>
  <c r="E109" i="4"/>
  <c r="K32" i="4"/>
  <c r="W36" i="4"/>
  <c r="E38" i="4"/>
  <c r="K40" i="4"/>
  <c r="W44" i="4"/>
  <c r="E46" i="4"/>
  <c r="E92" i="4"/>
  <c r="E108" i="4"/>
  <c r="W106" i="4"/>
  <c r="W108" i="4"/>
  <c r="W33" i="4"/>
  <c r="W35" i="4"/>
  <c r="W41" i="4"/>
  <c r="W43" i="4"/>
  <c r="W91" i="4"/>
  <c r="W107" i="4"/>
  <c r="E34" i="4"/>
  <c r="E36" i="4"/>
  <c r="E42" i="4"/>
  <c r="E44" i="4"/>
  <c r="E90" i="4"/>
  <c r="W92" i="4"/>
  <c r="H33" i="1"/>
  <c r="I33" i="1" s="1"/>
  <c r="H37" i="1"/>
  <c r="H17" i="1"/>
  <c r="I17" i="1" s="1"/>
  <c r="F17" i="4" s="1"/>
  <c r="G17" i="4" s="1"/>
  <c r="G117" i="1" l="1"/>
  <c r="H52" i="1"/>
  <c r="I52" i="1" s="1"/>
  <c r="D52" i="4" s="1"/>
  <c r="F117" i="1"/>
  <c r="H78" i="1" s="1"/>
  <c r="I78" i="1" s="1"/>
  <c r="D78" i="4" s="1"/>
  <c r="H76" i="1"/>
  <c r="I76" i="1" s="1"/>
  <c r="H72" i="1"/>
  <c r="I72" i="1" s="1"/>
  <c r="D77" i="9" s="1"/>
  <c r="H68" i="1"/>
  <c r="I68" i="1" s="1"/>
  <c r="H111" i="1"/>
  <c r="I111" i="1" s="1"/>
  <c r="H107" i="1"/>
  <c r="I107" i="1" s="1"/>
  <c r="D112" i="9" s="1"/>
  <c r="H103" i="1"/>
  <c r="I103" i="1" s="1"/>
  <c r="H95" i="1"/>
  <c r="I95" i="1" s="1"/>
  <c r="F95" i="4" s="1"/>
  <c r="G95" i="4" s="1"/>
  <c r="H59" i="1"/>
  <c r="I59" i="1" s="1"/>
  <c r="H53" i="1"/>
  <c r="I53" i="1" s="1"/>
  <c r="F53" i="4" s="1"/>
  <c r="H92" i="1"/>
  <c r="I92" i="1" s="1"/>
  <c r="H112" i="1"/>
  <c r="I112" i="1" s="1"/>
  <c r="F112" i="4" s="1"/>
  <c r="G112" i="4" s="1"/>
  <c r="H104" i="1"/>
  <c r="I104" i="1" s="1"/>
  <c r="F61" i="4"/>
  <c r="F13" i="4"/>
  <c r="H13" i="4" s="1"/>
  <c r="H57" i="1"/>
  <c r="I57" i="1" s="1"/>
  <c r="F57" i="4" s="1"/>
  <c r="G57" i="4" s="1"/>
  <c r="H49" i="1"/>
  <c r="I49" i="1" s="1"/>
  <c r="D54" i="9" s="1"/>
  <c r="H45" i="1"/>
  <c r="I45" i="1" s="1"/>
  <c r="D50" i="9" s="1"/>
  <c r="H108" i="1"/>
  <c r="I108" i="1" s="1"/>
  <c r="D113" i="9" s="1"/>
  <c r="H96" i="1"/>
  <c r="I96" i="1" s="1"/>
  <c r="D101" i="9" s="1"/>
  <c r="AE17" i="4"/>
  <c r="F82" i="4"/>
  <c r="AD82" i="4" s="1"/>
  <c r="F92" i="4"/>
  <c r="AE92" i="4" s="1"/>
  <c r="F52" i="4"/>
  <c r="F59" i="4"/>
  <c r="D66" i="9"/>
  <c r="H75" i="1"/>
  <c r="I75" i="1" s="1"/>
  <c r="H71" i="1"/>
  <c r="I71" i="1" s="1"/>
  <c r="F71" i="4" s="1"/>
  <c r="G71" i="4" s="1"/>
  <c r="H67" i="1"/>
  <c r="I67" i="1" s="1"/>
  <c r="D72" i="9" s="1"/>
  <c r="H63" i="1"/>
  <c r="I63" i="1" s="1"/>
  <c r="D68" i="9" s="1"/>
  <c r="H113" i="1"/>
  <c r="I113" i="1" s="1"/>
  <c r="D118" i="9" s="1"/>
  <c r="H109" i="1"/>
  <c r="I109" i="1" s="1"/>
  <c r="D114" i="9" s="1"/>
  <c r="H105" i="1"/>
  <c r="I105" i="1" s="1"/>
  <c r="F105" i="4" s="1"/>
  <c r="G105" i="4" s="1"/>
  <c r="H101" i="1"/>
  <c r="I101" i="1" s="1"/>
  <c r="F101" i="4" s="1"/>
  <c r="G101" i="4" s="1"/>
  <c r="F32" i="4"/>
  <c r="G32" i="4" s="1"/>
  <c r="D37" i="9"/>
  <c r="D57" i="9"/>
  <c r="H9" i="1"/>
  <c r="I9" i="1" s="1"/>
  <c r="D9" i="4" s="1"/>
  <c r="H114" i="1"/>
  <c r="I114" i="1" s="1"/>
  <c r="F114" i="4" s="1"/>
  <c r="H102" i="1"/>
  <c r="I102" i="1" s="1"/>
  <c r="D107" i="9" s="1"/>
  <c r="H98" i="1"/>
  <c r="I98" i="1" s="1"/>
  <c r="D103" i="9" s="1"/>
  <c r="H94" i="1"/>
  <c r="I94" i="1" s="1"/>
  <c r="F94" i="4" s="1"/>
  <c r="H62" i="1"/>
  <c r="I62" i="1" s="1"/>
  <c r="F62" i="4" s="1"/>
  <c r="G62" i="4" s="1"/>
  <c r="H26" i="1"/>
  <c r="I26" i="1" s="1"/>
  <c r="H14" i="1"/>
  <c r="I14" i="1" s="1"/>
  <c r="D19" i="9" s="1"/>
  <c r="H11" i="1"/>
  <c r="I11" i="1" s="1"/>
  <c r="D16" i="9" s="1"/>
  <c r="H79" i="1"/>
  <c r="I79" i="1" s="1"/>
  <c r="D84" i="9" s="1"/>
  <c r="D49" i="9"/>
  <c r="F44" i="4"/>
  <c r="D29" i="9"/>
  <c r="F24" i="4"/>
  <c r="G24" i="4" s="1"/>
  <c r="AE13" i="4"/>
  <c r="H50" i="1"/>
  <c r="I50" i="1" s="1"/>
  <c r="D55" i="9" s="1"/>
  <c r="D87" i="9"/>
  <c r="F99" i="4"/>
  <c r="H46" i="1"/>
  <c r="I46" i="1" s="1"/>
  <c r="D51" i="9" s="1"/>
  <c r="H43" i="1"/>
  <c r="I43" i="1" s="1"/>
  <c r="D48" i="9" s="1"/>
  <c r="H15" i="1"/>
  <c r="I15" i="1" s="1"/>
  <c r="D20" i="9" s="1"/>
  <c r="H23" i="1"/>
  <c r="I23" i="1" s="1"/>
  <c r="H54" i="1"/>
  <c r="I54" i="1" s="1"/>
  <c r="F54" i="4" s="1"/>
  <c r="G54" i="4" s="1"/>
  <c r="H10" i="1"/>
  <c r="I10" i="1" s="1"/>
  <c r="F10" i="4" s="1"/>
  <c r="G10" i="4" s="1"/>
  <c r="D64" i="9"/>
  <c r="F27" i="4"/>
  <c r="H70" i="1"/>
  <c r="I70" i="1" s="1"/>
  <c r="F70" i="4" s="1"/>
  <c r="H66" i="1"/>
  <c r="I66" i="1" s="1"/>
  <c r="F66" i="4" s="1"/>
  <c r="G66" i="4" s="1"/>
  <c r="H55" i="1"/>
  <c r="I55" i="1" s="1"/>
  <c r="D60" i="9" s="1"/>
  <c r="H42" i="1"/>
  <c r="I42" i="1" s="1"/>
  <c r="D47" i="9" s="1"/>
  <c r="H25" i="1"/>
  <c r="I25" i="1" s="1"/>
  <c r="F25" i="4" s="1"/>
  <c r="G25" i="4" s="1"/>
  <c r="H21" i="1"/>
  <c r="I21" i="1" s="1"/>
  <c r="D35" i="9"/>
  <c r="F30" i="4"/>
  <c r="D25" i="9"/>
  <c r="F20" i="4"/>
  <c r="G20" i="4" s="1"/>
  <c r="F12" i="4"/>
  <c r="D17" i="9"/>
  <c r="D106" i="9"/>
  <c r="D109" i="9"/>
  <c r="F104" i="4"/>
  <c r="D61" i="9"/>
  <c r="F56" i="4"/>
  <c r="G56" i="4" s="1"/>
  <c r="F73" i="4"/>
  <c r="D78" i="9"/>
  <c r="D76" i="9"/>
  <c r="D116" i="9"/>
  <c r="F111" i="4"/>
  <c r="AD17" i="4"/>
  <c r="H77" i="1"/>
  <c r="I77" i="1" s="1"/>
  <c r="H69" i="1"/>
  <c r="I69" i="1" s="1"/>
  <c r="H38" i="1"/>
  <c r="I38" i="1" s="1"/>
  <c r="H34" i="1"/>
  <c r="I34" i="1" s="1"/>
  <c r="H18" i="1"/>
  <c r="I18" i="1" s="1"/>
  <c r="H81" i="1"/>
  <c r="I81" i="1" s="1"/>
  <c r="H64" i="1"/>
  <c r="I64" i="1" s="1"/>
  <c r="D69" i="9" s="1"/>
  <c r="H93" i="1"/>
  <c r="I93" i="1" s="1"/>
  <c r="F93" i="4" s="1"/>
  <c r="G93" i="4" s="1"/>
  <c r="D97" i="9"/>
  <c r="F65" i="4"/>
  <c r="H97" i="1"/>
  <c r="I97" i="1" s="1"/>
  <c r="D102" i="9" s="1"/>
  <c r="H80" i="1"/>
  <c r="I80" i="1" s="1"/>
  <c r="D85" i="9" s="1"/>
  <c r="H22" i="1"/>
  <c r="I22" i="1" s="1"/>
  <c r="H74" i="1"/>
  <c r="I74" i="1" s="1"/>
  <c r="F74" i="4" s="1"/>
  <c r="G74" i="4" s="1"/>
  <c r="H51" i="1"/>
  <c r="I51" i="1" s="1"/>
  <c r="H47" i="1"/>
  <c r="I47" i="1" s="1"/>
  <c r="D52" i="9" s="1"/>
  <c r="H35" i="1"/>
  <c r="I35" i="1" s="1"/>
  <c r="H31" i="1"/>
  <c r="I31" i="1" s="1"/>
  <c r="H19" i="1"/>
  <c r="I19" i="1" s="1"/>
  <c r="H110" i="1"/>
  <c r="I110" i="1" s="1"/>
  <c r="H106" i="1"/>
  <c r="I106" i="1" s="1"/>
  <c r="F106" i="4" s="1"/>
  <c r="G106" i="4" s="1"/>
  <c r="F58" i="4"/>
  <c r="G58" i="4" s="1"/>
  <c r="D63" i="9"/>
  <c r="F41" i="4"/>
  <c r="G41" i="4" s="1"/>
  <c r="D46" i="9"/>
  <c r="F40" i="4"/>
  <c r="G40" i="4" s="1"/>
  <c r="D45" i="9"/>
  <c r="H39" i="1"/>
  <c r="I39" i="1" s="1"/>
  <c r="F103" i="4"/>
  <c r="G103" i="4" s="1"/>
  <c r="D108" i="9"/>
  <c r="H60" i="1"/>
  <c r="I60" i="1" s="1"/>
  <c r="I37" i="1"/>
  <c r="D38" i="9"/>
  <c r="F33" i="4"/>
  <c r="G33" i="4" s="1"/>
  <c r="F16" i="4"/>
  <c r="G16" i="4" s="1"/>
  <c r="D21" i="9"/>
  <c r="D22" i="9"/>
  <c r="D33" i="9"/>
  <c r="F28" i="4"/>
  <c r="G28" i="4" s="1"/>
  <c r="F100" i="4"/>
  <c r="G100" i="4" s="1"/>
  <c r="D105" i="9"/>
  <c r="D41" i="9"/>
  <c r="F36" i="4"/>
  <c r="G36" i="4" s="1"/>
  <c r="F76" i="4"/>
  <c r="G76" i="4" s="1"/>
  <c r="D81" i="9"/>
  <c r="D73" i="9"/>
  <c r="F68" i="4"/>
  <c r="G68" i="4" s="1"/>
  <c r="H17" i="4"/>
  <c r="E22" i="9"/>
  <c r="D34" i="9"/>
  <c r="F29" i="4"/>
  <c r="G29" i="4" s="1"/>
  <c r="D53" i="9"/>
  <c r="F48" i="4"/>
  <c r="G48" i="4" s="1"/>
  <c r="D26" i="4" l="1"/>
  <c r="D31" i="9" s="1"/>
  <c r="H111" i="4"/>
  <c r="G111" i="4"/>
  <c r="AE73" i="4"/>
  <c r="G73" i="4"/>
  <c r="E35" i="9"/>
  <c r="G30" i="4"/>
  <c r="E32" i="9"/>
  <c r="G27" i="4"/>
  <c r="AE99" i="4"/>
  <c r="G99" i="4"/>
  <c r="AE44" i="4"/>
  <c r="G44" i="4"/>
  <c r="H94" i="4"/>
  <c r="G94" i="4"/>
  <c r="D14" i="9"/>
  <c r="F9" i="4"/>
  <c r="H52" i="4"/>
  <c r="G52" i="4"/>
  <c r="AE82" i="4"/>
  <c r="G82" i="4"/>
  <c r="AE61" i="4"/>
  <c r="G61" i="4"/>
  <c r="H53" i="4"/>
  <c r="G53" i="4"/>
  <c r="AE65" i="4"/>
  <c r="G65" i="4"/>
  <c r="H104" i="4"/>
  <c r="G104" i="4"/>
  <c r="AE12" i="4"/>
  <c r="G12" i="4"/>
  <c r="AE70" i="4"/>
  <c r="G70" i="4"/>
  <c r="E119" i="9"/>
  <c r="G114" i="4"/>
  <c r="AD59" i="4"/>
  <c r="G59" i="4"/>
  <c r="E97" i="9"/>
  <c r="G92" i="4"/>
  <c r="E18" i="9"/>
  <c r="G13" i="4"/>
  <c r="D111" i="9"/>
  <c r="F107" i="4"/>
  <c r="F64" i="4"/>
  <c r="G64" i="4" s="1"/>
  <c r="D62" i="9"/>
  <c r="D79" i="9"/>
  <c r="F50" i="4"/>
  <c r="H27" i="4"/>
  <c r="AD61" i="4"/>
  <c r="D100" i="9"/>
  <c r="AD53" i="4"/>
  <c r="F72" i="4"/>
  <c r="AD72" i="4" s="1"/>
  <c r="D117" i="9"/>
  <c r="D58" i="9"/>
  <c r="AE104" i="4"/>
  <c r="F96" i="4"/>
  <c r="E101" i="9" s="1"/>
  <c r="F113" i="4"/>
  <c r="E58" i="9"/>
  <c r="F97" i="4"/>
  <c r="AD92" i="4"/>
  <c r="AE27" i="4"/>
  <c r="F14" i="4"/>
  <c r="F42" i="4"/>
  <c r="G42" i="4" s="1"/>
  <c r="F43" i="4"/>
  <c r="D67" i="9"/>
  <c r="E66" i="9"/>
  <c r="H61" i="4"/>
  <c r="AE53" i="4"/>
  <c r="F63" i="4"/>
  <c r="G63" i="4" s="1"/>
  <c r="H82" i="4"/>
  <c r="AE52" i="4"/>
  <c r="F49" i="4"/>
  <c r="G49" i="4" s="1"/>
  <c r="D59" i="9"/>
  <c r="E99" i="9"/>
  <c r="E57" i="9"/>
  <c r="AD13" i="4"/>
  <c r="AD56" i="4"/>
  <c r="E116" i="9"/>
  <c r="AD27" i="4"/>
  <c r="F108" i="4"/>
  <c r="E87" i="9"/>
  <c r="AD52" i="4"/>
  <c r="AE71" i="4"/>
  <c r="H92" i="4"/>
  <c r="D98" i="9"/>
  <c r="F102" i="4"/>
  <c r="F109" i="4"/>
  <c r="AD94" i="4"/>
  <c r="F45" i="4"/>
  <c r="H12" i="4"/>
  <c r="E76" i="9"/>
  <c r="E64" i="9"/>
  <c r="AE59" i="4"/>
  <c r="H59" i="4"/>
  <c r="AD104" i="4"/>
  <c r="H62" i="4"/>
  <c r="AD62" i="4"/>
  <c r="F79" i="4"/>
  <c r="F55" i="4"/>
  <c r="F67" i="4"/>
  <c r="AD65" i="4"/>
  <c r="D119" i="9"/>
  <c r="F75" i="4"/>
  <c r="G75" i="4" s="1"/>
  <c r="D80" i="9"/>
  <c r="D110" i="9"/>
  <c r="E78" i="9"/>
  <c r="E70" i="9"/>
  <c r="AE94" i="4"/>
  <c r="D99" i="9"/>
  <c r="F98" i="4"/>
  <c r="G98" i="4" s="1"/>
  <c r="F11" i="4"/>
  <c r="E68" i="9"/>
  <c r="F80" i="4"/>
  <c r="F46" i="4"/>
  <c r="G46" i="4" s="1"/>
  <c r="D15" i="9"/>
  <c r="H63" i="4"/>
  <c r="H32" i="4"/>
  <c r="E37" i="9"/>
  <c r="AD32" i="4"/>
  <c r="AE32" i="4"/>
  <c r="D71" i="9"/>
  <c r="H114" i="4"/>
  <c r="AE25" i="4"/>
  <c r="AD25" i="4"/>
  <c r="H24" i="4"/>
  <c r="AD24" i="4"/>
  <c r="AE24" i="4"/>
  <c r="E29" i="9"/>
  <c r="H65" i="4"/>
  <c r="D75" i="9"/>
  <c r="H56" i="4"/>
  <c r="E109" i="9"/>
  <c r="E67" i="9"/>
  <c r="F15" i="4"/>
  <c r="D30" i="9"/>
  <c r="F23" i="4"/>
  <c r="G23" i="4" s="1"/>
  <c r="D28" i="9"/>
  <c r="AD99" i="4"/>
  <c r="E104" i="9"/>
  <c r="AE62" i="4"/>
  <c r="H99" i="4"/>
  <c r="F21" i="4"/>
  <c r="G21" i="4" s="1"/>
  <c r="D26" i="9"/>
  <c r="AD44" i="4"/>
  <c r="E49" i="9"/>
  <c r="H44" i="4"/>
  <c r="AE114" i="4"/>
  <c r="AD114" i="4"/>
  <c r="AD111" i="4"/>
  <c r="H71" i="4"/>
  <c r="D24" i="9"/>
  <c r="F19" i="4"/>
  <c r="G19" i="4" s="1"/>
  <c r="F51" i="4"/>
  <c r="G51" i="4" s="1"/>
  <c r="D56" i="9"/>
  <c r="D23" i="9"/>
  <c r="F18" i="4"/>
  <c r="G18" i="4" s="1"/>
  <c r="F77" i="4"/>
  <c r="G77" i="4" s="1"/>
  <c r="D82" i="9"/>
  <c r="AD10" i="4"/>
  <c r="H10" i="4"/>
  <c r="E15" i="9"/>
  <c r="AE10" i="4"/>
  <c r="AD12" i="4"/>
  <c r="E17" i="9"/>
  <c r="AD20" i="4"/>
  <c r="E25" i="9"/>
  <c r="H20" i="4"/>
  <c r="AE20" i="4"/>
  <c r="D74" i="9"/>
  <c r="F69" i="4"/>
  <c r="G69" i="4" s="1"/>
  <c r="F47" i="4"/>
  <c r="AE111" i="4"/>
  <c r="AD71" i="4"/>
  <c r="D39" i="9"/>
  <c r="F34" i="4"/>
  <c r="G34" i="4" s="1"/>
  <c r="E30" i="9"/>
  <c r="H25" i="4"/>
  <c r="AE56" i="4"/>
  <c r="E61" i="9"/>
  <c r="E106" i="9"/>
  <c r="H101" i="4"/>
  <c r="AE101" i="4"/>
  <c r="AD101" i="4"/>
  <c r="AD30" i="4"/>
  <c r="AE30" i="4"/>
  <c r="H30" i="4"/>
  <c r="D115" i="9"/>
  <c r="F110" i="4"/>
  <c r="G110" i="4" s="1"/>
  <c r="F81" i="4"/>
  <c r="G81" i="4" s="1"/>
  <c r="D86" i="9"/>
  <c r="E59" i="9"/>
  <c r="AE54" i="4"/>
  <c r="H54" i="4"/>
  <c r="AD54" i="4"/>
  <c r="D40" i="9"/>
  <c r="F35" i="4"/>
  <c r="G35" i="4" s="1"/>
  <c r="D27" i="9"/>
  <c r="F22" i="4"/>
  <c r="G22" i="4" s="1"/>
  <c r="F38" i="4"/>
  <c r="G38" i="4" s="1"/>
  <c r="D43" i="9"/>
  <c r="AD70" i="4"/>
  <c r="H70" i="4"/>
  <c r="E75" i="9"/>
  <c r="AD73" i="4"/>
  <c r="H73" i="4"/>
  <c r="AD80" i="4"/>
  <c r="E117" i="9"/>
  <c r="H112" i="4"/>
  <c r="AE112" i="4"/>
  <c r="AD112" i="4"/>
  <c r="E73" i="9"/>
  <c r="H68" i="4"/>
  <c r="AE68" i="4"/>
  <c r="AD68" i="4"/>
  <c r="H36" i="4"/>
  <c r="E41" i="9"/>
  <c r="AD36" i="4"/>
  <c r="AE36" i="4"/>
  <c r="H28" i="4"/>
  <c r="AD28" i="4"/>
  <c r="E33" i="9"/>
  <c r="AE28" i="4"/>
  <c r="H83" i="1"/>
  <c r="H87" i="1"/>
  <c r="I87" i="1" s="1"/>
  <c r="D87" i="4" s="1"/>
  <c r="I91" i="1"/>
  <c r="H89" i="1"/>
  <c r="I89" i="1" s="1"/>
  <c r="D89" i="4" s="1"/>
  <c r="H86" i="1"/>
  <c r="I86" i="1" s="1"/>
  <c r="D86" i="4" s="1"/>
  <c r="H85" i="1"/>
  <c r="I85" i="1" s="1"/>
  <c r="D85" i="4" s="1"/>
  <c r="I90" i="1"/>
  <c r="H88" i="1"/>
  <c r="I88" i="1" s="1"/>
  <c r="D88" i="4" s="1"/>
  <c r="H84" i="1"/>
  <c r="I84" i="1" s="1"/>
  <c r="D84" i="4" s="1"/>
  <c r="AD103" i="4"/>
  <c r="E108" i="9"/>
  <c r="AE103" i="4"/>
  <c r="H103" i="4"/>
  <c r="F31" i="4"/>
  <c r="G31" i="4" s="1"/>
  <c r="D36" i="9"/>
  <c r="E63" i="9"/>
  <c r="H58" i="4"/>
  <c r="AE58" i="4"/>
  <c r="AD58" i="4"/>
  <c r="AD66" i="4"/>
  <c r="AE66" i="4"/>
  <c r="H66" i="4"/>
  <c r="E71" i="9"/>
  <c r="E21" i="9"/>
  <c r="AE16" i="4"/>
  <c r="H16" i="4"/>
  <c r="AD16" i="4"/>
  <c r="F60" i="4"/>
  <c r="G60" i="4" s="1"/>
  <c r="D65" i="9"/>
  <c r="H105" i="4"/>
  <c r="E110" i="9"/>
  <c r="AD105" i="4"/>
  <c r="AE105" i="4"/>
  <c r="AE40" i="4"/>
  <c r="E45" i="9"/>
  <c r="H40" i="4"/>
  <c r="AD40" i="4"/>
  <c r="H48" i="4"/>
  <c r="AD48" i="4"/>
  <c r="E53" i="9"/>
  <c r="AE48" i="4"/>
  <c r="AE106" i="4"/>
  <c r="E111" i="9"/>
  <c r="AD106" i="4"/>
  <c r="H106" i="4"/>
  <c r="E79" i="9"/>
  <c r="AD74" i="4"/>
  <c r="H74" i="4"/>
  <c r="AE74" i="4"/>
  <c r="H107" i="4"/>
  <c r="AE29" i="4"/>
  <c r="E34" i="9"/>
  <c r="H29" i="4"/>
  <c r="AD29" i="4"/>
  <c r="D42" i="9"/>
  <c r="F37" i="4"/>
  <c r="G37" i="4" s="1"/>
  <c r="H57" i="4"/>
  <c r="AE57" i="4"/>
  <c r="AD57" i="4"/>
  <c r="E62" i="9"/>
  <c r="E118" i="9"/>
  <c r="D83" i="9"/>
  <c r="F78" i="4"/>
  <c r="G78" i="4" s="1"/>
  <c r="H41" i="4"/>
  <c r="AD41" i="4"/>
  <c r="AE41" i="4"/>
  <c r="E46" i="9"/>
  <c r="E100" i="9"/>
  <c r="AE95" i="4"/>
  <c r="AD95" i="4"/>
  <c r="H95" i="4"/>
  <c r="H76" i="4"/>
  <c r="E81" i="9"/>
  <c r="AD76" i="4"/>
  <c r="AE76" i="4"/>
  <c r="H100" i="4"/>
  <c r="AD100" i="4"/>
  <c r="E105" i="9"/>
  <c r="AE100" i="4"/>
  <c r="AD33" i="4"/>
  <c r="AE33" i="4"/>
  <c r="E38" i="9"/>
  <c r="H33" i="4"/>
  <c r="AD93" i="4"/>
  <c r="E98" i="9"/>
  <c r="H93" i="4"/>
  <c r="AE93" i="4"/>
  <c r="D44" i="9"/>
  <c r="F39" i="4"/>
  <c r="G39" i="4" s="1"/>
  <c r="F26" i="4" l="1"/>
  <c r="H42" i="4"/>
  <c r="H117" i="1"/>
  <c r="AE64" i="4"/>
  <c r="AE72" i="4"/>
  <c r="H47" i="4"/>
  <c r="G47" i="4"/>
  <c r="AD15" i="4"/>
  <c r="G15" i="4"/>
  <c r="AE67" i="4"/>
  <c r="G67" i="4"/>
  <c r="AD79" i="4"/>
  <c r="G79" i="4"/>
  <c r="AE45" i="4"/>
  <c r="G45" i="4"/>
  <c r="H26" i="4"/>
  <c r="G26" i="4"/>
  <c r="H102" i="4"/>
  <c r="G102" i="4"/>
  <c r="E113" i="9"/>
  <c r="G108" i="4"/>
  <c r="AD43" i="4"/>
  <c r="G43" i="4"/>
  <c r="AD14" i="4"/>
  <c r="G14" i="4"/>
  <c r="AD96" i="4"/>
  <c r="G96" i="4"/>
  <c r="E77" i="9"/>
  <c r="G72" i="4"/>
  <c r="G9" i="4"/>
  <c r="E69" i="9"/>
  <c r="H96" i="4"/>
  <c r="H72" i="4"/>
  <c r="E85" i="9"/>
  <c r="G80" i="4"/>
  <c r="H11" i="4"/>
  <c r="G11" i="4"/>
  <c r="AE55" i="4"/>
  <c r="G55" i="4"/>
  <c r="AD9" i="4"/>
  <c r="E114" i="9"/>
  <c r="G109" i="4"/>
  <c r="E102" i="9"/>
  <c r="G97" i="4"/>
  <c r="H113" i="4"/>
  <c r="G113" i="4"/>
  <c r="H50" i="4"/>
  <c r="G50" i="4"/>
  <c r="AE107" i="4"/>
  <c r="G107" i="4"/>
  <c r="E112" i="9"/>
  <c r="AD107" i="4"/>
  <c r="E55" i="9"/>
  <c r="AD64" i="4"/>
  <c r="H64" i="4"/>
  <c r="AE96" i="4"/>
  <c r="H49" i="4"/>
  <c r="AD42" i="4"/>
  <c r="AD45" i="4"/>
  <c r="AD50" i="4"/>
  <c r="AE50" i="4"/>
  <c r="H97" i="4"/>
  <c r="AD97" i="4"/>
  <c r="H80" i="4"/>
  <c r="AD109" i="4"/>
  <c r="H43" i="4"/>
  <c r="H14" i="4"/>
  <c r="AE113" i="4"/>
  <c r="AD113" i="4"/>
  <c r="E14" i="9"/>
  <c r="AE97" i="4"/>
  <c r="H109" i="4"/>
  <c r="AE43" i="4"/>
  <c r="E48" i="9"/>
  <c r="E19" i="9"/>
  <c r="AE14" i="4"/>
  <c r="AE42" i="4"/>
  <c r="E47" i="9"/>
  <c r="AE63" i="4"/>
  <c r="AD63" i="4"/>
  <c r="E107" i="9"/>
  <c r="AD49" i="4"/>
  <c r="AE108" i="4"/>
  <c r="AE49" i="4"/>
  <c r="E54" i="9"/>
  <c r="H45" i="4"/>
  <c r="AD102" i="4"/>
  <c r="AE102" i="4"/>
  <c r="AD108" i="4"/>
  <c r="H108" i="4"/>
  <c r="H67" i="4"/>
  <c r="E50" i="9"/>
  <c r="H9" i="4"/>
  <c r="H15" i="4"/>
  <c r="AE9" i="4"/>
  <c r="AE80" i="4"/>
  <c r="AD26" i="4"/>
  <c r="AE26" i="4"/>
  <c r="E60" i="9"/>
  <c r="AE109" i="4"/>
  <c r="E31" i="9"/>
  <c r="AD46" i="4"/>
  <c r="E84" i="9"/>
  <c r="E16" i="9"/>
  <c r="AE79" i="4"/>
  <c r="E103" i="9"/>
  <c r="H98" i="4"/>
  <c r="AE98" i="4"/>
  <c r="AD98" i="4"/>
  <c r="AE46" i="4"/>
  <c r="E51" i="9"/>
  <c r="AE47" i="4"/>
  <c r="H79" i="4"/>
  <c r="AE11" i="4"/>
  <c r="AD11" i="4"/>
  <c r="E72" i="9"/>
  <c r="AD67" i="4"/>
  <c r="H46" i="4"/>
  <c r="E52" i="9"/>
  <c r="E20" i="9"/>
  <c r="H75" i="4"/>
  <c r="AE75" i="4"/>
  <c r="E80" i="9"/>
  <c r="AD75" i="4"/>
  <c r="AD55" i="4"/>
  <c r="H55" i="4"/>
  <c r="AD47" i="4"/>
  <c r="AE15" i="4"/>
  <c r="H23" i="4"/>
  <c r="AD23" i="4"/>
  <c r="AE23" i="4"/>
  <c r="E28" i="9"/>
  <c r="AE21" i="4"/>
  <c r="H21" i="4"/>
  <c r="AD21" i="4"/>
  <c r="E26" i="9"/>
  <c r="E40" i="9"/>
  <c r="AD35" i="4"/>
  <c r="AE35" i="4"/>
  <c r="H35" i="4"/>
  <c r="AE51" i="4"/>
  <c r="AD51" i="4"/>
  <c r="E56" i="9"/>
  <c r="H51" i="4"/>
  <c r="AE38" i="4"/>
  <c r="E43" i="9"/>
  <c r="AD38" i="4"/>
  <c r="H38" i="4"/>
  <c r="AD77" i="4"/>
  <c r="H77" i="4"/>
  <c r="E82" i="9"/>
  <c r="AE77" i="4"/>
  <c r="AD19" i="4"/>
  <c r="AE19" i="4"/>
  <c r="E24" i="9"/>
  <c r="H19" i="4"/>
  <c r="E27" i="9"/>
  <c r="H22" i="4"/>
  <c r="AE22" i="4"/>
  <c r="AD22" i="4"/>
  <c r="H81" i="4"/>
  <c r="AE81" i="4"/>
  <c r="E86" i="9"/>
  <c r="AD81" i="4"/>
  <c r="AD34" i="4"/>
  <c r="E39" i="9"/>
  <c r="AE34" i="4"/>
  <c r="H34" i="4"/>
  <c r="E74" i="9"/>
  <c r="H69" i="4"/>
  <c r="AE69" i="4"/>
  <c r="AD69" i="4"/>
  <c r="H18" i="4"/>
  <c r="AE18" i="4"/>
  <c r="E23" i="9"/>
  <c r="AD18" i="4"/>
  <c r="H110" i="4"/>
  <c r="AD110" i="4"/>
  <c r="AE110" i="4"/>
  <c r="E115" i="9"/>
  <c r="AE39" i="4"/>
  <c r="E44" i="9"/>
  <c r="H39" i="4"/>
  <c r="AD39" i="4"/>
  <c r="AE37" i="4"/>
  <c r="E42" i="9"/>
  <c r="H37" i="4"/>
  <c r="AD37" i="4"/>
  <c r="F85" i="4"/>
  <c r="G85" i="4" s="1"/>
  <c r="D90" i="9"/>
  <c r="F87" i="4"/>
  <c r="G87" i="4" s="1"/>
  <c r="D92" i="9"/>
  <c r="D89" i="9"/>
  <c r="F84" i="4"/>
  <c r="G84" i="4" s="1"/>
  <c r="D91" i="9"/>
  <c r="F86" i="4"/>
  <c r="G86" i="4" s="1"/>
  <c r="I83" i="1"/>
  <c r="D93" i="9"/>
  <c r="F88" i="4"/>
  <c r="G88" i="4" s="1"/>
  <c r="F89" i="4"/>
  <c r="G89" i="4" s="1"/>
  <c r="D94" i="9"/>
  <c r="H78" i="4"/>
  <c r="AD78" i="4"/>
  <c r="AE78" i="4"/>
  <c r="E83" i="9"/>
  <c r="E65" i="9"/>
  <c r="AD60" i="4"/>
  <c r="H60" i="4"/>
  <c r="AE60" i="4"/>
  <c r="AE31" i="4"/>
  <c r="H31" i="4"/>
  <c r="AD31" i="4"/>
  <c r="E36" i="9"/>
  <c r="D95" i="9"/>
  <c r="F90" i="4"/>
  <c r="G90" i="4" s="1"/>
  <c r="D96" i="9"/>
  <c r="F91" i="4"/>
  <c r="G91" i="4" s="1"/>
  <c r="I117" i="1" l="1"/>
  <c r="D83" i="4"/>
  <c r="AD84" i="4"/>
  <c r="AE84" i="4"/>
  <c r="E89" i="9"/>
  <c r="H84" i="4"/>
  <c r="H85" i="4"/>
  <c r="AD85" i="4"/>
  <c r="AE85" i="4"/>
  <c r="E90" i="9"/>
  <c r="H90" i="4"/>
  <c r="AD90" i="4"/>
  <c r="AE90" i="4"/>
  <c r="E95" i="9"/>
  <c r="AD91" i="4"/>
  <c r="H91" i="4"/>
  <c r="E96" i="9"/>
  <c r="AE91" i="4"/>
  <c r="AE89" i="4"/>
  <c r="AD89" i="4"/>
  <c r="E94" i="9"/>
  <c r="H89" i="4"/>
  <c r="D121" i="9"/>
  <c r="H88" i="4"/>
  <c r="E93" i="9"/>
  <c r="AD88" i="4"/>
  <c r="AE88" i="4"/>
  <c r="AD86" i="4"/>
  <c r="E91" i="9"/>
  <c r="H86" i="4"/>
  <c r="AE86" i="4"/>
  <c r="E92" i="9"/>
  <c r="AD87" i="4"/>
  <c r="AE87" i="4"/>
  <c r="H87" i="4"/>
  <c r="F116" i="4" l="1"/>
  <c r="F83" i="4"/>
  <c r="I9" i="4" s="1" a="1"/>
  <c r="D88" i="9"/>
  <c r="D122" i="9" s="1"/>
  <c r="D117" i="4"/>
  <c r="AE5" i="7" s="1"/>
  <c r="I10" i="4" l="1"/>
  <c r="I12" i="4"/>
  <c r="I14" i="4"/>
  <c r="I16" i="4"/>
  <c r="I18" i="4"/>
  <c r="I20" i="4"/>
  <c r="I22" i="4"/>
  <c r="I24" i="4"/>
  <c r="I26" i="4"/>
  <c r="I9" i="4"/>
  <c r="I13" i="4"/>
  <c r="I17" i="4"/>
  <c r="I21" i="4"/>
  <c r="I25" i="4"/>
  <c r="I28" i="4"/>
  <c r="I30" i="4"/>
  <c r="I32" i="4"/>
  <c r="I34" i="4"/>
  <c r="I36" i="4"/>
  <c r="I38" i="4"/>
  <c r="I40" i="4"/>
  <c r="I42" i="4"/>
  <c r="I44" i="4"/>
  <c r="I46" i="4"/>
  <c r="I48" i="4"/>
  <c r="I50" i="4"/>
  <c r="I52" i="4"/>
  <c r="I54" i="4"/>
  <c r="I56" i="4"/>
  <c r="I58" i="4"/>
  <c r="I60" i="4"/>
  <c r="I62" i="4"/>
  <c r="I64" i="4"/>
  <c r="I66" i="4"/>
  <c r="I68" i="4"/>
  <c r="I70" i="4"/>
  <c r="I72" i="4"/>
  <c r="I74" i="4"/>
  <c r="I76" i="4"/>
  <c r="I78" i="4"/>
  <c r="I80" i="4"/>
  <c r="I82" i="4"/>
  <c r="I84" i="4"/>
  <c r="I86" i="4"/>
  <c r="I88" i="4"/>
  <c r="I90" i="4"/>
  <c r="I92" i="4"/>
  <c r="I94" i="4"/>
  <c r="I96" i="4"/>
  <c r="I98" i="4"/>
  <c r="I100" i="4"/>
  <c r="I102" i="4"/>
  <c r="I104" i="4"/>
  <c r="I106" i="4"/>
  <c r="I108" i="4"/>
  <c r="I110" i="4"/>
  <c r="I112" i="4"/>
  <c r="I114" i="4"/>
  <c r="I116" i="4"/>
  <c r="I11" i="4"/>
  <c r="I15" i="4"/>
  <c r="I19" i="4"/>
  <c r="I23" i="4"/>
  <c r="I27" i="4"/>
  <c r="I29" i="4"/>
  <c r="I31" i="4"/>
  <c r="I33" i="4"/>
  <c r="I35" i="4"/>
  <c r="I37" i="4"/>
  <c r="I39" i="4"/>
  <c r="I41" i="4"/>
  <c r="I43" i="4"/>
  <c r="I45" i="4"/>
  <c r="I47" i="4"/>
  <c r="I49" i="4"/>
  <c r="I51" i="4"/>
  <c r="I53" i="4"/>
  <c r="I55" i="4"/>
  <c r="I57" i="4"/>
  <c r="I59" i="4"/>
  <c r="I61" i="4"/>
  <c r="I63" i="4"/>
  <c r="I65" i="4"/>
  <c r="I67" i="4"/>
  <c r="I69" i="4"/>
  <c r="I71" i="4"/>
  <c r="I73" i="4"/>
  <c r="I75" i="4"/>
  <c r="I77" i="4"/>
  <c r="I79" i="4"/>
  <c r="I81" i="4"/>
  <c r="I83" i="4"/>
  <c r="I85" i="4"/>
  <c r="I87" i="4"/>
  <c r="I89" i="4"/>
  <c r="I91" i="4"/>
  <c r="I95" i="4"/>
  <c r="I99" i="4"/>
  <c r="I103" i="4"/>
  <c r="I107" i="4"/>
  <c r="I111" i="4"/>
  <c r="I115" i="4"/>
  <c r="L115" i="4" s="1"/>
  <c r="I93" i="4"/>
  <c r="I97" i="4"/>
  <c r="I101" i="4"/>
  <c r="I105" i="4"/>
  <c r="I109" i="4"/>
  <c r="I113" i="4"/>
  <c r="AE116" i="4"/>
  <c r="E121" i="9"/>
  <c r="AD116" i="4"/>
  <c r="G116" i="4"/>
  <c r="H116" i="4"/>
  <c r="G83" i="4"/>
  <c r="G117" i="4" s="1"/>
  <c r="F117" i="4"/>
  <c r="V12" i="7" s="1"/>
  <c r="M74" i="7" s="1"/>
  <c r="D12" i="8"/>
  <c r="D4" i="9"/>
  <c r="AE83" i="4"/>
  <c r="E88" i="9"/>
  <c r="H83" i="4"/>
  <c r="AD83" i="4"/>
  <c r="AD117" i="4" s="1"/>
  <c r="AE117" i="4" l="1"/>
  <c r="D21" i="8" s="1"/>
  <c r="L78" i="4"/>
  <c r="L26" i="4"/>
  <c r="L59" i="4"/>
  <c r="L53" i="4"/>
  <c r="L17" i="4"/>
  <c r="L103" i="4"/>
  <c r="L72" i="4"/>
  <c r="L106" i="4"/>
  <c r="L104" i="4"/>
  <c r="L70" i="4"/>
  <c r="L35" i="4"/>
  <c r="L111" i="4"/>
  <c r="L41" i="4"/>
  <c r="L107" i="4"/>
  <c r="L84" i="4"/>
  <c r="L47" i="4"/>
  <c r="L82" i="4"/>
  <c r="L58" i="4"/>
  <c r="L65" i="4"/>
  <c r="L30" i="4"/>
  <c r="L77" i="4"/>
  <c r="L49" i="4"/>
  <c r="L97" i="4"/>
  <c r="L114" i="4"/>
  <c r="L74" i="4"/>
  <c r="L83" i="4"/>
  <c r="L76" i="4"/>
  <c r="L54" i="4"/>
  <c r="L75" i="4"/>
  <c r="L95" i="4"/>
  <c r="L31" i="4"/>
  <c r="L37" i="4"/>
  <c r="L67" i="4"/>
  <c r="L55" i="4"/>
  <c r="L51" i="4"/>
  <c r="L90" i="4"/>
  <c r="L34" i="4"/>
  <c r="L98" i="4"/>
  <c r="L20" i="4"/>
  <c r="L92" i="4"/>
  <c r="L88" i="4"/>
  <c r="L105" i="4"/>
  <c r="L108" i="4"/>
  <c r="L91" i="4"/>
  <c r="L14" i="4"/>
  <c r="L24" i="4"/>
  <c r="L73" i="4"/>
  <c r="L32" i="4"/>
  <c r="L68" i="4"/>
  <c r="L102" i="4"/>
  <c r="L69" i="4"/>
  <c r="L56" i="4"/>
  <c r="L71" i="4"/>
  <c r="L42" i="4"/>
  <c r="L100" i="4"/>
  <c r="L101" i="4"/>
  <c r="L99" i="4"/>
  <c r="L94" i="4"/>
  <c r="L33" i="4"/>
  <c r="L18" i="4"/>
  <c r="L10" i="4"/>
  <c r="L87" i="4"/>
  <c r="L16" i="4"/>
  <c r="L13" i="4"/>
  <c r="L25" i="4"/>
  <c r="L44" i="4"/>
  <c r="L61" i="4"/>
  <c r="L21" i="4"/>
  <c r="L63" i="4"/>
  <c r="L45" i="4"/>
  <c r="L48" i="4"/>
  <c r="L79" i="4"/>
  <c r="L93" i="4"/>
  <c r="L15" i="4"/>
  <c r="L19" i="4"/>
  <c r="L22" i="4"/>
  <c r="L80" i="4"/>
  <c r="L12" i="4"/>
  <c r="L116" i="4"/>
  <c r="L11" i="4"/>
  <c r="L57" i="4"/>
  <c r="L28" i="4"/>
  <c r="L27" i="4"/>
  <c r="L86" i="4"/>
  <c r="L109" i="4"/>
  <c r="L36" i="4"/>
  <c r="L50" i="4"/>
  <c r="L39" i="4"/>
  <c r="L113" i="4"/>
  <c r="L81" i="4"/>
  <c r="L40" i="4"/>
  <c r="L110" i="4"/>
  <c r="L112" i="4"/>
  <c r="L38" i="4"/>
  <c r="L23" i="4"/>
  <c r="L66" i="4"/>
  <c r="L60" i="4"/>
  <c r="L96" i="4"/>
  <c r="L85" i="4"/>
  <c r="L64" i="4"/>
  <c r="L52" i="4"/>
  <c r="L89" i="4"/>
  <c r="L43" i="4"/>
  <c r="L29" i="4"/>
  <c r="L62" i="4"/>
  <c r="V19" i="7"/>
  <c r="M75" i="7" s="1"/>
  <c r="E122" i="9"/>
  <c r="D20" i="8"/>
  <c r="D17" i="8"/>
  <c r="H117" i="4"/>
  <c r="V20" i="7" s="1"/>
  <c r="M76" i="7" s="1"/>
  <c r="L46" i="4" l="1"/>
  <c r="D19" i="8"/>
  <c r="I117" i="4"/>
  <c r="I19" i="7" s="1"/>
  <c r="L9" i="4"/>
  <c r="N9" i="4" s="1" a="1"/>
  <c r="D18" i="8"/>
  <c r="N9" i="4" l="1"/>
  <c r="N11" i="4"/>
  <c r="N13" i="4"/>
  <c r="N15" i="4"/>
  <c r="N17" i="4"/>
  <c r="N19" i="4"/>
  <c r="N21" i="4"/>
  <c r="N23" i="4"/>
  <c r="N25" i="4"/>
  <c r="N27" i="4"/>
  <c r="N29" i="4"/>
  <c r="N31" i="4"/>
  <c r="N33" i="4"/>
  <c r="N35" i="4"/>
  <c r="N37" i="4"/>
  <c r="N39" i="4"/>
  <c r="N41" i="4"/>
  <c r="N43" i="4"/>
  <c r="N45" i="4"/>
  <c r="N47" i="4"/>
  <c r="N49" i="4"/>
  <c r="N51" i="4"/>
  <c r="N53" i="4"/>
  <c r="N55" i="4"/>
  <c r="N57" i="4"/>
  <c r="N59" i="4"/>
  <c r="N61" i="4"/>
  <c r="N63" i="4"/>
  <c r="N65" i="4"/>
  <c r="N67" i="4"/>
  <c r="N10" i="4"/>
  <c r="N14" i="4"/>
  <c r="N18" i="4"/>
  <c r="N22" i="4"/>
  <c r="N26" i="4"/>
  <c r="N30" i="4"/>
  <c r="N34" i="4"/>
  <c r="N38" i="4"/>
  <c r="N42" i="4"/>
  <c r="N46" i="4"/>
  <c r="N50" i="4"/>
  <c r="N54" i="4"/>
  <c r="N58" i="4"/>
  <c r="N62" i="4"/>
  <c r="N66" i="4"/>
  <c r="N69" i="4"/>
  <c r="N71" i="4"/>
  <c r="N73" i="4"/>
  <c r="N75" i="4"/>
  <c r="N77" i="4"/>
  <c r="N79" i="4"/>
  <c r="N81" i="4"/>
  <c r="N83" i="4"/>
  <c r="N85" i="4"/>
  <c r="N87" i="4"/>
  <c r="N89" i="4"/>
  <c r="N91" i="4"/>
  <c r="N93" i="4"/>
  <c r="N95" i="4"/>
  <c r="N97" i="4"/>
  <c r="N99" i="4"/>
  <c r="N101" i="4"/>
  <c r="N103" i="4"/>
  <c r="N105" i="4"/>
  <c r="N107" i="4"/>
  <c r="N109" i="4"/>
  <c r="N111" i="4"/>
  <c r="N113" i="4"/>
  <c r="N115" i="4"/>
  <c r="N12" i="4"/>
  <c r="N20" i="4"/>
  <c r="N28" i="4"/>
  <c r="N36" i="4"/>
  <c r="N44" i="4"/>
  <c r="N52" i="4"/>
  <c r="N60" i="4"/>
  <c r="N68" i="4"/>
  <c r="N72" i="4"/>
  <c r="N76" i="4"/>
  <c r="N80" i="4"/>
  <c r="N84" i="4"/>
  <c r="N88" i="4"/>
  <c r="N92" i="4"/>
  <c r="N96" i="4"/>
  <c r="N100" i="4"/>
  <c r="N104" i="4"/>
  <c r="N108" i="4"/>
  <c r="N112" i="4"/>
  <c r="N116" i="4"/>
  <c r="N16" i="4"/>
  <c r="N24" i="4"/>
  <c r="N32" i="4"/>
  <c r="N40" i="4"/>
  <c r="N48" i="4"/>
  <c r="N56" i="4"/>
  <c r="N64" i="4"/>
  <c r="N70" i="4"/>
  <c r="N74" i="4"/>
  <c r="N78" i="4"/>
  <c r="N82" i="4"/>
  <c r="N86" i="4"/>
  <c r="N90" i="4"/>
  <c r="N94" i="4"/>
  <c r="N98" i="4"/>
  <c r="N102" i="4"/>
  <c r="N106" i="4"/>
  <c r="N110" i="4"/>
  <c r="N114" i="4"/>
  <c r="L117" i="4"/>
  <c r="I25" i="7" s="1"/>
  <c r="O116" i="4" l="1"/>
  <c r="AG116" i="4"/>
  <c r="AF116" i="4"/>
  <c r="P116" i="4"/>
  <c r="S116" i="4" s="1"/>
  <c r="U116" i="4" s="1"/>
  <c r="F121" i="9"/>
  <c r="R116" i="4"/>
  <c r="P115" i="4"/>
  <c r="S115" i="4" s="1"/>
  <c r="U115" i="4" s="1"/>
  <c r="O115" i="4"/>
  <c r="AG115" i="4"/>
  <c r="R115" i="4"/>
  <c r="F120" i="9"/>
  <c r="AF115" i="4"/>
  <c r="R9" i="4"/>
  <c r="AF9" i="4"/>
  <c r="P11" i="4"/>
  <c r="S11" i="4" s="1"/>
  <c r="U11" i="4" s="1"/>
  <c r="F16" i="9"/>
  <c r="AG11" i="4"/>
  <c r="R11" i="4"/>
  <c r="AF11" i="4"/>
  <c r="O11" i="4"/>
  <c r="P70" i="4"/>
  <c r="S70" i="4" s="1"/>
  <c r="U70" i="4" s="1"/>
  <c r="O70" i="4"/>
  <c r="F75" i="9"/>
  <c r="AF70" i="4"/>
  <c r="R70" i="4"/>
  <c r="AG70" i="4"/>
  <c r="AG81" i="4"/>
  <c r="F86" i="9"/>
  <c r="O81" i="4"/>
  <c r="P81" i="4"/>
  <c r="S81" i="4" s="1"/>
  <c r="U81" i="4" s="1"/>
  <c r="AF81" i="4"/>
  <c r="R81" i="4"/>
  <c r="AF83" i="4"/>
  <c r="O83" i="4"/>
  <c r="AG83" i="4"/>
  <c r="F88" i="9"/>
  <c r="P83" i="4"/>
  <c r="S83" i="4" s="1"/>
  <c r="U83" i="4" s="1"/>
  <c r="R83" i="4"/>
  <c r="P38" i="4"/>
  <c r="S38" i="4" s="1"/>
  <c r="U38" i="4" s="1"/>
  <c r="AF38" i="4"/>
  <c r="F43" i="9"/>
  <c r="AG38" i="4"/>
  <c r="O38" i="4"/>
  <c r="R38" i="4"/>
  <c r="F79" i="9"/>
  <c r="AF74" i="4"/>
  <c r="AG74" i="4"/>
  <c r="O74" i="4"/>
  <c r="P74" i="4"/>
  <c r="S74" i="4" s="1"/>
  <c r="U74" i="4" s="1"/>
  <c r="R74" i="4"/>
  <c r="R61" i="4"/>
  <c r="O61" i="4"/>
  <c r="F66" i="9"/>
  <c r="AF61" i="4"/>
  <c r="P61" i="4"/>
  <c r="S61" i="4" s="1"/>
  <c r="U61" i="4" s="1"/>
  <c r="AG61" i="4"/>
  <c r="AG52" i="4"/>
  <c r="AF52" i="4"/>
  <c r="O52" i="4"/>
  <c r="F57" i="9"/>
  <c r="R52" i="4"/>
  <c r="P52" i="4"/>
  <c r="S52" i="4" s="1"/>
  <c r="U52" i="4" s="1"/>
  <c r="P93" i="4"/>
  <c r="S93" i="4" s="1"/>
  <c r="U93" i="4" s="1"/>
  <c r="AF93" i="4"/>
  <c r="AG93" i="4"/>
  <c r="O93" i="4"/>
  <c r="F98" i="9"/>
  <c r="R93" i="4"/>
  <c r="P49" i="4"/>
  <c r="S49" i="4" s="1"/>
  <c r="U49" i="4" s="1"/>
  <c r="F54" i="9"/>
  <c r="AG49" i="4"/>
  <c r="AF49" i="4"/>
  <c r="O49" i="4"/>
  <c r="R49" i="4"/>
  <c r="P85" i="4"/>
  <c r="S85" i="4" s="1"/>
  <c r="U85" i="4" s="1"/>
  <c r="O85" i="4"/>
  <c r="AG85" i="4"/>
  <c r="AF85" i="4"/>
  <c r="F90" i="9"/>
  <c r="R85" i="4"/>
  <c r="P64" i="4"/>
  <c r="S64" i="4" s="1"/>
  <c r="U64" i="4" s="1"/>
  <c r="AG64" i="4"/>
  <c r="O64" i="4"/>
  <c r="AF64" i="4"/>
  <c r="F69" i="9"/>
  <c r="R64" i="4"/>
  <c r="F78" i="9"/>
  <c r="AF73" i="4"/>
  <c r="O73" i="4"/>
  <c r="R73" i="4"/>
  <c r="AG73" i="4"/>
  <c r="P73" i="4"/>
  <c r="S73" i="4" s="1"/>
  <c r="U73" i="4" s="1"/>
  <c r="AG29" i="4"/>
  <c r="F34" i="9"/>
  <c r="O29" i="4"/>
  <c r="P29" i="4"/>
  <c r="S29" i="4" s="1"/>
  <c r="U29" i="4" s="1"/>
  <c r="AF29" i="4"/>
  <c r="R29" i="4"/>
  <c r="N117" i="4"/>
  <c r="Q32" i="7" s="1"/>
  <c r="S74" i="7" s="1"/>
  <c r="O9" i="4"/>
  <c r="AG9" i="4"/>
  <c r="P9" i="4"/>
  <c r="F14" i="9"/>
  <c r="O19" i="4"/>
  <c r="P19" i="4"/>
  <c r="S19" i="4" s="1"/>
  <c r="U19" i="4" s="1"/>
  <c r="R19" i="4"/>
  <c r="F24" i="9"/>
  <c r="AF19" i="4"/>
  <c r="AG19" i="4"/>
  <c r="F89" i="9"/>
  <c r="AF84" i="4"/>
  <c r="O84" i="4"/>
  <c r="P84" i="4"/>
  <c r="S84" i="4" s="1"/>
  <c r="U84" i="4" s="1"/>
  <c r="AG84" i="4"/>
  <c r="R84" i="4"/>
  <c r="F47" i="9"/>
  <c r="P42" i="4"/>
  <c r="S42" i="4" s="1"/>
  <c r="U42" i="4" s="1"/>
  <c r="AF42" i="4"/>
  <c r="O42" i="4"/>
  <c r="R42" i="4"/>
  <c r="AG42" i="4"/>
  <c r="AG91" i="4"/>
  <c r="P91" i="4"/>
  <c r="S91" i="4" s="1"/>
  <c r="U91" i="4" s="1"/>
  <c r="AF91" i="4"/>
  <c r="F96" i="9"/>
  <c r="O91" i="4"/>
  <c r="R91" i="4"/>
  <c r="F110" i="9"/>
  <c r="AG105" i="4"/>
  <c r="P105" i="4"/>
  <c r="S105" i="4" s="1"/>
  <c r="U105" i="4" s="1"/>
  <c r="O105" i="4"/>
  <c r="AF105" i="4"/>
  <c r="R105" i="4"/>
  <c r="P113" i="4"/>
  <c r="S113" i="4" s="1"/>
  <c r="U113" i="4" s="1"/>
  <c r="AF113" i="4"/>
  <c r="F118" i="9"/>
  <c r="AG113" i="4"/>
  <c r="O113" i="4"/>
  <c r="R113" i="4"/>
  <c r="P109" i="4"/>
  <c r="S109" i="4" s="1"/>
  <c r="U109" i="4" s="1"/>
  <c r="R109" i="4"/>
  <c r="F114" i="9"/>
  <c r="O109" i="4"/>
  <c r="AF109" i="4"/>
  <c r="AG109" i="4"/>
  <c r="F46" i="9"/>
  <c r="P41" i="4"/>
  <c r="S41" i="4" s="1"/>
  <c r="U41" i="4" s="1"/>
  <c r="AF41" i="4"/>
  <c r="O41" i="4"/>
  <c r="AG41" i="4"/>
  <c r="R41" i="4"/>
  <c r="F29" i="9"/>
  <c r="P24" i="4"/>
  <c r="S24" i="4" s="1"/>
  <c r="U24" i="4" s="1"/>
  <c r="AG24" i="4"/>
  <c r="O24" i="4"/>
  <c r="AF24" i="4"/>
  <c r="R24" i="4"/>
  <c r="P76" i="4"/>
  <c r="S76" i="4" s="1"/>
  <c r="U76" i="4" s="1"/>
  <c r="AF76" i="4"/>
  <c r="O76" i="4"/>
  <c r="AG76" i="4"/>
  <c r="F81" i="9"/>
  <c r="R76" i="4"/>
  <c r="F71" i="9"/>
  <c r="AG66" i="4"/>
  <c r="O66" i="4"/>
  <c r="P66" i="4"/>
  <c r="S66" i="4" s="1"/>
  <c r="U66" i="4" s="1"/>
  <c r="AF66" i="4"/>
  <c r="R66" i="4"/>
  <c r="AG26" i="4"/>
  <c r="R26" i="4"/>
  <c r="P26" i="4"/>
  <c r="S26" i="4" s="1"/>
  <c r="U26" i="4" s="1"/>
  <c r="F31" i="9"/>
  <c r="O26" i="4"/>
  <c r="AF26" i="4"/>
  <c r="AF16" i="4"/>
  <c r="AG16" i="4"/>
  <c r="P16" i="4"/>
  <c r="S16" i="4" s="1"/>
  <c r="U16" i="4" s="1"/>
  <c r="F21" i="9"/>
  <c r="O16" i="4"/>
  <c r="R16" i="4"/>
  <c r="P90" i="4"/>
  <c r="S90" i="4" s="1"/>
  <c r="U90" i="4" s="1"/>
  <c r="AG90" i="4"/>
  <c r="F95" i="9"/>
  <c r="O90" i="4"/>
  <c r="AF90" i="4"/>
  <c r="R90" i="4"/>
  <c r="P92" i="4"/>
  <c r="S92" i="4" s="1"/>
  <c r="U92" i="4" s="1"/>
  <c r="AF92" i="4"/>
  <c r="AG92" i="4"/>
  <c r="O92" i="4"/>
  <c r="F97" i="9"/>
  <c r="R92" i="4"/>
  <c r="O89" i="4"/>
  <c r="F94" i="9"/>
  <c r="P89" i="4"/>
  <c r="S89" i="4" s="1"/>
  <c r="U89" i="4" s="1"/>
  <c r="AF89" i="4"/>
  <c r="AG89" i="4"/>
  <c r="R89" i="4"/>
  <c r="AG112" i="4"/>
  <c r="AF112" i="4"/>
  <c r="P112" i="4"/>
  <c r="S112" i="4" s="1"/>
  <c r="U112" i="4" s="1"/>
  <c r="F117" i="9"/>
  <c r="O112" i="4"/>
  <c r="R112" i="4"/>
  <c r="P23" i="4"/>
  <c r="S23" i="4" s="1"/>
  <c r="U23" i="4" s="1"/>
  <c r="O23" i="4"/>
  <c r="AF23" i="4"/>
  <c r="AG23" i="4"/>
  <c r="R23" i="4"/>
  <c r="F28" i="9"/>
  <c r="AF32" i="4"/>
  <c r="AG32" i="4"/>
  <c r="F37" i="9"/>
  <c r="R32" i="4"/>
  <c r="P32" i="4"/>
  <c r="S32" i="4" s="1"/>
  <c r="U32" i="4" s="1"/>
  <c r="O32" i="4"/>
  <c r="O100" i="4"/>
  <c r="P100" i="4"/>
  <c r="S100" i="4" s="1"/>
  <c r="U100" i="4" s="1"/>
  <c r="AF100" i="4"/>
  <c r="F105" i="9"/>
  <c r="AG100" i="4"/>
  <c r="R100" i="4"/>
  <c r="AF27" i="4"/>
  <c r="O27" i="4"/>
  <c r="AG27" i="4"/>
  <c r="F32" i="9"/>
  <c r="P27" i="4"/>
  <c r="S27" i="4" s="1"/>
  <c r="U27" i="4" s="1"/>
  <c r="R27" i="4"/>
  <c r="R75" i="4"/>
  <c r="O75" i="4"/>
  <c r="P75" i="4"/>
  <c r="S75" i="4" s="1"/>
  <c r="U75" i="4" s="1"/>
  <c r="AF75" i="4"/>
  <c r="F80" i="9"/>
  <c r="AG75" i="4"/>
  <c r="F52" i="9"/>
  <c r="P47" i="4"/>
  <c r="S47" i="4" s="1"/>
  <c r="U47" i="4" s="1"/>
  <c r="AF47" i="4"/>
  <c r="AG47" i="4"/>
  <c r="O47" i="4"/>
  <c r="R47" i="4"/>
  <c r="AF94" i="4"/>
  <c r="O94" i="4"/>
  <c r="R94" i="4"/>
  <c r="P94" i="4"/>
  <c r="S94" i="4" s="1"/>
  <c r="U94" i="4" s="1"/>
  <c r="F99" i="9"/>
  <c r="AG94" i="4"/>
  <c r="P72" i="4"/>
  <c r="S72" i="4" s="1"/>
  <c r="U72" i="4" s="1"/>
  <c r="AF72" i="4"/>
  <c r="AG72" i="4"/>
  <c r="O72" i="4"/>
  <c r="F77" i="9"/>
  <c r="R72" i="4"/>
  <c r="AG101" i="4"/>
  <c r="AF101" i="4"/>
  <c r="R101" i="4"/>
  <c r="F106" i="9"/>
  <c r="P101" i="4"/>
  <c r="S101" i="4" s="1"/>
  <c r="U101" i="4" s="1"/>
  <c r="O101" i="4"/>
  <c r="F38" i="9"/>
  <c r="AG33" i="4"/>
  <c r="AF33" i="4"/>
  <c r="P33" i="4"/>
  <c r="S33" i="4" s="1"/>
  <c r="U33" i="4" s="1"/>
  <c r="O33" i="4"/>
  <c r="R33" i="4"/>
  <c r="P107" i="4"/>
  <c r="S107" i="4" s="1"/>
  <c r="U107" i="4" s="1"/>
  <c r="O107" i="4"/>
  <c r="AF107" i="4"/>
  <c r="AG107" i="4"/>
  <c r="F112" i="9"/>
  <c r="R107" i="4"/>
  <c r="P57" i="4"/>
  <c r="S57" i="4" s="1"/>
  <c r="U57" i="4" s="1"/>
  <c r="AG57" i="4"/>
  <c r="AF57" i="4"/>
  <c r="O57" i="4"/>
  <c r="F62" i="9"/>
  <c r="R57" i="4"/>
  <c r="P51" i="4"/>
  <c r="S51" i="4" s="1"/>
  <c r="U51" i="4" s="1"/>
  <c r="R51" i="4"/>
  <c r="AG51" i="4"/>
  <c r="AF51" i="4"/>
  <c r="O51" i="4"/>
  <c r="F56" i="9"/>
  <c r="AF111" i="4"/>
  <c r="F116" i="9"/>
  <c r="AG111" i="4"/>
  <c r="P111" i="4"/>
  <c r="S111" i="4" s="1"/>
  <c r="U111" i="4" s="1"/>
  <c r="R111" i="4"/>
  <c r="O111" i="4"/>
  <c r="O63" i="4"/>
  <c r="F68" i="9"/>
  <c r="R63" i="4"/>
  <c r="AF63" i="4"/>
  <c r="AG63" i="4"/>
  <c r="P63" i="4"/>
  <c r="S63" i="4" s="1"/>
  <c r="U63" i="4" s="1"/>
  <c r="P21" i="4"/>
  <c r="S21" i="4" s="1"/>
  <c r="U21" i="4" s="1"/>
  <c r="O21" i="4"/>
  <c r="F26" i="9"/>
  <c r="AG21" i="4"/>
  <c r="R21" i="4"/>
  <c r="AF21" i="4"/>
  <c r="P13" i="4"/>
  <c r="S13" i="4" s="1"/>
  <c r="U13" i="4" s="1"/>
  <c r="AG13" i="4"/>
  <c r="F18" i="9"/>
  <c r="O13" i="4"/>
  <c r="R13" i="4"/>
  <c r="AF13" i="4"/>
  <c r="P114" i="4"/>
  <c r="S114" i="4" s="1"/>
  <c r="U114" i="4" s="1"/>
  <c r="F119" i="9"/>
  <c r="O114" i="4"/>
  <c r="AF114" i="4"/>
  <c r="R114" i="4"/>
  <c r="AG114" i="4"/>
  <c r="P68" i="4"/>
  <c r="S68" i="4" s="1"/>
  <c r="U68" i="4" s="1"/>
  <c r="O68" i="4"/>
  <c r="AF68" i="4"/>
  <c r="F73" i="9"/>
  <c r="AG68" i="4"/>
  <c r="R68" i="4"/>
  <c r="O62" i="4"/>
  <c r="AG62" i="4"/>
  <c r="AF62" i="4"/>
  <c r="F67" i="9"/>
  <c r="P62" i="4"/>
  <c r="S62" i="4" s="1"/>
  <c r="U62" i="4" s="1"/>
  <c r="R62" i="4"/>
  <c r="AF20" i="4"/>
  <c r="P20" i="4"/>
  <c r="S20" i="4" s="1"/>
  <c r="U20" i="4" s="1"/>
  <c r="O20" i="4"/>
  <c r="AG20" i="4"/>
  <c r="F25" i="9"/>
  <c r="R20" i="4"/>
  <c r="AF40" i="4"/>
  <c r="O40" i="4"/>
  <c r="F45" i="9"/>
  <c r="AG40" i="4"/>
  <c r="P40" i="4"/>
  <c r="S40" i="4" s="1"/>
  <c r="U40" i="4" s="1"/>
  <c r="R40" i="4"/>
  <c r="AF77" i="4"/>
  <c r="P77" i="4"/>
  <c r="S77" i="4" s="1"/>
  <c r="U77" i="4" s="1"/>
  <c r="R77" i="4"/>
  <c r="F82" i="9"/>
  <c r="AG77" i="4"/>
  <c r="O77" i="4"/>
  <c r="F111" i="9"/>
  <c r="O106" i="4"/>
  <c r="AF106" i="4"/>
  <c r="AG106" i="4"/>
  <c r="P106" i="4"/>
  <c r="S106" i="4" s="1"/>
  <c r="U106" i="4" s="1"/>
  <c r="R106" i="4"/>
  <c r="AF36" i="4"/>
  <c r="P36" i="4"/>
  <c r="S36" i="4" s="1"/>
  <c r="U36" i="4" s="1"/>
  <c r="AG36" i="4"/>
  <c r="F41" i="9"/>
  <c r="O36" i="4"/>
  <c r="R36" i="4"/>
  <c r="O14" i="4"/>
  <c r="AG14" i="4"/>
  <c r="F19" i="9"/>
  <c r="P14" i="4"/>
  <c r="S14" i="4" s="1"/>
  <c r="U14" i="4" s="1"/>
  <c r="AF14" i="4"/>
  <c r="R14" i="4"/>
  <c r="F39" i="9"/>
  <c r="AF34" i="4"/>
  <c r="AG34" i="4"/>
  <c r="P34" i="4"/>
  <c r="S34" i="4" s="1"/>
  <c r="U34" i="4" s="1"/>
  <c r="O34" i="4"/>
  <c r="R34" i="4"/>
  <c r="AG46" i="4"/>
  <c r="AF46" i="4"/>
  <c r="F51" i="9"/>
  <c r="O46" i="4"/>
  <c r="P46" i="4"/>
  <c r="R46" i="4"/>
  <c r="AF82" i="4"/>
  <c r="O82" i="4"/>
  <c r="P82" i="4"/>
  <c r="S82" i="4" s="1"/>
  <c r="U82" i="4" s="1"/>
  <c r="AG82" i="4"/>
  <c r="R82" i="4"/>
  <c r="F87" i="9"/>
  <c r="AG110" i="4"/>
  <c r="AF110" i="4"/>
  <c r="F115" i="9"/>
  <c r="P110" i="4"/>
  <c r="S110" i="4" s="1"/>
  <c r="U110" i="4" s="1"/>
  <c r="R110" i="4"/>
  <c r="O110" i="4"/>
  <c r="F50" i="9"/>
  <c r="P45" i="4"/>
  <c r="S45" i="4" s="1"/>
  <c r="U45" i="4" s="1"/>
  <c r="AF45" i="4"/>
  <c r="O45" i="4"/>
  <c r="R45" i="4"/>
  <c r="AG45" i="4"/>
  <c r="P50" i="4"/>
  <c r="S50" i="4" s="1"/>
  <c r="U50" i="4" s="1"/>
  <c r="O50" i="4"/>
  <c r="AG50" i="4"/>
  <c r="AF50" i="4"/>
  <c r="F55" i="9"/>
  <c r="R50" i="4"/>
  <c r="AF30" i="4"/>
  <c r="O30" i="4"/>
  <c r="P30" i="4"/>
  <c r="S30" i="4" s="1"/>
  <c r="U30" i="4" s="1"/>
  <c r="R30" i="4"/>
  <c r="F35" i="9"/>
  <c r="AG30" i="4"/>
  <c r="AF88" i="4"/>
  <c r="P88" i="4"/>
  <c r="S88" i="4" s="1"/>
  <c r="U88" i="4" s="1"/>
  <c r="AG88" i="4"/>
  <c r="F93" i="9"/>
  <c r="O88" i="4"/>
  <c r="R88" i="4"/>
  <c r="AF95" i="4"/>
  <c r="AG95" i="4"/>
  <c r="P95" i="4"/>
  <c r="S95" i="4" s="1"/>
  <c r="U95" i="4" s="1"/>
  <c r="O95" i="4"/>
  <c r="F100" i="9"/>
  <c r="R95" i="4"/>
  <c r="O25" i="4"/>
  <c r="R25" i="4"/>
  <c r="AG25" i="4"/>
  <c r="AF25" i="4"/>
  <c r="F30" i="9"/>
  <c r="P25" i="4"/>
  <c r="S25" i="4" s="1"/>
  <c r="U25" i="4" s="1"/>
  <c r="AG87" i="4"/>
  <c r="O87" i="4"/>
  <c r="F92" i="9"/>
  <c r="AF87" i="4"/>
  <c r="P87" i="4"/>
  <c r="S87" i="4" s="1"/>
  <c r="U87" i="4" s="1"/>
  <c r="R87" i="4"/>
  <c r="O39" i="4"/>
  <c r="P39" i="4"/>
  <c r="S39" i="4" s="1"/>
  <c r="U39" i="4" s="1"/>
  <c r="AG39" i="4"/>
  <c r="AF39" i="4"/>
  <c r="F44" i="9"/>
  <c r="R39" i="4"/>
  <c r="O96" i="4"/>
  <c r="AF96" i="4"/>
  <c r="AG96" i="4"/>
  <c r="F101" i="9"/>
  <c r="P96" i="4"/>
  <c r="S96" i="4" s="1"/>
  <c r="U96" i="4" s="1"/>
  <c r="R96" i="4"/>
  <c r="AG12" i="4"/>
  <c r="F17" i="9"/>
  <c r="AF12" i="4"/>
  <c r="R12" i="4"/>
  <c r="O12" i="4"/>
  <c r="P12" i="4"/>
  <c r="S12" i="4" s="1"/>
  <c r="U12" i="4" s="1"/>
  <c r="P79" i="4"/>
  <c r="S79" i="4" s="1"/>
  <c r="U79" i="4" s="1"/>
  <c r="O79" i="4"/>
  <c r="AG79" i="4"/>
  <c r="F84" i="9"/>
  <c r="AF79" i="4"/>
  <c r="R79" i="4"/>
  <c r="P56" i="4"/>
  <c r="S56" i="4" s="1"/>
  <c r="U56" i="4" s="1"/>
  <c r="O56" i="4"/>
  <c r="R56" i="4"/>
  <c r="AG56" i="4"/>
  <c r="AF56" i="4"/>
  <c r="F61" i="9"/>
  <c r="AG44" i="4"/>
  <c r="R44" i="4"/>
  <c r="P44" i="4"/>
  <c r="S44" i="4" s="1"/>
  <c r="U44" i="4" s="1"/>
  <c r="O44" i="4"/>
  <c r="F49" i="9"/>
  <c r="AF44" i="4"/>
  <c r="O54" i="4"/>
  <c r="R54" i="4"/>
  <c r="AG54" i="4"/>
  <c r="F59" i="9"/>
  <c r="AF54" i="4"/>
  <c r="P54" i="4"/>
  <c r="S54" i="4" s="1"/>
  <c r="U54" i="4" s="1"/>
  <c r="O65" i="4"/>
  <c r="AF65" i="4"/>
  <c r="F70" i="9"/>
  <c r="AG65" i="4"/>
  <c r="P65" i="4"/>
  <c r="S65" i="4" s="1"/>
  <c r="U65" i="4" s="1"/>
  <c r="R65" i="4"/>
  <c r="AF60" i="4"/>
  <c r="P60" i="4"/>
  <c r="S60" i="4" s="1"/>
  <c r="U60" i="4" s="1"/>
  <c r="F65" i="9"/>
  <c r="O60" i="4"/>
  <c r="AG60" i="4"/>
  <c r="R60" i="4"/>
  <c r="P43" i="4"/>
  <c r="S43" i="4" s="1"/>
  <c r="U43" i="4" s="1"/>
  <c r="F48" i="9"/>
  <c r="AF43" i="4"/>
  <c r="O43" i="4"/>
  <c r="AG43" i="4"/>
  <c r="R43" i="4"/>
  <c r="P98" i="4"/>
  <c r="S98" i="4" s="1"/>
  <c r="U98" i="4" s="1"/>
  <c r="O98" i="4"/>
  <c r="AG98" i="4"/>
  <c r="AF98" i="4"/>
  <c r="F103" i="9"/>
  <c r="R98" i="4"/>
  <c r="AG55" i="4"/>
  <c r="R55" i="4"/>
  <c r="F60" i="9"/>
  <c r="O55" i="4"/>
  <c r="P55" i="4"/>
  <c r="S55" i="4" s="1"/>
  <c r="U55" i="4" s="1"/>
  <c r="AF55" i="4"/>
  <c r="P10" i="4"/>
  <c r="S10" i="4" s="1"/>
  <c r="U10" i="4" s="1"/>
  <c r="O10" i="4"/>
  <c r="F15" i="9"/>
  <c r="AG10" i="4"/>
  <c r="R10" i="4"/>
  <c r="AF10" i="4"/>
  <c r="F102" i="9"/>
  <c r="P97" i="4"/>
  <c r="S97" i="4" s="1"/>
  <c r="U97" i="4" s="1"/>
  <c r="AF97" i="4"/>
  <c r="O97" i="4"/>
  <c r="AG97" i="4"/>
  <c r="R97" i="4"/>
  <c r="AF37" i="4"/>
  <c r="P37" i="4"/>
  <c r="S37" i="4" s="1"/>
  <c r="U37" i="4" s="1"/>
  <c r="O37" i="4"/>
  <c r="AG37" i="4"/>
  <c r="F42" i="9"/>
  <c r="R37" i="4"/>
  <c r="F72" i="9"/>
  <c r="AG67" i="4"/>
  <c r="P67" i="4"/>
  <c r="S67" i="4" s="1"/>
  <c r="U67" i="4" s="1"/>
  <c r="AF67" i="4"/>
  <c r="O67" i="4"/>
  <c r="R67" i="4"/>
  <c r="AF86" i="4"/>
  <c r="O86" i="4"/>
  <c r="P86" i="4"/>
  <c r="S86" i="4" s="1"/>
  <c r="U86" i="4" s="1"/>
  <c r="F91" i="9"/>
  <c r="AG86" i="4"/>
  <c r="R86" i="4"/>
  <c r="F40" i="9"/>
  <c r="O35" i="4"/>
  <c r="AF35" i="4"/>
  <c r="AG35" i="4"/>
  <c r="P35" i="4"/>
  <c r="S35" i="4" s="1"/>
  <c r="U35" i="4" s="1"/>
  <c r="R35" i="4"/>
  <c r="F23" i="9"/>
  <c r="AF18" i="4"/>
  <c r="P18" i="4"/>
  <c r="S18" i="4" s="1"/>
  <c r="U18" i="4" s="1"/>
  <c r="AG18" i="4"/>
  <c r="O18" i="4"/>
  <c r="R18" i="4"/>
  <c r="AG78" i="4"/>
  <c r="F83" i="9"/>
  <c r="AF78" i="4"/>
  <c r="O78" i="4"/>
  <c r="P78" i="4"/>
  <c r="S78" i="4" s="1"/>
  <c r="U78" i="4" s="1"/>
  <c r="R78" i="4"/>
  <c r="F33" i="9"/>
  <c r="O28" i="4"/>
  <c r="AF28" i="4"/>
  <c r="P28" i="4"/>
  <c r="S28" i="4" s="1"/>
  <c r="U28" i="4" s="1"/>
  <c r="AG28" i="4"/>
  <c r="R28" i="4"/>
  <c r="R104" i="4"/>
  <c r="AF104" i="4"/>
  <c r="P104" i="4"/>
  <c r="S104" i="4" s="1"/>
  <c r="U104" i="4" s="1"/>
  <c r="O104" i="4"/>
  <c r="F109" i="9"/>
  <c r="AG104" i="4"/>
  <c r="R59" i="4"/>
  <c r="P59" i="4"/>
  <c r="S59" i="4" s="1"/>
  <c r="U59" i="4" s="1"/>
  <c r="AG59" i="4"/>
  <c r="F64" i="9"/>
  <c r="O59" i="4"/>
  <c r="AF59" i="4"/>
  <c r="O58" i="4"/>
  <c r="AG58" i="4"/>
  <c r="F63" i="9"/>
  <c r="P58" i="4"/>
  <c r="S58" i="4" s="1"/>
  <c r="U58" i="4" s="1"/>
  <c r="AF58" i="4"/>
  <c r="R58" i="4"/>
  <c r="F76" i="9"/>
  <c r="AF71" i="4"/>
  <c r="P71" i="4"/>
  <c r="S71" i="4" s="1"/>
  <c r="U71" i="4" s="1"/>
  <c r="O71" i="4"/>
  <c r="AG71" i="4"/>
  <c r="R71" i="4"/>
  <c r="O31" i="4"/>
  <c r="AG31" i="4"/>
  <c r="F36" i="9"/>
  <c r="AF31" i="4"/>
  <c r="P31" i="4"/>
  <c r="S31" i="4" s="1"/>
  <c r="U31" i="4" s="1"/>
  <c r="R31" i="4"/>
  <c r="F74" i="9"/>
  <c r="O69" i="4"/>
  <c r="P69" i="4"/>
  <c r="S69" i="4" s="1"/>
  <c r="U69" i="4" s="1"/>
  <c r="AF69" i="4"/>
  <c r="AG69" i="4"/>
  <c r="R69" i="4"/>
  <c r="P99" i="4"/>
  <c r="S99" i="4" s="1"/>
  <c r="U99" i="4" s="1"/>
  <c r="O99" i="4"/>
  <c r="AG99" i="4"/>
  <c r="F104" i="9"/>
  <c r="R99" i="4"/>
  <c r="AF99" i="4"/>
  <c r="P17" i="4"/>
  <c r="S17" i="4" s="1"/>
  <c r="U17" i="4" s="1"/>
  <c r="AG17" i="4"/>
  <c r="F22" i="9"/>
  <c r="AF17" i="4"/>
  <c r="R17" i="4"/>
  <c r="O17" i="4"/>
  <c r="P48" i="4"/>
  <c r="S48" i="4" s="1"/>
  <c r="U48" i="4" s="1"/>
  <c r="AF48" i="4"/>
  <c r="O48" i="4"/>
  <c r="AG48" i="4"/>
  <c r="F53" i="9"/>
  <c r="R48" i="4"/>
  <c r="O80" i="4"/>
  <c r="AG80" i="4"/>
  <c r="AF80" i="4"/>
  <c r="P80" i="4"/>
  <c r="S80" i="4" s="1"/>
  <c r="U80" i="4" s="1"/>
  <c r="F85" i="9"/>
  <c r="R80" i="4"/>
  <c r="P15" i="4"/>
  <c r="S15" i="4" s="1"/>
  <c r="U15" i="4" s="1"/>
  <c r="F20" i="9"/>
  <c r="AF15" i="4"/>
  <c r="O15" i="4"/>
  <c r="AG15" i="4"/>
  <c r="R15" i="4"/>
  <c r="O108" i="4"/>
  <c r="F113" i="9"/>
  <c r="AF108" i="4"/>
  <c r="R108" i="4"/>
  <c r="AG108" i="4"/>
  <c r="P108" i="4"/>
  <c r="S108" i="4" s="1"/>
  <c r="U108" i="4" s="1"/>
  <c r="AF102" i="4"/>
  <c r="P102" i="4"/>
  <c r="S102" i="4" s="1"/>
  <c r="U102" i="4" s="1"/>
  <c r="F107" i="9"/>
  <c r="O102" i="4"/>
  <c r="AG102" i="4"/>
  <c r="R102" i="4"/>
  <c r="F27" i="9"/>
  <c r="O22" i="4"/>
  <c r="AF22" i="4"/>
  <c r="P22" i="4"/>
  <c r="S22" i="4" s="1"/>
  <c r="U22" i="4" s="1"/>
  <c r="AG22" i="4"/>
  <c r="R22" i="4"/>
  <c r="AG53" i="4"/>
  <c r="R53" i="4"/>
  <c r="O53" i="4"/>
  <c r="P53" i="4"/>
  <c r="S53" i="4" s="1"/>
  <c r="U53" i="4" s="1"/>
  <c r="F58" i="9"/>
  <c r="AF53" i="4"/>
  <c r="P103" i="4"/>
  <c r="S103" i="4" s="1"/>
  <c r="U103" i="4" s="1"/>
  <c r="F108" i="9"/>
  <c r="AG103" i="4"/>
  <c r="O103" i="4"/>
  <c r="AF103" i="4"/>
  <c r="R103" i="4"/>
  <c r="S46" i="4" l="1"/>
  <c r="AF117" i="4"/>
  <c r="E20" i="8" s="1"/>
  <c r="AG117" i="4"/>
  <c r="E21" i="8" s="1"/>
  <c r="R117" i="4"/>
  <c r="F122" i="9"/>
  <c r="O117" i="4"/>
  <c r="R38" i="7" s="1"/>
  <c r="S75" i="7" s="1"/>
  <c r="P117" i="4"/>
  <c r="R39" i="7" s="1"/>
  <c r="S76" i="7" s="1"/>
  <c r="S9" i="4"/>
  <c r="U9" i="4" s="1"/>
  <c r="E17" i="8"/>
  <c r="U46" i="4" l="1"/>
  <c r="S117" i="4"/>
  <c r="Q42" i="7" s="1"/>
  <c r="E19" i="8"/>
  <c r="E18" i="8"/>
  <c r="U117" i="4" l="1"/>
  <c r="P48" i="7" l="1"/>
  <c r="V115" i="4"/>
  <c r="Y115" i="4" s="1"/>
  <c r="V116" i="4"/>
  <c r="Y116" i="4" s="1"/>
  <c r="V61" i="4"/>
  <c r="Y61" i="4" s="1"/>
  <c r="V89" i="4"/>
  <c r="Y89" i="4" s="1"/>
  <c r="V32" i="4"/>
  <c r="Y32" i="4" s="1"/>
  <c r="V86" i="4"/>
  <c r="Y86" i="4" s="1"/>
  <c r="V55" i="4"/>
  <c r="Y55" i="4" s="1"/>
  <c r="V43" i="4"/>
  <c r="Y43" i="4" s="1"/>
  <c r="V112" i="4"/>
  <c r="Y112" i="4" s="1"/>
  <c r="V84" i="4"/>
  <c r="Y84" i="4" s="1"/>
  <c r="V63" i="4"/>
  <c r="Y63" i="4" s="1"/>
  <c r="V46" i="4"/>
  <c r="Y46" i="4" s="1"/>
  <c r="V90" i="4"/>
  <c r="Y90" i="4" s="1"/>
  <c r="V14" i="4"/>
  <c r="Y14" i="4" s="1"/>
  <c r="V27" i="4"/>
  <c r="Y27" i="4" s="1"/>
  <c r="V103" i="4"/>
  <c r="Y103" i="4" s="1"/>
  <c r="V59" i="4"/>
  <c r="Y59" i="4" s="1"/>
  <c r="V42" i="4"/>
  <c r="Y42" i="4" s="1"/>
  <c r="V13" i="4"/>
  <c r="Y13" i="4" s="1"/>
  <c r="V108" i="4"/>
  <c r="Y108" i="4" s="1"/>
  <c r="V19" i="4"/>
  <c r="Y19" i="4" s="1"/>
  <c r="V77" i="4"/>
  <c r="Y77" i="4" s="1"/>
  <c r="V100" i="4"/>
  <c r="Y100" i="4" s="1"/>
  <c r="V114" i="4"/>
  <c r="Y114" i="4" s="1"/>
  <c r="V94" i="4"/>
  <c r="Y94" i="4" s="1"/>
  <c r="V64" i="4"/>
  <c r="Y64" i="4" s="1"/>
  <c r="V57" i="4"/>
  <c r="Y57" i="4" s="1"/>
  <c r="V53" i="4"/>
  <c r="Y53" i="4" s="1"/>
  <c r="V33" i="4"/>
  <c r="Y33" i="4" s="1"/>
  <c r="V37" i="4"/>
  <c r="Y37" i="4" s="1"/>
  <c r="V58" i="4"/>
  <c r="Y58" i="4" s="1"/>
  <c r="V52" i="4"/>
  <c r="Y52" i="4" s="1"/>
  <c r="V111" i="4"/>
  <c r="Y111" i="4" s="1"/>
  <c r="V96" i="4"/>
  <c r="Y96" i="4" s="1"/>
  <c r="V45" i="4"/>
  <c r="Y45" i="4" s="1"/>
  <c r="V36" i="4"/>
  <c r="Y36" i="4" s="1"/>
  <c r="V110" i="4"/>
  <c r="Y110" i="4" s="1"/>
  <c r="V38" i="4"/>
  <c r="Y38" i="4" s="1"/>
  <c r="V81" i="4"/>
  <c r="Y81" i="4" s="1"/>
  <c r="V98" i="4"/>
  <c r="Y98" i="4" s="1"/>
  <c r="V31" i="4"/>
  <c r="Y31" i="4" s="1"/>
  <c r="V85" i="4"/>
  <c r="Y85" i="4" s="1"/>
  <c r="V12" i="4"/>
  <c r="Y12" i="4" s="1"/>
  <c r="V82" i="4"/>
  <c r="Y82" i="4" s="1"/>
  <c r="V97" i="4"/>
  <c r="Y97" i="4" s="1"/>
  <c r="V51" i="4"/>
  <c r="Y51" i="4" s="1"/>
  <c r="V69" i="4"/>
  <c r="Y69" i="4" s="1"/>
  <c r="V68" i="4"/>
  <c r="Y68" i="4" s="1"/>
  <c r="V29" i="4"/>
  <c r="Y29" i="4" s="1"/>
  <c r="V71" i="4"/>
  <c r="Y71" i="4" s="1"/>
  <c r="V50" i="4"/>
  <c r="Y50" i="4" s="1"/>
  <c r="V26" i="4"/>
  <c r="Y26" i="4" s="1"/>
  <c r="V93" i="4"/>
  <c r="Y93" i="4" s="1"/>
  <c r="V83" i="4"/>
  <c r="Y83" i="4" s="1"/>
  <c r="V49" i="4"/>
  <c r="Y49" i="4" s="1"/>
  <c r="V70" i="4"/>
  <c r="Y70" i="4" s="1"/>
  <c r="V75" i="4"/>
  <c r="Y75" i="4" s="1"/>
  <c r="V44" i="4"/>
  <c r="Y44" i="4" s="1"/>
  <c r="V25" i="4"/>
  <c r="Y25" i="4" s="1"/>
  <c r="V76" i="4"/>
  <c r="Y76" i="4" s="1"/>
  <c r="V60" i="4"/>
  <c r="Y60" i="4" s="1"/>
  <c r="V62" i="4"/>
  <c r="Y62" i="4" s="1"/>
  <c r="V99" i="4"/>
  <c r="Y99" i="4" s="1"/>
  <c r="V73" i="4"/>
  <c r="Y73" i="4" s="1"/>
  <c r="V88" i="4"/>
  <c r="Y88" i="4" s="1"/>
  <c r="V48" i="4"/>
  <c r="Y48" i="4" s="1"/>
  <c r="V92" i="4"/>
  <c r="Y92" i="4" s="1"/>
  <c r="V65" i="4"/>
  <c r="Y65" i="4" s="1"/>
  <c r="V104" i="4"/>
  <c r="Y104" i="4" s="1"/>
  <c r="V109" i="4"/>
  <c r="Y109" i="4" s="1"/>
  <c r="V102" i="4"/>
  <c r="Y102" i="4" s="1"/>
  <c r="V66" i="4"/>
  <c r="Y66" i="4" s="1"/>
  <c r="V11" i="4"/>
  <c r="Y11" i="4" s="1"/>
  <c r="V24" i="4"/>
  <c r="Y24" i="4" s="1"/>
  <c r="V20" i="4"/>
  <c r="Y20" i="4" s="1"/>
  <c r="V39" i="4"/>
  <c r="Y39" i="4" s="1"/>
  <c r="V17" i="4"/>
  <c r="Y17" i="4" s="1"/>
  <c r="V21" i="4"/>
  <c r="Y21" i="4" s="1"/>
  <c r="V79" i="4"/>
  <c r="Y79" i="4" s="1"/>
  <c r="V10" i="4"/>
  <c r="Y10" i="4" s="1"/>
  <c r="V47" i="4"/>
  <c r="Y47" i="4" s="1"/>
  <c r="V23" i="4"/>
  <c r="Y23" i="4" s="1"/>
  <c r="V35" i="4"/>
  <c r="Y35" i="4" s="1"/>
  <c r="V78" i="4"/>
  <c r="Y78" i="4" s="1"/>
  <c r="V72" i="4"/>
  <c r="Y72" i="4" s="1"/>
  <c r="V54" i="4"/>
  <c r="Y54" i="4" s="1"/>
  <c r="V9" i="4"/>
  <c r="Y9" i="4" s="1"/>
  <c r="V30" i="4"/>
  <c r="Y30" i="4" s="1"/>
  <c r="V22" i="4"/>
  <c r="Y22" i="4" s="1"/>
  <c r="V34" i="4"/>
  <c r="Y34" i="4" s="1"/>
  <c r="V91" i="4"/>
  <c r="Y91" i="4" s="1"/>
  <c r="V28" i="4"/>
  <c r="Y28" i="4" s="1"/>
  <c r="V105" i="4"/>
  <c r="Y105" i="4" s="1"/>
  <c r="V74" i="4"/>
  <c r="Y74" i="4" s="1"/>
  <c r="V95" i="4"/>
  <c r="Y95" i="4" s="1"/>
  <c r="V106" i="4"/>
  <c r="Y106" i="4" s="1"/>
  <c r="V87" i="4"/>
  <c r="Y87" i="4" s="1"/>
  <c r="V18" i="4"/>
  <c r="Y18" i="4" s="1"/>
  <c r="V41" i="4"/>
  <c r="Y41" i="4" s="1"/>
  <c r="V16" i="4"/>
  <c r="Y16" i="4" s="1"/>
  <c r="V40" i="4"/>
  <c r="Y40" i="4" s="1"/>
  <c r="V107" i="4"/>
  <c r="Y107" i="4" s="1"/>
  <c r="V80" i="4"/>
  <c r="Y80" i="4" s="1"/>
  <c r="V113" i="4"/>
  <c r="Y113" i="4" s="1"/>
  <c r="V101" i="4"/>
  <c r="Y101" i="4" s="1"/>
  <c r="V67" i="4"/>
  <c r="Y67" i="4" s="1"/>
  <c r="V15" i="4"/>
  <c r="Y15" i="4" s="1"/>
  <c r="V56" i="4"/>
  <c r="Y56" i="4" s="1"/>
  <c r="Z9" i="4" l="1" a="1"/>
  <c r="V117" i="4"/>
  <c r="Y117" i="4"/>
  <c r="P55" i="7" s="1"/>
  <c r="Z10" i="4" l="1"/>
  <c r="Z12" i="4"/>
  <c r="Z14" i="4"/>
  <c r="Z16" i="4"/>
  <c r="Z18" i="4"/>
  <c r="Z20" i="4"/>
  <c r="Z22" i="4"/>
  <c r="Z24" i="4"/>
  <c r="Z26" i="4"/>
  <c r="Z28" i="4"/>
  <c r="Z30" i="4"/>
  <c r="Z32" i="4"/>
  <c r="Z34" i="4"/>
  <c r="Z36" i="4"/>
  <c r="Z38" i="4"/>
  <c r="Z40" i="4"/>
  <c r="Z42" i="4"/>
  <c r="Z44" i="4"/>
  <c r="Z46" i="4"/>
  <c r="Z48" i="4"/>
  <c r="Z50" i="4"/>
  <c r="Z52" i="4"/>
  <c r="Z54" i="4"/>
  <c r="Z56" i="4"/>
  <c r="Z58" i="4"/>
  <c r="Z60" i="4"/>
  <c r="Z62" i="4"/>
  <c r="Z64" i="4"/>
  <c r="Z66" i="4"/>
  <c r="Z68" i="4"/>
  <c r="Z70" i="4"/>
  <c r="Z72" i="4"/>
  <c r="Z74" i="4"/>
  <c r="Z76" i="4"/>
  <c r="Z78" i="4"/>
  <c r="Z80" i="4"/>
  <c r="Z82" i="4"/>
  <c r="Z84" i="4"/>
  <c r="Z86" i="4"/>
  <c r="Z88" i="4"/>
  <c r="Z90" i="4"/>
  <c r="Z92" i="4"/>
  <c r="Z94" i="4"/>
  <c r="Z96" i="4"/>
  <c r="Z98" i="4"/>
  <c r="Z100" i="4"/>
  <c r="Z102" i="4"/>
  <c r="Z104" i="4"/>
  <c r="Z106" i="4"/>
  <c r="Z108" i="4"/>
  <c r="Z110" i="4"/>
  <c r="Z112" i="4"/>
  <c r="Z114" i="4"/>
  <c r="Z116" i="4"/>
  <c r="Z11" i="4"/>
  <c r="Z15" i="4"/>
  <c r="Z19" i="4"/>
  <c r="Z23" i="4"/>
  <c r="Z27" i="4"/>
  <c r="Z31" i="4"/>
  <c r="Z35" i="4"/>
  <c r="Z39" i="4"/>
  <c r="Z43" i="4"/>
  <c r="Z47" i="4"/>
  <c r="Z51" i="4"/>
  <c r="Z55" i="4"/>
  <c r="Z59" i="4"/>
  <c r="Z63" i="4"/>
  <c r="Z67" i="4"/>
  <c r="Z71" i="4"/>
  <c r="Z75" i="4"/>
  <c r="Z79" i="4"/>
  <c r="Z83" i="4"/>
  <c r="Z87" i="4"/>
  <c r="Z91" i="4"/>
  <c r="Z95" i="4"/>
  <c r="Z99" i="4"/>
  <c r="Z103" i="4"/>
  <c r="Z107" i="4"/>
  <c r="Z111" i="4"/>
  <c r="Z115" i="4"/>
  <c r="Z9" i="4"/>
  <c r="AH9" i="4" s="1"/>
  <c r="AJ9" i="4" s="1"/>
  <c r="Z17" i="4"/>
  <c r="Z25" i="4"/>
  <c r="Z33" i="4"/>
  <c r="Z41" i="4"/>
  <c r="Z49" i="4"/>
  <c r="Z57" i="4"/>
  <c r="Z65" i="4"/>
  <c r="Z73" i="4"/>
  <c r="Z81" i="4"/>
  <c r="Z89" i="4"/>
  <c r="Z97" i="4"/>
  <c r="Z105" i="4"/>
  <c r="Z113" i="4"/>
  <c r="Z13" i="4"/>
  <c r="Z21" i="4"/>
  <c r="Z29" i="4"/>
  <c r="Z37" i="4"/>
  <c r="Z45" i="4"/>
  <c r="Z53" i="4"/>
  <c r="Z61" i="4"/>
  <c r="Z69" i="4"/>
  <c r="Z77" i="4"/>
  <c r="Z85" i="4"/>
  <c r="Z93" i="4"/>
  <c r="Z101" i="4"/>
  <c r="Z109" i="4"/>
  <c r="AB116" i="4" l="1"/>
  <c r="AI116" i="4"/>
  <c r="AK116" i="4" s="1"/>
  <c r="K121" i="9" s="1"/>
  <c r="AA116" i="4"/>
  <c r="I121" i="9" s="1"/>
  <c r="G121" i="9"/>
  <c r="H121" i="9" s="1"/>
  <c r="AH116" i="4"/>
  <c r="AJ116" i="4" s="1"/>
  <c r="J121" i="9" s="1"/>
  <c r="AB115" i="4"/>
  <c r="AI115" i="4"/>
  <c r="AK115" i="4" s="1"/>
  <c r="K120" i="9" s="1"/>
  <c r="G120" i="9"/>
  <c r="H120" i="9" s="1"/>
  <c r="AA115" i="4"/>
  <c r="I120" i="9" s="1"/>
  <c r="AH115" i="4"/>
  <c r="AJ115" i="4" s="1"/>
  <c r="J120" i="9" s="1"/>
  <c r="AA79" i="4"/>
  <c r="I84" i="9" s="1"/>
  <c r="G84" i="9"/>
  <c r="H84" i="9" s="1"/>
  <c r="AI79" i="4"/>
  <c r="AK79" i="4" s="1"/>
  <c r="K84" i="9" s="1"/>
  <c r="AB79" i="4"/>
  <c r="AH79" i="4"/>
  <c r="AJ79" i="4" s="1"/>
  <c r="J84" i="9" s="1"/>
  <c r="G61" i="9"/>
  <c r="H61" i="9" s="1"/>
  <c r="AB56" i="4"/>
  <c r="AA56" i="4"/>
  <c r="I61" i="9" s="1"/>
  <c r="AI56" i="4"/>
  <c r="AK56" i="4" s="1"/>
  <c r="K61" i="9" s="1"/>
  <c r="AH56" i="4"/>
  <c r="AJ56" i="4" s="1"/>
  <c r="J61" i="9" s="1"/>
  <c r="AH20" i="4"/>
  <c r="AJ20" i="4" s="1"/>
  <c r="J25" i="9" s="1"/>
  <c r="AB20" i="4"/>
  <c r="AI20" i="4"/>
  <c r="AK20" i="4" s="1"/>
  <c r="K25" i="9" s="1"/>
  <c r="AA20" i="4"/>
  <c r="I25" i="9" s="1"/>
  <c r="G25" i="9"/>
  <c r="H25" i="9" s="1"/>
  <c r="AA114" i="4"/>
  <c r="I119" i="9" s="1"/>
  <c r="G119" i="9"/>
  <c r="H119" i="9" s="1"/>
  <c r="AB114" i="4"/>
  <c r="AH114" i="4"/>
  <c r="AJ114" i="4" s="1"/>
  <c r="J119" i="9" s="1"/>
  <c r="AI114" i="4"/>
  <c r="AK114" i="4" s="1"/>
  <c r="K119" i="9" s="1"/>
  <c r="G108" i="9"/>
  <c r="H108" i="9" s="1"/>
  <c r="AH103" i="4"/>
  <c r="AJ103" i="4" s="1"/>
  <c r="J108" i="9" s="1"/>
  <c r="AB103" i="4"/>
  <c r="AI103" i="4"/>
  <c r="AK103" i="4" s="1"/>
  <c r="K108" i="9" s="1"/>
  <c r="AA103" i="4"/>
  <c r="I108" i="9" s="1"/>
  <c r="AA11" i="4"/>
  <c r="I16" i="9" s="1"/>
  <c r="G16" i="9"/>
  <c r="H16" i="9" s="1"/>
  <c r="AH11" i="4"/>
  <c r="AJ11" i="4" s="1"/>
  <c r="J16" i="9" s="1"/>
  <c r="AI11" i="4"/>
  <c r="AK11" i="4" s="1"/>
  <c r="K16" i="9" s="1"/>
  <c r="AB11" i="4"/>
  <c r="AH45" i="4"/>
  <c r="AJ45" i="4" s="1"/>
  <c r="J50" i="9" s="1"/>
  <c r="AI45" i="4"/>
  <c r="AK45" i="4" s="1"/>
  <c r="K50" i="9" s="1"/>
  <c r="AA45" i="4"/>
  <c r="I50" i="9" s="1"/>
  <c r="AB45" i="4"/>
  <c r="G50" i="9"/>
  <c r="H50" i="9" s="1"/>
  <c r="AB100" i="4"/>
  <c r="G105" i="9"/>
  <c r="H105" i="9" s="1"/>
  <c r="AI100" i="4"/>
  <c r="AK100" i="4" s="1"/>
  <c r="K105" i="9" s="1"/>
  <c r="AA100" i="4"/>
  <c r="I105" i="9" s="1"/>
  <c r="AH100" i="4"/>
  <c r="AJ100" i="4" s="1"/>
  <c r="J105" i="9" s="1"/>
  <c r="AH107" i="4"/>
  <c r="AJ107" i="4" s="1"/>
  <c r="J112" i="9" s="1"/>
  <c r="AB107" i="4"/>
  <c r="G112" i="9"/>
  <c r="H112" i="9" s="1"/>
  <c r="AA107" i="4"/>
  <c r="I112" i="9" s="1"/>
  <c r="AI107" i="4"/>
  <c r="AK107" i="4" s="1"/>
  <c r="K112" i="9" s="1"/>
  <c r="AI85" i="4"/>
  <c r="AK85" i="4" s="1"/>
  <c r="K90" i="9" s="1"/>
  <c r="AH85" i="4"/>
  <c r="AJ85" i="4" s="1"/>
  <c r="J90" i="9" s="1"/>
  <c r="G90" i="9"/>
  <c r="H90" i="9" s="1"/>
  <c r="AB85" i="4"/>
  <c r="AA85" i="4"/>
  <c r="I90" i="9" s="1"/>
  <c r="AA109" i="4"/>
  <c r="I114" i="9" s="1"/>
  <c r="AH109" i="4"/>
  <c r="AJ109" i="4" s="1"/>
  <c r="J114" i="9" s="1"/>
  <c r="AI109" i="4"/>
  <c r="AK109" i="4" s="1"/>
  <c r="K114" i="9" s="1"/>
  <c r="G114" i="9"/>
  <c r="H114" i="9" s="1"/>
  <c r="AB109" i="4"/>
  <c r="AB16" i="4"/>
  <c r="AA16" i="4"/>
  <c r="I21" i="9" s="1"/>
  <c r="AI16" i="4"/>
  <c r="AK16" i="4" s="1"/>
  <c r="K21" i="9" s="1"/>
  <c r="AH16" i="4"/>
  <c r="AJ16" i="4" s="1"/>
  <c r="J21" i="9" s="1"/>
  <c r="G21" i="9"/>
  <c r="H21" i="9" s="1"/>
  <c r="G81" i="9"/>
  <c r="H81" i="9" s="1"/>
  <c r="AA76" i="4"/>
  <c r="I81" i="9" s="1"/>
  <c r="AB76" i="4"/>
  <c r="AH76" i="4"/>
  <c r="AJ76" i="4" s="1"/>
  <c r="J81" i="9" s="1"/>
  <c r="AI76" i="4"/>
  <c r="AK76" i="4" s="1"/>
  <c r="K81" i="9" s="1"/>
  <c r="G104" i="9"/>
  <c r="H104" i="9" s="1"/>
  <c r="AI99" i="4"/>
  <c r="AK99" i="4" s="1"/>
  <c r="K104" i="9" s="1"/>
  <c r="AB99" i="4"/>
  <c r="AA99" i="4"/>
  <c r="I104" i="9" s="1"/>
  <c r="AH99" i="4"/>
  <c r="AJ99" i="4" s="1"/>
  <c r="J104" i="9" s="1"/>
  <c r="G22" i="9"/>
  <c r="H22" i="9" s="1"/>
  <c r="AA17" i="4"/>
  <c r="I22" i="9" s="1"/>
  <c r="AH17" i="4"/>
  <c r="AJ17" i="4" s="1"/>
  <c r="J22" i="9" s="1"/>
  <c r="AI17" i="4"/>
  <c r="AK17" i="4" s="1"/>
  <c r="K22" i="9" s="1"/>
  <c r="AB17" i="4"/>
  <c r="AB64" i="4"/>
  <c r="AA64" i="4"/>
  <c r="I69" i="9" s="1"/>
  <c r="AI64" i="4"/>
  <c r="AK64" i="4" s="1"/>
  <c r="K69" i="9" s="1"/>
  <c r="AH64" i="4"/>
  <c r="AJ64" i="4" s="1"/>
  <c r="J69" i="9" s="1"/>
  <c r="G69" i="9"/>
  <c r="H69" i="9" s="1"/>
  <c r="AH91" i="4"/>
  <c r="AJ91" i="4" s="1"/>
  <c r="J96" i="9" s="1"/>
  <c r="G96" i="9"/>
  <c r="H96" i="9" s="1"/>
  <c r="AA91" i="4"/>
  <c r="I96" i="9" s="1"/>
  <c r="AI91" i="4"/>
  <c r="AK91" i="4" s="1"/>
  <c r="K96" i="9" s="1"/>
  <c r="AB91" i="4"/>
  <c r="AH87" i="4"/>
  <c r="AJ87" i="4" s="1"/>
  <c r="J92" i="9" s="1"/>
  <c r="AA87" i="4"/>
  <c r="I92" i="9" s="1"/>
  <c r="AI87" i="4"/>
  <c r="AK87" i="4" s="1"/>
  <c r="K92" i="9" s="1"/>
  <c r="AB87" i="4"/>
  <c r="G92" i="9"/>
  <c r="H92" i="9" s="1"/>
  <c r="AH42" i="4"/>
  <c r="AJ42" i="4" s="1"/>
  <c r="J47" i="9" s="1"/>
  <c r="AB42" i="4"/>
  <c r="AI42" i="4"/>
  <c r="AK42" i="4" s="1"/>
  <c r="K47" i="9" s="1"/>
  <c r="G47" i="9"/>
  <c r="H47" i="9" s="1"/>
  <c r="AA42" i="4"/>
  <c r="I47" i="9" s="1"/>
  <c r="AH35" i="4"/>
  <c r="AJ35" i="4" s="1"/>
  <c r="J40" i="9" s="1"/>
  <c r="AI35" i="4"/>
  <c r="AK35" i="4" s="1"/>
  <c r="K40" i="9" s="1"/>
  <c r="AA35" i="4"/>
  <c r="I40" i="9" s="1"/>
  <c r="AB35" i="4"/>
  <c r="G40" i="9"/>
  <c r="H40" i="9" s="1"/>
  <c r="AB39" i="4"/>
  <c r="G44" i="9"/>
  <c r="H44" i="9" s="1"/>
  <c r="AI39" i="4"/>
  <c r="AK39" i="4" s="1"/>
  <c r="K44" i="9" s="1"/>
  <c r="AA39" i="4"/>
  <c r="I44" i="9" s="1"/>
  <c r="AH39" i="4"/>
  <c r="AJ39" i="4" s="1"/>
  <c r="J44" i="9" s="1"/>
  <c r="AB57" i="4"/>
  <c r="AH57" i="4"/>
  <c r="AJ57" i="4" s="1"/>
  <c r="J62" i="9" s="1"/>
  <c r="AA57" i="4"/>
  <c r="I62" i="9" s="1"/>
  <c r="AI57" i="4"/>
  <c r="AK57" i="4" s="1"/>
  <c r="K62" i="9" s="1"/>
  <c r="G62" i="9"/>
  <c r="H62" i="9" s="1"/>
  <c r="AB92" i="4"/>
  <c r="G97" i="9"/>
  <c r="H97" i="9" s="1"/>
  <c r="AH92" i="4"/>
  <c r="AJ92" i="4" s="1"/>
  <c r="J97" i="9" s="1"/>
  <c r="AA92" i="4"/>
  <c r="I97" i="9" s="1"/>
  <c r="AI92" i="4"/>
  <c r="AK92" i="4" s="1"/>
  <c r="K97" i="9" s="1"/>
  <c r="G74" i="9"/>
  <c r="H74" i="9" s="1"/>
  <c r="AH69" i="4"/>
  <c r="AJ69" i="4" s="1"/>
  <c r="J74" i="9" s="1"/>
  <c r="AA69" i="4"/>
  <c r="I74" i="9" s="1"/>
  <c r="AB69" i="4"/>
  <c r="AI69" i="4"/>
  <c r="AK69" i="4" s="1"/>
  <c r="K74" i="9" s="1"/>
  <c r="AA101" i="4"/>
  <c r="I106" i="9" s="1"/>
  <c r="AH101" i="4"/>
  <c r="AJ101" i="4" s="1"/>
  <c r="J106" i="9" s="1"/>
  <c r="AI101" i="4"/>
  <c r="AK101" i="4" s="1"/>
  <c r="K106" i="9" s="1"/>
  <c r="G106" i="9"/>
  <c r="H106" i="9" s="1"/>
  <c r="AB101" i="4"/>
  <c r="AH90" i="4"/>
  <c r="AJ90" i="4" s="1"/>
  <c r="J95" i="9" s="1"/>
  <c r="AA90" i="4"/>
  <c r="I95" i="9" s="1"/>
  <c r="G95" i="9"/>
  <c r="H95" i="9" s="1"/>
  <c r="AB90" i="4"/>
  <c r="AI90" i="4"/>
  <c r="AK90" i="4" s="1"/>
  <c r="K95" i="9" s="1"/>
  <c r="AB47" i="4"/>
  <c r="AA47" i="4"/>
  <c r="I52" i="9" s="1"/>
  <c r="G52" i="9"/>
  <c r="H52" i="9" s="1"/>
  <c r="AH47" i="4"/>
  <c r="AJ47" i="4" s="1"/>
  <c r="J52" i="9" s="1"/>
  <c r="AI47" i="4"/>
  <c r="AK47" i="4" s="1"/>
  <c r="K52" i="9" s="1"/>
  <c r="G27" i="9"/>
  <c r="H27" i="9" s="1"/>
  <c r="AI22" i="4"/>
  <c r="AK22" i="4" s="1"/>
  <c r="K27" i="9" s="1"/>
  <c r="AA22" i="4"/>
  <c r="I27" i="9" s="1"/>
  <c r="AB22" i="4"/>
  <c r="AH22" i="4"/>
  <c r="AJ22" i="4" s="1"/>
  <c r="J27" i="9" s="1"/>
  <c r="AH49" i="4"/>
  <c r="AJ49" i="4" s="1"/>
  <c r="J54" i="9" s="1"/>
  <c r="AI49" i="4"/>
  <c r="AK49" i="4" s="1"/>
  <c r="K54" i="9" s="1"/>
  <c r="AB49" i="4"/>
  <c r="AA49" i="4"/>
  <c r="I54" i="9" s="1"/>
  <c r="G54" i="9"/>
  <c r="H54" i="9" s="1"/>
  <c r="AB43" i="4"/>
  <c r="AI43" i="4"/>
  <c r="AK43" i="4" s="1"/>
  <c r="K48" i="9" s="1"/>
  <c r="G48" i="9"/>
  <c r="H48" i="9" s="1"/>
  <c r="AH43" i="4"/>
  <c r="AJ43" i="4" s="1"/>
  <c r="J48" i="9" s="1"/>
  <c r="AA43" i="4"/>
  <c r="I48" i="9" s="1"/>
  <c r="AI13" i="4"/>
  <c r="AK13" i="4" s="1"/>
  <c r="K18" i="9" s="1"/>
  <c r="AB13" i="4"/>
  <c r="AA13" i="4"/>
  <c r="I18" i="9" s="1"/>
  <c r="G18" i="9"/>
  <c r="H18" i="9" s="1"/>
  <c r="AH13" i="4"/>
  <c r="AJ13" i="4" s="1"/>
  <c r="J18" i="9" s="1"/>
  <c r="G82" i="9"/>
  <c r="H82" i="9" s="1"/>
  <c r="AB77" i="4"/>
  <c r="AH77" i="4"/>
  <c r="AJ77" i="4" s="1"/>
  <c r="J82" i="9" s="1"/>
  <c r="AI77" i="4"/>
  <c r="AK77" i="4" s="1"/>
  <c r="K82" i="9" s="1"/>
  <c r="AA77" i="4"/>
  <c r="I82" i="9" s="1"/>
  <c r="AH104" i="4"/>
  <c r="AJ104" i="4" s="1"/>
  <c r="J109" i="9" s="1"/>
  <c r="AI104" i="4"/>
  <c r="AK104" i="4" s="1"/>
  <c r="K109" i="9" s="1"/>
  <c r="AA104" i="4"/>
  <c r="I109" i="9" s="1"/>
  <c r="G109" i="9"/>
  <c r="H109" i="9" s="1"/>
  <c r="AB104" i="4"/>
  <c r="G76" i="9"/>
  <c r="H76" i="9" s="1"/>
  <c r="AB71" i="4"/>
  <c r="AH71" i="4"/>
  <c r="AJ71" i="4" s="1"/>
  <c r="J76" i="9" s="1"/>
  <c r="AA71" i="4"/>
  <c r="I76" i="9" s="1"/>
  <c r="AI71" i="4"/>
  <c r="AK71" i="4" s="1"/>
  <c r="K76" i="9" s="1"/>
  <c r="G91" i="9"/>
  <c r="H91" i="9" s="1"/>
  <c r="AI86" i="4"/>
  <c r="AK86" i="4" s="1"/>
  <c r="K91" i="9" s="1"/>
  <c r="AB86" i="4"/>
  <c r="AH86" i="4"/>
  <c r="AJ86" i="4" s="1"/>
  <c r="J91" i="9" s="1"/>
  <c r="AA86" i="4"/>
  <c r="I91" i="9" s="1"/>
  <c r="AA105" i="4"/>
  <c r="I110" i="9" s="1"/>
  <c r="AB105" i="4"/>
  <c r="AI105" i="4"/>
  <c r="AK105" i="4" s="1"/>
  <c r="K110" i="9" s="1"/>
  <c r="AH105" i="4"/>
  <c r="AJ105" i="4" s="1"/>
  <c r="J110" i="9" s="1"/>
  <c r="G110" i="9"/>
  <c r="H110" i="9" s="1"/>
  <c r="AI23" i="4"/>
  <c r="AK23" i="4" s="1"/>
  <c r="K28" i="9" s="1"/>
  <c r="G28" i="9"/>
  <c r="H28" i="9" s="1"/>
  <c r="AA23" i="4"/>
  <c r="I28" i="9" s="1"/>
  <c r="AH23" i="4"/>
  <c r="AJ23" i="4" s="1"/>
  <c r="J28" i="9" s="1"/>
  <c r="AB23" i="4"/>
  <c r="AH94" i="4"/>
  <c r="AJ94" i="4" s="1"/>
  <c r="J99" i="9" s="1"/>
  <c r="AB94" i="4"/>
  <c r="AA94" i="4"/>
  <c r="I99" i="9" s="1"/>
  <c r="G99" i="9"/>
  <c r="H99" i="9" s="1"/>
  <c r="AI94" i="4"/>
  <c r="AK94" i="4" s="1"/>
  <c r="K99" i="9" s="1"/>
  <c r="AA30" i="4"/>
  <c r="I35" i="9" s="1"/>
  <c r="AI30" i="4"/>
  <c r="AK30" i="4" s="1"/>
  <c r="K35" i="9" s="1"/>
  <c r="AB30" i="4"/>
  <c r="G35" i="9"/>
  <c r="H35" i="9" s="1"/>
  <c r="AH30" i="4"/>
  <c r="AJ30" i="4" s="1"/>
  <c r="J35" i="9" s="1"/>
  <c r="AA59" i="4"/>
  <c r="I64" i="9" s="1"/>
  <c r="AB59" i="4"/>
  <c r="AH59" i="4"/>
  <c r="AJ59" i="4" s="1"/>
  <c r="J64" i="9" s="1"/>
  <c r="G64" i="9"/>
  <c r="H64" i="9" s="1"/>
  <c r="AI59" i="4"/>
  <c r="AK59" i="4" s="1"/>
  <c r="K64" i="9" s="1"/>
  <c r="G29" i="9"/>
  <c r="H29" i="9" s="1"/>
  <c r="AA24" i="4"/>
  <c r="I29" i="9" s="1"/>
  <c r="AI24" i="4"/>
  <c r="AK24" i="4" s="1"/>
  <c r="K29" i="9" s="1"/>
  <c r="AH24" i="4"/>
  <c r="AJ24" i="4" s="1"/>
  <c r="J29" i="9" s="1"/>
  <c r="AB24" i="4"/>
  <c r="AI98" i="4"/>
  <c r="AK98" i="4" s="1"/>
  <c r="K103" i="9" s="1"/>
  <c r="AA98" i="4"/>
  <c r="I103" i="9" s="1"/>
  <c r="AB98" i="4"/>
  <c r="AH98" i="4"/>
  <c r="AJ98" i="4" s="1"/>
  <c r="J103" i="9" s="1"/>
  <c r="G103" i="9"/>
  <c r="H103" i="9" s="1"/>
  <c r="AH21" i="4"/>
  <c r="AJ21" i="4" s="1"/>
  <c r="J26" i="9" s="1"/>
  <c r="AA21" i="4"/>
  <c r="I26" i="9" s="1"/>
  <c r="AI21" i="4"/>
  <c r="AK21" i="4" s="1"/>
  <c r="K26" i="9" s="1"/>
  <c r="AB21" i="4"/>
  <c r="G26" i="9"/>
  <c r="H26" i="9" s="1"/>
  <c r="AB33" i="4"/>
  <c r="AI33" i="4"/>
  <c r="AK33" i="4" s="1"/>
  <c r="K38" i="9" s="1"/>
  <c r="AA33" i="4"/>
  <c r="I38" i="9" s="1"/>
  <c r="G38" i="9"/>
  <c r="H38" i="9" s="1"/>
  <c r="AH33" i="4"/>
  <c r="AJ33" i="4" s="1"/>
  <c r="J38" i="9" s="1"/>
  <c r="AB84" i="4"/>
  <c r="AA84" i="4"/>
  <c r="I89" i="9" s="1"/>
  <c r="AI84" i="4"/>
  <c r="AK84" i="4" s="1"/>
  <c r="K89" i="9" s="1"/>
  <c r="G89" i="9"/>
  <c r="H89" i="9" s="1"/>
  <c r="AH84" i="4"/>
  <c r="AJ84" i="4" s="1"/>
  <c r="J89" i="9" s="1"/>
  <c r="AA28" i="4"/>
  <c r="I33" i="9" s="1"/>
  <c r="G33" i="9"/>
  <c r="H33" i="9" s="1"/>
  <c r="AH28" i="4"/>
  <c r="AJ28" i="4" s="1"/>
  <c r="J33" i="9" s="1"/>
  <c r="AB28" i="4"/>
  <c r="AI28" i="4"/>
  <c r="AK28" i="4" s="1"/>
  <c r="K33" i="9" s="1"/>
  <c r="AB97" i="4"/>
  <c r="AA97" i="4"/>
  <c r="I102" i="9" s="1"/>
  <c r="G102" i="9"/>
  <c r="H102" i="9" s="1"/>
  <c r="AH97" i="4"/>
  <c r="AJ97" i="4" s="1"/>
  <c r="J102" i="9" s="1"/>
  <c r="AI97" i="4"/>
  <c r="AK97" i="4" s="1"/>
  <c r="K102" i="9" s="1"/>
  <c r="AI113" i="4"/>
  <c r="AK113" i="4" s="1"/>
  <c r="K118" i="9" s="1"/>
  <c r="AH113" i="4"/>
  <c r="AJ113" i="4" s="1"/>
  <c r="J118" i="9" s="1"/>
  <c r="AA113" i="4"/>
  <c r="I118" i="9" s="1"/>
  <c r="G118" i="9"/>
  <c r="H118" i="9" s="1"/>
  <c r="AB113" i="4"/>
  <c r="AA55" i="4"/>
  <c r="I60" i="9" s="1"/>
  <c r="AH55" i="4"/>
  <c r="AJ55" i="4" s="1"/>
  <c r="J60" i="9" s="1"/>
  <c r="AI55" i="4"/>
  <c r="AK55" i="4" s="1"/>
  <c r="K60" i="9" s="1"/>
  <c r="G60" i="9"/>
  <c r="H60" i="9" s="1"/>
  <c r="AB55" i="4"/>
  <c r="AI106" i="4"/>
  <c r="AK106" i="4" s="1"/>
  <c r="K111" i="9" s="1"/>
  <c r="AH106" i="4"/>
  <c r="AJ106" i="4" s="1"/>
  <c r="J111" i="9" s="1"/>
  <c r="G111" i="9"/>
  <c r="H111" i="9" s="1"/>
  <c r="AB106" i="4"/>
  <c r="AA106" i="4"/>
  <c r="I111" i="9" s="1"/>
  <c r="AI93" i="4"/>
  <c r="AK93" i="4" s="1"/>
  <c r="K98" i="9" s="1"/>
  <c r="AA93" i="4"/>
  <c r="I98" i="9" s="1"/>
  <c r="G98" i="9"/>
  <c r="H98" i="9" s="1"/>
  <c r="AB93" i="4"/>
  <c r="AH93" i="4"/>
  <c r="AJ93" i="4" s="1"/>
  <c r="J98" i="9" s="1"/>
  <c r="AH41" i="4"/>
  <c r="AJ41" i="4" s="1"/>
  <c r="J46" i="9" s="1"/>
  <c r="AB41" i="4"/>
  <c r="AA41" i="4"/>
  <c r="I46" i="9" s="1"/>
  <c r="G46" i="9"/>
  <c r="H46" i="9" s="1"/>
  <c r="AI41" i="4"/>
  <c r="AK41" i="4" s="1"/>
  <c r="K46" i="9" s="1"/>
  <c r="G58" i="9"/>
  <c r="H58" i="9" s="1"/>
  <c r="AH53" i="4"/>
  <c r="AJ53" i="4" s="1"/>
  <c r="J58" i="9" s="1"/>
  <c r="AB53" i="4"/>
  <c r="AI53" i="4"/>
  <c r="AK53" i="4" s="1"/>
  <c r="K58" i="9" s="1"/>
  <c r="AA53" i="4"/>
  <c r="I58" i="9" s="1"/>
  <c r="AH95" i="4"/>
  <c r="AJ95" i="4" s="1"/>
  <c r="J100" i="9" s="1"/>
  <c r="AB95" i="4"/>
  <c r="G100" i="9"/>
  <c r="H100" i="9" s="1"/>
  <c r="AI95" i="4"/>
  <c r="AK95" i="4" s="1"/>
  <c r="K100" i="9" s="1"/>
  <c r="AA95" i="4"/>
  <c r="I100" i="9" s="1"/>
  <c r="AA32" i="4"/>
  <c r="I37" i="9" s="1"/>
  <c r="AH32" i="4"/>
  <c r="AJ32" i="4" s="1"/>
  <c r="J37" i="9" s="1"/>
  <c r="AB32" i="4"/>
  <c r="AI32" i="4"/>
  <c r="AK32" i="4" s="1"/>
  <c r="K37" i="9" s="1"/>
  <c r="G37" i="9"/>
  <c r="H37" i="9" s="1"/>
  <c r="AA27" i="4"/>
  <c r="I32" i="9" s="1"/>
  <c r="AB27" i="4"/>
  <c r="AH27" i="4"/>
  <c r="AJ27" i="4" s="1"/>
  <c r="J32" i="9" s="1"/>
  <c r="AI27" i="4"/>
  <c r="AK27" i="4" s="1"/>
  <c r="K32" i="9" s="1"/>
  <c r="G32" i="9"/>
  <c r="H32" i="9" s="1"/>
  <c r="G80" i="9"/>
  <c r="H80" i="9" s="1"/>
  <c r="AB75" i="4"/>
  <c r="AA75" i="4"/>
  <c r="I80" i="9" s="1"/>
  <c r="AI75" i="4"/>
  <c r="AK75" i="4" s="1"/>
  <c r="K80" i="9" s="1"/>
  <c r="AH75" i="4"/>
  <c r="AJ75" i="4" s="1"/>
  <c r="J80" i="9" s="1"/>
  <c r="G42" i="9"/>
  <c r="H42" i="9" s="1"/>
  <c r="AB37" i="4"/>
  <c r="AI37" i="4"/>
  <c r="AK37" i="4" s="1"/>
  <c r="K42" i="9" s="1"/>
  <c r="AA37" i="4"/>
  <c r="I42" i="9" s="1"/>
  <c r="AH37" i="4"/>
  <c r="AJ37" i="4" s="1"/>
  <c r="J42" i="9" s="1"/>
  <c r="AB15" i="4"/>
  <c r="AA15" i="4"/>
  <c r="I20" i="9" s="1"/>
  <c r="G20" i="9"/>
  <c r="H20" i="9" s="1"/>
  <c r="AH15" i="4"/>
  <c r="AJ15" i="4" s="1"/>
  <c r="J20" i="9" s="1"/>
  <c r="AI15" i="4"/>
  <c r="AK15" i="4" s="1"/>
  <c r="K20" i="9" s="1"/>
  <c r="AI18" i="4"/>
  <c r="AK18" i="4" s="1"/>
  <c r="K23" i="9" s="1"/>
  <c r="AB18" i="4"/>
  <c r="AA18" i="4"/>
  <c r="I23" i="9" s="1"/>
  <c r="G23" i="9"/>
  <c r="H23" i="9" s="1"/>
  <c r="AH18" i="4"/>
  <c r="AJ18" i="4" s="1"/>
  <c r="J23" i="9" s="1"/>
  <c r="AA108" i="4"/>
  <c r="I113" i="9" s="1"/>
  <c r="AB108" i="4"/>
  <c r="AI108" i="4"/>
  <c r="AK108" i="4" s="1"/>
  <c r="K113" i="9" s="1"/>
  <c r="AH108" i="4"/>
  <c r="AJ108" i="4" s="1"/>
  <c r="J113" i="9" s="1"/>
  <c r="G113" i="9"/>
  <c r="H113" i="9" s="1"/>
  <c r="AH81" i="4"/>
  <c r="AJ81" i="4" s="1"/>
  <c r="J86" i="9" s="1"/>
  <c r="AA81" i="4"/>
  <c r="I86" i="9" s="1"/>
  <c r="G86" i="9"/>
  <c r="H86" i="9" s="1"/>
  <c r="AI81" i="4"/>
  <c r="AK81" i="4" s="1"/>
  <c r="K86" i="9" s="1"/>
  <c r="AB81" i="4"/>
  <c r="AB61" i="4"/>
  <c r="AH61" i="4"/>
  <c r="AJ61" i="4" s="1"/>
  <c r="J66" i="9" s="1"/>
  <c r="G66" i="9"/>
  <c r="H66" i="9" s="1"/>
  <c r="AA61" i="4"/>
  <c r="I66" i="9" s="1"/>
  <c r="AI61" i="4"/>
  <c r="AK61" i="4" s="1"/>
  <c r="K66" i="9" s="1"/>
  <c r="AA51" i="4"/>
  <c r="I56" i="9" s="1"/>
  <c r="G56" i="9"/>
  <c r="H56" i="9" s="1"/>
  <c r="AI51" i="4"/>
  <c r="AK51" i="4" s="1"/>
  <c r="K56" i="9" s="1"/>
  <c r="AB51" i="4"/>
  <c r="AH51" i="4"/>
  <c r="AJ51" i="4" s="1"/>
  <c r="J56" i="9" s="1"/>
  <c r="G14" i="9"/>
  <c r="Z117" i="4"/>
  <c r="Q62" i="7" s="1"/>
  <c r="Y74" i="7" s="1"/>
  <c r="AE74" i="7" s="1"/>
  <c r="AI9" i="4"/>
  <c r="AA9" i="4"/>
  <c r="AB9" i="4"/>
  <c r="AH110" i="4"/>
  <c r="AJ110" i="4" s="1"/>
  <c r="J115" i="9" s="1"/>
  <c r="AI110" i="4"/>
  <c r="AK110" i="4" s="1"/>
  <c r="K115" i="9" s="1"/>
  <c r="AB110" i="4"/>
  <c r="G115" i="9"/>
  <c r="H115" i="9" s="1"/>
  <c r="AA110" i="4"/>
  <c r="I115" i="9" s="1"/>
  <c r="AA48" i="4"/>
  <c r="I53" i="9" s="1"/>
  <c r="AB48" i="4"/>
  <c r="G53" i="9"/>
  <c r="H53" i="9" s="1"/>
  <c r="AH48" i="4"/>
  <c r="AJ48" i="4" s="1"/>
  <c r="J53" i="9" s="1"/>
  <c r="AI48" i="4"/>
  <c r="AK48" i="4" s="1"/>
  <c r="K53" i="9" s="1"/>
  <c r="AI111" i="4"/>
  <c r="AK111" i="4" s="1"/>
  <c r="K116" i="9" s="1"/>
  <c r="G116" i="9"/>
  <c r="H116" i="9" s="1"/>
  <c r="AH111" i="4"/>
  <c r="AJ111" i="4" s="1"/>
  <c r="J116" i="9" s="1"/>
  <c r="AB111" i="4"/>
  <c r="AA111" i="4"/>
  <c r="I116" i="9" s="1"/>
  <c r="AI58" i="4"/>
  <c r="AK58" i="4" s="1"/>
  <c r="K63" i="9" s="1"/>
  <c r="G63" i="9"/>
  <c r="H63" i="9" s="1"/>
  <c r="AA58" i="4"/>
  <c r="I63" i="9" s="1"/>
  <c r="AB58" i="4"/>
  <c r="AH58" i="4"/>
  <c r="AJ58" i="4" s="1"/>
  <c r="J63" i="9" s="1"/>
  <c r="AA70" i="4"/>
  <c r="I75" i="9" s="1"/>
  <c r="AH70" i="4"/>
  <c r="AJ70" i="4" s="1"/>
  <c r="J75" i="9" s="1"/>
  <c r="AB70" i="4"/>
  <c r="AI70" i="4"/>
  <c r="AK70" i="4" s="1"/>
  <c r="K75" i="9" s="1"/>
  <c r="G75" i="9"/>
  <c r="H75" i="9" s="1"/>
  <c r="AB63" i="4"/>
  <c r="G68" i="9"/>
  <c r="H68" i="9" s="1"/>
  <c r="AI63" i="4"/>
  <c r="AK63" i="4" s="1"/>
  <c r="K68" i="9" s="1"/>
  <c r="AH63" i="4"/>
  <c r="AJ63" i="4" s="1"/>
  <c r="J68" i="9" s="1"/>
  <c r="AA63" i="4"/>
  <c r="I68" i="9" s="1"/>
  <c r="AI88" i="4"/>
  <c r="AK88" i="4" s="1"/>
  <c r="K93" i="9" s="1"/>
  <c r="AB88" i="4"/>
  <c r="AA88" i="4"/>
  <c r="I93" i="9" s="1"/>
  <c r="G93" i="9"/>
  <c r="H93" i="9" s="1"/>
  <c r="AH88" i="4"/>
  <c r="AJ88" i="4" s="1"/>
  <c r="J93" i="9" s="1"/>
  <c r="AA36" i="4"/>
  <c r="I41" i="9" s="1"/>
  <c r="G41" i="9"/>
  <c r="H41" i="9" s="1"/>
  <c r="AI36" i="4"/>
  <c r="AK36" i="4" s="1"/>
  <c r="K41" i="9" s="1"/>
  <c r="AB36" i="4"/>
  <c r="AH36" i="4"/>
  <c r="AJ36" i="4" s="1"/>
  <c r="J41" i="9" s="1"/>
  <c r="AA80" i="4"/>
  <c r="I85" i="9" s="1"/>
  <c r="AI80" i="4"/>
  <c r="AK80" i="4" s="1"/>
  <c r="K85" i="9" s="1"/>
  <c r="G85" i="9"/>
  <c r="H85" i="9" s="1"/>
  <c r="AB80" i="4"/>
  <c r="AH80" i="4"/>
  <c r="AJ80" i="4" s="1"/>
  <c r="J85" i="9" s="1"/>
  <c r="AH12" i="4"/>
  <c r="AJ12" i="4" s="1"/>
  <c r="J17" i="9" s="1"/>
  <c r="AB12" i="4"/>
  <c r="G17" i="9"/>
  <c r="H17" i="9" s="1"/>
  <c r="AA12" i="4"/>
  <c r="I17" i="9" s="1"/>
  <c r="AI12" i="4"/>
  <c r="AK12" i="4" s="1"/>
  <c r="K17" i="9" s="1"/>
  <c r="AH72" i="4"/>
  <c r="AJ72" i="4" s="1"/>
  <c r="J77" i="9" s="1"/>
  <c r="G77" i="9"/>
  <c r="H77" i="9" s="1"/>
  <c r="AI72" i="4"/>
  <c r="AK72" i="4" s="1"/>
  <c r="K77" i="9" s="1"/>
  <c r="AA72" i="4"/>
  <c r="I77" i="9" s="1"/>
  <c r="AB72" i="4"/>
  <c r="AB66" i="4"/>
  <c r="AI66" i="4"/>
  <c r="AK66" i="4" s="1"/>
  <c r="K71" i="9" s="1"/>
  <c r="AH66" i="4"/>
  <c r="AJ66" i="4" s="1"/>
  <c r="J71" i="9" s="1"/>
  <c r="AA66" i="4"/>
  <c r="I71" i="9" s="1"/>
  <c r="G71" i="9"/>
  <c r="H71" i="9" s="1"/>
  <c r="AA14" i="4"/>
  <c r="I19" i="9" s="1"/>
  <c r="G19" i="9"/>
  <c r="H19" i="9" s="1"/>
  <c r="AB14" i="4"/>
  <c r="AH14" i="4"/>
  <c r="AJ14" i="4" s="1"/>
  <c r="J19" i="9" s="1"/>
  <c r="AI14" i="4"/>
  <c r="AK14" i="4" s="1"/>
  <c r="K19" i="9" s="1"/>
  <c r="AH78" i="4"/>
  <c r="AJ78" i="4" s="1"/>
  <c r="J83" i="9" s="1"/>
  <c r="AB78" i="4"/>
  <c r="G83" i="9"/>
  <c r="H83" i="9" s="1"/>
  <c r="AA78" i="4"/>
  <c r="I83" i="9" s="1"/>
  <c r="AI78" i="4"/>
  <c r="AK78" i="4" s="1"/>
  <c r="K83" i="9" s="1"/>
  <c r="G39" i="9"/>
  <c r="H39" i="9" s="1"/>
  <c r="AA34" i="4"/>
  <c r="I39" i="9" s="1"/>
  <c r="AI34" i="4"/>
  <c r="AK34" i="4" s="1"/>
  <c r="K39" i="9" s="1"/>
  <c r="AH34" i="4"/>
  <c r="AJ34" i="4" s="1"/>
  <c r="J39" i="9" s="1"/>
  <c r="AB34" i="4"/>
  <c r="AB74" i="4"/>
  <c r="AA74" i="4"/>
  <c r="I79" i="9" s="1"/>
  <c r="AI74" i="4"/>
  <c r="AK74" i="4" s="1"/>
  <c r="K79" i="9" s="1"/>
  <c r="AH74" i="4"/>
  <c r="AJ74" i="4" s="1"/>
  <c r="J79" i="9" s="1"/>
  <c r="G79" i="9"/>
  <c r="H79" i="9" s="1"/>
  <c r="G67" i="9"/>
  <c r="H67" i="9" s="1"/>
  <c r="AI62" i="4"/>
  <c r="AK62" i="4" s="1"/>
  <c r="K67" i="9" s="1"/>
  <c r="AH62" i="4"/>
  <c r="AJ62" i="4" s="1"/>
  <c r="J67" i="9" s="1"/>
  <c r="AB62" i="4"/>
  <c r="AA62" i="4"/>
  <c r="I67" i="9" s="1"/>
  <c r="AH82" i="4"/>
  <c r="AJ82" i="4" s="1"/>
  <c r="J87" i="9" s="1"/>
  <c r="AB82" i="4"/>
  <c r="AA82" i="4"/>
  <c r="I87" i="9" s="1"/>
  <c r="G87" i="9"/>
  <c r="H87" i="9" s="1"/>
  <c r="AI82" i="4"/>
  <c r="AK82" i="4" s="1"/>
  <c r="K87" i="9" s="1"/>
  <c r="AB54" i="4"/>
  <c r="AI54" i="4"/>
  <c r="AK54" i="4" s="1"/>
  <c r="K59" i="9" s="1"/>
  <c r="G59" i="9"/>
  <c r="H59" i="9" s="1"/>
  <c r="AA54" i="4"/>
  <c r="I59" i="9" s="1"/>
  <c r="AH54" i="4"/>
  <c r="AJ54" i="4" s="1"/>
  <c r="J59" i="9" s="1"/>
  <c r="G49" i="9"/>
  <c r="H49" i="9" s="1"/>
  <c r="AB44" i="4"/>
  <c r="AA44" i="4"/>
  <c r="I49" i="9" s="1"/>
  <c r="AH44" i="4"/>
  <c r="AJ44" i="4" s="1"/>
  <c r="J49" i="9" s="1"/>
  <c r="AI44" i="4"/>
  <c r="AK44" i="4" s="1"/>
  <c r="K49" i="9" s="1"/>
  <c r="AH52" i="4"/>
  <c r="AJ52" i="4" s="1"/>
  <c r="J57" i="9" s="1"/>
  <c r="G57" i="9"/>
  <c r="H57" i="9" s="1"/>
  <c r="AA52" i="4"/>
  <c r="I57" i="9" s="1"/>
  <c r="AI52" i="4"/>
  <c r="AK52" i="4" s="1"/>
  <c r="K57" i="9" s="1"/>
  <c r="AB52" i="4"/>
  <c r="G73" i="9"/>
  <c r="H73" i="9" s="1"/>
  <c r="AA68" i="4"/>
  <c r="I73" i="9" s="1"/>
  <c r="AH68" i="4"/>
  <c r="AJ68" i="4" s="1"/>
  <c r="J73" i="9" s="1"/>
  <c r="AI68" i="4"/>
  <c r="AK68" i="4" s="1"/>
  <c r="K73" i="9" s="1"/>
  <c r="AB68" i="4"/>
  <c r="G55" i="9"/>
  <c r="H55" i="9" s="1"/>
  <c r="AB50" i="4"/>
  <c r="AI50" i="4"/>
  <c r="AK50" i="4" s="1"/>
  <c r="K55" i="9" s="1"/>
  <c r="AA50" i="4"/>
  <c r="I55" i="9" s="1"/>
  <c r="AH50" i="4"/>
  <c r="AJ50" i="4" s="1"/>
  <c r="J55" i="9" s="1"/>
  <c r="AH112" i="4"/>
  <c r="AJ112" i="4" s="1"/>
  <c r="J117" i="9" s="1"/>
  <c r="AI112" i="4"/>
  <c r="AK112" i="4" s="1"/>
  <c r="K117" i="9" s="1"/>
  <c r="G117" i="9"/>
  <c r="H117" i="9" s="1"/>
  <c r="AA112" i="4"/>
  <c r="I117" i="9" s="1"/>
  <c r="AB112" i="4"/>
  <c r="AA96" i="4"/>
  <c r="I101" i="9" s="1"/>
  <c r="AI96" i="4"/>
  <c r="AK96" i="4" s="1"/>
  <c r="K101" i="9" s="1"/>
  <c r="AB96" i="4"/>
  <c r="G101" i="9"/>
  <c r="H101" i="9" s="1"/>
  <c r="AH96" i="4"/>
  <c r="AJ96" i="4" s="1"/>
  <c r="J101" i="9" s="1"/>
  <c r="AI40" i="4"/>
  <c r="AK40" i="4" s="1"/>
  <c r="K45" i="9" s="1"/>
  <c r="G45" i="9"/>
  <c r="H45" i="9" s="1"/>
  <c r="AB40" i="4"/>
  <c r="AA40" i="4"/>
  <c r="I45" i="9" s="1"/>
  <c r="AH40" i="4"/>
  <c r="AJ40" i="4" s="1"/>
  <c r="J45" i="9" s="1"/>
  <c r="AI67" i="4"/>
  <c r="AK67" i="4" s="1"/>
  <c r="K72" i="9" s="1"/>
  <c r="AB67" i="4"/>
  <c r="G72" i="9"/>
  <c r="H72" i="9" s="1"/>
  <c r="AH67" i="4"/>
  <c r="AJ67" i="4" s="1"/>
  <c r="J72" i="9" s="1"/>
  <c r="AA67" i="4"/>
  <c r="I72" i="9" s="1"/>
  <c r="AB29" i="4"/>
  <c r="G34" i="9"/>
  <c r="H34" i="9" s="1"/>
  <c r="AI29" i="4"/>
  <c r="AK29" i="4" s="1"/>
  <c r="K34" i="9" s="1"/>
  <c r="AA29" i="4"/>
  <c r="I34" i="9" s="1"/>
  <c r="AH29" i="4"/>
  <c r="AJ29" i="4" s="1"/>
  <c r="J34" i="9" s="1"/>
  <c r="G31" i="9"/>
  <c r="H31" i="9" s="1"/>
  <c r="AB26" i="4"/>
  <c r="AI26" i="4"/>
  <c r="AK26" i="4" s="1"/>
  <c r="K31" i="9" s="1"/>
  <c r="AH26" i="4"/>
  <c r="AJ26" i="4" s="1"/>
  <c r="J31" i="9" s="1"/>
  <c r="AA26" i="4"/>
  <c r="I31" i="9" s="1"/>
  <c r="AI38" i="4"/>
  <c r="AK38" i="4" s="1"/>
  <c r="K43" i="9" s="1"/>
  <c r="AB38" i="4"/>
  <c r="AH38" i="4"/>
  <c r="AJ38" i="4" s="1"/>
  <c r="J43" i="9" s="1"/>
  <c r="AA38" i="4"/>
  <c r="I43" i="9" s="1"/>
  <c r="G43" i="9"/>
  <c r="H43" i="9" s="1"/>
  <c r="AA46" i="4"/>
  <c r="AI46" i="4"/>
  <c r="AK46" i="4" s="1"/>
  <c r="K51" i="9" s="1"/>
  <c r="G51" i="9"/>
  <c r="H51" i="9" s="1"/>
  <c r="AH46" i="4"/>
  <c r="AJ46" i="4" s="1"/>
  <c r="J51" i="9" s="1"/>
  <c r="AB46" i="4"/>
  <c r="AA19" i="4"/>
  <c r="I24" i="9" s="1"/>
  <c r="AH19" i="4"/>
  <c r="AJ19" i="4" s="1"/>
  <c r="J24" i="9" s="1"/>
  <c r="AI19" i="4"/>
  <c r="AK19" i="4" s="1"/>
  <c r="K24" i="9" s="1"/>
  <c r="G24" i="9"/>
  <c r="H24" i="9" s="1"/>
  <c r="AB19" i="4"/>
  <c r="AA10" i="4"/>
  <c r="I15" i="9" s="1"/>
  <c r="AI10" i="4"/>
  <c r="AK10" i="4" s="1"/>
  <c r="K15" i="9" s="1"/>
  <c r="AH10" i="4"/>
  <c r="AJ10" i="4" s="1"/>
  <c r="J15" i="9" s="1"/>
  <c r="G15" i="9"/>
  <c r="H15" i="9" s="1"/>
  <c r="AB10" i="4"/>
  <c r="AH25" i="4"/>
  <c r="AJ25" i="4" s="1"/>
  <c r="J30" i="9" s="1"/>
  <c r="AI25" i="4"/>
  <c r="AK25" i="4" s="1"/>
  <c r="K30" i="9" s="1"/>
  <c r="AB25" i="4"/>
  <c r="G30" i="9"/>
  <c r="H30" i="9" s="1"/>
  <c r="AA25" i="4"/>
  <c r="I30" i="9" s="1"/>
  <c r="G88" i="9"/>
  <c r="H88" i="9" s="1"/>
  <c r="AB83" i="4"/>
  <c r="AH83" i="4"/>
  <c r="AJ83" i="4" s="1"/>
  <c r="J88" i="9" s="1"/>
  <c r="AA83" i="4"/>
  <c r="I88" i="9" s="1"/>
  <c r="AI83" i="4"/>
  <c r="AK83" i="4" s="1"/>
  <c r="K88" i="9" s="1"/>
  <c r="AA89" i="4"/>
  <c r="I94" i="9" s="1"/>
  <c r="AB89" i="4"/>
  <c r="G94" i="9"/>
  <c r="H94" i="9" s="1"/>
  <c r="AH89" i="4"/>
  <c r="AJ89" i="4" s="1"/>
  <c r="J94" i="9" s="1"/>
  <c r="AI89" i="4"/>
  <c r="AK89" i="4" s="1"/>
  <c r="K94" i="9" s="1"/>
  <c r="AB102" i="4"/>
  <c r="G107" i="9"/>
  <c r="H107" i="9" s="1"/>
  <c r="AA102" i="4"/>
  <c r="I107" i="9" s="1"/>
  <c r="AI102" i="4"/>
  <c r="AK102" i="4" s="1"/>
  <c r="K107" i="9" s="1"/>
  <c r="AH102" i="4"/>
  <c r="AJ102" i="4" s="1"/>
  <c r="J107" i="9" s="1"/>
  <c r="AB65" i="4"/>
  <c r="AI65" i="4"/>
  <c r="AK65" i="4" s="1"/>
  <c r="K70" i="9" s="1"/>
  <c r="AA65" i="4"/>
  <c r="I70" i="9" s="1"/>
  <c r="AH65" i="4"/>
  <c r="AJ65" i="4" s="1"/>
  <c r="J70" i="9" s="1"/>
  <c r="G70" i="9"/>
  <c r="H70" i="9" s="1"/>
  <c r="AA60" i="4"/>
  <c r="I65" i="9" s="1"/>
  <c r="AB60" i="4"/>
  <c r="G65" i="9"/>
  <c r="H65" i="9" s="1"/>
  <c r="AI60" i="4"/>
  <c r="AK60" i="4" s="1"/>
  <c r="K65" i="9" s="1"/>
  <c r="AH60" i="4"/>
  <c r="AJ60" i="4" s="1"/>
  <c r="J65" i="9" s="1"/>
  <c r="AB73" i="4"/>
  <c r="AA73" i="4"/>
  <c r="I78" i="9" s="1"/>
  <c r="G78" i="9"/>
  <c r="H78" i="9" s="1"/>
  <c r="AH73" i="4"/>
  <c r="AJ73" i="4" s="1"/>
  <c r="J78" i="9" s="1"/>
  <c r="AI73" i="4"/>
  <c r="AK73" i="4" s="1"/>
  <c r="K78" i="9" s="1"/>
  <c r="AI31" i="4"/>
  <c r="AK31" i="4" s="1"/>
  <c r="K36" i="9" s="1"/>
  <c r="G36" i="9"/>
  <c r="H36" i="9" s="1"/>
  <c r="AA31" i="4"/>
  <c r="I36" i="9" s="1"/>
  <c r="AB31" i="4"/>
  <c r="AH31" i="4"/>
  <c r="AJ31" i="4" s="1"/>
  <c r="J36" i="9" s="1"/>
  <c r="I51" i="9" l="1"/>
  <c r="AI117" i="4"/>
  <c r="F21" i="8" s="1"/>
  <c r="G21" i="8" s="1"/>
  <c r="AH117" i="4"/>
  <c r="F20" i="8" s="1"/>
  <c r="G20" i="8" s="1"/>
  <c r="AJ117" i="4"/>
  <c r="J122" i="9" s="1"/>
  <c r="AA117" i="4"/>
  <c r="M68" i="7" s="1"/>
  <c r="Y75" i="7" s="1"/>
  <c r="AE75" i="7" s="1"/>
  <c r="I14" i="9"/>
  <c r="G122" i="9"/>
  <c r="H14" i="9"/>
  <c r="H122" i="9" s="1"/>
  <c r="D5" i="9" s="1"/>
  <c r="I5" i="9" s="1"/>
  <c r="F17" i="8"/>
  <c r="G17" i="8" s="1"/>
  <c r="AB117" i="4"/>
  <c r="M69" i="7" s="1"/>
  <c r="Y76" i="7" s="1"/>
  <c r="AE76" i="7" s="1"/>
  <c r="AK9" i="4"/>
  <c r="AK117" i="4" s="1"/>
  <c r="K122" i="9" s="1"/>
  <c r="I122" i="9" l="1"/>
  <c r="D6" i="9" s="1"/>
  <c r="I6" i="9" s="1"/>
  <c r="K14" i="9"/>
  <c r="H8" i="9" s="1"/>
  <c r="F18" i="8"/>
  <c r="G18" i="8" s="1"/>
  <c r="J14" i="9"/>
  <c r="D8" i="9" s="1"/>
  <c r="F19" i="8"/>
  <c r="G19"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6" authorId="0" shapeId="0" xr:uid="{00000000-0006-0000-0800-000001000000}">
      <text>
        <r>
          <rPr>
            <b/>
            <sz val="9"/>
            <rFont val="ＭＳ Ｐゴシック"/>
            <family val="3"/>
            <charset val="128"/>
          </rPr>
          <t>自給率シートで設定変更可</t>
        </r>
      </text>
    </comment>
  </commentList>
</comments>
</file>

<file path=xl/sharedStrings.xml><?xml version="1.0" encoding="utf-8"?>
<sst xmlns="http://schemas.openxmlformats.org/spreadsheetml/2006/main" count="3504" uniqueCount="1400">
  <si>
    <t>需要額入力</t>
    <rPh sb="0" eb="2">
      <t>ジュヨウ</t>
    </rPh>
    <rPh sb="2" eb="3">
      <t>ガク</t>
    </rPh>
    <rPh sb="3" eb="5">
      <t>ニュウリョク</t>
    </rPh>
    <phoneticPr fontId="2"/>
  </si>
  <si>
    <t>購入者価格</t>
    <rPh sb="0" eb="3">
      <t>コウニュウシャ</t>
    </rPh>
    <rPh sb="3" eb="5">
      <t>カカク</t>
    </rPh>
    <phoneticPr fontId="2"/>
  </si>
  <si>
    <t>生産者価格</t>
    <rPh sb="0" eb="3">
      <t>セイサンシャ</t>
    </rPh>
    <rPh sb="3" eb="5">
      <t>カカク</t>
    </rPh>
    <phoneticPr fontId="2"/>
  </si>
  <si>
    <t>A</t>
    <phoneticPr fontId="2"/>
  </si>
  <si>
    <t>B</t>
    <phoneticPr fontId="2"/>
  </si>
  <si>
    <t>商業
マージン額</t>
    <rPh sb="0" eb="2">
      <t>ショウギョウ</t>
    </rPh>
    <phoneticPr fontId="2"/>
  </si>
  <si>
    <t>運輸
マージン額</t>
    <rPh sb="0" eb="2">
      <t>ウンユ</t>
    </rPh>
    <phoneticPr fontId="2"/>
  </si>
  <si>
    <t>新規需要
増加額合計</t>
    <rPh sb="0" eb="2">
      <t>シンキ</t>
    </rPh>
    <rPh sb="2" eb="4">
      <t>ジュヨウ</t>
    </rPh>
    <rPh sb="5" eb="7">
      <t>ゾウカ</t>
    </rPh>
    <rPh sb="7" eb="8">
      <t>ガク</t>
    </rPh>
    <rPh sb="8" eb="10">
      <t>ゴウケイ</t>
    </rPh>
    <phoneticPr fontId="2"/>
  </si>
  <si>
    <t>A'=A-(C+D)</t>
    <phoneticPr fontId="2"/>
  </si>
  <si>
    <t>E=A'+B</t>
    <phoneticPr fontId="2"/>
  </si>
  <si>
    <t>C=A×マージン率</t>
    <rPh sb="8" eb="9">
      <t>リツ</t>
    </rPh>
    <phoneticPr fontId="2"/>
  </si>
  <si>
    <t>D=A×マージン率</t>
    <phoneticPr fontId="2"/>
  </si>
  <si>
    <t>01</t>
  </si>
  <si>
    <t>02</t>
  </si>
  <si>
    <t>03</t>
  </si>
  <si>
    <t>04</t>
  </si>
  <si>
    <t>05</t>
  </si>
  <si>
    <t>パルプ・紙・木製品</t>
  </si>
  <si>
    <t>06</t>
  </si>
  <si>
    <t>07</t>
  </si>
  <si>
    <t>08</t>
  </si>
  <si>
    <t>09</t>
  </si>
  <si>
    <t>10</t>
  </si>
  <si>
    <t>11</t>
  </si>
  <si>
    <t>12</t>
  </si>
  <si>
    <t>13</t>
  </si>
  <si>
    <t>14</t>
  </si>
  <si>
    <t>15</t>
  </si>
  <si>
    <t>16</t>
  </si>
  <si>
    <t>17</t>
  </si>
  <si>
    <t>18</t>
  </si>
  <si>
    <t>19</t>
  </si>
  <si>
    <t>20</t>
  </si>
  <si>
    <t>その他の製造工業製品</t>
  </si>
  <si>
    <t>21</t>
  </si>
  <si>
    <t>22</t>
  </si>
  <si>
    <t>23</t>
  </si>
  <si>
    <t>水道</t>
  </si>
  <si>
    <t>24</t>
  </si>
  <si>
    <t>廃棄物処理</t>
  </si>
  <si>
    <t>25</t>
  </si>
  <si>
    <t>26</t>
  </si>
  <si>
    <t>27</t>
  </si>
  <si>
    <t>28</t>
  </si>
  <si>
    <t>29</t>
  </si>
  <si>
    <t>30</t>
  </si>
  <si>
    <t>31</t>
  </si>
  <si>
    <t>32</t>
  </si>
  <si>
    <t>33</t>
  </si>
  <si>
    <t>34</t>
  </si>
  <si>
    <t>対事業所サービス</t>
  </si>
  <si>
    <t>35</t>
  </si>
  <si>
    <t>36</t>
  </si>
  <si>
    <t>37</t>
  </si>
  <si>
    <t>計</t>
    <rPh sb="0" eb="1">
      <t>ケイ</t>
    </rPh>
    <phoneticPr fontId="2"/>
  </si>
  <si>
    <t>商業マージン率</t>
    <rPh sb="0" eb="2">
      <t>ショウギョウ</t>
    </rPh>
    <rPh sb="6" eb="7">
      <t>リツ</t>
    </rPh>
    <phoneticPr fontId="2"/>
  </si>
  <si>
    <t>運輸マージン率</t>
    <rPh sb="0" eb="2">
      <t>ウンユ</t>
    </rPh>
    <rPh sb="6" eb="7">
      <t>リツ</t>
    </rPh>
    <phoneticPr fontId="2"/>
  </si>
  <si>
    <t>粗付加価値率</t>
    <rPh sb="0" eb="1">
      <t>ソ</t>
    </rPh>
    <rPh sb="1" eb="3">
      <t>フカ</t>
    </rPh>
    <rPh sb="3" eb="5">
      <t>カチ</t>
    </rPh>
    <rPh sb="5" eb="6">
      <t>リツ</t>
    </rPh>
    <phoneticPr fontId="3"/>
  </si>
  <si>
    <t>雇用者所得率</t>
    <rPh sb="0" eb="3">
      <t>コヨウシャ</t>
    </rPh>
    <rPh sb="3" eb="6">
      <t>ショトクリツ</t>
    </rPh>
    <phoneticPr fontId="3"/>
  </si>
  <si>
    <t>合計</t>
    <rPh sb="0" eb="2">
      <t>ゴウケイ</t>
    </rPh>
    <phoneticPr fontId="2"/>
  </si>
  <si>
    <t>長野県産業連関表
で計算した自給率</t>
    <rPh sb="0" eb="3">
      <t>ナガノケン</t>
    </rPh>
    <rPh sb="3" eb="5">
      <t>サンギョウ</t>
    </rPh>
    <rPh sb="5" eb="7">
      <t>レンカン</t>
    </rPh>
    <rPh sb="7" eb="8">
      <t>ヒョウ</t>
    </rPh>
    <rPh sb="10" eb="12">
      <t>ケイサン</t>
    </rPh>
    <rPh sb="14" eb="17">
      <t>ジキュウリツ</t>
    </rPh>
    <phoneticPr fontId="3"/>
  </si>
  <si>
    <t>自給率</t>
    <rPh sb="0" eb="3">
      <t>ジキュウリツ</t>
    </rPh>
    <phoneticPr fontId="2"/>
  </si>
  <si>
    <t>変更後の
自給率</t>
    <rPh sb="0" eb="2">
      <t>ヘンコウ</t>
    </rPh>
    <rPh sb="2" eb="3">
      <t>ゴ</t>
    </rPh>
    <rPh sb="5" eb="8">
      <t>ジキュウリツ</t>
    </rPh>
    <phoneticPr fontId="2"/>
  </si>
  <si>
    <t>―</t>
    <phoneticPr fontId="2"/>
  </si>
  <si>
    <t>消費転換率設定</t>
    <rPh sb="0" eb="2">
      <t>ショウヒ</t>
    </rPh>
    <rPh sb="2" eb="4">
      <t>テンカン</t>
    </rPh>
    <rPh sb="4" eb="5">
      <t>リツ</t>
    </rPh>
    <rPh sb="5" eb="7">
      <t>セッテイ</t>
    </rPh>
    <phoneticPr fontId="2"/>
  </si>
  <si>
    <t>　プルダウンで下の表から選択</t>
    <rPh sb="7" eb="8">
      <t>シタ</t>
    </rPh>
    <rPh sb="9" eb="10">
      <t>ヒョウ</t>
    </rPh>
    <rPh sb="12" eb="14">
      <t>センタク</t>
    </rPh>
    <phoneticPr fontId="2"/>
  </si>
  <si>
    <t>　←設定値</t>
    <rPh sb="2" eb="5">
      <t>セッテイチ</t>
    </rPh>
    <phoneticPr fontId="2"/>
  </si>
  <si>
    <t>数値</t>
    <rPh sb="0" eb="2">
      <t>スウチ</t>
    </rPh>
    <phoneticPr fontId="2"/>
  </si>
  <si>
    <t>調査名</t>
    <rPh sb="0" eb="2">
      <t>チョウサ</t>
    </rPh>
    <rPh sb="2" eb="3">
      <t>メイ</t>
    </rPh>
    <phoneticPr fontId="2"/>
  </si>
  <si>
    <t>地域</t>
    <rPh sb="0" eb="2">
      <t>チイキ</t>
    </rPh>
    <phoneticPr fontId="2"/>
  </si>
  <si>
    <t>対象年</t>
    <rPh sb="0" eb="2">
      <t>タイショウ</t>
    </rPh>
    <rPh sb="2" eb="3">
      <t>ネン</t>
    </rPh>
    <phoneticPr fontId="2"/>
  </si>
  <si>
    <t>長野市</t>
    <rPh sb="0" eb="3">
      <t>ナガノシ</t>
    </rPh>
    <phoneticPr fontId="2"/>
  </si>
  <si>
    <t>全国</t>
    <rPh sb="0" eb="2">
      <t>ゼンコク</t>
    </rPh>
    <phoneticPr fontId="2"/>
  </si>
  <si>
    <t>関東</t>
    <rPh sb="0" eb="2">
      <t>カントウ</t>
    </rPh>
    <phoneticPr fontId="2"/>
  </si>
  <si>
    <t>長野県</t>
    <rPh sb="0" eb="3">
      <t>ナガノケン</t>
    </rPh>
    <phoneticPr fontId="2"/>
  </si>
  <si>
    <t>任意設定</t>
    <rPh sb="0" eb="2">
      <t>ニンイ</t>
    </rPh>
    <rPh sb="2" eb="4">
      <t>セッテイ</t>
    </rPh>
    <phoneticPr fontId="2"/>
  </si>
  <si>
    <t>・独自に設定する場合は、表の下段に入力</t>
    <rPh sb="1" eb="3">
      <t>ドクジ</t>
    </rPh>
    <rPh sb="4" eb="6">
      <t>セッテイ</t>
    </rPh>
    <rPh sb="8" eb="10">
      <t>バアイ</t>
    </rPh>
    <rPh sb="12" eb="13">
      <t>ヒョウ</t>
    </rPh>
    <rPh sb="14" eb="16">
      <t>ゲダン</t>
    </rPh>
    <rPh sb="17" eb="19">
      <t>ニュウリョク</t>
    </rPh>
    <phoneticPr fontId="2"/>
  </si>
  <si>
    <t>表示単位選択</t>
    <rPh sb="0" eb="2">
      <t>ヒョウジ</t>
    </rPh>
    <rPh sb="2" eb="4">
      <t>タンイ</t>
    </rPh>
    <rPh sb="4" eb="6">
      <t>センタク</t>
    </rPh>
    <phoneticPr fontId="2"/>
  </si>
  <si>
    <t>億円</t>
    <rPh sb="0" eb="2">
      <t>オクエン</t>
    </rPh>
    <phoneticPr fontId="2"/>
  </si>
  <si>
    <t>千万円</t>
    <rPh sb="0" eb="3">
      <t>センマンエン</t>
    </rPh>
    <phoneticPr fontId="2"/>
  </si>
  <si>
    <t>百万円</t>
    <rPh sb="0" eb="1">
      <t>ヒャク</t>
    </rPh>
    <rPh sb="1" eb="3">
      <t>マンエン</t>
    </rPh>
    <phoneticPr fontId="2"/>
  </si>
  <si>
    <t>十万円</t>
    <rPh sb="0" eb="3">
      <t>ジュウマンエン</t>
    </rPh>
    <phoneticPr fontId="2"/>
  </si>
  <si>
    <t>万円</t>
    <rPh sb="0" eb="2">
      <t>マンエン</t>
    </rPh>
    <phoneticPr fontId="2"/>
  </si>
  <si>
    <t>千円</t>
    <rPh sb="0" eb="2">
      <t>センエン</t>
    </rPh>
    <phoneticPr fontId="2"/>
  </si>
  <si>
    <t>円</t>
    <rPh sb="0" eb="1">
      <t>エン</t>
    </rPh>
    <phoneticPr fontId="2"/>
  </si>
  <si>
    <t>調整係数</t>
    <rPh sb="0" eb="2">
      <t>チョウセイ</t>
    </rPh>
    <rPh sb="2" eb="4">
      <t>ケイスウ</t>
    </rPh>
    <phoneticPr fontId="2"/>
  </si>
  <si>
    <t>新規需要
増加額合計</t>
    <rPh sb="0" eb="4">
      <t>シンキジュヨウ</t>
    </rPh>
    <rPh sb="5" eb="7">
      <t>ゾウカ</t>
    </rPh>
    <rPh sb="7" eb="8">
      <t>ガク</t>
    </rPh>
    <rPh sb="8" eb="10">
      <t>ゴウケイ</t>
    </rPh>
    <phoneticPr fontId="2"/>
  </si>
  <si>
    <t>直接効果</t>
    <rPh sb="0" eb="2">
      <t>チョクセツ</t>
    </rPh>
    <rPh sb="2" eb="4">
      <t>コウカ</t>
    </rPh>
    <phoneticPr fontId="2"/>
  </si>
  <si>
    <t>粗付加価値
誘発額</t>
    <rPh sb="0" eb="1">
      <t>アラ</t>
    </rPh>
    <rPh sb="1" eb="3">
      <t>フカ</t>
    </rPh>
    <rPh sb="3" eb="5">
      <t>カチ</t>
    </rPh>
    <rPh sb="6" eb="8">
      <t>ユウハツ</t>
    </rPh>
    <rPh sb="8" eb="9">
      <t>ガク</t>
    </rPh>
    <phoneticPr fontId="2"/>
  </si>
  <si>
    <t>生産誘発額</t>
    <rPh sb="0" eb="2">
      <t>セイサン</t>
    </rPh>
    <rPh sb="2" eb="4">
      <t>ユウハツ</t>
    </rPh>
    <rPh sb="4" eb="5">
      <t>ガク</t>
    </rPh>
    <phoneticPr fontId="2"/>
  </si>
  <si>
    <t>雇用者所得
誘発額</t>
    <rPh sb="0" eb="3">
      <t>コヨウシャ</t>
    </rPh>
    <rPh sb="3" eb="5">
      <t>ショトク</t>
    </rPh>
    <rPh sb="6" eb="8">
      <t>ユウハツ</t>
    </rPh>
    <rPh sb="8" eb="9">
      <t>ガク</t>
    </rPh>
    <phoneticPr fontId="2"/>
  </si>
  <si>
    <t>１次波及効果</t>
    <rPh sb="1" eb="2">
      <t>ジ</t>
    </rPh>
    <rPh sb="2" eb="4">
      <t>ハキュウ</t>
    </rPh>
    <rPh sb="4" eb="6">
      <t>コウカ</t>
    </rPh>
    <phoneticPr fontId="2"/>
  </si>
  <si>
    <t>生産誘発額</t>
    <rPh sb="0" eb="4">
      <t>セイサンユウハツ</t>
    </rPh>
    <rPh sb="4" eb="5">
      <t>ガク</t>
    </rPh>
    <phoneticPr fontId="2"/>
  </si>
  <si>
    <t>雇用者所得
誘発額</t>
    <rPh sb="0" eb="5">
      <t>コヨウシャショトク</t>
    </rPh>
    <rPh sb="6" eb="8">
      <t>ユウハツ</t>
    </rPh>
    <rPh sb="8" eb="9">
      <t>ガク</t>
    </rPh>
    <phoneticPr fontId="2"/>
  </si>
  <si>
    <t>２次波及効果</t>
    <rPh sb="1" eb="2">
      <t>ジ</t>
    </rPh>
    <rPh sb="2" eb="4">
      <t>ハキュウ</t>
    </rPh>
    <rPh sb="4" eb="6">
      <t>コウカ</t>
    </rPh>
    <phoneticPr fontId="2"/>
  </si>
  <si>
    <t>家計外消費支出（行）</t>
  </si>
  <si>
    <t>雇用者所得</t>
  </si>
  <si>
    <t>営業余剰</t>
  </si>
  <si>
    <t>資本減耗引当</t>
  </si>
  <si>
    <t>（控除）経常補助金</t>
  </si>
  <si>
    <t>38</t>
  </si>
  <si>
    <t>39</t>
  </si>
  <si>
    <t>40</t>
  </si>
  <si>
    <t>41</t>
  </si>
  <si>
    <t>42</t>
  </si>
  <si>
    <t>43</t>
  </si>
  <si>
    <t>44</t>
  </si>
  <si>
    <t>45</t>
  </si>
  <si>
    <t>46</t>
  </si>
  <si>
    <t>47</t>
  </si>
  <si>
    <t>48</t>
  </si>
  <si>
    <t>51</t>
  </si>
  <si>
    <t>53</t>
  </si>
  <si>
    <t>55</t>
  </si>
  <si>
    <t>57</t>
  </si>
  <si>
    <t>59</t>
  </si>
  <si>
    <t>61</t>
  </si>
  <si>
    <t>63</t>
  </si>
  <si>
    <t>64</t>
  </si>
  <si>
    <t>65</t>
  </si>
  <si>
    <t>66</t>
  </si>
  <si>
    <t>67</t>
  </si>
  <si>
    <t>68</t>
  </si>
  <si>
    <t>69</t>
  </si>
  <si>
    <t>70</t>
  </si>
  <si>
    <t>内生部門計</t>
  </si>
  <si>
    <t>-</t>
    <phoneticPr fontId="2"/>
  </si>
  <si>
    <t>直接効果+1次波及効果</t>
    <rPh sb="0" eb="2">
      <t>チョクセツ</t>
    </rPh>
    <rPh sb="2" eb="4">
      <t>コウカ</t>
    </rPh>
    <rPh sb="6" eb="7">
      <t>ジ</t>
    </rPh>
    <rPh sb="7" eb="9">
      <t>ハキュウ</t>
    </rPh>
    <rPh sb="9" eb="11">
      <t>コウカ</t>
    </rPh>
    <phoneticPr fontId="2"/>
  </si>
  <si>
    <t>消費転換率</t>
    <rPh sb="0" eb="2">
      <t>ショウヒ</t>
    </rPh>
    <rPh sb="2" eb="4">
      <t>テンカン</t>
    </rPh>
    <rPh sb="4" eb="5">
      <t>リツ</t>
    </rPh>
    <phoneticPr fontId="2"/>
  </si>
  <si>
    <t>入力シートより</t>
    <rPh sb="0" eb="2">
      <t>ニュウリョク</t>
    </rPh>
    <phoneticPr fontId="2"/>
  </si>
  <si>
    <t>民間消費支出
構成比</t>
    <rPh sb="0" eb="2">
      <t>ミンカン</t>
    </rPh>
    <rPh sb="2" eb="4">
      <t>ショウヒ</t>
    </rPh>
    <rPh sb="4" eb="6">
      <t>シシュツ</t>
    </rPh>
    <rPh sb="7" eb="10">
      <t>コウセイヒ</t>
    </rPh>
    <phoneticPr fontId="2"/>
  </si>
  <si>
    <t>A</t>
    <phoneticPr fontId="2"/>
  </si>
  <si>
    <t>D</t>
    <phoneticPr fontId="2"/>
  </si>
  <si>
    <t>C</t>
    <phoneticPr fontId="2"/>
  </si>
  <si>
    <t>E</t>
    <phoneticPr fontId="2"/>
  </si>
  <si>
    <t>C×粗付加価値率</t>
    <rPh sb="2" eb="8">
      <t>アラフカカチリツ</t>
    </rPh>
    <phoneticPr fontId="2"/>
  </si>
  <si>
    <t>C×雇用者所得率</t>
    <rPh sb="2" eb="5">
      <t>コヨウシャ</t>
    </rPh>
    <rPh sb="5" eb="7">
      <t>ショトク</t>
    </rPh>
    <rPh sb="7" eb="8">
      <t>リツ</t>
    </rPh>
    <phoneticPr fontId="2"/>
  </si>
  <si>
    <t>F</t>
    <phoneticPr fontId="2"/>
  </si>
  <si>
    <t>G</t>
    <phoneticPr fontId="2"/>
  </si>
  <si>
    <t>H1</t>
    <phoneticPr fontId="2"/>
  </si>
  <si>
    <t>I1</t>
    <phoneticPr fontId="2"/>
  </si>
  <si>
    <t>H1×粗付加価値率</t>
    <rPh sb="3" eb="9">
      <t>アラフカカチリツ</t>
    </rPh>
    <phoneticPr fontId="2"/>
  </si>
  <si>
    <t>H1×雇用者所得率</t>
    <rPh sb="3" eb="6">
      <t>コヨウシャ</t>
    </rPh>
    <rPh sb="6" eb="8">
      <t>ショトク</t>
    </rPh>
    <rPh sb="8" eb="9">
      <t>リツ</t>
    </rPh>
    <phoneticPr fontId="2"/>
  </si>
  <si>
    <t>K</t>
    <phoneticPr fontId="2"/>
  </si>
  <si>
    <t>L</t>
    <phoneticPr fontId="2"/>
  </si>
  <si>
    <t>E+J1</t>
    <phoneticPr fontId="2"/>
  </si>
  <si>
    <t>C+H1</t>
    <phoneticPr fontId="2"/>
  </si>
  <si>
    <t>M</t>
    <phoneticPr fontId="2"/>
  </si>
  <si>
    <t>L×消費転換率</t>
    <rPh sb="2" eb="4">
      <t>ショウヒ</t>
    </rPh>
    <rPh sb="4" eb="6">
      <t>テンカン</t>
    </rPh>
    <rPh sb="6" eb="7">
      <t>リツ</t>
    </rPh>
    <phoneticPr fontId="2"/>
  </si>
  <si>
    <t>N</t>
    <phoneticPr fontId="2"/>
  </si>
  <si>
    <t>O</t>
    <phoneticPr fontId="2"/>
  </si>
  <si>
    <t>消費誘発額</t>
    <rPh sb="0" eb="2">
      <t>ショウヒ</t>
    </rPh>
    <rPh sb="2" eb="4">
      <t>ユウハツ</t>
    </rPh>
    <rPh sb="4" eb="5">
      <t>ガク</t>
    </rPh>
    <phoneticPr fontId="2"/>
  </si>
  <si>
    <t>M×民間消費
支出構成比</t>
    <rPh sb="2" eb="4">
      <t>ミンカン</t>
    </rPh>
    <rPh sb="4" eb="6">
      <t>ショウヒ</t>
    </rPh>
    <rPh sb="7" eb="9">
      <t>シシュツ</t>
    </rPh>
    <rPh sb="9" eb="12">
      <t>コウセイヒ</t>
    </rPh>
    <phoneticPr fontId="2"/>
  </si>
  <si>
    <t>消費需要転換額</t>
    <rPh sb="0" eb="2">
      <t>ショウヒ</t>
    </rPh>
    <rPh sb="2" eb="4">
      <t>ジュヨウ</t>
    </rPh>
    <rPh sb="4" eb="6">
      <t>テンカン</t>
    </rPh>
    <rPh sb="6" eb="7">
      <t>ガク</t>
    </rPh>
    <phoneticPr fontId="2"/>
  </si>
  <si>
    <t>H2</t>
    <phoneticPr fontId="2"/>
  </si>
  <si>
    <t>J1</t>
    <phoneticPr fontId="2"/>
  </si>
  <si>
    <t>I2</t>
    <phoneticPr fontId="2"/>
  </si>
  <si>
    <t>J2</t>
    <phoneticPr fontId="2"/>
  </si>
  <si>
    <t>H2×粗付加価値率</t>
    <rPh sb="3" eb="9">
      <t>アラフカカチリツ</t>
    </rPh>
    <phoneticPr fontId="2"/>
  </si>
  <si>
    <t>H2×雇用者所得率</t>
    <rPh sb="3" eb="6">
      <t>コヨウシャ</t>
    </rPh>
    <rPh sb="6" eb="8">
      <t>ショトク</t>
    </rPh>
    <rPh sb="8" eb="9">
      <t>リツ</t>
    </rPh>
    <phoneticPr fontId="2"/>
  </si>
  <si>
    <t>雇用誘発</t>
    <rPh sb="0" eb="2">
      <t>コヨウ</t>
    </rPh>
    <rPh sb="2" eb="4">
      <t>ユウハツ</t>
    </rPh>
    <phoneticPr fontId="2"/>
  </si>
  <si>
    <t>就業者係数</t>
    <rPh sb="0" eb="3">
      <t>シュウギョウシャ</t>
    </rPh>
    <rPh sb="3" eb="5">
      <t>ケイスウ</t>
    </rPh>
    <phoneticPr fontId="2"/>
  </si>
  <si>
    <t>雇用者係数</t>
    <rPh sb="0" eb="3">
      <t>コヨウシャ</t>
    </rPh>
    <rPh sb="3" eb="5">
      <t>ケイスウ</t>
    </rPh>
    <phoneticPr fontId="2"/>
  </si>
  <si>
    <t>R</t>
    <phoneticPr fontId="2"/>
  </si>
  <si>
    <t>就業者誘発数</t>
    <rPh sb="0" eb="3">
      <t>シュウギョウシャ</t>
    </rPh>
    <rPh sb="3" eb="5">
      <t>ユウハツ</t>
    </rPh>
    <rPh sb="5" eb="6">
      <t>スウ</t>
    </rPh>
    <phoneticPr fontId="2"/>
  </si>
  <si>
    <t>雇用者誘発数</t>
    <rPh sb="0" eb="3">
      <t>コヨウシャ</t>
    </rPh>
    <rPh sb="3" eb="5">
      <t>ユウハツ</t>
    </rPh>
    <rPh sb="5" eb="6">
      <t>スウ</t>
    </rPh>
    <phoneticPr fontId="2"/>
  </si>
  <si>
    <t>（単位：人）</t>
    <rPh sb="1" eb="3">
      <t>タンイ</t>
    </rPh>
    <rPh sb="4" eb="5">
      <t>ニン</t>
    </rPh>
    <phoneticPr fontId="2"/>
  </si>
  <si>
    <t>自給率設定</t>
    <rPh sb="0" eb="3">
      <t>ジキュウリツ</t>
    </rPh>
    <rPh sb="3" eb="5">
      <t>セッテイ</t>
    </rPh>
    <phoneticPr fontId="2"/>
  </si>
  <si>
    <t>（注）端数処理の関係で、内訳の計と合計値が一致しない場合があります。</t>
    <rPh sb="1" eb="2">
      <t>チュウ</t>
    </rPh>
    <rPh sb="3" eb="7">
      <t>ハスウショリ</t>
    </rPh>
    <rPh sb="8" eb="10">
      <t>カンケイ</t>
    </rPh>
    <rPh sb="12" eb="14">
      <t>ウチワケ</t>
    </rPh>
    <rPh sb="15" eb="16">
      <t>ケイ</t>
    </rPh>
    <rPh sb="17" eb="20">
      <t>ゴウケイチ</t>
    </rPh>
    <rPh sb="21" eb="23">
      <t>イッチ</t>
    </rPh>
    <rPh sb="26" eb="28">
      <t>バアイ</t>
    </rPh>
    <phoneticPr fontId="5"/>
  </si>
  <si>
    <t>分析事例</t>
    <rPh sb="0" eb="2">
      <t>ブンセキ</t>
    </rPh>
    <rPh sb="2" eb="4">
      <t>ジレイ</t>
    </rPh>
    <phoneticPr fontId="7"/>
  </si>
  <si>
    <t>１　当初設定</t>
    <rPh sb="2" eb="4">
      <t>トウショ</t>
    </rPh>
    <rPh sb="4" eb="6">
      <t>セッテイ</t>
    </rPh>
    <phoneticPr fontId="7"/>
  </si>
  <si>
    <t>新規需要増加額</t>
    <rPh sb="0" eb="2">
      <t>シンキ</t>
    </rPh>
    <rPh sb="2" eb="4">
      <t>ジュヨウ</t>
    </rPh>
    <rPh sb="4" eb="6">
      <t>ゾウカ</t>
    </rPh>
    <rPh sb="6" eb="7">
      <t>ガク</t>
    </rPh>
    <phoneticPr fontId="7"/>
  </si>
  <si>
    <t>消費転換率</t>
    <rPh sb="0" eb="2">
      <t>ショウヒ</t>
    </rPh>
    <rPh sb="2" eb="4">
      <t>テンカン</t>
    </rPh>
    <rPh sb="4" eb="5">
      <t>リツ</t>
    </rPh>
    <phoneticPr fontId="7"/>
  </si>
  <si>
    <t>２　分析結果</t>
    <rPh sb="2" eb="4">
      <t>ブンセキ</t>
    </rPh>
    <rPh sb="4" eb="6">
      <t>ケッカ</t>
    </rPh>
    <phoneticPr fontId="7"/>
  </si>
  <si>
    <t>県内自給額</t>
    <rPh sb="0" eb="2">
      <t>ケンナイ</t>
    </rPh>
    <rPh sb="2" eb="4">
      <t>ジキュウ</t>
    </rPh>
    <rPh sb="4" eb="5">
      <t>ガク</t>
    </rPh>
    <phoneticPr fontId="2"/>
  </si>
  <si>
    <t>中間投入額</t>
    <rPh sb="0" eb="2">
      <t>チュウカン</t>
    </rPh>
    <rPh sb="2" eb="4">
      <t>トウニュウ</t>
    </rPh>
    <rPh sb="4" eb="5">
      <t>ガク</t>
    </rPh>
    <phoneticPr fontId="2"/>
  </si>
  <si>
    <t>1次波及効果</t>
    <rPh sb="1" eb="2">
      <t>ジ</t>
    </rPh>
    <rPh sb="2" eb="4">
      <t>ハキュウ</t>
    </rPh>
    <rPh sb="4" eb="6">
      <t>コウカ</t>
    </rPh>
    <phoneticPr fontId="2"/>
  </si>
  <si>
    <t>2次波及効果</t>
    <rPh sb="1" eb="2">
      <t>ジ</t>
    </rPh>
    <rPh sb="2" eb="4">
      <t>ハキュウ</t>
    </rPh>
    <rPh sb="4" eb="6">
      <t>コウカ</t>
    </rPh>
    <phoneticPr fontId="2"/>
  </si>
  <si>
    <t>合計（総合効果）</t>
    <rPh sb="0" eb="2">
      <t>ゴウケイ</t>
    </rPh>
    <rPh sb="3" eb="5">
      <t>ソウゴウ</t>
    </rPh>
    <rPh sb="5" eb="7">
      <t>コウカ</t>
    </rPh>
    <phoneticPr fontId="2"/>
  </si>
  <si>
    <t>P1</t>
    <phoneticPr fontId="2"/>
  </si>
  <si>
    <t>Q1</t>
    <phoneticPr fontId="2"/>
  </si>
  <si>
    <t>C×就業者係数</t>
    <rPh sb="2" eb="5">
      <t>シュウギョウシャ</t>
    </rPh>
    <rPh sb="5" eb="7">
      <t>ケイスウ</t>
    </rPh>
    <phoneticPr fontId="2"/>
  </si>
  <si>
    <t>C×雇用者係数</t>
    <rPh sb="2" eb="5">
      <t>コヨウシャ</t>
    </rPh>
    <rPh sb="5" eb="7">
      <t>ケイスウ</t>
    </rPh>
    <phoneticPr fontId="2"/>
  </si>
  <si>
    <t>P2</t>
  </si>
  <si>
    <t>Q2</t>
    <phoneticPr fontId="2"/>
  </si>
  <si>
    <t>P3</t>
  </si>
  <si>
    <t>Q3</t>
    <phoneticPr fontId="2"/>
  </si>
  <si>
    <t>H1×就業者係数</t>
    <rPh sb="3" eb="6">
      <t>シュウギョウシャ</t>
    </rPh>
    <rPh sb="6" eb="8">
      <t>ケイスウ</t>
    </rPh>
    <phoneticPr fontId="2"/>
  </si>
  <si>
    <t>H1×雇用者係数</t>
    <rPh sb="3" eb="6">
      <t>コヨウシャ</t>
    </rPh>
    <rPh sb="6" eb="8">
      <t>ケイスウ</t>
    </rPh>
    <phoneticPr fontId="2"/>
  </si>
  <si>
    <t>H2×就業者係数</t>
    <rPh sb="3" eb="6">
      <t>シュウギョウシャ</t>
    </rPh>
    <rPh sb="6" eb="8">
      <t>ケイスウ</t>
    </rPh>
    <phoneticPr fontId="2"/>
  </si>
  <si>
    <t>H2×雇用者係数</t>
    <rPh sb="3" eb="6">
      <t>コヨウシャ</t>
    </rPh>
    <rPh sb="6" eb="8">
      <t>ケイスウ</t>
    </rPh>
    <phoneticPr fontId="2"/>
  </si>
  <si>
    <t>P1+P2+P3</t>
    <phoneticPr fontId="2"/>
  </si>
  <si>
    <t>Q1+Q2+Q3</t>
    <phoneticPr fontId="2"/>
  </si>
  <si>
    <t>S</t>
    <phoneticPr fontId="2"/>
  </si>
  <si>
    <t>（単位：人）</t>
    <rPh sb="1" eb="3">
      <t>タンイ</t>
    </rPh>
    <rPh sb="4" eb="5">
      <t>ヒト</t>
    </rPh>
    <phoneticPr fontId="7"/>
  </si>
  <si>
    <t>新規需要増加額</t>
    <rPh sb="0" eb="2">
      <t>シンキ</t>
    </rPh>
    <rPh sb="2" eb="4">
      <t>ジュヨウ</t>
    </rPh>
    <rPh sb="4" eb="6">
      <t>ゾウカ</t>
    </rPh>
    <rPh sb="6" eb="7">
      <t>ガク</t>
    </rPh>
    <phoneticPr fontId="8"/>
  </si>
  <si>
    <t>生産誘発額</t>
    <rPh sb="0" eb="2">
      <t>セイサン</t>
    </rPh>
    <rPh sb="2" eb="4">
      <t>ユウハツ</t>
    </rPh>
    <rPh sb="4" eb="5">
      <t>ガク</t>
    </rPh>
    <phoneticPr fontId="8"/>
  </si>
  <si>
    <t>粗付加価値誘発額</t>
    <rPh sb="0" eb="8">
      <t>アラフカカチユウハツガク</t>
    </rPh>
    <phoneticPr fontId="8"/>
  </si>
  <si>
    <t>就業者誘発数</t>
    <rPh sb="0" eb="3">
      <t>シュウギョウシャ</t>
    </rPh>
    <rPh sb="3" eb="5">
      <t>ユウハツ</t>
    </rPh>
    <rPh sb="5" eb="6">
      <t>スウ</t>
    </rPh>
    <phoneticPr fontId="8"/>
  </si>
  <si>
    <t>初期投資</t>
    <rPh sb="0" eb="2">
      <t>ショキ</t>
    </rPh>
    <rPh sb="2" eb="4">
      <t>トウシ</t>
    </rPh>
    <phoneticPr fontId="8"/>
  </si>
  <si>
    <t>新規需要
増加額</t>
    <rPh sb="0" eb="2">
      <t>シンキ</t>
    </rPh>
    <rPh sb="2" eb="4">
      <t>ジュヨウ</t>
    </rPh>
    <phoneticPr fontId="8"/>
  </si>
  <si>
    <t>直接</t>
    <rPh sb="0" eb="2">
      <t>チョクセツ</t>
    </rPh>
    <phoneticPr fontId="8"/>
  </si>
  <si>
    <t>1次波及</t>
    <rPh sb="1" eb="2">
      <t>ジ</t>
    </rPh>
    <rPh sb="2" eb="4">
      <t>ハキュウ</t>
    </rPh>
    <phoneticPr fontId="8"/>
  </si>
  <si>
    <t>2次波及</t>
    <rPh sb="1" eb="2">
      <t>ジ</t>
    </rPh>
    <rPh sb="2" eb="4">
      <t>ハキュウ</t>
    </rPh>
    <phoneticPr fontId="8"/>
  </si>
  <si>
    <t>合計</t>
    <rPh sb="0" eb="2">
      <t>ゴウケイ</t>
    </rPh>
    <phoneticPr fontId="8"/>
  </si>
  <si>
    <t>粗付加価値
誘発額</t>
    <rPh sb="0" eb="1">
      <t>アラ</t>
    </rPh>
    <rPh sb="1" eb="3">
      <t>フカ</t>
    </rPh>
    <rPh sb="3" eb="5">
      <t>カチ</t>
    </rPh>
    <rPh sb="6" eb="8">
      <t>ユウハツ</t>
    </rPh>
    <rPh sb="8" eb="9">
      <t>ガク</t>
    </rPh>
    <phoneticPr fontId="8"/>
  </si>
  <si>
    <t>就業者
誘発数</t>
    <rPh sb="0" eb="3">
      <t>シュウギョウシャ</t>
    </rPh>
    <rPh sb="4" eb="6">
      <t>ユウハツ</t>
    </rPh>
    <rPh sb="6" eb="7">
      <t>スウ</t>
    </rPh>
    <phoneticPr fontId="8"/>
  </si>
  <si>
    <t>雇用者
誘発数</t>
    <rPh sb="0" eb="3">
      <t>コヨウシャ</t>
    </rPh>
    <rPh sb="4" eb="6">
      <t>ユウハツ</t>
    </rPh>
    <rPh sb="6" eb="7">
      <t>スウ</t>
    </rPh>
    <phoneticPr fontId="8"/>
  </si>
  <si>
    <t>人</t>
    <rPh sb="0" eb="1">
      <t>ヒト</t>
    </rPh>
    <phoneticPr fontId="8"/>
  </si>
  <si>
    <t>人</t>
    <rPh sb="0" eb="1">
      <t>ニン</t>
    </rPh>
    <phoneticPr fontId="8"/>
  </si>
  <si>
    <t>倍 〉</t>
    <rPh sb="0" eb="1">
      <t>バイ</t>
    </rPh>
    <phoneticPr fontId="8"/>
  </si>
  <si>
    <t>〈 新規需要増加額比</t>
    <rPh sb="2" eb="4">
      <t>シンキ</t>
    </rPh>
    <rPh sb="4" eb="6">
      <t>ジュヨウ</t>
    </rPh>
    <rPh sb="6" eb="8">
      <t>ゾウカ</t>
    </rPh>
    <rPh sb="8" eb="9">
      <t>ガク</t>
    </rPh>
    <rPh sb="9" eb="10">
      <t>ヒ</t>
    </rPh>
    <phoneticPr fontId="8"/>
  </si>
  <si>
    <t>　　　雇用者誘発数</t>
    <rPh sb="3" eb="9">
      <t>コヨウシャユウハツスウ</t>
    </rPh>
    <phoneticPr fontId="8"/>
  </si>
  <si>
    <t>※1人未満切り捨て</t>
    <rPh sb="2" eb="3">
      <t>ニン</t>
    </rPh>
    <rPh sb="3" eb="5">
      <t>ミマン</t>
    </rPh>
    <rPh sb="5" eb="6">
      <t>キ</t>
    </rPh>
    <rPh sb="7" eb="8">
      <t>ス</t>
    </rPh>
    <phoneticPr fontId="8"/>
  </si>
  <si>
    <t>F×B2</t>
    <phoneticPr fontId="2"/>
  </si>
  <si>
    <t>B2</t>
    <phoneticPr fontId="2"/>
  </si>
  <si>
    <t>-</t>
    <phoneticPr fontId="2"/>
  </si>
  <si>
    <t>N×B2</t>
    <phoneticPr fontId="2"/>
  </si>
  <si>
    <t>B1</t>
    <phoneticPr fontId="2"/>
  </si>
  <si>
    <t>A×B1</t>
    <phoneticPr fontId="2"/>
  </si>
  <si>
    <t>家計調査</t>
    <rPh sb="0" eb="2">
      <t>カケイ</t>
    </rPh>
    <rPh sb="2" eb="4">
      <t>チョウサ</t>
    </rPh>
    <phoneticPr fontId="2"/>
  </si>
  <si>
    <t>　により算出している</t>
    <rPh sb="4" eb="6">
      <t>サンシュツ</t>
    </rPh>
    <phoneticPr fontId="2"/>
  </si>
  <si>
    <t>・表の数値は勤労者世帯の「消費支出÷実収入」</t>
    <rPh sb="1" eb="2">
      <t>ヒョウ</t>
    </rPh>
    <rPh sb="3" eb="5">
      <t>スウチ</t>
    </rPh>
    <rPh sb="6" eb="9">
      <t>キンロウシャ</t>
    </rPh>
    <rPh sb="9" eb="11">
      <t>セタイ</t>
    </rPh>
    <rPh sb="13" eb="15">
      <t>ショウヒ</t>
    </rPh>
    <rPh sb="15" eb="17">
      <t>シシュツ</t>
    </rPh>
    <rPh sb="18" eb="21">
      <t>ジツシュウニュウ</t>
    </rPh>
    <phoneticPr fontId="2"/>
  </si>
  <si>
    <t>経済波及効果</t>
    <rPh sb="0" eb="2">
      <t>ケイザイ</t>
    </rPh>
    <rPh sb="2" eb="4">
      <t>ハキュウ</t>
    </rPh>
    <rPh sb="4" eb="6">
      <t>コウカ</t>
    </rPh>
    <phoneticPr fontId="8"/>
  </si>
  <si>
    <t>穀類</t>
  </si>
  <si>
    <t>耕種農業</t>
  </si>
  <si>
    <t>0111</t>
  </si>
  <si>
    <t>012</t>
  </si>
  <si>
    <t>0112</t>
  </si>
  <si>
    <t>いも・豆類</t>
  </si>
  <si>
    <t>011</t>
  </si>
  <si>
    <t>0113</t>
  </si>
  <si>
    <t>野菜</t>
  </si>
  <si>
    <t>0114</t>
  </si>
  <si>
    <t>果実</t>
  </si>
  <si>
    <t>0115</t>
  </si>
  <si>
    <t>その他の食用作物</t>
  </si>
  <si>
    <t>0116</t>
  </si>
  <si>
    <t>非食用作物</t>
  </si>
  <si>
    <t>0121</t>
  </si>
  <si>
    <t>畜産</t>
  </si>
  <si>
    <t>0131</t>
  </si>
  <si>
    <t>農業サービス</t>
  </si>
  <si>
    <t>育林</t>
  </si>
  <si>
    <t>林業</t>
  </si>
  <si>
    <t>素材</t>
  </si>
  <si>
    <t>特用林産物</t>
  </si>
  <si>
    <t>海面漁業</t>
  </si>
  <si>
    <t>漁業</t>
  </si>
  <si>
    <t>内水面漁業</t>
  </si>
  <si>
    <t>0611</t>
  </si>
  <si>
    <t>1111</t>
  </si>
  <si>
    <t>食料品</t>
  </si>
  <si>
    <t>013</t>
  </si>
  <si>
    <t>015</t>
  </si>
  <si>
    <t>1112</t>
  </si>
  <si>
    <t>畜産食料品</t>
  </si>
  <si>
    <t>1113</t>
  </si>
  <si>
    <t>水産食料品</t>
  </si>
  <si>
    <t>1114</t>
  </si>
  <si>
    <t>1115</t>
  </si>
  <si>
    <t>1116</t>
  </si>
  <si>
    <t>1119</t>
  </si>
  <si>
    <t>その他の食料品</t>
  </si>
  <si>
    <t>1121</t>
  </si>
  <si>
    <t>1129</t>
  </si>
  <si>
    <t>その他の飲料</t>
  </si>
  <si>
    <t>1131</t>
  </si>
  <si>
    <t>1141</t>
  </si>
  <si>
    <t>たばこ</t>
  </si>
  <si>
    <t>1511</t>
  </si>
  <si>
    <t>繊維工業製品</t>
  </si>
  <si>
    <t>1512</t>
  </si>
  <si>
    <t>織物</t>
  </si>
  <si>
    <t>1513</t>
  </si>
  <si>
    <t>ニット生地</t>
  </si>
  <si>
    <t>1514</t>
  </si>
  <si>
    <t>染色整理</t>
  </si>
  <si>
    <t>その他の繊維工業製品</t>
  </si>
  <si>
    <t>1519</t>
  </si>
  <si>
    <t>1521</t>
  </si>
  <si>
    <t>1522</t>
  </si>
  <si>
    <t>その他の衣服・身の回り品</t>
  </si>
  <si>
    <t>1529</t>
  </si>
  <si>
    <t>その他の繊維既製品</t>
  </si>
  <si>
    <t>1611</t>
  </si>
  <si>
    <t>1619</t>
  </si>
  <si>
    <t>その他の木製品</t>
  </si>
  <si>
    <t>家具・装備品</t>
  </si>
  <si>
    <t>パルプ</t>
  </si>
  <si>
    <t>パルプ・紙・板紙・加工紙</t>
  </si>
  <si>
    <t>紙・板紙</t>
  </si>
  <si>
    <t>紙製容器</t>
  </si>
  <si>
    <t>紙加工品</t>
  </si>
  <si>
    <t>その他の紙加工品</t>
  </si>
  <si>
    <t>1911</t>
  </si>
  <si>
    <t>印刷・製版・製本</t>
  </si>
  <si>
    <t>2011</t>
  </si>
  <si>
    <t>化学肥料</t>
  </si>
  <si>
    <t>2021</t>
  </si>
  <si>
    <t>ソーダ工業製品</t>
  </si>
  <si>
    <t>2029</t>
  </si>
  <si>
    <t>その他の無機化学工業製品</t>
  </si>
  <si>
    <t>2031</t>
  </si>
  <si>
    <t>2041</t>
  </si>
  <si>
    <t>合成ゴム</t>
  </si>
  <si>
    <t>その他の有機化学工業製品</t>
  </si>
  <si>
    <t>合成樹脂</t>
  </si>
  <si>
    <t>2051</t>
  </si>
  <si>
    <t>化学繊維</t>
  </si>
  <si>
    <t>医薬品</t>
  </si>
  <si>
    <t>2081</t>
  </si>
  <si>
    <t>化粧品・歯磨</t>
  </si>
  <si>
    <t>塗料・印刷インキ</t>
  </si>
  <si>
    <t>農薬</t>
  </si>
  <si>
    <t>その他の化学最終製品</t>
  </si>
  <si>
    <t>2111</t>
  </si>
  <si>
    <t>石油製品</t>
  </si>
  <si>
    <t>017</t>
  </si>
  <si>
    <t>2121</t>
  </si>
  <si>
    <t>石炭製品</t>
  </si>
  <si>
    <t>2211</t>
  </si>
  <si>
    <t>プラスチック製品</t>
  </si>
  <si>
    <t>タイヤ・チューブ</t>
  </si>
  <si>
    <t>ゴム製品</t>
  </si>
  <si>
    <t>その他のゴム製品</t>
  </si>
  <si>
    <t>革製履物</t>
  </si>
  <si>
    <t>2511</t>
  </si>
  <si>
    <t>ガラス・ガラス製品</t>
  </si>
  <si>
    <t>2521</t>
  </si>
  <si>
    <t>セメント・セメント製品</t>
  </si>
  <si>
    <t>2531</t>
  </si>
  <si>
    <t>陶磁器</t>
  </si>
  <si>
    <t>2599</t>
  </si>
  <si>
    <t>その他の窯業・土石製品</t>
  </si>
  <si>
    <t>2611</t>
  </si>
  <si>
    <t>銑鉄・粗鋼</t>
  </si>
  <si>
    <t>2621</t>
  </si>
  <si>
    <t>熱間圧延鋼材</t>
  </si>
  <si>
    <t>鋼材</t>
  </si>
  <si>
    <t>2622</t>
  </si>
  <si>
    <t>鋼管</t>
  </si>
  <si>
    <t>2623</t>
  </si>
  <si>
    <t>冷延・めっき鋼材</t>
  </si>
  <si>
    <t>2631</t>
  </si>
  <si>
    <t>その他の鉄鋼製品</t>
  </si>
  <si>
    <t>2711</t>
  </si>
  <si>
    <t>非鉄金属製錬・精製</t>
  </si>
  <si>
    <t>非鉄金属屑</t>
  </si>
  <si>
    <t>2721</t>
  </si>
  <si>
    <t>電線・ケーブル</t>
  </si>
  <si>
    <t>非鉄金属加工製品</t>
  </si>
  <si>
    <t>その他の非鉄金属製品</t>
  </si>
  <si>
    <t>2811</t>
  </si>
  <si>
    <t>建設用金属製品</t>
  </si>
  <si>
    <t>2812</t>
  </si>
  <si>
    <t>建築用金属製品</t>
  </si>
  <si>
    <t>2891</t>
  </si>
  <si>
    <t>その他の金属製品</t>
  </si>
  <si>
    <t>2899</t>
  </si>
  <si>
    <t>運搬機械</t>
  </si>
  <si>
    <t>冷凍機・温湿調整装置</t>
  </si>
  <si>
    <t>農業用機械</t>
    <rPh sb="2" eb="3">
      <t>ヨウ</t>
    </rPh>
    <phoneticPr fontId="2"/>
  </si>
  <si>
    <t>建設・鉱山機械</t>
    <rPh sb="0" eb="2">
      <t>ケンセツ</t>
    </rPh>
    <rPh sb="3" eb="5">
      <t>コウザン</t>
    </rPh>
    <phoneticPr fontId="2"/>
  </si>
  <si>
    <t>繊維機械</t>
  </si>
  <si>
    <t>金属加工機械</t>
  </si>
  <si>
    <t>半導体製造装置</t>
  </si>
  <si>
    <t>3111</t>
  </si>
  <si>
    <t>事務用機械</t>
  </si>
  <si>
    <t>3112</t>
  </si>
  <si>
    <t>医療用機械器具</t>
  </si>
  <si>
    <t>武器</t>
  </si>
  <si>
    <t>3211</t>
  </si>
  <si>
    <t>3311</t>
  </si>
  <si>
    <t>電子応用装置</t>
  </si>
  <si>
    <t>電気計測器</t>
  </si>
  <si>
    <t>乗用車</t>
  </si>
  <si>
    <t>トラック・バス・その他の自動車</t>
  </si>
  <si>
    <t>二輪自動車</t>
  </si>
  <si>
    <t>船舶・同修理</t>
  </si>
  <si>
    <t>101</t>
  </si>
  <si>
    <t>鉄道車両・同修理</t>
  </si>
  <si>
    <t>その他の輸送機械・同修理</t>
  </si>
  <si>
    <t>その他の輸送機械</t>
  </si>
  <si>
    <t>3911</t>
  </si>
  <si>
    <t>3919</t>
  </si>
  <si>
    <t>4111</t>
  </si>
  <si>
    <t>住宅建築</t>
  </si>
  <si>
    <t>4112</t>
  </si>
  <si>
    <t>非住宅建築</t>
  </si>
  <si>
    <t>4121</t>
  </si>
  <si>
    <t>建設補修</t>
  </si>
  <si>
    <t>4131</t>
  </si>
  <si>
    <t>公共事業</t>
  </si>
  <si>
    <t>その他の土木建設</t>
  </si>
  <si>
    <t>4191</t>
  </si>
  <si>
    <t>都市ガス</t>
  </si>
  <si>
    <t>ガス・熱供給</t>
  </si>
  <si>
    <t>熱供給業</t>
  </si>
  <si>
    <t>5111</t>
  </si>
  <si>
    <t>卸売</t>
  </si>
  <si>
    <t>商業</t>
  </si>
  <si>
    <t>5112</t>
  </si>
  <si>
    <t>小売</t>
  </si>
  <si>
    <t>金融</t>
  </si>
  <si>
    <t>金融・保険</t>
  </si>
  <si>
    <t>保険</t>
  </si>
  <si>
    <t>不動産仲介及び賃貸</t>
  </si>
  <si>
    <t>5521</t>
  </si>
  <si>
    <t>住宅賃貸料</t>
  </si>
  <si>
    <t>5531</t>
  </si>
  <si>
    <t>住宅賃貸料（帰属家賃）</t>
    <rPh sb="0" eb="2">
      <t>ジュウタク</t>
    </rPh>
    <rPh sb="2" eb="5">
      <t>チンタイリョウ</t>
    </rPh>
    <rPh sb="6" eb="8">
      <t>キゾク</t>
    </rPh>
    <rPh sb="8" eb="10">
      <t>ヤチン</t>
    </rPh>
    <phoneticPr fontId="2"/>
  </si>
  <si>
    <t>鉄道旅客輸送</t>
  </si>
  <si>
    <t>鉄道輸送</t>
  </si>
  <si>
    <t>鉄道貨物輸送</t>
  </si>
  <si>
    <t>道路旅客輸送</t>
  </si>
  <si>
    <t>外洋輸送</t>
  </si>
  <si>
    <t>水運</t>
  </si>
  <si>
    <t>沿海・内水面輸送</t>
  </si>
  <si>
    <t>港湾運送</t>
  </si>
  <si>
    <t>航空輸送</t>
  </si>
  <si>
    <t>5751</t>
  </si>
  <si>
    <t>倉庫</t>
  </si>
  <si>
    <t>こん包</t>
  </si>
  <si>
    <t>5789</t>
  </si>
  <si>
    <t>061</t>
  </si>
  <si>
    <t>放送</t>
  </si>
  <si>
    <t>情報サービス</t>
  </si>
  <si>
    <t>6111</t>
  </si>
  <si>
    <t>公務（中央）★★</t>
  </si>
  <si>
    <t>公務（中央）</t>
  </si>
  <si>
    <t>公務</t>
  </si>
  <si>
    <t>6112</t>
  </si>
  <si>
    <t>公務（地方）★★</t>
  </si>
  <si>
    <t>公務（地方）</t>
  </si>
  <si>
    <t>学校教育</t>
  </si>
  <si>
    <t>教育</t>
  </si>
  <si>
    <t>6312</t>
  </si>
  <si>
    <t>6321</t>
  </si>
  <si>
    <t>学術研究機関</t>
  </si>
  <si>
    <t>研究</t>
  </si>
  <si>
    <t>企業内研究開発</t>
  </si>
  <si>
    <t>6411</t>
  </si>
  <si>
    <t>6421</t>
  </si>
  <si>
    <t>6431</t>
  </si>
  <si>
    <t>6441</t>
  </si>
  <si>
    <t>6611</t>
  </si>
  <si>
    <t>物品賃貸サービス</t>
  </si>
  <si>
    <t>6612</t>
  </si>
  <si>
    <t>貸自動車業</t>
  </si>
  <si>
    <t>6621</t>
  </si>
  <si>
    <t>広告</t>
  </si>
  <si>
    <t>6631</t>
  </si>
  <si>
    <t>6632</t>
  </si>
  <si>
    <t>機械修理</t>
  </si>
  <si>
    <t>6699</t>
  </si>
  <si>
    <t>その他の対事業所サービス</t>
  </si>
  <si>
    <t>6711</t>
  </si>
  <si>
    <t>6721</t>
  </si>
  <si>
    <t>6731</t>
  </si>
  <si>
    <t>6741</t>
  </si>
  <si>
    <t>6799</t>
  </si>
  <si>
    <t>その他の対個人サービス</t>
  </si>
  <si>
    <t>事務用品</t>
  </si>
  <si>
    <t>事務用品</t>
    <rPh sb="0" eb="2">
      <t>ジム</t>
    </rPh>
    <rPh sb="2" eb="4">
      <t>ヨウヒン</t>
    </rPh>
    <phoneticPr fontId="2"/>
  </si>
  <si>
    <t>分類不明</t>
    <rPh sb="0" eb="2">
      <t>ブンルイ</t>
    </rPh>
    <rPh sb="2" eb="4">
      <t>フメイ</t>
    </rPh>
    <phoneticPr fontId="2"/>
  </si>
  <si>
    <t>49</t>
  </si>
  <si>
    <t>50</t>
  </si>
  <si>
    <t>52</t>
  </si>
  <si>
    <t>54</t>
  </si>
  <si>
    <t>56</t>
  </si>
  <si>
    <t>58</t>
  </si>
  <si>
    <t>60</t>
  </si>
  <si>
    <t>62</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</si>
  <si>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</si>
  <si>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</si>
  <si>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</si>
  <si>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</si>
  <si>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</si>
  <si>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</si>
  <si>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</si>
  <si>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</si>
  <si>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</si>
  <si>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</si>
  <si>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</si>
  <si>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</si>
  <si>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</si>
  <si>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</si>
  <si>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</si>
  <si>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</si>
  <si>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</si>
  <si>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</si>
  <si>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</si>
  <si>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</si>
  <si>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</si>
  <si>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</si>
  <si>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</si>
  <si>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</si>
  <si>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</si>
  <si>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</si>
  <si>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</si>
  <si>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</si>
  <si>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</si>
  <si>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</si>
  <si>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102</t>
  </si>
  <si>
    <t>103</t>
  </si>
  <si>
    <t>104</t>
  </si>
  <si>
    <t>105</t>
  </si>
  <si>
    <t>106</t>
  </si>
  <si>
    <t>107</t>
  </si>
  <si>
    <t>108</t>
  </si>
  <si>
    <t>109</t>
  </si>
  <si>
    <t>石炭・原油・天然ガス</t>
  </si>
  <si>
    <t>飼料・有機質肥料（別掲を除く。）</t>
  </si>
  <si>
    <t>自動車部品・同附属品</t>
  </si>
  <si>
    <t>建築</t>
  </si>
  <si>
    <t>自家輸送</t>
  </si>
  <si>
    <t>自動車整備・機械修理</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</si>
  <si>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</si>
  <si>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</si>
  <si>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</si>
  <si>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</si>
  <si>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</si>
  <si>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</si>
  <si>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</si>
  <si>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</si>
  <si>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</si>
  <si>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</si>
  <si>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</si>
  <si>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</si>
  <si>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</si>
  <si>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</si>
  <si>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</si>
  <si>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</si>
  <si>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</si>
  <si>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</si>
  <si>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</si>
  <si>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</si>
  <si>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</si>
  <si>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</si>
  <si>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</si>
  <si>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</si>
  <si>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</si>
  <si>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</si>
  <si>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</si>
  <si>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</si>
  <si>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</si>
  <si>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</si>
  <si>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</si>
  <si>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</si>
  <si>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</si>
  <si>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</si>
  <si>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</si>
  <si>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</si>
  <si>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</si>
  <si>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</si>
  <si>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</si>
  <si>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</si>
  <si>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</si>
  <si>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</si>
  <si>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</si>
  <si>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</si>
  <si>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</si>
  <si>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</si>
  <si>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</si>
  <si>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</si>
  <si>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</si>
  <si>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</si>
  <si>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</si>
  <si>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</si>
  <si>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</si>
  <si>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</si>
  <si>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411</t>
  </si>
  <si>
    <t>412</t>
  </si>
  <si>
    <t>413</t>
  </si>
  <si>
    <t>419</t>
  </si>
  <si>
    <t>461</t>
  </si>
  <si>
    <t>462</t>
  </si>
  <si>
    <t>471</t>
  </si>
  <si>
    <t>481</t>
  </si>
  <si>
    <t>511</t>
  </si>
  <si>
    <t>531</t>
  </si>
  <si>
    <t>551</t>
  </si>
  <si>
    <t>552</t>
  </si>
  <si>
    <t>553</t>
  </si>
  <si>
    <t>571</t>
  </si>
  <si>
    <t>572</t>
  </si>
  <si>
    <t>573</t>
  </si>
  <si>
    <t>574</t>
  </si>
  <si>
    <t>575</t>
  </si>
  <si>
    <t>576</t>
  </si>
  <si>
    <t>577</t>
  </si>
  <si>
    <t>578</t>
  </si>
  <si>
    <t>579</t>
  </si>
  <si>
    <t>591</t>
  </si>
  <si>
    <t>592</t>
  </si>
  <si>
    <t>593</t>
  </si>
  <si>
    <t>594</t>
  </si>
  <si>
    <t>595</t>
  </si>
  <si>
    <t>611</t>
  </si>
  <si>
    <t>631</t>
  </si>
  <si>
    <t>641</t>
  </si>
  <si>
    <t>642</t>
  </si>
  <si>
    <t>643</t>
  </si>
  <si>
    <t>644</t>
  </si>
  <si>
    <t>659</t>
  </si>
  <si>
    <t>661</t>
  </si>
  <si>
    <t>662</t>
  </si>
  <si>
    <t>663</t>
  </si>
  <si>
    <t>669</t>
  </si>
  <si>
    <t>671</t>
  </si>
  <si>
    <t>672</t>
  </si>
  <si>
    <t>673</t>
  </si>
  <si>
    <t>674</t>
  </si>
  <si>
    <t>679</t>
  </si>
  <si>
    <t>110</t>
  </si>
  <si>
    <t>115</t>
  </si>
  <si>
    <t>116</t>
  </si>
  <si>
    <t>117</t>
  </si>
  <si>
    <t>行和</t>
    <rPh sb="0" eb="1">
      <t>ギョウ</t>
    </rPh>
    <rPh sb="1" eb="2">
      <t>ワ</t>
    </rPh>
    <phoneticPr fontId="13"/>
  </si>
  <si>
    <t>感応度係数</t>
    <rPh sb="0" eb="3">
      <t>カンノウド</t>
    </rPh>
    <rPh sb="3" eb="5">
      <t>ケイスウ</t>
    </rPh>
    <phoneticPr fontId="2"/>
  </si>
  <si>
    <t>列和</t>
    <rPh sb="0" eb="1">
      <t>レツ</t>
    </rPh>
    <rPh sb="1" eb="2">
      <t>ワ</t>
    </rPh>
    <phoneticPr fontId="2"/>
  </si>
  <si>
    <t>影響力係数</t>
    <rPh sb="0" eb="3">
      <t>エイキョウリョク</t>
    </rPh>
    <rPh sb="3" eb="5">
      <t>ケイスウ</t>
    </rPh>
    <phoneticPr fontId="2"/>
  </si>
  <si>
    <t>261</t>
  </si>
  <si>
    <t>飲料</t>
  </si>
  <si>
    <t>衣服・その他の繊維既製品</t>
  </si>
  <si>
    <t>木材・木製品</t>
  </si>
  <si>
    <t>無機化学工業製品</t>
  </si>
  <si>
    <t>化学最終製品（医薬品を除く。）</t>
  </si>
  <si>
    <t>はん用機械</t>
  </si>
  <si>
    <t>生産用機械</t>
  </si>
  <si>
    <t>業務用機械</t>
  </si>
  <si>
    <t>電子デバイス</t>
  </si>
  <si>
    <t>その他の電子部品</t>
  </si>
  <si>
    <t>産業用電気機器</t>
  </si>
  <si>
    <t>民生用電気機器</t>
  </si>
  <si>
    <t>電子応用装置・電気計測器</t>
  </si>
  <si>
    <t>その他の電気機械</t>
  </si>
  <si>
    <t>電子計算機・同附属装置</t>
  </si>
  <si>
    <t>その他の自動車</t>
  </si>
  <si>
    <t>再生資源回収・加工処理</t>
  </si>
  <si>
    <t>住宅賃貸料（帰属家賃）</t>
  </si>
  <si>
    <t>貨物利用運送</t>
  </si>
  <si>
    <t>運輸附帯サービス</t>
  </si>
  <si>
    <t>郵便・信書便</t>
  </si>
  <si>
    <t>通信</t>
  </si>
  <si>
    <t>インターネット附随サービス</t>
  </si>
  <si>
    <t>映像・音声・文字情報制作</t>
  </si>
  <si>
    <t>医療</t>
  </si>
  <si>
    <t>保健衛生</t>
  </si>
  <si>
    <t>社会保険・社会福祉</t>
  </si>
  <si>
    <t>介護</t>
  </si>
  <si>
    <t>宿泊業</t>
  </si>
  <si>
    <t>飲食サービス</t>
  </si>
  <si>
    <t>洗濯・理容・美容・浴場業</t>
  </si>
  <si>
    <t>娯楽サービス</t>
  </si>
  <si>
    <t>全国家計構造調査
（総務省）</t>
    <rPh sb="0" eb="2">
      <t>ゼンコク</t>
    </rPh>
    <rPh sb="2" eb="4">
      <t>カケイ</t>
    </rPh>
    <rPh sb="4" eb="6">
      <t>コウゾウ</t>
    </rPh>
    <rPh sb="6" eb="8">
      <t>チョウサ</t>
    </rPh>
    <rPh sb="10" eb="13">
      <t>ソウムショウ</t>
    </rPh>
    <phoneticPr fontId="2"/>
  </si>
  <si>
    <t>（移輸入率 ＝移輸入額／県内需要合計）</t>
    <rPh sb="1" eb="2">
      <t>イ</t>
    </rPh>
    <rPh sb="2" eb="4">
      <t>ユニュウ</t>
    </rPh>
    <rPh sb="4" eb="5">
      <t>リツ</t>
    </rPh>
    <rPh sb="7" eb="8">
      <t>イ</t>
    </rPh>
    <rPh sb="8" eb="11">
      <t>ユニュウガク</t>
    </rPh>
    <rPh sb="12" eb="14">
      <t>ケンナイ</t>
    </rPh>
    <rPh sb="14" eb="16">
      <t>ジュヨウ</t>
    </rPh>
    <rPh sb="16" eb="18">
      <t>ゴウケイ</t>
    </rPh>
    <phoneticPr fontId="2"/>
  </si>
  <si>
    <t>0151</t>
  </si>
  <si>
    <t>0152</t>
  </si>
  <si>
    <t>0153</t>
  </si>
  <si>
    <t>0171</t>
  </si>
  <si>
    <t>0172</t>
  </si>
  <si>
    <t>鉱業</t>
  </si>
  <si>
    <t>0621</t>
  </si>
  <si>
    <t>その他の鉱業</t>
  </si>
  <si>
    <t>0629</t>
  </si>
  <si>
    <t>その他の鉱物</t>
  </si>
  <si>
    <t>精穀・製粉</t>
  </si>
  <si>
    <t>めん・パン・菓子類</t>
  </si>
  <si>
    <t>農産保存食料品</t>
  </si>
  <si>
    <t>砂糖・油脂・調味料類</t>
  </si>
  <si>
    <t>酒類</t>
  </si>
  <si>
    <t>繊維製品</t>
  </si>
  <si>
    <t>織物製・ニット製衣服</t>
  </si>
  <si>
    <t>木材</t>
  </si>
  <si>
    <t>1621</t>
  </si>
  <si>
    <t>1631</t>
  </si>
  <si>
    <t>1632</t>
  </si>
  <si>
    <t>1641</t>
  </si>
  <si>
    <t>1649</t>
  </si>
  <si>
    <t>化学製品</t>
  </si>
  <si>
    <t>2042</t>
  </si>
  <si>
    <t>2049</t>
  </si>
  <si>
    <t>2061</t>
  </si>
  <si>
    <t>2071</t>
  </si>
  <si>
    <t>油脂加工製品・界面活性剤</t>
  </si>
  <si>
    <t>2082</t>
  </si>
  <si>
    <t>2083</t>
  </si>
  <si>
    <t>2084</t>
  </si>
  <si>
    <t>2089</t>
  </si>
  <si>
    <t>石油・石炭製品</t>
  </si>
  <si>
    <t>2221</t>
  </si>
  <si>
    <t>2229</t>
  </si>
  <si>
    <t>2311</t>
  </si>
  <si>
    <t>2312</t>
  </si>
  <si>
    <t>窯業・土石製品</t>
  </si>
  <si>
    <t>2591</t>
  </si>
  <si>
    <t>建設用土石製品</t>
  </si>
  <si>
    <t>鉄鋼</t>
  </si>
  <si>
    <t>2699</t>
  </si>
  <si>
    <t>非鉄金属</t>
  </si>
  <si>
    <t>2729</t>
  </si>
  <si>
    <t>金属製品</t>
  </si>
  <si>
    <t>2911</t>
  </si>
  <si>
    <t>ボイラ・原動機</t>
  </si>
  <si>
    <t>2912</t>
  </si>
  <si>
    <t>ポンプ・圧縮機</t>
  </si>
  <si>
    <t>2913</t>
  </si>
  <si>
    <t>2914</t>
  </si>
  <si>
    <t>2919</t>
  </si>
  <si>
    <t>その他のはん用機械</t>
  </si>
  <si>
    <t>3011</t>
  </si>
  <si>
    <t>農業用機械</t>
  </si>
  <si>
    <t>3012</t>
  </si>
  <si>
    <t>建設・鉱山機械</t>
  </si>
  <si>
    <t>3013</t>
  </si>
  <si>
    <t>3014</t>
  </si>
  <si>
    <t>生活関連産業用機械</t>
  </si>
  <si>
    <t>3015</t>
  </si>
  <si>
    <t>基礎素材産業用機械</t>
  </si>
  <si>
    <t>3016</t>
  </si>
  <si>
    <t>3017</t>
  </si>
  <si>
    <t>3019</t>
  </si>
  <si>
    <t>その他の生産用機械</t>
  </si>
  <si>
    <t>サービス用・娯楽用機器</t>
  </si>
  <si>
    <t>3113</t>
  </si>
  <si>
    <t>計測機器</t>
  </si>
  <si>
    <t>3114</t>
  </si>
  <si>
    <t>3115</t>
  </si>
  <si>
    <t>光学機械・レンズ</t>
  </si>
  <si>
    <t>3116</t>
  </si>
  <si>
    <t>電子部品</t>
  </si>
  <si>
    <t>3299</t>
  </si>
  <si>
    <t>電気機械</t>
  </si>
  <si>
    <t>3321</t>
  </si>
  <si>
    <t>3331</t>
  </si>
  <si>
    <t>3332</t>
  </si>
  <si>
    <t>3399</t>
  </si>
  <si>
    <t>3411</t>
  </si>
  <si>
    <t>通信機器</t>
  </si>
  <si>
    <t>情報通信機器</t>
  </si>
  <si>
    <t>3412</t>
  </si>
  <si>
    <t>映像・音響機器</t>
  </si>
  <si>
    <t>3421</t>
  </si>
  <si>
    <t>3511</t>
  </si>
  <si>
    <t>輸送機械</t>
  </si>
  <si>
    <t>3521</t>
  </si>
  <si>
    <t>3522</t>
  </si>
  <si>
    <t>3531</t>
  </si>
  <si>
    <t>3541</t>
  </si>
  <si>
    <t>3591</t>
  </si>
  <si>
    <t>3592</t>
  </si>
  <si>
    <t>3599</t>
  </si>
  <si>
    <t>がん具・運動用品</t>
  </si>
  <si>
    <t>3921</t>
  </si>
  <si>
    <t>建設</t>
  </si>
  <si>
    <t>4611</t>
  </si>
  <si>
    <t>4621</t>
  </si>
  <si>
    <t>4622</t>
  </si>
  <si>
    <t>4711</t>
  </si>
  <si>
    <t>4811</t>
  </si>
  <si>
    <t>5311</t>
  </si>
  <si>
    <t>5312</t>
  </si>
  <si>
    <t>5511</t>
  </si>
  <si>
    <t>不動産</t>
  </si>
  <si>
    <t>5711</t>
  </si>
  <si>
    <t>運輸・郵便</t>
  </si>
  <si>
    <t>5712</t>
  </si>
  <si>
    <t>5721</t>
  </si>
  <si>
    <t>5722</t>
  </si>
  <si>
    <t>道路貨物輸送（自家輸送を除く。）</t>
  </si>
  <si>
    <t>5731</t>
  </si>
  <si>
    <t>自家輸送（旅客自動車）</t>
  </si>
  <si>
    <t>5732</t>
  </si>
  <si>
    <t>自家輸送（貨物自動車）</t>
  </si>
  <si>
    <t>5741</t>
  </si>
  <si>
    <t>5742</t>
  </si>
  <si>
    <t>5743</t>
  </si>
  <si>
    <t>5761</t>
  </si>
  <si>
    <t>5771</t>
  </si>
  <si>
    <t>5781</t>
  </si>
  <si>
    <t>その他の運輸附帯サービス</t>
  </si>
  <si>
    <t>5791</t>
  </si>
  <si>
    <t>5911</t>
  </si>
  <si>
    <t>情報通信</t>
  </si>
  <si>
    <t>5921</t>
  </si>
  <si>
    <t>5931</t>
  </si>
  <si>
    <t>5941</t>
  </si>
  <si>
    <t>5951</t>
  </si>
  <si>
    <t>6311</t>
  </si>
  <si>
    <t>教育・研究</t>
  </si>
  <si>
    <t>社会教育・その他の教育</t>
  </si>
  <si>
    <t>6322</t>
  </si>
  <si>
    <t>医療・福祉</t>
  </si>
  <si>
    <t>6599</t>
  </si>
  <si>
    <t>自動車整備</t>
  </si>
  <si>
    <t>対個人サービス</t>
  </si>
  <si>
    <t>部門名（１０７部門）</t>
    <rPh sb="0" eb="2">
      <t>ブモン</t>
    </rPh>
    <rPh sb="2" eb="3">
      <t>メイ</t>
    </rPh>
    <rPh sb="7" eb="9">
      <t>ブモン</t>
    </rPh>
    <phoneticPr fontId="2"/>
  </si>
  <si>
    <t>全国家計
構造調査</t>
    <rPh sb="0" eb="2">
      <t>ゼンコク</t>
    </rPh>
    <rPh sb="2" eb="4">
      <t>カケイ</t>
    </rPh>
    <rPh sb="5" eb="7">
      <t>コウゾウ</t>
    </rPh>
    <rPh sb="7" eb="9">
      <t>チョウサ</t>
    </rPh>
    <phoneticPr fontId="2"/>
  </si>
  <si>
    <t>資本減耗引当（社会資本等減耗分）</t>
  </si>
  <si>
    <t>間接税（関税・輸入品商品税を除く。）</t>
  </si>
  <si>
    <t>（人/百万円）</t>
    <rPh sb="1" eb="2">
      <t>ニン</t>
    </rPh>
    <rPh sb="3" eb="4">
      <t>ヒャク</t>
    </rPh>
    <phoneticPr fontId="1"/>
  </si>
  <si>
    <t>（注）基本分類の部門名欄の★印は、生産活動主体を次のように示しています。　　　</t>
    <rPh sb="29" eb="30">
      <t>シメ</t>
    </rPh>
    <phoneticPr fontId="55"/>
  </si>
  <si>
    <t>　　　　　★★・・・政府サービス生産者　　　　　　　　　　　　　　　　　　　　　</t>
    <phoneticPr fontId="55"/>
  </si>
  <si>
    <t>　　　　　★・・・・対家計民間非営利サービス生産者　　　　　　　　　　　　　　　</t>
    <phoneticPr fontId="55"/>
  </si>
  <si>
    <t>基本分類</t>
    <rPh sb="0" eb="2">
      <t>キホン</t>
    </rPh>
    <rPh sb="2" eb="4">
      <t>ブンルイ</t>
    </rPh>
    <phoneticPr fontId="55"/>
  </si>
  <si>
    <t>石油化学系基礎製品</t>
  </si>
  <si>
    <t>なめし革・革製品・毛皮</t>
  </si>
  <si>
    <t>鋳鍛造品（鉄）</t>
  </si>
  <si>
    <t>建設用・建築用金属製品</t>
  </si>
  <si>
    <t>他に分類されない会員制団体</t>
  </si>
  <si>
    <t>分類不明</t>
  </si>
  <si>
    <t>　● ファイルの構成</t>
    <rPh sb="8" eb="10">
      <t>コウセイ</t>
    </rPh>
    <phoneticPr fontId="2"/>
  </si>
  <si>
    <t>　　  ファイルは、次のように構成されています。</t>
    <phoneticPr fontId="2"/>
  </si>
  <si>
    <t>　説　　　明</t>
    <rPh sb="1" eb="2">
      <t>セツ</t>
    </rPh>
    <rPh sb="5" eb="6">
      <t>メイ</t>
    </rPh>
    <phoneticPr fontId="2"/>
  </si>
  <si>
    <t xml:space="preserve"> 　はじめに</t>
    <phoneticPr fontId="2"/>
  </si>
  <si>
    <t>　利用上の留意事項等を記載しています。</t>
    <phoneticPr fontId="2"/>
  </si>
  <si>
    <t>　 利用手引き</t>
    <rPh sb="2" eb="4">
      <t>リヨウ</t>
    </rPh>
    <rPh sb="4" eb="6">
      <t>テビ</t>
    </rPh>
    <phoneticPr fontId="2"/>
  </si>
  <si>
    <t>　この分析ツールへの入力方法を記載しています。</t>
    <rPh sb="3" eb="5">
      <t>ブンセキ</t>
    </rPh>
    <rPh sb="10" eb="12">
      <t>ニュウリョク</t>
    </rPh>
    <rPh sb="12" eb="14">
      <t>ホウホウ</t>
    </rPh>
    <rPh sb="15" eb="17">
      <t>キサイ</t>
    </rPh>
    <phoneticPr fontId="2"/>
  </si>
  <si>
    <t>　 部門分類表</t>
    <rPh sb="2" eb="4">
      <t>ブモン</t>
    </rPh>
    <rPh sb="4" eb="6">
      <t>ブンルイ</t>
    </rPh>
    <rPh sb="6" eb="7">
      <t>ヒョウ</t>
    </rPh>
    <phoneticPr fontId="2"/>
  </si>
  <si>
    <t>　産業連関表の部門分類を記載しています。</t>
    <rPh sb="1" eb="3">
      <t>サンギョウ</t>
    </rPh>
    <rPh sb="3" eb="5">
      <t>レンカン</t>
    </rPh>
    <rPh sb="5" eb="6">
      <t>ヒョウ</t>
    </rPh>
    <rPh sb="7" eb="9">
      <t>ブモン</t>
    </rPh>
    <rPh sb="9" eb="11">
      <t>ブンルイ</t>
    </rPh>
    <rPh sb="12" eb="14">
      <t>キサイ</t>
    </rPh>
    <phoneticPr fontId="2"/>
  </si>
  <si>
    <t>　入　　　力</t>
    <rPh sb="1" eb="2">
      <t>ニュウ</t>
    </rPh>
    <rPh sb="5" eb="6">
      <t>チカラ</t>
    </rPh>
    <phoneticPr fontId="2"/>
  </si>
  <si>
    <t xml:space="preserve"> 　入力</t>
    <rPh sb="2" eb="4">
      <t>ニュウリョク</t>
    </rPh>
    <phoneticPr fontId="2"/>
  </si>
  <si>
    <t>　需要増加額の入力、消費転換率の設定をするシートです。</t>
    <rPh sb="1" eb="3">
      <t>ジュヨウ</t>
    </rPh>
    <rPh sb="10" eb="12">
      <t>ショウヒ</t>
    </rPh>
    <rPh sb="12" eb="14">
      <t>テンカン</t>
    </rPh>
    <rPh sb="14" eb="15">
      <t>リツ</t>
    </rPh>
    <rPh sb="16" eb="18">
      <t>セッテイ</t>
    </rPh>
    <phoneticPr fontId="2"/>
  </si>
  <si>
    <t xml:space="preserve"> 　自給率</t>
    <rPh sb="2" eb="5">
      <t>ジキュウリツ</t>
    </rPh>
    <phoneticPr fontId="2"/>
  </si>
  <si>
    <t>　自給率を独自に設定する場合に使用します。</t>
    <phoneticPr fontId="2"/>
  </si>
  <si>
    <t>　入　力　結　果</t>
    <rPh sb="1" eb="2">
      <t>ニュウ</t>
    </rPh>
    <rPh sb="3" eb="4">
      <t>チカラ</t>
    </rPh>
    <rPh sb="5" eb="6">
      <t>ケツ</t>
    </rPh>
    <rPh sb="7" eb="8">
      <t>ハテ</t>
    </rPh>
    <phoneticPr fontId="2"/>
  </si>
  <si>
    <t>　 総括表</t>
    <rPh sb="2" eb="4">
      <t>ソウカツ</t>
    </rPh>
    <rPh sb="4" eb="5">
      <t>ヒョウ</t>
    </rPh>
    <phoneticPr fontId="2"/>
  </si>
  <si>
    <t>　 総合結果</t>
    <rPh sb="2" eb="4">
      <t>ソウゴウ</t>
    </rPh>
    <rPh sb="4" eb="6">
      <t>ケッカ</t>
    </rPh>
    <phoneticPr fontId="2"/>
  </si>
  <si>
    <t>　 フロー</t>
    <phoneticPr fontId="2"/>
  </si>
  <si>
    <t>　経済波及効果の計算の流れを確認できます。</t>
    <rPh sb="1" eb="3">
      <t>ケイザイ</t>
    </rPh>
    <rPh sb="3" eb="5">
      <t>ハキュウ</t>
    </rPh>
    <rPh sb="5" eb="7">
      <t>コウカ</t>
    </rPh>
    <phoneticPr fontId="2"/>
  </si>
  <si>
    <t>　計　算　シ　ー　ト</t>
    <rPh sb="1" eb="2">
      <t>ケイ</t>
    </rPh>
    <rPh sb="3" eb="4">
      <t>サン</t>
    </rPh>
    <phoneticPr fontId="2"/>
  </si>
  <si>
    <t>　 波及効果計算</t>
    <rPh sb="2" eb="4">
      <t>ハキュウ</t>
    </rPh>
    <rPh sb="4" eb="6">
      <t>コウカ</t>
    </rPh>
    <rPh sb="6" eb="8">
      <t>ケイサン</t>
    </rPh>
    <phoneticPr fontId="2"/>
  </si>
  <si>
    <t>　経済波及効果の計算をしています。</t>
    <phoneticPr fontId="2"/>
  </si>
  <si>
    <t>　 投入係数</t>
    <rPh sb="2" eb="4">
      <t>トウニュウ</t>
    </rPh>
    <rPh sb="4" eb="6">
      <t>ケイスウ</t>
    </rPh>
    <phoneticPr fontId="2"/>
  </si>
  <si>
    <t>　投入係数表です。中間投入額の計算に使用します。</t>
    <phoneticPr fontId="2"/>
  </si>
  <si>
    <t>　 逆行列係数（開放型）</t>
    <rPh sb="2" eb="5">
      <t>ギャクギョウレツ</t>
    </rPh>
    <rPh sb="5" eb="7">
      <t>ケイスウ</t>
    </rPh>
    <rPh sb="8" eb="11">
      <t>カイホウガタ</t>
    </rPh>
    <phoneticPr fontId="2"/>
  </si>
  <si>
    <t>　開放型逆行列係数表です。生産誘発額の計算に使用します。</t>
    <phoneticPr fontId="2"/>
  </si>
  <si>
    <t>　 その他係数</t>
    <rPh sb="4" eb="5">
      <t>タ</t>
    </rPh>
    <rPh sb="5" eb="7">
      <t>ケイスウ</t>
    </rPh>
    <phoneticPr fontId="2"/>
  </si>
  <si>
    <t>　計算に使用する各種係数表を掲載しています。</t>
    <phoneticPr fontId="2"/>
  </si>
  <si>
    <t>２　分析ツールの設定</t>
    <rPh sb="2" eb="4">
      <t>ブンセキ</t>
    </rPh>
    <rPh sb="8" eb="10">
      <t>セッテイ</t>
    </rPh>
    <phoneticPr fontId="2"/>
  </si>
  <si>
    <t>３　分析結果の概要</t>
    <rPh sb="2" eb="4">
      <t>ブンセキ</t>
    </rPh>
    <rPh sb="4" eb="6">
      <t>ケッカ</t>
    </rPh>
    <rPh sb="7" eb="9">
      <t>ガイヨウ</t>
    </rPh>
    <phoneticPr fontId="2"/>
  </si>
  <si>
    <t xml:space="preserve"> 　　経済波及効果のイメージ図は以下のとおりです。</t>
    <rPh sb="3" eb="5">
      <t>ケイザイ</t>
    </rPh>
    <rPh sb="5" eb="7">
      <t>ハキュウ</t>
    </rPh>
    <rPh sb="7" eb="9">
      <t>コウカ</t>
    </rPh>
    <rPh sb="14" eb="15">
      <t>ズ</t>
    </rPh>
    <phoneticPr fontId="2"/>
  </si>
  <si>
    <t>４　利用上の留意事項</t>
    <rPh sb="2" eb="5">
      <t>リヨウジョウ</t>
    </rPh>
    <rPh sb="6" eb="8">
      <t>リュウイ</t>
    </rPh>
    <rPh sb="8" eb="10">
      <t>ジコウ</t>
    </rPh>
    <phoneticPr fontId="2"/>
  </si>
  <si>
    <t>５　用語の説明</t>
    <rPh sb="2" eb="4">
      <t>ヨウゴ</t>
    </rPh>
    <rPh sb="5" eb="7">
      <t>セツメイ</t>
    </rPh>
    <phoneticPr fontId="2"/>
  </si>
  <si>
    <t xml:space="preserve"> 　　この分析ツールで用いる用語について、以下のとおり説明します。</t>
    <rPh sb="5" eb="7">
      <t>ブンセキ</t>
    </rPh>
    <rPh sb="11" eb="12">
      <t>モチ</t>
    </rPh>
    <rPh sb="14" eb="16">
      <t>ヨウゴ</t>
    </rPh>
    <rPh sb="21" eb="23">
      <t>イカ</t>
    </rPh>
    <rPh sb="27" eb="29">
      <t>セツメイ</t>
    </rPh>
    <phoneticPr fontId="2"/>
  </si>
  <si>
    <t>　● 需要増加額について</t>
    <rPh sb="3" eb="8">
      <t>ジュヨウゾウカガク</t>
    </rPh>
    <phoneticPr fontId="2"/>
  </si>
  <si>
    <t xml:space="preserve"> ※「入力」シートでの需要増加額の入力にあたっては「部門分類表」シートを参考にしてください。</t>
    <rPh sb="3" eb="5">
      <t>ニュウリョク</t>
    </rPh>
    <rPh sb="11" eb="13">
      <t>ジュヨウ</t>
    </rPh>
    <rPh sb="13" eb="15">
      <t>ゾウカ</t>
    </rPh>
    <rPh sb="15" eb="16">
      <t>ガク</t>
    </rPh>
    <rPh sb="17" eb="19">
      <t>ニュウリョク</t>
    </rPh>
    <rPh sb="26" eb="28">
      <t>ブモン</t>
    </rPh>
    <rPh sb="28" eb="30">
      <t>ブンルイ</t>
    </rPh>
    <rPh sb="30" eb="31">
      <t>ヒョウ</t>
    </rPh>
    <rPh sb="36" eb="38">
      <t>サンコウ</t>
    </rPh>
    <phoneticPr fontId="2"/>
  </si>
  <si>
    <t>　● 購入者価格と生産者価格</t>
    <rPh sb="3" eb="6">
      <t>コウニュウシャ</t>
    </rPh>
    <rPh sb="6" eb="8">
      <t>カカク</t>
    </rPh>
    <rPh sb="9" eb="12">
      <t>セイサンシャ</t>
    </rPh>
    <rPh sb="12" eb="14">
      <t>カカク</t>
    </rPh>
    <phoneticPr fontId="2"/>
  </si>
  <si>
    <t>〈 参考 〉</t>
    <rPh sb="2" eb="4">
      <t>サンコウ</t>
    </rPh>
    <phoneticPr fontId="2"/>
  </si>
  <si>
    <t>マージン</t>
    <phoneticPr fontId="2"/>
  </si>
  <si>
    <t>出荷額</t>
    <rPh sb="0" eb="2">
      <t>シュッカ</t>
    </rPh>
    <rPh sb="2" eb="3">
      <t>ガク</t>
    </rPh>
    <phoneticPr fontId="2"/>
  </si>
  <si>
    <t>運輸マージン</t>
    <rPh sb="0" eb="2">
      <t>ウンユ</t>
    </rPh>
    <phoneticPr fontId="2"/>
  </si>
  <si>
    <t>商業マージン</t>
    <rPh sb="0" eb="2">
      <t>ショウギョウ</t>
    </rPh>
    <phoneticPr fontId="2"/>
  </si>
  <si>
    <t>（工場・農家）</t>
    <rPh sb="1" eb="3">
      <t>コウジョウ</t>
    </rPh>
    <rPh sb="4" eb="6">
      <t>ノウカ</t>
    </rPh>
    <phoneticPr fontId="2"/>
  </si>
  <si>
    <t>（運送業者）</t>
    <rPh sb="1" eb="3">
      <t>ウンソウ</t>
    </rPh>
    <rPh sb="3" eb="5">
      <t>ギョウシャ</t>
    </rPh>
    <phoneticPr fontId="2"/>
  </si>
  <si>
    <t>（商店）</t>
    <rPh sb="1" eb="3">
      <t>ショウテン</t>
    </rPh>
    <phoneticPr fontId="2"/>
  </si>
  <si>
    <t>　● 消費転換率について</t>
    <rPh sb="3" eb="5">
      <t>ショウヒ</t>
    </rPh>
    <rPh sb="5" eb="7">
      <t>テンカン</t>
    </rPh>
    <rPh sb="7" eb="8">
      <t>リツ</t>
    </rPh>
    <phoneticPr fontId="2"/>
  </si>
  <si>
    <t>　なお、独自に計算した消費転換率を設定したい場合は、任意設定の欄に値を入力し選択することもできます。</t>
    <phoneticPr fontId="2"/>
  </si>
  <si>
    <t>　〈参考〉使用しているデータについて</t>
    <rPh sb="2" eb="4">
      <t>サンコウ</t>
    </rPh>
    <rPh sb="5" eb="7">
      <t>シヨウ</t>
    </rPh>
    <phoneticPr fontId="2"/>
  </si>
  <si>
    <t>家計調査
（総務省）</t>
    <rPh sb="0" eb="2">
      <t>カケイ</t>
    </rPh>
    <rPh sb="2" eb="4">
      <t>チョウサ</t>
    </rPh>
    <rPh sb="6" eb="9">
      <t>ソウムショウ</t>
    </rPh>
    <phoneticPr fontId="2"/>
  </si>
  <si>
    <t>・毎月実施されており、直近の年間データの入手が可能
・調査対象市町村、標本数が少ない（複数年の平均値を使用する等の検討が必要）
・県全体のデータがない</t>
    <rPh sb="1" eb="3">
      <t>マイツキ</t>
    </rPh>
    <rPh sb="3" eb="5">
      <t>ジッシ</t>
    </rPh>
    <rPh sb="11" eb="13">
      <t>チョッキン</t>
    </rPh>
    <rPh sb="14" eb="16">
      <t>ネンカン</t>
    </rPh>
    <rPh sb="20" eb="22">
      <t>ニュウシュ</t>
    </rPh>
    <rPh sb="23" eb="25">
      <t>カノウ</t>
    </rPh>
    <rPh sb="27" eb="29">
      <t>チョウサ</t>
    </rPh>
    <rPh sb="29" eb="31">
      <t>タイショウ</t>
    </rPh>
    <rPh sb="31" eb="34">
      <t>シチョウソン</t>
    </rPh>
    <rPh sb="35" eb="37">
      <t>ヒョウホン</t>
    </rPh>
    <rPh sb="37" eb="38">
      <t>スウ</t>
    </rPh>
    <rPh sb="39" eb="40">
      <t>スク</t>
    </rPh>
    <rPh sb="43" eb="45">
      <t>フクスウ</t>
    </rPh>
    <rPh sb="45" eb="46">
      <t>ネン</t>
    </rPh>
    <rPh sb="47" eb="49">
      <t>ヘイキン</t>
    </rPh>
    <rPh sb="49" eb="50">
      <t>チ</t>
    </rPh>
    <rPh sb="51" eb="53">
      <t>シヨウ</t>
    </rPh>
    <rPh sb="55" eb="56">
      <t>ナド</t>
    </rPh>
    <rPh sb="57" eb="59">
      <t>ケントウ</t>
    </rPh>
    <rPh sb="60" eb="62">
      <t>ヒツヨウ</t>
    </rPh>
    <rPh sb="65" eb="66">
      <t>ケン</t>
    </rPh>
    <rPh sb="66" eb="68">
      <t>ゼンタイ</t>
    </rPh>
    <phoneticPr fontId="2"/>
  </si>
  <si>
    <t>　● 自給率について</t>
    <rPh sb="3" eb="6">
      <t>ジキュウリツ</t>
    </rPh>
    <phoneticPr fontId="2"/>
  </si>
  <si>
    <t>　 自給率とは、県内需要に対して、県内で供給された財・サービスの割合を指します。</t>
    <rPh sb="2" eb="5">
      <t>ジキュウリツ</t>
    </rPh>
    <rPh sb="8" eb="10">
      <t>ケンナイ</t>
    </rPh>
    <rPh sb="10" eb="12">
      <t>ジュヨウ</t>
    </rPh>
    <rPh sb="13" eb="14">
      <t>タイ</t>
    </rPh>
    <rPh sb="17" eb="19">
      <t>ケンナイ</t>
    </rPh>
    <rPh sb="20" eb="22">
      <t>キョウキュウ</t>
    </rPh>
    <rPh sb="25" eb="26">
      <t>ザイ</t>
    </rPh>
    <rPh sb="32" eb="34">
      <t>ワリアイ</t>
    </rPh>
    <rPh sb="35" eb="36">
      <t>サ</t>
    </rPh>
    <phoneticPr fontId="2"/>
  </si>
  <si>
    <t>自給率 ＝１－移輸入率</t>
    <rPh sb="0" eb="3">
      <t>ジキュウリツ</t>
    </rPh>
    <rPh sb="7" eb="8">
      <t>イ</t>
    </rPh>
    <rPh sb="8" eb="10">
      <t>ユニュウ</t>
    </rPh>
    <rPh sb="10" eb="11">
      <t>リツ</t>
    </rPh>
    <phoneticPr fontId="2"/>
  </si>
  <si>
    <t>　● その他の用語</t>
    <rPh sb="5" eb="6">
      <t>タ</t>
    </rPh>
    <rPh sb="7" eb="9">
      <t>ヨウゴ</t>
    </rPh>
    <phoneticPr fontId="2"/>
  </si>
  <si>
    <t>　財・サービスの需要増加額を直接満たす生産のうち、県内で調達できる分のこと。</t>
    <rPh sb="1" eb="2">
      <t>ザイ</t>
    </rPh>
    <rPh sb="8" eb="10">
      <t>ジュヨウ</t>
    </rPh>
    <rPh sb="10" eb="12">
      <t>ゾウカ</t>
    </rPh>
    <rPh sb="12" eb="13">
      <t>ガク</t>
    </rPh>
    <rPh sb="14" eb="16">
      <t>チョクセツ</t>
    </rPh>
    <rPh sb="16" eb="17">
      <t>ミ</t>
    </rPh>
    <rPh sb="19" eb="21">
      <t>セイサン</t>
    </rPh>
    <rPh sb="25" eb="27">
      <t>ケンナイ</t>
    </rPh>
    <rPh sb="28" eb="30">
      <t>チョウタツ</t>
    </rPh>
    <rPh sb="33" eb="34">
      <t>ブン</t>
    </rPh>
    <phoneticPr fontId="2"/>
  </si>
  <si>
    <t>　直接効果の中間投入額（原材料等）の生産による波及効果で、各産業へ影響を及ぼす。</t>
    <rPh sb="1" eb="3">
      <t>チョクセツ</t>
    </rPh>
    <rPh sb="3" eb="5">
      <t>コウカ</t>
    </rPh>
    <rPh sb="6" eb="8">
      <t>チュウカン</t>
    </rPh>
    <rPh sb="8" eb="10">
      <t>トウニュウ</t>
    </rPh>
    <rPh sb="10" eb="11">
      <t>ガク</t>
    </rPh>
    <rPh sb="12" eb="15">
      <t>ゲンザイリョウ</t>
    </rPh>
    <rPh sb="15" eb="16">
      <t>トウ</t>
    </rPh>
    <rPh sb="18" eb="20">
      <t>セイサン</t>
    </rPh>
    <rPh sb="23" eb="25">
      <t>ハキュウ</t>
    </rPh>
    <rPh sb="25" eb="27">
      <t>コウカ</t>
    </rPh>
    <rPh sb="29" eb="32">
      <t>カクサンギョウ</t>
    </rPh>
    <rPh sb="33" eb="35">
      <t>エイキョウ</t>
    </rPh>
    <rPh sb="36" eb="37">
      <t>オヨ</t>
    </rPh>
    <phoneticPr fontId="2"/>
  </si>
  <si>
    <t>　直接効果と1次波及効果によって生じた所得の一部が、消費等に回ることで発生する新たな需要とそれに伴う生産波及効果。なお、2次波及効果により新たに需要が生まれ、3次波及効果以降へと続いていくが、通常は2次波及効果までの計測に留める。</t>
    <rPh sb="1" eb="3">
      <t>チョクセツ</t>
    </rPh>
    <rPh sb="3" eb="5">
      <t>コウカ</t>
    </rPh>
    <rPh sb="7" eb="8">
      <t>ジ</t>
    </rPh>
    <rPh sb="8" eb="10">
      <t>ハキュウ</t>
    </rPh>
    <rPh sb="10" eb="12">
      <t>コウカ</t>
    </rPh>
    <rPh sb="16" eb="17">
      <t>ショウ</t>
    </rPh>
    <rPh sb="19" eb="21">
      <t>ショトク</t>
    </rPh>
    <rPh sb="22" eb="24">
      <t>イチブ</t>
    </rPh>
    <rPh sb="26" eb="28">
      <t>ショウヒ</t>
    </rPh>
    <rPh sb="28" eb="29">
      <t>ナド</t>
    </rPh>
    <rPh sb="30" eb="31">
      <t>マワ</t>
    </rPh>
    <rPh sb="35" eb="37">
      <t>ハッセイ</t>
    </rPh>
    <rPh sb="39" eb="40">
      <t>アラ</t>
    </rPh>
    <rPh sb="42" eb="44">
      <t>ジュヨウ</t>
    </rPh>
    <rPh sb="48" eb="49">
      <t>トモナ</t>
    </rPh>
    <rPh sb="50" eb="52">
      <t>セイサン</t>
    </rPh>
    <rPh sb="52" eb="54">
      <t>ハキュウ</t>
    </rPh>
    <rPh sb="54" eb="56">
      <t>コウカ</t>
    </rPh>
    <rPh sb="61" eb="62">
      <t>ジ</t>
    </rPh>
    <rPh sb="62" eb="64">
      <t>ハキュウ</t>
    </rPh>
    <rPh sb="64" eb="66">
      <t>コウカ</t>
    </rPh>
    <rPh sb="69" eb="70">
      <t>アラ</t>
    </rPh>
    <rPh sb="72" eb="74">
      <t>ジュヨウ</t>
    </rPh>
    <rPh sb="75" eb="76">
      <t>ウ</t>
    </rPh>
    <rPh sb="80" eb="81">
      <t>ジ</t>
    </rPh>
    <rPh sb="81" eb="83">
      <t>ハキュウ</t>
    </rPh>
    <rPh sb="83" eb="85">
      <t>コウカ</t>
    </rPh>
    <rPh sb="85" eb="87">
      <t>イコウ</t>
    </rPh>
    <rPh sb="89" eb="90">
      <t>ツヅ</t>
    </rPh>
    <rPh sb="96" eb="98">
      <t>ツウジョウ</t>
    </rPh>
    <rPh sb="100" eb="101">
      <t>ジ</t>
    </rPh>
    <rPh sb="101" eb="103">
      <t>ハキュウ</t>
    </rPh>
    <rPh sb="103" eb="105">
      <t>コウカ</t>
    </rPh>
    <rPh sb="108" eb="110">
      <t>ケイソク</t>
    </rPh>
    <rPh sb="111" eb="112">
      <t>トド</t>
    </rPh>
    <phoneticPr fontId="2"/>
  </si>
  <si>
    <t>　財・サービスの需要増加を満たすために発生する県内生産額。</t>
    <rPh sb="1" eb="2">
      <t>ザイ</t>
    </rPh>
    <rPh sb="8" eb="10">
      <t>ジュヨウ</t>
    </rPh>
    <rPh sb="10" eb="12">
      <t>ゾウカ</t>
    </rPh>
    <rPh sb="13" eb="14">
      <t>ミ</t>
    </rPh>
    <rPh sb="23" eb="25">
      <t>ケンナイ</t>
    </rPh>
    <rPh sb="25" eb="27">
      <t>セイサン</t>
    </rPh>
    <rPh sb="27" eb="28">
      <t>ガク</t>
    </rPh>
    <phoneticPr fontId="2"/>
  </si>
  <si>
    <t>粗付加価値額</t>
    <rPh sb="0" eb="1">
      <t>アラ</t>
    </rPh>
    <rPh sb="1" eb="3">
      <t>フカ</t>
    </rPh>
    <rPh sb="3" eb="5">
      <t>カチ</t>
    </rPh>
    <rPh sb="5" eb="6">
      <t>ガク</t>
    </rPh>
    <phoneticPr fontId="2"/>
  </si>
  <si>
    <t>　生産活動により新たに生み出された価値。生産額から原材料などの中間投入額を引いたもので、雇用者所得、営業余剰、減価償却費、間接税などが含まれる。</t>
    <rPh sb="1" eb="3">
      <t>セイサン</t>
    </rPh>
    <rPh sb="3" eb="5">
      <t>カツドウ</t>
    </rPh>
    <rPh sb="8" eb="9">
      <t>アラ</t>
    </rPh>
    <rPh sb="11" eb="12">
      <t>ウ</t>
    </rPh>
    <rPh sb="13" eb="14">
      <t>ダ</t>
    </rPh>
    <rPh sb="17" eb="19">
      <t>カチ</t>
    </rPh>
    <rPh sb="20" eb="23">
      <t>セイサンガク</t>
    </rPh>
    <rPh sb="25" eb="28">
      <t>ゲンザイリョウ</t>
    </rPh>
    <rPh sb="31" eb="33">
      <t>チュウカン</t>
    </rPh>
    <rPh sb="33" eb="35">
      <t>トウニュウ</t>
    </rPh>
    <rPh sb="35" eb="36">
      <t>ガク</t>
    </rPh>
    <rPh sb="37" eb="38">
      <t>ヒ</t>
    </rPh>
    <rPh sb="44" eb="47">
      <t>コヨウシャ</t>
    </rPh>
    <rPh sb="47" eb="49">
      <t>ショトク</t>
    </rPh>
    <rPh sb="50" eb="52">
      <t>エイギョウ</t>
    </rPh>
    <rPh sb="52" eb="54">
      <t>ヨジョウ</t>
    </rPh>
    <rPh sb="55" eb="57">
      <t>ゲンカ</t>
    </rPh>
    <rPh sb="57" eb="59">
      <t>ショウキャク</t>
    </rPh>
    <rPh sb="59" eb="60">
      <t>ヒ</t>
    </rPh>
    <rPh sb="61" eb="64">
      <t>カンセツゼイ</t>
    </rPh>
    <rPh sb="67" eb="68">
      <t>フク</t>
    </rPh>
    <phoneticPr fontId="2"/>
  </si>
  <si>
    <t>投入係数</t>
    <rPh sb="0" eb="2">
      <t>トウニュウ</t>
    </rPh>
    <rPh sb="2" eb="4">
      <t>ケイスウ</t>
    </rPh>
    <phoneticPr fontId="2"/>
  </si>
  <si>
    <t>　ある産業部門がその生産物を１単位生産するために、原材料・燃料等として各産業の生産物をどれくらい使用するかを示すもの。</t>
    <rPh sb="3" eb="5">
      <t>サンギョウ</t>
    </rPh>
    <rPh sb="5" eb="7">
      <t>ブモン</t>
    </rPh>
    <rPh sb="10" eb="13">
      <t>セイサンブツ</t>
    </rPh>
    <rPh sb="15" eb="17">
      <t>タンイ</t>
    </rPh>
    <rPh sb="17" eb="19">
      <t>セイサン</t>
    </rPh>
    <rPh sb="25" eb="28">
      <t>ゲンザイリョウ</t>
    </rPh>
    <rPh sb="29" eb="31">
      <t>ネンリョウ</t>
    </rPh>
    <rPh sb="31" eb="32">
      <t>トウ</t>
    </rPh>
    <rPh sb="35" eb="38">
      <t>カクサンギョウ</t>
    </rPh>
    <rPh sb="39" eb="42">
      <t>セイサンブツ</t>
    </rPh>
    <rPh sb="48" eb="50">
      <t>シヨウ</t>
    </rPh>
    <rPh sb="54" eb="55">
      <t>シメ</t>
    </rPh>
    <phoneticPr fontId="2"/>
  </si>
  <si>
    <t>逆行列係数</t>
    <rPh sb="0" eb="3">
      <t>ギャクギョウレツ</t>
    </rPh>
    <rPh sb="3" eb="5">
      <t>ケイスウ</t>
    </rPh>
    <phoneticPr fontId="2"/>
  </si>
  <si>
    <t>　「フロー」シートも参考にしてください。</t>
    <rPh sb="10" eb="12">
      <t>サンコウ</t>
    </rPh>
    <phoneticPr fontId="2"/>
  </si>
  <si>
    <t>６　その他</t>
    <rPh sb="4" eb="5">
      <t>タ</t>
    </rPh>
    <phoneticPr fontId="2"/>
  </si>
  <si>
    <t>・分析結果は、長野県が保証するものではありません。利用者の責任においてご利用ください。</t>
    <rPh sb="1" eb="3">
      <t>ブンセキ</t>
    </rPh>
    <rPh sb="3" eb="5">
      <t>ケッカ</t>
    </rPh>
    <rPh sb="7" eb="10">
      <t>ナガノケン</t>
    </rPh>
    <rPh sb="11" eb="13">
      <t>ホショウ</t>
    </rPh>
    <rPh sb="25" eb="28">
      <t>リヨウシャ</t>
    </rPh>
    <rPh sb="29" eb="31">
      <t>セキニン</t>
    </rPh>
    <rPh sb="36" eb="38">
      <t>リヨウ</t>
    </rPh>
    <phoneticPr fontId="2"/>
  </si>
  <si>
    <t>・分析方法の変更等により、予告なしに分析ツールを変更する場合があります。</t>
    <rPh sb="1" eb="3">
      <t>ブンセキ</t>
    </rPh>
    <rPh sb="3" eb="5">
      <t>ホウホウ</t>
    </rPh>
    <rPh sb="6" eb="8">
      <t>ヘンコウ</t>
    </rPh>
    <rPh sb="8" eb="9">
      <t>ナド</t>
    </rPh>
    <rPh sb="13" eb="15">
      <t>ヨコク</t>
    </rPh>
    <rPh sb="18" eb="20">
      <t>ブンセキ</t>
    </rPh>
    <rPh sb="24" eb="26">
      <t>ヘンコウ</t>
    </rPh>
    <rPh sb="28" eb="30">
      <t>バアイ</t>
    </rPh>
    <phoneticPr fontId="2"/>
  </si>
  <si>
    <t>１ 需要増加額の入力について</t>
    <rPh sb="2" eb="4">
      <t>ジュヨウ</t>
    </rPh>
    <rPh sb="4" eb="6">
      <t>ゾウカ</t>
    </rPh>
    <rPh sb="6" eb="7">
      <t>ガク</t>
    </rPh>
    <rPh sb="8" eb="10">
      <t>ニュウリョク</t>
    </rPh>
    <phoneticPr fontId="4"/>
  </si>
  <si>
    <t>　  必要に応じて、各部門の自給率（最終需要が県内で調達される割合）を任意に設定することができます。</t>
    <phoneticPr fontId="2"/>
  </si>
  <si>
    <t>　  自給率の設定を変更する場合は、赤枠で囲まれた「変更後の自給率」欄の（薄橙色セル）へ入力します。</t>
    <rPh sb="3" eb="6">
      <t>ジキュウリツ</t>
    </rPh>
    <rPh sb="7" eb="9">
      <t>セッテイ</t>
    </rPh>
    <rPh sb="10" eb="12">
      <t>ヘンコウ</t>
    </rPh>
    <rPh sb="14" eb="16">
      <t>バアイ</t>
    </rPh>
    <rPh sb="18" eb="19">
      <t>アカ</t>
    </rPh>
    <rPh sb="19" eb="20">
      <t>ワク</t>
    </rPh>
    <rPh sb="21" eb="22">
      <t>カコ</t>
    </rPh>
    <rPh sb="26" eb="28">
      <t>ヘンコウ</t>
    </rPh>
    <rPh sb="28" eb="29">
      <t>ゴ</t>
    </rPh>
    <rPh sb="30" eb="33">
      <t>ジキュウリツ</t>
    </rPh>
    <rPh sb="34" eb="35">
      <t>ラン</t>
    </rPh>
    <phoneticPr fontId="2"/>
  </si>
  <si>
    <t>　※変更後の自給率欄へ数値を入力すると、その値が直接効果の計算で適用されます。何も入力しない場合は、長野県</t>
    <rPh sb="2" eb="4">
      <t>ヘンコウ</t>
    </rPh>
    <rPh sb="4" eb="5">
      <t>ゴ</t>
    </rPh>
    <rPh sb="6" eb="9">
      <t>ジキュウリツ</t>
    </rPh>
    <rPh sb="9" eb="10">
      <t>ラン</t>
    </rPh>
    <rPh sb="11" eb="13">
      <t>スウチ</t>
    </rPh>
    <rPh sb="14" eb="16">
      <t>ニュウリョク</t>
    </rPh>
    <rPh sb="22" eb="23">
      <t>アタイ</t>
    </rPh>
    <rPh sb="24" eb="26">
      <t>チョクセツ</t>
    </rPh>
    <rPh sb="26" eb="28">
      <t>コウカ</t>
    </rPh>
    <rPh sb="29" eb="31">
      <t>ケイサン</t>
    </rPh>
    <rPh sb="32" eb="34">
      <t>テキヨウ</t>
    </rPh>
    <rPh sb="39" eb="40">
      <t>ナニ</t>
    </rPh>
    <rPh sb="41" eb="43">
      <t>ニュウリョク</t>
    </rPh>
    <phoneticPr fontId="2"/>
  </si>
  <si>
    <t>　 　　 産業連関表で計算した自給率が適用されます。</t>
    <rPh sb="5" eb="10">
      <t>サンギョウレンカンヒョウ</t>
    </rPh>
    <rPh sb="11" eb="13">
      <t>ケイサン</t>
    </rPh>
    <rPh sb="15" eb="18">
      <t>ジキュウリツ</t>
    </rPh>
    <rPh sb="19" eb="21">
      <t>テキヨウ</t>
    </rPh>
    <phoneticPr fontId="2"/>
  </si>
  <si>
    <t>　県内で、○○に対する需要が〇〇円増加した場合の経済波及効果</t>
    <rPh sb="1" eb="3">
      <t>ケンナイ</t>
    </rPh>
    <rPh sb="8" eb="9">
      <t>タイ</t>
    </rPh>
    <rPh sb="11" eb="13">
      <t>ジュヨウ</t>
    </rPh>
    <rPh sb="16" eb="17">
      <t>エン</t>
    </rPh>
    <rPh sb="17" eb="19">
      <t>ゾウカ</t>
    </rPh>
    <rPh sb="21" eb="23">
      <t>バアイ</t>
    </rPh>
    <rPh sb="24" eb="26">
      <t>ケイザイ</t>
    </rPh>
    <rPh sb="26" eb="28">
      <t>ハキュウ</t>
    </rPh>
    <rPh sb="28" eb="30">
      <t>コウカ</t>
    </rPh>
    <phoneticPr fontId="7"/>
  </si>
  <si>
    <t>　①「総括表」シートについて</t>
    <rPh sb="3" eb="6">
      <t>ソウカツヒョウ</t>
    </rPh>
    <phoneticPr fontId="2"/>
  </si>
  <si>
    <t>　新規需要増加額による県内への経済波及効果や、就業者、雇用者がどれだけ誘発されたかが確認できます。</t>
    <rPh sb="1" eb="3">
      <t>シンキ</t>
    </rPh>
    <rPh sb="3" eb="5">
      <t>ジュヨウ</t>
    </rPh>
    <rPh sb="5" eb="7">
      <t>ゾウカ</t>
    </rPh>
    <rPh sb="7" eb="8">
      <t>ガク</t>
    </rPh>
    <rPh sb="11" eb="12">
      <t>ケン</t>
    </rPh>
    <rPh sb="12" eb="13">
      <t>ナイ</t>
    </rPh>
    <rPh sb="15" eb="17">
      <t>ケイザイ</t>
    </rPh>
    <rPh sb="17" eb="19">
      <t>ハキュウ</t>
    </rPh>
    <rPh sb="19" eb="21">
      <t>コウカ</t>
    </rPh>
    <rPh sb="23" eb="26">
      <t>シュウギョウシャ</t>
    </rPh>
    <rPh sb="27" eb="30">
      <t>コヨウシャ</t>
    </rPh>
    <rPh sb="35" eb="37">
      <t>ユウハツ</t>
    </rPh>
    <rPh sb="42" eb="44">
      <t>カクニン</t>
    </rPh>
    <phoneticPr fontId="2"/>
  </si>
  <si>
    <t>　●入力結果の確認について</t>
    <rPh sb="2" eb="4">
      <t>ニュウリョク</t>
    </rPh>
    <rPh sb="4" eb="6">
      <t>ケッカ</t>
    </rPh>
    <rPh sb="7" eb="9">
      <t>カクニン</t>
    </rPh>
    <phoneticPr fontId="4"/>
  </si>
  <si>
    <t>　 　「入力」シートに入力後、「総括表」、「総合結果」、「フロー」より入力結果の確認ができます。</t>
    <rPh sb="4" eb="6">
      <t>ニュウリョク</t>
    </rPh>
    <rPh sb="11" eb="13">
      <t>ニュウリョク</t>
    </rPh>
    <rPh sb="13" eb="14">
      <t>ゴ</t>
    </rPh>
    <rPh sb="16" eb="19">
      <t>ソウカツヒョウ</t>
    </rPh>
    <rPh sb="22" eb="24">
      <t>ソウゴウ</t>
    </rPh>
    <rPh sb="24" eb="26">
      <t>ケッカ</t>
    </rPh>
    <rPh sb="35" eb="37">
      <t>ニュウリョク</t>
    </rPh>
    <rPh sb="37" eb="39">
      <t>ケッカ</t>
    </rPh>
    <rPh sb="40" eb="42">
      <t>カクニン</t>
    </rPh>
    <phoneticPr fontId="2"/>
  </si>
  <si>
    <t>　②「総合結果」シートについて</t>
    <rPh sb="3" eb="5">
      <t>ソウゴウ</t>
    </rPh>
    <rPh sb="5" eb="7">
      <t>ケッカ</t>
    </rPh>
    <phoneticPr fontId="2"/>
  </si>
  <si>
    <t>　新規需要増加額による県内への経済波及効果や、誘発される就業者、雇用者数を各産業部門別に確認できます。</t>
    <rPh sb="1" eb="3">
      <t>シンキ</t>
    </rPh>
    <rPh sb="3" eb="5">
      <t>ジュヨウ</t>
    </rPh>
    <rPh sb="5" eb="7">
      <t>ゾウカ</t>
    </rPh>
    <rPh sb="7" eb="8">
      <t>ガク</t>
    </rPh>
    <rPh sb="11" eb="13">
      <t>ケンナイ</t>
    </rPh>
    <rPh sb="15" eb="17">
      <t>ケイザイ</t>
    </rPh>
    <rPh sb="17" eb="19">
      <t>ハキュウ</t>
    </rPh>
    <rPh sb="19" eb="21">
      <t>コウカ</t>
    </rPh>
    <rPh sb="23" eb="25">
      <t>ユウハツ</t>
    </rPh>
    <rPh sb="28" eb="31">
      <t>シュウギョウシャ</t>
    </rPh>
    <rPh sb="32" eb="35">
      <t>コヨウシャ</t>
    </rPh>
    <rPh sb="35" eb="36">
      <t>スウ</t>
    </rPh>
    <rPh sb="37" eb="40">
      <t>カクサンギョウ</t>
    </rPh>
    <rPh sb="40" eb="42">
      <t>ブモン</t>
    </rPh>
    <rPh sb="42" eb="43">
      <t>ベツ</t>
    </rPh>
    <rPh sb="44" eb="46">
      <t>カクニン</t>
    </rPh>
    <phoneticPr fontId="2"/>
  </si>
  <si>
    <t>　新規需要増加額による県内への経済波及効果が誘発される流れを確認できます。</t>
    <rPh sb="1" eb="3">
      <t>シンキ</t>
    </rPh>
    <rPh sb="3" eb="5">
      <t>ジュヨウ</t>
    </rPh>
    <rPh sb="5" eb="7">
      <t>ゾウカ</t>
    </rPh>
    <rPh sb="7" eb="8">
      <t>ガク</t>
    </rPh>
    <rPh sb="22" eb="24">
      <t>ユウハツ</t>
    </rPh>
    <rPh sb="27" eb="28">
      <t>ナガ</t>
    </rPh>
    <rPh sb="30" eb="32">
      <t>カクニン</t>
    </rPh>
    <phoneticPr fontId="2"/>
  </si>
  <si>
    <t>　③「フロー」シートについて</t>
    <phoneticPr fontId="2"/>
  </si>
  <si>
    <t>例）県内産の農産物を購入した場合（自給率を100%と設定したい場合）</t>
    <rPh sb="0" eb="1">
      <t>レイ</t>
    </rPh>
    <rPh sb="2" eb="4">
      <t>ケンナイ</t>
    </rPh>
    <rPh sb="4" eb="5">
      <t>サン</t>
    </rPh>
    <rPh sb="6" eb="9">
      <t>ノウサンブツ</t>
    </rPh>
    <rPh sb="10" eb="12">
      <t>コウニュウ</t>
    </rPh>
    <rPh sb="14" eb="16">
      <t>バアイ</t>
    </rPh>
    <rPh sb="17" eb="20">
      <t>ジキュウリツ</t>
    </rPh>
    <rPh sb="26" eb="28">
      <t>セッテイ</t>
    </rPh>
    <rPh sb="31" eb="33">
      <t>バアイ</t>
    </rPh>
    <phoneticPr fontId="2"/>
  </si>
  <si>
    <t>２ 自給率の設定</t>
    <rPh sb="2" eb="5">
      <t>ジキュウリツ</t>
    </rPh>
    <rPh sb="6" eb="8">
      <t>セッテイ</t>
    </rPh>
    <phoneticPr fontId="2"/>
  </si>
  <si>
    <t>３ 消費転換率の設定</t>
    <rPh sb="2" eb="4">
      <t>ショウヒ</t>
    </rPh>
    <rPh sb="4" eb="6">
      <t>テンカン</t>
    </rPh>
    <rPh sb="6" eb="7">
      <t>リツ</t>
    </rPh>
    <rPh sb="8" eb="10">
      <t>セッテイ</t>
    </rPh>
    <phoneticPr fontId="2"/>
  </si>
  <si>
    <t>４ 表示単位の設定</t>
    <rPh sb="2" eb="4">
      <t>ヒョウジ</t>
    </rPh>
    <rPh sb="4" eb="6">
      <t>タンイ</t>
    </rPh>
    <rPh sb="7" eb="9">
      <t>セッテイ</t>
    </rPh>
    <phoneticPr fontId="2"/>
  </si>
  <si>
    <t xml:space="preserve"> 　 独自の調査などにより財・サービスの自給率が判明している場合は、ここでその値を入力します。</t>
    <phoneticPr fontId="2"/>
  </si>
  <si>
    <t>「入力」シートで、2次波及効果の計算に使用する消費転換率を選択します。</t>
    <rPh sb="1" eb="3">
      <t>ニュウリョク</t>
    </rPh>
    <rPh sb="10" eb="11">
      <t>ジ</t>
    </rPh>
    <rPh sb="11" eb="13">
      <t>ハキュウ</t>
    </rPh>
    <rPh sb="13" eb="15">
      <t>コウカ</t>
    </rPh>
    <rPh sb="16" eb="18">
      <t>ケイサン</t>
    </rPh>
    <rPh sb="19" eb="21">
      <t>シヨウ</t>
    </rPh>
    <rPh sb="23" eb="28">
      <t>ショウヒテンカンリツ</t>
    </rPh>
    <rPh sb="29" eb="31">
      <t>センタク</t>
    </rPh>
    <phoneticPr fontId="2"/>
  </si>
  <si>
    <t>「入力」シートで、金額の表示単位を選択できます。</t>
    <rPh sb="1" eb="3">
      <t>ニュウリョク</t>
    </rPh>
    <rPh sb="9" eb="11">
      <t>キンガク</t>
    </rPh>
    <rPh sb="12" eb="14">
      <t>ヒョウジ</t>
    </rPh>
    <rPh sb="14" eb="16">
      <t>タンイ</t>
    </rPh>
    <rPh sb="17" eb="19">
      <t>センタク</t>
    </rPh>
    <phoneticPr fontId="2"/>
  </si>
  <si>
    <t>（以下のシートは計算用なので、基本的に入力者側での操作はありません）</t>
    <rPh sb="1" eb="3">
      <t>イカ</t>
    </rPh>
    <rPh sb="8" eb="10">
      <t>ケイサン</t>
    </rPh>
    <rPh sb="10" eb="11">
      <t>ヨウ</t>
    </rPh>
    <rPh sb="15" eb="18">
      <t>キホンテキ</t>
    </rPh>
    <rPh sb="19" eb="21">
      <t>ニュウリョク</t>
    </rPh>
    <rPh sb="21" eb="22">
      <t>シャ</t>
    </rPh>
    <rPh sb="22" eb="23">
      <t>ガワ</t>
    </rPh>
    <rPh sb="25" eb="27">
      <t>ソウサ</t>
    </rPh>
    <phoneticPr fontId="2"/>
  </si>
  <si>
    <t>　経済波及効果の分析結果を表やグラフにまとめています。</t>
    <rPh sb="1" eb="3">
      <t>ケイザイ</t>
    </rPh>
    <rPh sb="3" eb="5">
      <t>ハキュウ</t>
    </rPh>
    <rPh sb="5" eb="7">
      <t>コウカ</t>
    </rPh>
    <phoneticPr fontId="10"/>
  </si>
  <si>
    <t>経済波及効果の分析の『留意事項』をお読みください。</t>
    <rPh sb="0" eb="2">
      <t>ケイザイ</t>
    </rPh>
    <rPh sb="2" eb="4">
      <t>ハキュウ</t>
    </rPh>
    <rPh sb="4" eb="6">
      <t>コウカ</t>
    </rPh>
    <rPh sb="7" eb="9">
      <t>ブンセキ</t>
    </rPh>
    <rPh sb="11" eb="13">
      <t>リュウイ</t>
    </rPh>
    <phoneticPr fontId="2"/>
  </si>
  <si>
    <t>経済波及効果の確認ポイントについて、『入力結果の確認』についてをお読みください。</t>
    <rPh sb="0" eb="2">
      <t>ケイザイ</t>
    </rPh>
    <rPh sb="2" eb="4">
      <t>ハキュウ</t>
    </rPh>
    <rPh sb="4" eb="6">
      <t>コウカ</t>
    </rPh>
    <rPh sb="7" eb="9">
      <t>カクニン</t>
    </rPh>
    <rPh sb="19" eb="21">
      <t>ニュウリョク</t>
    </rPh>
    <rPh sb="21" eb="23">
      <t>ケッカ</t>
    </rPh>
    <rPh sb="24" eb="26">
      <t>カクニン</t>
    </rPh>
    <rPh sb="33" eb="34">
      <t>ヨ</t>
    </rPh>
    <phoneticPr fontId="2"/>
  </si>
  <si>
    <t>投入係数×C</t>
    <rPh sb="0" eb="4">
      <t>トウニュウケイスウ</t>
    </rPh>
    <phoneticPr fontId="1"/>
  </si>
  <si>
    <t>逆行列係数×G</t>
    <rPh sb="0" eb="5">
      <t>ギャクギョウレツケイスウ</t>
    </rPh>
    <phoneticPr fontId="1"/>
  </si>
  <si>
    <t>逆行列係数×O</t>
    <rPh sb="0" eb="3">
      <t>ギャクギョウレツ</t>
    </rPh>
    <rPh sb="3" eb="5">
      <t>ケイスウ</t>
    </rPh>
    <phoneticPr fontId="1"/>
  </si>
  <si>
    <t>⇒端数切捨て</t>
    <rPh sb="1" eb="3">
      <t>ハスウ</t>
    </rPh>
    <rPh sb="3" eb="5">
      <t>キリス</t>
    </rPh>
    <phoneticPr fontId="2"/>
  </si>
  <si>
    <t>　　需要増加額</t>
    <rPh sb="2" eb="4">
      <t>ジュヨウ</t>
    </rPh>
    <rPh sb="4" eb="6">
      <t>ゾウカ</t>
    </rPh>
    <rPh sb="6" eb="7">
      <t>ガク</t>
    </rPh>
    <phoneticPr fontId="2"/>
  </si>
  <si>
    <t>×自給率</t>
    <rPh sb="1" eb="4">
      <t>ジキュウリツ</t>
    </rPh>
    <phoneticPr fontId="2"/>
  </si>
  <si>
    <t>×投入係数</t>
    <rPh sb="1" eb="3">
      <t>トウニュウ</t>
    </rPh>
    <rPh sb="3" eb="5">
      <t>ケイスウ</t>
    </rPh>
    <phoneticPr fontId="2"/>
  </si>
  <si>
    <t>×粗付加価値率</t>
    <rPh sb="1" eb="2">
      <t>アラ</t>
    </rPh>
    <rPh sb="2" eb="4">
      <t>フカ</t>
    </rPh>
    <rPh sb="4" eb="6">
      <t>カチ</t>
    </rPh>
    <rPh sb="6" eb="7">
      <t>リツ</t>
    </rPh>
    <phoneticPr fontId="2"/>
  </si>
  <si>
    <t>×雇用者所得率</t>
    <rPh sb="1" eb="4">
      <t>コヨウシャ</t>
    </rPh>
    <rPh sb="4" eb="6">
      <t>ショトク</t>
    </rPh>
    <rPh sb="6" eb="7">
      <t>リツ</t>
    </rPh>
    <phoneticPr fontId="2"/>
  </si>
  <si>
    <t>粗付加価値誘発額</t>
    <rPh sb="0" eb="1">
      <t>アラ</t>
    </rPh>
    <rPh sb="1" eb="3">
      <t>フカ</t>
    </rPh>
    <rPh sb="3" eb="5">
      <t>カチ</t>
    </rPh>
    <rPh sb="5" eb="7">
      <t>ユウハツ</t>
    </rPh>
    <rPh sb="7" eb="8">
      <t>ガク</t>
    </rPh>
    <phoneticPr fontId="2"/>
  </si>
  <si>
    <t>うち雇用者所得誘発額</t>
    <phoneticPr fontId="2"/>
  </si>
  <si>
    <t>×逆行列係数</t>
    <rPh sb="1" eb="4">
      <t>ギャクギョウレツ</t>
    </rPh>
    <rPh sb="4" eb="6">
      <t>ケイスウ</t>
    </rPh>
    <phoneticPr fontId="2"/>
  </si>
  <si>
    <t>雇用者所得総額
（直接+1次波及）</t>
    <rPh sb="0" eb="3">
      <t>コヨウシャ</t>
    </rPh>
    <rPh sb="3" eb="5">
      <t>ショトク</t>
    </rPh>
    <rPh sb="5" eb="7">
      <t>ソウガク</t>
    </rPh>
    <rPh sb="9" eb="11">
      <t>チョクセツ</t>
    </rPh>
    <rPh sb="13" eb="14">
      <t>ジ</t>
    </rPh>
    <rPh sb="14" eb="16">
      <t>ハキュウ</t>
    </rPh>
    <phoneticPr fontId="2"/>
  </si>
  <si>
    <t>×消費転換率</t>
    <rPh sb="1" eb="3">
      <t>ショウヒ</t>
    </rPh>
    <rPh sb="3" eb="5">
      <t>テンカン</t>
    </rPh>
    <rPh sb="5" eb="6">
      <t>リツ</t>
    </rPh>
    <phoneticPr fontId="2"/>
  </si>
  <si>
    <t>%</t>
    <phoneticPr fontId="2"/>
  </si>
  <si>
    <t>消費支出増加額</t>
    <rPh sb="0" eb="2">
      <t>ショウヒ</t>
    </rPh>
    <rPh sb="2" eb="4">
      <t>シシュツ</t>
    </rPh>
    <rPh sb="4" eb="6">
      <t>ゾウカ</t>
    </rPh>
    <rPh sb="6" eb="7">
      <t>ガク</t>
    </rPh>
    <phoneticPr fontId="2"/>
  </si>
  <si>
    <t>×民間消費支出構成比</t>
    <rPh sb="1" eb="3">
      <t>ミンカン</t>
    </rPh>
    <rPh sb="3" eb="5">
      <t>ショウヒ</t>
    </rPh>
    <rPh sb="5" eb="7">
      <t>シシュツ</t>
    </rPh>
    <rPh sb="7" eb="10">
      <t>コウセイヒ</t>
    </rPh>
    <phoneticPr fontId="2"/>
  </si>
  <si>
    <t>〈 まとめ 〉</t>
    <phoneticPr fontId="2"/>
  </si>
  <si>
    <t>生産誘発額</t>
    <rPh sb="0" eb="5">
      <t>セイサンユウハツガク</t>
    </rPh>
    <phoneticPr fontId="2"/>
  </si>
  <si>
    <t>　粗付加価値誘発額</t>
    <rPh sb="1" eb="6">
      <t>アラフカカチ</t>
    </rPh>
    <rPh sb="6" eb="8">
      <t>ユウハツ</t>
    </rPh>
    <rPh sb="8" eb="9">
      <t>ガク</t>
    </rPh>
    <phoneticPr fontId="2"/>
  </si>
  <si>
    <t>　うち雇用者所得誘発額</t>
    <rPh sb="3" eb="8">
      <t>コヨウシャショトク</t>
    </rPh>
    <rPh sb="8" eb="10">
      <t>ユウハツ</t>
    </rPh>
    <rPh sb="10" eb="11">
      <t>ガク</t>
    </rPh>
    <phoneticPr fontId="2"/>
  </si>
  <si>
    <t>（注）端数処理の関係で、内訳の計と合計値が一致しない場合があります。</t>
    <rPh sb="1" eb="2">
      <t>チュウ</t>
    </rPh>
    <rPh sb="3" eb="7">
      <t>ハスウショリ</t>
    </rPh>
    <rPh sb="8" eb="10">
      <t>カンケイ</t>
    </rPh>
    <rPh sb="12" eb="14">
      <t>ウチワケ</t>
    </rPh>
    <rPh sb="15" eb="16">
      <t>ケイ</t>
    </rPh>
    <rPh sb="17" eb="20">
      <t>ゴウケイチ</t>
    </rPh>
    <rPh sb="21" eb="23">
      <t>イッチ</t>
    </rPh>
    <rPh sb="26" eb="28">
      <t>バアイ</t>
    </rPh>
    <phoneticPr fontId="2"/>
  </si>
  <si>
    <t>消費
支出額増加額</t>
    <rPh sb="0" eb="2">
      <t>ショウヒ</t>
    </rPh>
    <rPh sb="3" eb="5">
      <t>シシュツ</t>
    </rPh>
    <rPh sb="5" eb="6">
      <t>ガク</t>
    </rPh>
    <rPh sb="6" eb="8">
      <t>ゾウカ</t>
    </rPh>
    <rPh sb="8" eb="9">
      <t>ガク</t>
    </rPh>
    <phoneticPr fontId="2"/>
  </si>
  <si>
    <t>　粗付加価値誘発額</t>
    <rPh sb="1" eb="2">
      <t>アラ</t>
    </rPh>
    <rPh sb="2" eb="4">
      <t>フカ</t>
    </rPh>
    <rPh sb="4" eb="6">
      <t>カチ</t>
    </rPh>
    <rPh sb="6" eb="8">
      <t>ユウハツ</t>
    </rPh>
    <rPh sb="8" eb="9">
      <t>ガク</t>
    </rPh>
    <phoneticPr fontId="7"/>
  </si>
  <si>
    <t>　うち雇用者所得誘発額</t>
    <rPh sb="3" eb="6">
      <t>コヨウシャ</t>
    </rPh>
    <rPh sb="6" eb="8">
      <t>ショトク</t>
    </rPh>
    <rPh sb="8" eb="10">
      <t>ユウハツ</t>
    </rPh>
    <rPh sb="10" eb="11">
      <t>ガク</t>
    </rPh>
    <phoneticPr fontId="7"/>
  </si>
  <si>
    <t>　この分析ツールは、「令和２年（2020年）長野県産業連関表」を使って、長野県内への経済波及効果を分析するためのツールです。 該当する産業部門に需要増加額を入力すると、自動で経済波及効果が計算されます。</t>
    <phoneticPr fontId="2"/>
  </si>
  <si>
    <t>　産業部門別の経済波及効果の計算結果を表にまとめています。</t>
    <rPh sb="5" eb="6">
      <t>ベツ</t>
    </rPh>
    <rPh sb="7" eb="9">
      <t>ケイザイ</t>
    </rPh>
    <rPh sb="9" eb="11">
      <t>ハキュウ</t>
    </rPh>
    <rPh sb="11" eb="13">
      <t>コウカ</t>
    </rPh>
    <phoneticPr fontId="2"/>
  </si>
  <si>
    <t>　この分析ツールの設定は以下のとおりです。 
　① 生産誘発額、粗付加価値誘発額、雇用者所得誘発額、就業誘発者数及び雇用者誘発者数を
　　２次波及効果まで測定します。
　② ２次波及効果の算定に用いる消費転換率は、家計調査（総務省）、全国家計構造調査
　　（総務省）を基に算出しています。
　③ 購入者価格を生産者価格に変換するマージン率は、国の産業連関表のマージン率を利用
　　します。</t>
    <rPh sb="3" eb="5">
      <t>ブンセキ</t>
    </rPh>
    <rPh sb="9" eb="11">
      <t>セッテイ</t>
    </rPh>
    <rPh sb="12" eb="14">
      <t>イカ</t>
    </rPh>
    <phoneticPr fontId="2"/>
  </si>
  <si>
    <t>　 産業連関表による経済波及効果分析は、一つの経済モデルであり、以下のような前提条件や留意点に注意が必要です。</t>
    <phoneticPr fontId="2"/>
  </si>
  <si>
    <t xml:space="preserve">    </t>
    <phoneticPr fontId="2"/>
  </si>
  <si>
    <t>　 財・サービスの需要増加額は、産業連関表の部門ごとに設定します。どの部門に設定するかにより分析結果が異なるため、旅行消費支出による需要増加額がどの部門に該当するのかを特定する必要があります。</t>
    <rPh sb="9" eb="11">
      <t>ジュヨウ</t>
    </rPh>
    <rPh sb="11" eb="13">
      <t>ゾウカ</t>
    </rPh>
    <rPh sb="13" eb="14">
      <t>ガク</t>
    </rPh>
    <rPh sb="16" eb="18">
      <t>サンギョウ</t>
    </rPh>
    <rPh sb="18" eb="20">
      <t>レンカン</t>
    </rPh>
    <rPh sb="20" eb="21">
      <t>ヒョウ</t>
    </rPh>
    <rPh sb="22" eb="24">
      <t>ブモン</t>
    </rPh>
    <rPh sb="27" eb="29">
      <t>セッテイ</t>
    </rPh>
    <phoneticPr fontId="2"/>
  </si>
  <si>
    <t>　購入者価格とは、流通経費（商業マージン、運輸マージン）を含めた購入者から見た価格で、生産者価格は生産者が出荷するときの価格です。産業連関表は生産者価格で作成されているため、経済波及効果を計算する際、最終需要額が購入者価格であれば生産者価格への変換が必要になります。
　このツールでは、「入力」シートで購入者価格の欄に数値を入力すると、自動で生産者価格へ変換されます。</t>
    <rPh sb="1" eb="6">
      <t>コウニュウシャカカク</t>
    </rPh>
    <rPh sb="9" eb="11">
      <t>リュウツウ</t>
    </rPh>
    <rPh sb="11" eb="13">
      <t>ケイヒ</t>
    </rPh>
    <rPh sb="14" eb="16">
      <t>ショウギョウ</t>
    </rPh>
    <rPh sb="21" eb="23">
      <t>ウンユ</t>
    </rPh>
    <rPh sb="29" eb="30">
      <t>フク</t>
    </rPh>
    <rPh sb="32" eb="34">
      <t>コウニュウ</t>
    </rPh>
    <rPh sb="34" eb="35">
      <t>シャ</t>
    </rPh>
    <rPh sb="37" eb="38">
      <t>ミ</t>
    </rPh>
    <rPh sb="39" eb="41">
      <t>カカク</t>
    </rPh>
    <rPh sb="43" eb="46">
      <t>セイサンシャ</t>
    </rPh>
    <phoneticPr fontId="2"/>
  </si>
  <si>
    <t>　消費転換率は、1次波及効果までの過程で生まれた所得（付加価値）のうち、消費に回る分を計算するために設定するものです。1次波及効果までに生じる付加価値は、雇用者所得のほかに企業の利益である営業余剰がありますが、営業余剰に対する企業の支出（設備投資等）は算出が困難なことから、雇用者所得に限定しています。消費転換率は産業連関表から計算されるものではなく、決められた設定方法はありませんが、「家計調査」等の既存の統計データを利用する方法が一般的です。
　このツールでは、総世帯のうち勤労者世帯の「消費支出÷実収入」により算出された値をリストから選択することが可能であり、初期設定値は「家計調査」における長野市の直近５年間の平均値となっています。</t>
    <rPh sb="1" eb="3">
      <t>ショウヒ</t>
    </rPh>
    <rPh sb="3" eb="5">
      <t>テンカン</t>
    </rPh>
    <rPh sb="5" eb="6">
      <t>リツ</t>
    </rPh>
    <rPh sb="9" eb="10">
      <t>ジ</t>
    </rPh>
    <rPh sb="10" eb="12">
      <t>ハキュウ</t>
    </rPh>
    <rPh sb="12" eb="14">
      <t>コウカ</t>
    </rPh>
    <rPh sb="17" eb="19">
      <t>カテイ</t>
    </rPh>
    <rPh sb="20" eb="21">
      <t>ウ</t>
    </rPh>
    <rPh sb="24" eb="26">
      <t>ショトク</t>
    </rPh>
    <rPh sb="27" eb="29">
      <t>フカ</t>
    </rPh>
    <rPh sb="29" eb="31">
      <t>カチ</t>
    </rPh>
    <rPh sb="36" eb="38">
      <t>ショウヒ</t>
    </rPh>
    <rPh sb="39" eb="40">
      <t>マワ</t>
    </rPh>
    <rPh sb="41" eb="42">
      <t>ブン</t>
    </rPh>
    <rPh sb="43" eb="45">
      <t>ケイサン</t>
    </rPh>
    <phoneticPr fontId="2"/>
  </si>
  <si>
    <t>・家計調査より調査対象市町村、標本数が多く、県全体のデータがある
・調査期間が10月及び11月の２か月間であり、1年間の平均データではない</t>
    <rPh sb="1" eb="3">
      <t>カケイ</t>
    </rPh>
    <rPh sb="3" eb="5">
      <t>チョウサ</t>
    </rPh>
    <rPh sb="7" eb="9">
      <t>チョウサ</t>
    </rPh>
    <rPh sb="9" eb="11">
      <t>タイショウ</t>
    </rPh>
    <rPh sb="11" eb="14">
      <t>シチョウソン</t>
    </rPh>
    <rPh sb="15" eb="17">
      <t>ヒョウホン</t>
    </rPh>
    <rPh sb="17" eb="18">
      <t>スウ</t>
    </rPh>
    <rPh sb="19" eb="20">
      <t>オオ</t>
    </rPh>
    <rPh sb="22" eb="25">
      <t>ケンゼンタイ</t>
    </rPh>
    <rPh sb="34" eb="36">
      <t>チョウサ</t>
    </rPh>
    <rPh sb="36" eb="38">
      <t>キカン</t>
    </rPh>
    <rPh sb="41" eb="42">
      <t>ガツ</t>
    </rPh>
    <rPh sb="42" eb="43">
      <t>オヨ</t>
    </rPh>
    <rPh sb="46" eb="47">
      <t>ガツ</t>
    </rPh>
    <rPh sb="57" eb="59">
      <t>ネンカン</t>
    </rPh>
    <rPh sb="60" eb="62">
      <t>ヘイキン</t>
    </rPh>
    <phoneticPr fontId="2"/>
  </si>
  <si>
    <t>　建設・公務などいくつかの部門は、産業連関表の定義上、自給率が100％となっています。
　例えば、建設部門では、各部材が県外から調達されていても、建物、道路などを作るという生産活動は全てその場所（県内）で行われるため、自給率は100％となります。原材料となる部材には、移輸入が発生します。公務部門も同様の理由で自給率は100％となります。</t>
    <rPh sb="1" eb="3">
      <t>ケンセツ</t>
    </rPh>
    <rPh sb="4" eb="6">
      <t>コウム</t>
    </rPh>
    <rPh sb="13" eb="15">
      <t>ブモン</t>
    </rPh>
    <rPh sb="17" eb="21">
      <t>サンギョウレンカン</t>
    </rPh>
    <rPh sb="21" eb="22">
      <t>ヒョウ</t>
    </rPh>
    <rPh sb="23" eb="25">
      <t>テイギ</t>
    </rPh>
    <rPh sb="25" eb="26">
      <t>ジョウ</t>
    </rPh>
    <rPh sb="27" eb="30">
      <t>ジキュウリツ</t>
    </rPh>
    <phoneticPr fontId="2"/>
  </si>
  <si>
    <t>就業(雇用)
者誘発数</t>
    <rPh sb="0" eb="2">
      <t>シュウギョウ</t>
    </rPh>
    <rPh sb="3" eb="5">
      <t>コヨウ</t>
    </rPh>
    <rPh sb="7" eb="8">
      <t>シャ</t>
    </rPh>
    <rPh sb="8" eb="10">
      <t>ユウハツ</t>
    </rPh>
    <rPh sb="10" eb="11">
      <t>スウ</t>
    </rPh>
    <phoneticPr fontId="2"/>
  </si>
  <si>
    <t>　生産誘発額を達成するために必要な労働力量。就業者から自営業主と家族従事者を除いたものを雇用者としている。（有給役員は含まれている）
　生産誘発に比例して求められる理論値であり、新規雇用者数ではない。一年間働いた場合に必要な労働力量を表している。</t>
    <rPh sb="1" eb="3">
      <t>セイサン</t>
    </rPh>
    <rPh sb="3" eb="5">
      <t>ユウハツ</t>
    </rPh>
    <rPh sb="5" eb="6">
      <t>ガク</t>
    </rPh>
    <rPh sb="7" eb="9">
      <t>タッセイ</t>
    </rPh>
    <rPh sb="14" eb="16">
      <t>ヒツヨウ</t>
    </rPh>
    <rPh sb="17" eb="19">
      <t>ロウドウ</t>
    </rPh>
    <rPh sb="19" eb="20">
      <t>チカラ</t>
    </rPh>
    <rPh sb="20" eb="21">
      <t>リョウ</t>
    </rPh>
    <rPh sb="22" eb="25">
      <t>シュウギョウシャ</t>
    </rPh>
    <rPh sb="27" eb="30">
      <t>ジエイギョウ</t>
    </rPh>
    <rPh sb="30" eb="31">
      <t>シュ</t>
    </rPh>
    <rPh sb="32" eb="34">
      <t>カゾク</t>
    </rPh>
    <rPh sb="34" eb="37">
      <t>ジュウジシャ</t>
    </rPh>
    <rPh sb="38" eb="39">
      <t>ノゾ</t>
    </rPh>
    <rPh sb="44" eb="47">
      <t>コヨウシャ</t>
    </rPh>
    <rPh sb="68" eb="70">
      <t>セイサン</t>
    </rPh>
    <rPh sb="70" eb="72">
      <t>ユウハツ</t>
    </rPh>
    <rPh sb="73" eb="75">
      <t>ヒレイ</t>
    </rPh>
    <rPh sb="77" eb="78">
      <t>モト</t>
    </rPh>
    <rPh sb="82" eb="85">
      <t>リロンチ</t>
    </rPh>
    <rPh sb="89" eb="91">
      <t>シンキ</t>
    </rPh>
    <rPh sb="91" eb="94">
      <t>コヨウシャ</t>
    </rPh>
    <rPh sb="94" eb="95">
      <t>スウ</t>
    </rPh>
    <rPh sb="100" eb="101">
      <t>イチ</t>
    </rPh>
    <rPh sb="101" eb="103">
      <t>ネンカン</t>
    </rPh>
    <rPh sb="103" eb="104">
      <t>ハタラ</t>
    </rPh>
    <rPh sb="106" eb="108">
      <t>バアイ</t>
    </rPh>
    <rPh sb="109" eb="111">
      <t>ヒツヨウ</t>
    </rPh>
    <rPh sb="112" eb="115">
      <t>ロウドウリョク</t>
    </rPh>
    <rPh sb="115" eb="116">
      <t>リョウ</t>
    </rPh>
    <rPh sb="117" eb="118">
      <t>アラワ</t>
    </rPh>
    <phoneticPr fontId="2"/>
  </si>
  <si>
    <t>　ある産業に対して１単位の最終需要が発生したとき、各産業部門に対して直接・間接にどれだけ生産波及効果を及ぼすかを示すもの。このツールで使用している逆行列係数は、波及効果が県外へ流出することを考慮した開放型。</t>
    <rPh sb="3" eb="5">
      <t>サンギョウ</t>
    </rPh>
    <rPh sb="6" eb="7">
      <t>タイ</t>
    </rPh>
    <rPh sb="10" eb="12">
      <t>タンイ</t>
    </rPh>
    <rPh sb="13" eb="15">
      <t>サイシュウ</t>
    </rPh>
    <rPh sb="15" eb="17">
      <t>ジュヨウ</t>
    </rPh>
    <rPh sb="18" eb="20">
      <t>ハッセイ</t>
    </rPh>
    <rPh sb="25" eb="28">
      <t>カクサンギョウ</t>
    </rPh>
    <rPh sb="28" eb="30">
      <t>ブモン</t>
    </rPh>
    <rPh sb="31" eb="32">
      <t>タイ</t>
    </rPh>
    <rPh sb="34" eb="36">
      <t>チョクセツ</t>
    </rPh>
    <rPh sb="37" eb="39">
      <t>カンセツ</t>
    </rPh>
    <rPh sb="44" eb="46">
      <t>セイサン</t>
    </rPh>
    <rPh sb="46" eb="48">
      <t>ハキュウ</t>
    </rPh>
    <rPh sb="48" eb="50">
      <t>コウカ</t>
    </rPh>
    <rPh sb="51" eb="52">
      <t>オヨ</t>
    </rPh>
    <rPh sb="56" eb="57">
      <t>シメ</t>
    </rPh>
    <rPh sb="67" eb="69">
      <t>シヨウ</t>
    </rPh>
    <rPh sb="73" eb="78">
      <t>ギャクギョウレツケイスウ</t>
    </rPh>
    <rPh sb="80" eb="82">
      <t>ハキュウ</t>
    </rPh>
    <rPh sb="82" eb="84">
      <t>コウカ</t>
    </rPh>
    <rPh sb="85" eb="87">
      <t>ケンガイ</t>
    </rPh>
    <rPh sb="88" eb="90">
      <t>リュウシュツ</t>
    </rPh>
    <rPh sb="95" eb="97">
      <t>コウリョ</t>
    </rPh>
    <rPh sb="99" eb="102">
      <t>カイホウガタ</t>
    </rPh>
    <phoneticPr fontId="2"/>
  </si>
  <si>
    <t>・この分析ツールは、産業連関表を使った分析の一例であり、産業連関分析の理解・普及を目的として公表しています。</t>
    <rPh sb="3" eb="5">
      <t>ブンセキ</t>
    </rPh>
    <rPh sb="28" eb="30">
      <t>サンギョウ</t>
    </rPh>
    <rPh sb="30" eb="32">
      <t>レンカン</t>
    </rPh>
    <rPh sb="32" eb="34">
      <t>ブンセキ</t>
    </rPh>
    <rPh sb="35" eb="37">
      <t>リカイ</t>
    </rPh>
    <rPh sb="38" eb="40">
      <t>フキュウ</t>
    </rPh>
    <phoneticPr fontId="2"/>
  </si>
  <si>
    <t>・この分析ツールを利用した分析結果を公表・発表した場合には、長野県企画振興部総合政策課統計室までご連絡ください。</t>
    <rPh sb="3" eb="5">
      <t>ブンセキ</t>
    </rPh>
    <rPh sb="9" eb="11">
      <t>リヨウ</t>
    </rPh>
    <rPh sb="13" eb="15">
      <t>ブンセキ</t>
    </rPh>
    <rPh sb="15" eb="17">
      <t>ケッカ</t>
    </rPh>
    <rPh sb="18" eb="20">
      <t>コウヒョウ</t>
    </rPh>
    <rPh sb="21" eb="23">
      <t>ハッピョウ</t>
    </rPh>
    <rPh sb="25" eb="27">
      <t>バアイ</t>
    </rPh>
    <rPh sb="30" eb="33">
      <t>ナガノケン</t>
    </rPh>
    <rPh sb="33" eb="35">
      <t>キカク</t>
    </rPh>
    <rPh sb="35" eb="37">
      <t>シンコウ</t>
    </rPh>
    <rPh sb="37" eb="38">
      <t>ブ</t>
    </rPh>
    <rPh sb="38" eb="40">
      <t>ソウゴウ</t>
    </rPh>
    <rPh sb="40" eb="43">
      <t>セイサクカ</t>
    </rPh>
    <phoneticPr fontId="2"/>
  </si>
  <si>
    <t>　</t>
    <phoneticPr fontId="2"/>
  </si>
  <si>
    <t>1　経済波及効果分析ツール（108部門）について</t>
    <rPh sb="2" eb="8">
      <t>ケイザイハキュウコウカ</t>
    </rPh>
    <rPh sb="8" eb="10">
      <t>ブンセキ</t>
    </rPh>
    <rPh sb="17" eb="19">
      <t>ブモン</t>
    </rPh>
    <phoneticPr fontId="2"/>
  </si>
  <si>
    <t>部門名（108部門）</t>
    <rPh sb="0" eb="2">
      <t>ブモン</t>
    </rPh>
    <rPh sb="2" eb="3">
      <t>メイ</t>
    </rPh>
    <rPh sb="7" eb="9">
      <t>ブモン</t>
    </rPh>
    <phoneticPr fontId="2"/>
  </si>
  <si>
    <t>2022～2024
平均</t>
    <rPh sb="10" eb="12">
      <t>ヘイキン</t>
    </rPh>
    <phoneticPr fontId="2"/>
  </si>
  <si>
    <t>有機化学工業製品（石油化学系基礎製品・合成樹脂を除く。）</t>
  </si>
  <si>
    <t>通信・映像・音響機器</t>
  </si>
  <si>
    <t>電気</t>
  </si>
  <si>
    <t>道路輸送（自家輸送を除く。）</t>
  </si>
  <si>
    <t>獣医業</t>
  </si>
  <si>
    <t>粗付加価値部門計</t>
  </si>
  <si>
    <t>県内生産額</t>
  </si>
  <si>
    <t>部門名（108部門）</t>
    <rPh sb="7" eb="9">
      <t>ブモン</t>
    </rPh>
    <phoneticPr fontId="11"/>
  </si>
  <si>
    <t>部門名（108分類）</t>
    <rPh sb="7" eb="9">
      <t>ブンルイ</t>
    </rPh>
    <phoneticPr fontId="11"/>
  </si>
  <si>
    <t>※　商業マージン率＝商業マージン÷需要合計、運輸マージン率＝貨物運賃÷需要合計
　　令和２年（2020年）産業連関表　取引基本表（購入者価格評価表）（総合大分類）より算出</t>
    <rPh sb="2" eb="4">
      <t>ショウギョウ</t>
    </rPh>
    <rPh sb="8" eb="9">
      <t>リツ</t>
    </rPh>
    <rPh sb="10" eb="12">
      <t>ショウギョウ</t>
    </rPh>
    <rPh sb="17" eb="19">
      <t>ジュヨウ</t>
    </rPh>
    <rPh sb="19" eb="21">
      <t>ゴウケイ</t>
    </rPh>
    <rPh sb="22" eb="24">
      <t>ウンユ</t>
    </rPh>
    <rPh sb="28" eb="29">
      <t>リツ</t>
    </rPh>
    <rPh sb="30" eb="32">
      <t>カモツ</t>
    </rPh>
    <rPh sb="32" eb="34">
      <t>ウンチン</t>
    </rPh>
    <rPh sb="35" eb="37">
      <t>ジュヨウ</t>
    </rPh>
    <rPh sb="37" eb="39">
      <t>ゴウケイ</t>
    </rPh>
    <phoneticPr fontId="2"/>
  </si>
  <si>
    <t>※　運輸マージンのうち、緑色のセルは全国の国内貨物運賃表における運輸部門の需要合計構成比を使用しています。</t>
    <rPh sb="12" eb="13">
      <t>ミドリ</t>
    </rPh>
    <phoneticPr fontId="2"/>
  </si>
  <si>
    <t>※　民間消費支出構成比のうち、屑・副産物の取り扱いの関係で異常値が発生している部門を「0」としています（紫色のセル）。</t>
    <phoneticPr fontId="2"/>
  </si>
  <si>
    <t>※　商業マージン率のうち、商業の部門は「０」としています（紫色のセル）</t>
    <rPh sb="2" eb="4">
      <t>ショウギョウ</t>
    </rPh>
    <rPh sb="8" eb="9">
      <t>リツ</t>
    </rPh>
    <rPh sb="13" eb="15">
      <t>ショウギョウ</t>
    </rPh>
    <rPh sb="16" eb="18">
      <t>ブモン</t>
    </rPh>
    <phoneticPr fontId="2"/>
  </si>
  <si>
    <t>粗付加価値</t>
    <rPh sb="0" eb="5">
      <t>アラフカカチ</t>
    </rPh>
    <phoneticPr fontId="20"/>
  </si>
  <si>
    <t>雇用者所得</t>
    <rPh sb="0" eb="5">
      <t>コヨウシャショトク</t>
    </rPh>
    <phoneticPr fontId="20"/>
  </si>
  <si>
    <t>民間消費支出</t>
  </si>
  <si>
    <t>民間消費支出構成比</t>
    <rPh sb="0" eb="9">
      <t>ミンカンショウヒシシュツコウセイヒ</t>
    </rPh>
    <phoneticPr fontId="20"/>
  </si>
  <si>
    <t>統合大分類　（37部門）</t>
    <rPh sb="0" eb="2">
      <t>トウゴウ</t>
    </rPh>
    <rPh sb="2" eb="5">
      <t>ダイブンルイ</t>
    </rPh>
    <rPh sb="9" eb="11">
      <t>ブモン</t>
    </rPh>
    <phoneticPr fontId="79"/>
  </si>
  <si>
    <t>農林漁業</t>
    <phoneticPr fontId="79"/>
  </si>
  <si>
    <t>飲食料品</t>
    <phoneticPr fontId="79"/>
  </si>
  <si>
    <t>39</t>
    <phoneticPr fontId="2"/>
  </si>
  <si>
    <t>その他の製造工業製品
（１／３）</t>
    <phoneticPr fontId="2"/>
  </si>
  <si>
    <t>プラスチック・ゴム製品</t>
    <phoneticPr fontId="79"/>
  </si>
  <si>
    <t>その他の製造工業製品
（２／３）</t>
    <phoneticPr fontId="2"/>
  </si>
  <si>
    <t>その他の製造工業製品
（３／３）</t>
    <phoneticPr fontId="2"/>
  </si>
  <si>
    <t>電気・ガス・熱供給</t>
    <rPh sb="0" eb="2">
      <t>デンキ</t>
    </rPh>
    <phoneticPr fontId="2"/>
  </si>
  <si>
    <t>他に分類されない会員制団体</t>
    <phoneticPr fontId="79"/>
  </si>
  <si>
    <t>68</t>
    <phoneticPr fontId="2"/>
  </si>
  <si>
    <t>69</t>
    <phoneticPr fontId="2"/>
  </si>
  <si>
    <t>統合中分類　（108部門）</t>
    <rPh sb="0" eb="2">
      <t>トウゴウ</t>
    </rPh>
    <rPh sb="2" eb="5">
      <t>チュウブンルイ</t>
    </rPh>
    <rPh sb="10" eb="12">
      <t>ブモン</t>
    </rPh>
    <phoneticPr fontId="79"/>
  </si>
  <si>
    <t>石油化学系基礎製品</t>
    <phoneticPr fontId="79"/>
  </si>
  <si>
    <t>有機化学工業製品（石油化学系基礎製品・合成樹脂を除く。）</t>
    <phoneticPr fontId="79"/>
  </si>
  <si>
    <t>なめし革・革製品・毛皮</t>
    <phoneticPr fontId="79"/>
  </si>
  <si>
    <t>鋳鍛造品（鉄）</t>
    <phoneticPr fontId="79"/>
  </si>
  <si>
    <t>建設用・建築用金属製品</t>
    <phoneticPr fontId="79"/>
  </si>
  <si>
    <t>電気</t>
    <phoneticPr fontId="2"/>
  </si>
  <si>
    <t>632</t>
    <phoneticPr fontId="2"/>
  </si>
  <si>
    <t>研究</t>
    <rPh sb="0" eb="2">
      <t>ケンキュウ</t>
    </rPh>
    <phoneticPr fontId="79"/>
  </si>
  <si>
    <t>675</t>
  </si>
  <si>
    <t>681</t>
    <phoneticPr fontId="2"/>
  </si>
  <si>
    <t>691</t>
    <phoneticPr fontId="2"/>
  </si>
  <si>
    <t>統合小分類　（188部門）</t>
    <rPh sb="0" eb="2">
      <t>トウゴウ</t>
    </rPh>
    <rPh sb="2" eb="5">
      <t>ショウブンルイ</t>
    </rPh>
    <rPh sb="10" eb="12">
      <t>ブモン</t>
    </rPh>
    <phoneticPr fontId="79"/>
  </si>
  <si>
    <t>石炭・原油・天然ガス</t>
    <phoneticPr fontId="2"/>
  </si>
  <si>
    <t>砂利・採石</t>
    <phoneticPr fontId="2"/>
  </si>
  <si>
    <t>紡績糸</t>
    <rPh sb="2" eb="3">
      <t>イト</t>
    </rPh>
    <phoneticPr fontId="79"/>
  </si>
  <si>
    <t>1633</t>
    <phoneticPr fontId="2"/>
  </si>
  <si>
    <t>加工紙</t>
    <rPh sb="0" eb="2">
      <t>カコウ</t>
    </rPh>
    <rPh sb="2" eb="3">
      <t>カミ</t>
    </rPh>
    <phoneticPr fontId="79"/>
  </si>
  <si>
    <t>脂肪族中間物・環式中間物・合成染料・有機顔料</t>
    <phoneticPr fontId="79"/>
  </si>
  <si>
    <t>その他の有機化学工業製品</t>
    <phoneticPr fontId="2"/>
  </si>
  <si>
    <t>なめし革・革製品・毛皮（革製履物を除く。）</t>
    <phoneticPr fontId="79"/>
  </si>
  <si>
    <t>2612</t>
    <phoneticPr fontId="2"/>
  </si>
  <si>
    <t>鉄屑</t>
    <phoneticPr fontId="79"/>
  </si>
  <si>
    <t>2712</t>
    <phoneticPr fontId="2"/>
  </si>
  <si>
    <t>ガス・石油機器・暖房・調理装置</t>
    <phoneticPr fontId="79"/>
  </si>
  <si>
    <t>航空機・同修理</t>
  </si>
  <si>
    <t>住宅賃貸料</t>
    <phoneticPr fontId="2"/>
  </si>
  <si>
    <t>通信</t>
    <phoneticPr fontId="79"/>
  </si>
  <si>
    <t>物品賃貸業（貸自動車業を除く。）</t>
  </si>
  <si>
    <t>その他の対事業所サービス</t>
    <phoneticPr fontId="2"/>
  </si>
  <si>
    <t>6751</t>
  </si>
  <si>
    <t>6811</t>
    <phoneticPr fontId="2"/>
  </si>
  <si>
    <t>6911</t>
    <phoneticPr fontId="2"/>
  </si>
  <si>
    <t>米</t>
    <rPh sb="0" eb="1">
      <t>コメ</t>
    </rPh>
    <phoneticPr fontId="79"/>
  </si>
  <si>
    <t>米</t>
    <rPh sb="0" eb="1">
      <t>コメ</t>
    </rPh>
    <phoneticPr fontId="2"/>
  </si>
  <si>
    <t>稲わら</t>
    <rPh sb="0" eb="1">
      <t>イナ</t>
    </rPh>
    <phoneticPr fontId="79"/>
  </si>
  <si>
    <t>麦類</t>
    <rPh sb="0" eb="2">
      <t>ムギルイ</t>
    </rPh>
    <phoneticPr fontId="79"/>
  </si>
  <si>
    <t>いも類</t>
  </si>
  <si>
    <t>豆類</t>
    <phoneticPr fontId="79"/>
  </si>
  <si>
    <t>砂糖原料作物</t>
  </si>
  <si>
    <t>飲料用作物</t>
  </si>
  <si>
    <t>その他の食用耕種作物</t>
  </si>
  <si>
    <t>飼料作物</t>
  </si>
  <si>
    <t>種苗</t>
  </si>
  <si>
    <t>花き・花木類</t>
  </si>
  <si>
    <t>その他の非食用耕種作物</t>
  </si>
  <si>
    <t>葉たばこ</t>
  </si>
  <si>
    <t>生ゴム（輸入）</t>
  </si>
  <si>
    <t>綿花（輸入）</t>
  </si>
  <si>
    <t>他に分類されない非食用耕種作物</t>
    <rPh sb="0" eb="1">
      <t>タ</t>
    </rPh>
    <rPh sb="2" eb="4">
      <t>ブンルイ</t>
    </rPh>
    <rPh sb="8" eb="9">
      <t>ヒ</t>
    </rPh>
    <rPh sb="9" eb="11">
      <t>ショクヨウ</t>
    </rPh>
    <rPh sb="11" eb="13">
      <t>コウシュ</t>
    </rPh>
    <rPh sb="13" eb="15">
      <t>サクモツ</t>
    </rPh>
    <phoneticPr fontId="79"/>
  </si>
  <si>
    <t>酪農</t>
  </si>
  <si>
    <t>生乳</t>
    <phoneticPr fontId="79"/>
  </si>
  <si>
    <t>その他の酪農生産物</t>
  </si>
  <si>
    <t>肉用牛</t>
  </si>
  <si>
    <t>豚</t>
  </si>
  <si>
    <t>鶏卵</t>
  </si>
  <si>
    <t>肉鶏</t>
  </si>
  <si>
    <t>その他の畜産</t>
  </si>
  <si>
    <t>農業サービス</t>
    <phoneticPr fontId="79"/>
  </si>
  <si>
    <t>特用林産物（狩猟業を含む。）</t>
    <phoneticPr fontId="79"/>
  </si>
  <si>
    <t>海面漁業</t>
    <rPh sb="0" eb="2">
      <t>カイメン</t>
    </rPh>
    <rPh sb="2" eb="4">
      <t>ギョギョウ</t>
    </rPh>
    <phoneticPr fontId="79"/>
  </si>
  <si>
    <t>海面養殖業</t>
  </si>
  <si>
    <t>内水面漁業・養殖業</t>
  </si>
  <si>
    <t>内水面養殖業</t>
  </si>
  <si>
    <t>石炭</t>
    <rPh sb="0" eb="2">
      <t>セキタン</t>
    </rPh>
    <phoneticPr fontId="2"/>
  </si>
  <si>
    <t>原油</t>
  </si>
  <si>
    <t>天然ガス</t>
  </si>
  <si>
    <t>その他の鉱物</t>
    <rPh sb="2" eb="3">
      <t>タ</t>
    </rPh>
    <rPh sb="4" eb="6">
      <t>コウブツ</t>
    </rPh>
    <phoneticPr fontId="2"/>
  </si>
  <si>
    <t>鉄鉱石</t>
  </si>
  <si>
    <t>非鉄金属鉱物</t>
  </si>
  <si>
    <t>石灰石</t>
  </si>
  <si>
    <t>窯業原料鉱物（石灰石を除く。）</t>
    <rPh sb="7" eb="10">
      <t>セッカイセキ</t>
    </rPh>
    <rPh sb="11" eb="12">
      <t>ノゾ</t>
    </rPh>
    <phoneticPr fontId="2"/>
  </si>
  <si>
    <t>他に分類されない鉱物</t>
    <rPh sb="0" eb="1">
      <t>タ</t>
    </rPh>
    <rPh sb="2" eb="4">
      <t>ブンルイ</t>
    </rPh>
    <phoneticPr fontId="2"/>
  </si>
  <si>
    <t>食肉</t>
    <rPh sb="0" eb="2">
      <t>ショクニク</t>
    </rPh>
    <phoneticPr fontId="79"/>
  </si>
  <si>
    <t>酪農品</t>
  </si>
  <si>
    <t>その他の畜産食料品</t>
  </si>
  <si>
    <t>冷凍魚介類</t>
  </si>
  <si>
    <t>塩・干・くん製品</t>
  </si>
  <si>
    <t>水産びん・かん詰</t>
  </si>
  <si>
    <t>ねり製品</t>
  </si>
  <si>
    <t>その他の水産食料品</t>
    <rPh sb="6" eb="9">
      <t>ショクリョウヒン</t>
    </rPh>
    <phoneticPr fontId="79"/>
  </si>
  <si>
    <t>精穀</t>
  </si>
  <si>
    <t>製粉</t>
  </si>
  <si>
    <t>めん類</t>
  </si>
  <si>
    <t>パン類</t>
  </si>
  <si>
    <t>菓子類</t>
  </si>
  <si>
    <t>農産保存食料品</t>
    <phoneticPr fontId="79"/>
  </si>
  <si>
    <t>砂糖</t>
    <phoneticPr fontId="79"/>
  </si>
  <si>
    <t>でん粉</t>
  </si>
  <si>
    <t>ぶどう糖・水あめ・異性化糖</t>
  </si>
  <si>
    <t>動植物油脂</t>
    <rPh sb="0" eb="1">
      <t>ウゴ</t>
    </rPh>
    <phoneticPr fontId="79"/>
  </si>
  <si>
    <t>植物油脂</t>
  </si>
  <si>
    <t>動物油脂</t>
    <rPh sb="0" eb="2">
      <t>ドウブツ</t>
    </rPh>
    <rPh sb="2" eb="4">
      <t>ユシ</t>
    </rPh>
    <phoneticPr fontId="79"/>
  </si>
  <si>
    <t>加工油脂</t>
  </si>
  <si>
    <t>植物原油かす</t>
  </si>
  <si>
    <t>調味料</t>
  </si>
  <si>
    <t>冷凍調理食品</t>
  </si>
  <si>
    <t>レトルト食品</t>
  </si>
  <si>
    <t>そう菜・すし・弁当</t>
  </si>
  <si>
    <t>清酒</t>
  </si>
  <si>
    <t>ビール類</t>
    <rPh sb="3" eb="4">
      <t>ルイ</t>
    </rPh>
    <phoneticPr fontId="2"/>
  </si>
  <si>
    <t>ウイスキー類</t>
    <phoneticPr fontId="79"/>
  </si>
  <si>
    <t>その他の酒類</t>
  </si>
  <si>
    <t>茶・コーヒー</t>
  </si>
  <si>
    <t>清涼飲料</t>
  </si>
  <si>
    <t>製氷</t>
  </si>
  <si>
    <t>飼料</t>
  </si>
  <si>
    <t>有機質肥料（別掲を除く。）</t>
    <phoneticPr fontId="79"/>
  </si>
  <si>
    <t>紡績糸</t>
    <phoneticPr fontId="2"/>
  </si>
  <si>
    <t>綿・スフ織物（合繊短繊維織物を含む。）</t>
    <phoneticPr fontId="79"/>
  </si>
  <si>
    <t>絹・人絹織物（合繊長繊維織物を含む。）</t>
    <phoneticPr fontId="79"/>
  </si>
  <si>
    <t>その他の織物</t>
    <phoneticPr fontId="79"/>
  </si>
  <si>
    <t>織物製衣服</t>
  </si>
  <si>
    <t>ニット製衣服</t>
  </si>
  <si>
    <t>寝具</t>
  </si>
  <si>
    <t>じゅうたん・床敷物</t>
  </si>
  <si>
    <t>製材</t>
  </si>
  <si>
    <t>合板・集成材</t>
    <rPh sb="3" eb="6">
      <t>シュウセイザイ</t>
    </rPh>
    <phoneticPr fontId="79"/>
  </si>
  <si>
    <t>木材チップ</t>
  </si>
  <si>
    <t>木製家具</t>
    <phoneticPr fontId="2"/>
  </si>
  <si>
    <t>金属製家具</t>
    <phoneticPr fontId="2"/>
  </si>
  <si>
    <t>木製建具</t>
  </si>
  <si>
    <t>その他の家具・装備品</t>
    <rPh sb="2" eb="3">
      <t>タ</t>
    </rPh>
    <phoneticPr fontId="2"/>
  </si>
  <si>
    <t>古紙</t>
  </si>
  <si>
    <t>洋紙・和紙</t>
  </si>
  <si>
    <t>板紙</t>
  </si>
  <si>
    <t>段ボール</t>
  </si>
  <si>
    <t>塗工紙・建設用加工紙</t>
  </si>
  <si>
    <t>段ボール箱</t>
  </si>
  <si>
    <t>その他の紙製容器</t>
  </si>
  <si>
    <t>紙製衛生材料・用品</t>
    <phoneticPr fontId="79"/>
  </si>
  <si>
    <t>その他のパルプ・紙・紙加工品</t>
    <rPh sb="2" eb="3">
      <t>タ</t>
    </rPh>
    <rPh sb="8" eb="9">
      <t>カミ</t>
    </rPh>
    <rPh sb="10" eb="11">
      <t>カミ</t>
    </rPh>
    <rPh sb="11" eb="14">
      <t>カコウヒン</t>
    </rPh>
    <phoneticPr fontId="2"/>
  </si>
  <si>
    <t>無機顔料</t>
  </si>
  <si>
    <t>圧縮ガス・液化ガス</t>
  </si>
  <si>
    <t>塩</t>
  </si>
  <si>
    <t>原塩</t>
  </si>
  <si>
    <t>石油化学基礎製品</t>
  </si>
  <si>
    <t>石油化学系芳香族製品</t>
  </si>
  <si>
    <t>脂肪族中間物</t>
  </si>
  <si>
    <t>環式中間物・合成染料・有機顔料</t>
    <rPh sb="6" eb="8">
      <t>ゴウセイ</t>
    </rPh>
    <rPh sb="8" eb="10">
      <t>センリョウ</t>
    </rPh>
    <rPh sb="11" eb="13">
      <t>ユウキ</t>
    </rPh>
    <rPh sb="13" eb="15">
      <t>ガンリョウ</t>
    </rPh>
    <phoneticPr fontId="79"/>
  </si>
  <si>
    <t>メタン誘導品</t>
  </si>
  <si>
    <t>可塑剤</t>
  </si>
  <si>
    <t>熱硬化性樹脂</t>
  </si>
  <si>
    <t>熱可塑性樹脂</t>
  </si>
  <si>
    <t>高機能性樹脂</t>
  </si>
  <si>
    <t>その他の合成樹脂</t>
  </si>
  <si>
    <t>化学繊維</t>
    <rPh sb="0" eb="2">
      <t>カガク</t>
    </rPh>
    <rPh sb="2" eb="4">
      <t>センイ</t>
    </rPh>
    <phoneticPr fontId="79"/>
  </si>
  <si>
    <t>油脂加工製品・界面活性剤</t>
    <phoneticPr fontId="2"/>
  </si>
  <si>
    <t>油脂加工製品</t>
    <phoneticPr fontId="2"/>
  </si>
  <si>
    <t>石けん・合成洗剤</t>
  </si>
  <si>
    <t>界面活性剤（石けん・合成洗剤を除く。）</t>
    <phoneticPr fontId="79"/>
  </si>
  <si>
    <t>塗料</t>
  </si>
  <si>
    <t>印刷インキ</t>
    <phoneticPr fontId="2"/>
  </si>
  <si>
    <t>ゼラチン・接着剤</t>
  </si>
  <si>
    <t>写真感光材料</t>
  </si>
  <si>
    <t>触媒</t>
  </si>
  <si>
    <t>他に分類されない化学最終製品</t>
    <rPh sb="0" eb="1">
      <t>タ</t>
    </rPh>
    <rPh sb="2" eb="4">
      <t>ブンルイ</t>
    </rPh>
    <rPh sb="8" eb="10">
      <t>カガク</t>
    </rPh>
    <rPh sb="10" eb="12">
      <t>サイシュウ</t>
    </rPh>
    <rPh sb="12" eb="14">
      <t>セイヒン</t>
    </rPh>
    <phoneticPr fontId="79"/>
  </si>
  <si>
    <t>ガソリン</t>
    <phoneticPr fontId="2"/>
  </si>
  <si>
    <t>ジェット燃料油</t>
  </si>
  <si>
    <t>灯油</t>
  </si>
  <si>
    <t>軽油</t>
  </si>
  <si>
    <t>Ａ重油</t>
  </si>
  <si>
    <t>Ｂ重油・Ｃ重油</t>
  </si>
  <si>
    <t>ナフサ</t>
  </si>
  <si>
    <t>液化石油ガス</t>
  </si>
  <si>
    <t>その他の石油製品</t>
  </si>
  <si>
    <t>コークス</t>
  </si>
  <si>
    <t>その他の石炭製品</t>
  </si>
  <si>
    <t>舗装材料</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</si>
  <si>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</si>
  <si>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</si>
  <si>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</si>
  <si>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</si>
  <si>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</si>
  <si>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</si>
  <si>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</si>
  <si>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</si>
  <si>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ゴム製・プラスチック製履物</t>
  </si>
  <si>
    <t>他に分類されないゴム製品</t>
    <rPh sb="0" eb="1">
      <t>ホカ</t>
    </rPh>
    <rPh sb="2" eb="4">
      <t>ブンルイ</t>
    </rPh>
    <rPh sb="10" eb="12">
      <t>セイヒン</t>
    </rPh>
    <phoneticPr fontId="79"/>
  </si>
  <si>
    <t>板ガラス・安全ガラス</t>
  </si>
  <si>
    <t>ガラス繊維・同製品</t>
  </si>
  <si>
    <t>その他のガラス製品</t>
  </si>
  <si>
    <t>ガラス製加工素材</t>
  </si>
  <si>
    <t>他に分類されないガラス製品</t>
    <rPh sb="0" eb="1">
      <t>タ</t>
    </rPh>
    <rPh sb="2" eb="4">
      <t>ブンルイ</t>
    </rPh>
    <rPh sb="11" eb="13">
      <t>セイヒン</t>
    </rPh>
    <phoneticPr fontId="79"/>
  </si>
  <si>
    <t>セメント</t>
  </si>
  <si>
    <t>生コンクリート</t>
  </si>
  <si>
    <t>セメント製品</t>
  </si>
  <si>
    <t>建設用陶磁器</t>
  </si>
  <si>
    <t>工業用陶磁器</t>
  </si>
  <si>
    <t>日用陶磁器</t>
  </si>
  <si>
    <t>耐火物</t>
  </si>
  <si>
    <t>その他の建設用土石製品</t>
  </si>
  <si>
    <t>炭素・黒鉛製品</t>
    <phoneticPr fontId="79"/>
  </si>
  <si>
    <t>研磨材</t>
  </si>
  <si>
    <t>銑鉄</t>
  </si>
  <si>
    <t>フェロアロイ</t>
  </si>
  <si>
    <t>粗鋼（転炉）</t>
  </si>
  <si>
    <t>粗鋼（電気炉）</t>
  </si>
  <si>
    <t>冷間仕上鋼材</t>
  </si>
  <si>
    <t>めっき鋼材</t>
  </si>
  <si>
    <t>鋳鍛鋼</t>
  </si>
  <si>
    <t>鋳鉄管</t>
  </si>
  <si>
    <t>鋳鉄品・鍛工品（鉄）</t>
    <phoneticPr fontId="79"/>
  </si>
  <si>
    <t>鉄鋼シャースリット業</t>
  </si>
  <si>
    <t>銅</t>
  </si>
  <si>
    <t>鉛・亜鉛（再生を含む。）</t>
    <phoneticPr fontId="79"/>
  </si>
  <si>
    <t>アルミニウム（再生を含む。）</t>
    <phoneticPr fontId="79"/>
  </si>
  <si>
    <t>その他の非鉄金属地金</t>
  </si>
  <si>
    <t>光ファイバケーブル</t>
  </si>
  <si>
    <t>伸銅品</t>
  </si>
  <si>
    <t>アルミ圧延製品</t>
  </si>
  <si>
    <t>非鉄金属素形材</t>
  </si>
  <si>
    <t>核燃料</t>
  </si>
  <si>
    <t>ガス・石油機器・暖房・調理装置</t>
    <rPh sb="8" eb="10">
      <t>ダンボウ</t>
    </rPh>
    <rPh sb="11" eb="13">
      <t>チョウリ</t>
    </rPh>
    <rPh sb="13" eb="15">
      <t>ソウチ</t>
    </rPh>
    <phoneticPr fontId="2"/>
  </si>
  <si>
    <t>ボルト・ナット・リベット・スプリング</t>
    <phoneticPr fontId="2"/>
  </si>
  <si>
    <t>金属製容器・製缶板金製品</t>
    <phoneticPr fontId="2"/>
  </si>
  <si>
    <t>配管工事附属品・粉末や金製品・道具類</t>
    <rPh sb="4" eb="6">
      <t>フゾク</t>
    </rPh>
    <phoneticPr fontId="2"/>
  </si>
  <si>
    <t>配管工事附属品</t>
    <rPh sb="4" eb="6">
      <t>フゾク</t>
    </rPh>
    <phoneticPr fontId="79"/>
  </si>
  <si>
    <t>粉末や金製品</t>
    <phoneticPr fontId="2"/>
  </si>
  <si>
    <t>刃物・道具類</t>
    <phoneticPr fontId="2"/>
  </si>
  <si>
    <t>ボイラ</t>
  </si>
  <si>
    <t>タービン</t>
  </si>
  <si>
    <t>原動機</t>
  </si>
  <si>
    <t>ポンプ・圧縮機</t>
    <phoneticPr fontId="2"/>
  </si>
  <si>
    <t>ベアリング</t>
  </si>
  <si>
    <t>その他のはん用機械</t>
    <rPh sb="2" eb="3">
      <t>タ</t>
    </rPh>
    <rPh sb="6" eb="7">
      <t>ヨウ</t>
    </rPh>
    <rPh sb="7" eb="9">
      <t>キカイ</t>
    </rPh>
    <phoneticPr fontId="2"/>
  </si>
  <si>
    <t>生活関連産業用機械</t>
    <rPh sb="7" eb="9">
      <t>キカイ</t>
    </rPh>
    <phoneticPr fontId="2"/>
  </si>
  <si>
    <t>化学機械</t>
  </si>
  <si>
    <t>鋳造装置・プラスチック加工機械</t>
    <phoneticPr fontId="2"/>
  </si>
  <si>
    <t>金属工作機械</t>
  </si>
  <si>
    <t>機械工具</t>
  </si>
  <si>
    <t>金型</t>
  </si>
  <si>
    <t>真空装置・真空機器</t>
    <rPh sb="0" eb="2">
      <t>シンクウ</t>
    </rPh>
    <rPh sb="2" eb="4">
      <t>ソウチ</t>
    </rPh>
    <rPh sb="5" eb="7">
      <t>シンクウ</t>
    </rPh>
    <rPh sb="7" eb="9">
      <t>キキ</t>
    </rPh>
    <phoneticPr fontId="2"/>
  </si>
  <si>
    <t>ロボット</t>
    <phoneticPr fontId="79"/>
  </si>
  <si>
    <t>その他の生産用機械</t>
    <rPh sb="4" eb="7">
      <t>セイサンヨウ</t>
    </rPh>
    <rPh sb="7" eb="9">
      <t>キカイ</t>
    </rPh>
    <phoneticPr fontId="2"/>
  </si>
  <si>
    <t>複写機</t>
  </si>
  <si>
    <t>その他の事務用機械</t>
  </si>
  <si>
    <t>サービス用・娯楽用機器</t>
    <rPh sb="6" eb="9">
      <t>ゴラクヨウ</t>
    </rPh>
    <phoneticPr fontId="79"/>
  </si>
  <si>
    <t>計測機器</t>
    <rPh sb="0" eb="2">
      <t>ケイソク</t>
    </rPh>
    <rPh sb="2" eb="4">
      <t>キキ</t>
    </rPh>
    <phoneticPr fontId="2"/>
  </si>
  <si>
    <t>光学機械・レンズ</t>
    <rPh sb="0" eb="2">
      <t>コウガク</t>
    </rPh>
    <rPh sb="2" eb="4">
      <t>キカイ</t>
    </rPh>
    <phoneticPr fontId="2"/>
  </si>
  <si>
    <t>半導体素子</t>
  </si>
  <si>
    <t>集積回路</t>
  </si>
  <si>
    <t>液晶パネル</t>
    <phoneticPr fontId="2"/>
  </si>
  <si>
    <t>フラットパネル・電子管</t>
    <rPh sb="8" eb="11">
      <t>デンシカン</t>
    </rPh>
    <phoneticPr fontId="79"/>
  </si>
  <si>
    <t>記録メディア</t>
    <rPh sb="0" eb="2">
      <t>キロク</t>
    </rPh>
    <phoneticPr fontId="79"/>
  </si>
  <si>
    <t>電子回路</t>
    <rPh sb="0" eb="2">
      <t>デンシ</t>
    </rPh>
    <rPh sb="2" eb="4">
      <t>カイロ</t>
    </rPh>
    <phoneticPr fontId="2"/>
  </si>
  <si>
    <t>その他の電子部品</t>
    <rPh sb="6" eb="7">
      <t>ブ</t>
    </rPh>
    <phoneticPr fontId="2"/>
  </si>
  <si>
    <t>回転電気機械</t>
  </si>
  <si>
    <t>発電機器</t>
  </si>
  <si>
    <t>電動機</t>
  </si>
  <si>
    <t>変圧器・変成器</t>
  </si>
  <si>
    <t>開閉制御装置・配電盤</t>
    <phoneticPr fontId="2"/>
  </si>
  <si>
    <t>配線器具</t>
    <rPh sb="0" eb="2">
      <t>ハイセン</t>
    </rPh>
    <rPh sb="2" eb="4">
      <t>キグ</t>
    </rPh>
    <phoneticPr fontId="2"/>
  </si>
  <si>
    <t>内燃機関電装品</t>
    <rPh sb="0" eb="2">
      <t>ナイネン</t>
    </rPh>
    <rPh sb="2" eb="4">
      <t>キカン</t>
    </rPh>
    <rPh sb="4" eb="7">
      <t>デンソウヒン</t>
    </rPh>
    <phoneticPr fontId="2"/>
  </si>
  <si>
    <t>その他の産業用電気機器</t>
    <rPh sb="7" eb="9">
      <t>デンキ</t>
    </rPh>
    <rPh sb="9" eb="11">
      <t>キキ</t>
    </rPh>
    <phoneticPr fontId="2"/>
  </si>
  <si>
    <t>民生用エアコンディショナ</t>
    <rPh sb="0" eb="2">
      <t>ミンセイ</t>
    </rPh>
    <rPh sb="2" eb="3">
      <t>ヨウ</t>
    </rPh>
    <phoneticPr fontId="2"/>
  </si>
  <si>
    <t>民生用電気機器（エアコンを除く。）</t>
    <rPh sb="0" eb="2">
      <t>ミンセイ</t>
    </rPh>
    <rPh sb="2" eb="3">
      <t>ヨウ</t>
    </rPh>
    <rPh sb="3" eb="5">
      <t>デンキ</t>
    </rPh>
    <rPh sb="5" eb="7">
      <t>キキ</t>
    </rPh>
    <phoneticPr fontId="2"/>
  </si>
  <si>
    <t>電球類</t>
  </si>
  <si>
    <t>電気照明器具</t>
  </si>
  <si>
    <t>電池</t>
  </si>
  <si>
    <t>その他の電気機械器具</t>
  </si>
  <si>
    <t>有線電気通信機器</t>
  </si>
  <si>
    <t>携帯電話機</t>
    <rPh sb="0" eb="2">
      <t>ケイタイ</t>
    </rPh>
    <rPh sb="2" eb="4">
      <t>デンワ</t>
    </rPh>
    <rPh sb="4" eb="5">
      <t>キ</t>
    </rPh>
    <phoneticPr fontId="2"/>
  </si>
  <si>
    <t>無線電気通信機器（携帯電話機を除く。）</t>
    <rPh sb="9" eb="11">
      <t>ケイタイ</t>
    </rPh>
    <rPh sb="11" eb="13">
      <t>デンワ</t>
    </rPh>
    <rPh sb="13" eb="14">
      <t>キ</t>
    </rPh>
    <phoneticPr fontId="2"/>
  </si>
  <si>
    <t>ラジオ・テレビ受信機</t>
  </si>
  <si>
    <t>その他の電気通信機器</t>
  </si>
  <si>
    <t>ビデオ機器・デジタルカメラ</t>
  </si>
  <si>
    <t>電気音響機器</t>
  </si>
  <si>
    <t>パーソナルコンピュータ</t>
    <phoneticPr fontId="2"/>
  </si>
  <si>
    <t>電子計算機本体（パソコンを除く。）</t>
    <rPh sb="0" eb="2">
      <t>デンシ</t>
    </rPh>
    <rPh sb="2" eb="5">
      <t>ケイサンキ</t>
    </rPh>
    <rPh sb="5" eb="7">
      <t>ホンタイ</t>
    </rPh>
    <phoneticPr fontId="2"/>
  </si>
  <si>
    <t>電子計算機附属装置</t>
    <rPh sb="5" eb="7">
      <t>フゾク</t>
    </rPh>
    <phoneticPr fontId="2"/>
  </si>
  <si>
    <t>乗用車（ハイブリッド車）</t>
  </si>
  <si>
    <t>乗用車（ハイブリッド車を除く。）</t>
    <phoneticPr fontId="2"/>
  </si>
  <si>
    <t>自動車用内燃機関</t>
    <phoneticPr fontId="2"/>
  </si>
  <si>
    <t>自動車部品</t>
  </si>
  <si>
    <t>鋼船</t>
  </si>
  <si>
    <t>その他の船舶</t>
  </si>
  <si>
    <t>舶用内燃機関</t>
  </si>
  <si>
    <t>船舶修理</t>
  </si>
  <si>
    <t>鉄道車両</t>
  </si>
  <si>
    <t>鉄道車両修理</t>
  </si>
  <si>
    <t>航空機</t>
  </si>
  <si>
    <t>航空機修理</t>
  </si>
  <si>
    <t>自転車</t>
  </si>
  <si>
    <t>がん具</t>
    <phoneticPr fontId="2"/>
  </si>
  <si>
    <t>運動用品</t>
  </si>
  <si>
    <t>身辺細貨品</t>
  </si>
  <si>
    <t>時計</t>
  </si>
  <si>
    <t>楽器</t>
  </si>
  <si>
    <t>筆記具・文具</t>
  </si>
  <si>
    <t>畳・わら加工品</t>
  </si>
  <si>
    <t>情報記録物</t>
  </si>
  <si>
    <t>再生資源回収・加工処理</t>
    <rPh sb="0" eb="2">
      <t>サイセイ</t>
    </rPh>
    <rPh sb="2" eb="4">
      <t>シゲン</t>
    </rPh>
    <rPh sb="4" eb="6">
      <t>カイシュウ</t>
    </rPh>
    <rPh sb="7" eb="9">
      <t>カコウ</t>
    </rPh>
    <rPh sb="9" eb="11">
      <t>ショリ</t>
    </rPh>
    <phoneticPr fontId="2"/>
  </si>
  <si>
    <t>住宅建築（木造）</t>
  </si>
  <si>
    <t>住宅建築（非木造）</t>
  </si>
  <si>
    <t>非住宅建築（木造）</t>
  </si>
  <si>
    <t>非住宅建築（非木造）</t>
  </si>
  <si>
    <t>道路関係公共事業</t>
  </si>
  <si>
    <t>河川・下水道・その他の公共事業</t>
  </si>
  <si>
    <t>農林関係公共事業</t>
  </si>
  <si>
    <t>鉄道軌道建設</t>
    <phoneticPr fontId="79"/>
  </si>
  <si>
    <t>電力施設建設</t>
  </si>
  <si>
    <t>電気通信施設建設</t>
  </si>
  <si>
    <t>電気</t>
    <rPh sb="0" eb="2">
      <t>デンキ</t>
    </rPh>
    <phoneticPr fontId="79"/>
  </si>
  <si>
    <t>電気（火力（バイオマス・廃棄物を含む。））</t>
    <phoneticPr fontId="2"/>
  </si>
  <si>
    <t>電気（原子力）</t>
  </si>
  <si>
    <t>電気（水力、地熱、太陽光、風力等）</t>
  </si>
  <si>
    <t>上水道・簡易水道</t>
  </si>
  <si>
    <t>工業用水</t>
  </si>
  <si>
    <t>下水道★★</t>
    <phoneticPr fontId="79"/>
  </si>
  <si>
    <t>廃棄物処理（公営）★★</t>
  </si>
  <si>
    <t>公的金融（ＦＩＳＩＭ）</t>
    <phoneticPr fontId="2"/>
  </si>
  <si>
    <t>民間金融（ＦＩＳＩＭ）</t>
    <phoneticPr fontId="2"/>
  </si>
  <si>
    <t>公的金融（手数料）</t>
  </si>
  <si>
    <t>民間金融（手数料）</t>
  </si>
  <si>
    <t>生命保険</t>
  </si>
  <si>
    <t>損害保険</t>
  </si>
  <si>
    <t>不動産仲介・管理業</t>
  </si>
  <si>
    <t>不動産賃貸業</t>
  </si>
  <si>
    <t>バス</t>
  </si>
  <si>
    <t>ハイヤー・タクシー</t>
  </si>
  <si>
    <t>道路貨物輸送（自家輸送を除く。）</t>
    <rPh sb="7" eb="9">
      <t>ジカ</t>
    </rPh>
    <rPh sb="9" eb="11">
      <t>ユソウ</t>
    </rPh>
    <phoneticPr fontId="2"/>
  </si>
  <si>
    <t>自家輸送（旅客自動車）</t>
    <rPh sb="2" eb="4">
      <t>ユソウ</t>
    </rPh>
    <rPh sb="7" eb="10">
      <t>ジドウシャ</t>
    </rPh>
    <phoneticPr fontId="2"/>
  </si>
  <si>
    <t>自家輸送（貨物自動車）</t>
    <rPh sb="2" eb="4">
      <t>ユソウ</t>
    </rPh>
    <rPh sb="7" eb="10">
      <t>ジドウシャ</t>
    </rPh>
    <phoneticPr fontId="2"/>
  </si>
  <si>
    <t>沿海・内水面旅客輸送</t>
  </si>
  <si>
    <t>沿海・内水面貨物輸送</t>
  </si>
  <si>
    <t>国際航空輸送</t>
  </si>
  <si>
    <t>国内航空旅客輸送</t>
  </si>
  <si>
    <t>国内航空貨物輸送</t>
  </si>
  <si>
    <t>航空機使用事業</t>
  </si>
  <si>
    <t>貨物利用運送</t>
    <rPh sb="2" eb="4">
      <t>リヨウ</t>
    </rPh>
    <rPh sb="4" eb="6">
      <t>ウンソウ</t>
    </rPh>
    <phoneticPr fontId="2"/>
  </si>
  <si>
    <t>道路輸送施設提供</t>
  </si>
  <si>
    <t>水運施設管理（国公営）★★</t>
    <rPh sb="7" eb="10">
      <t>コッコウエイ</t>
    </rPh>
    <phoneticPr fontId="79"/>
  </si>
  <si>
    <t>水運施設管理</t>
    <rPh sb="0" eb="2">
      <t>スイウン</t>
    </rPh>
    <rPh sb="2" eb="4">
      <t>シセツ</t>
    </rPh>
    <rPh sb="4" eb="6">
      <t>カンリ</t>
    </rPh>
    <phoneticPr fontId="79"/>
  </si>
  <si>
    <t>水運附帯サービス</t>
    <rPh sb="2" eb="4">
      <t>フタイ</t>
    </rPh>
    <phoneticPr fontId="2"/>
  </si>
  <si>
    <t>航空施設管理（公営）★★</t>
    <phoneticPr fontId="79"/>
  </si>
  <si>
    <t>航空施設管理</t>
    <phoneticPr fontId="79"/>
  </si>
  <si>
    <t>航空附帯サービス</t>
    <rPh sb="2" eb="4">
      <t>フタイ</t>
    </rPh>
    <phoneticPr fontId="2"/>
  </si>
  <si>
    <t>旅行・その他の運輸附帯サービス</t>
    <rPh sb="9" eb="11">
      <t>フタイ</t>
    </rPh>
    <phoneticPr fontId="2"/>
  </si>
  <si>
    <t>郵便・信書便</t>
    <rPh sb="3" eb="5">
      <t>シンショ</t>
    </rPh>
    <rPh sb="5" eb="6">
      <t>ビン</t>
    </rPh>
    <phoneticPr fontId="2"/>
  </si>
  <si>
    <t>固定電気通信</t>
    <rPh sb="0" eb="2">
      <t>コテイ</t>
    </rPh>
    <rPh sb="2" eb="4">
      <t>デンキ</t>
    </rPh>
    <rPh sb="4" eb="6">
      <t>ツウシン</t>
    </rPh>
    <phoneticPr fontId="79"/>
  </si>
  <si>
    <t>移動電気通信</t>
    <rPh sb="0" eb="2">
      <t>イドウ</t>
    </rPh>
    <rPh sb="2" eb="4">
      <t>デンキ</t>
    </rPh>
    <rPh sb="4" eb="6">
      <t>ツウシン</t>
    </rPh>
    <phoneticPr fontId="2"/>
  </si>
  <si>
    <t>電気通信に附帯するサービス</t>
    <rPh sb="0" eb="2">
      <t>デンキ</t>
    </rPh>
    <rPh sb="2" eb="4">
      <t>ツウシン</t>
    </rPh>
    <rPh sb="5" eb="7">
      <t>フタイ</t>
    </rPh>
    <phoneticPr fontId="79"/>
  </si>
  <si>
    <t>公共放送</t>
  </si>
  <si>
    <t>民間放送</t>
  </si>
  <si>
    <t>有線放送</t>
  </si>
  <si>
    <t>情報サービス</t>
    <phoneticPr fontId="79"/>
  </si>
  <si>
    <t>ソフトウェア業</t>
  </si>
  <si>
    <t>情報処理・提供サービス</t>
  </si>
  <si>
    <t>インターネット附随サービス</t>
    <rPh sb="7" eb="9">
      <t>フズイ</t>
    </rPh>
    <phoneticPr fontId="2"/>
  </si>
  <si>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2"/>
  </si>
  <si>
    <t>新聞</t>
    <rPh sb="0" eb="2">
      <t>シンブン</t>
    </rPh>
    <phoneticPr fontId="2"/>
  </si>
  <si>
    <t>出版</t>
    <rPh sb="0" eb="2">
      <t>シュッパン</t>
    </rPh>
    <phoneticPr fontId="2"/>
  </si>
  <si>
    <t>学校教育（国公立）★★</t>
  </si>
  <si>
    <t>学校教育（私立）★</t>
  </si>
  <si>
    <t>学校給食（国公立）★★</t>
    <rPh sb="2" eb="4">
      <t>キュウショク</t>
    </rPh>
    <phoneticPr fontId="79"/>
  </si>
  <si>
    <t>学校給食（私立）★</t>
    <rPh sb="2" eb="4">
      <t>キュウショク</t>
    </rPh>
    <phoneticPr fontId="79"/>
  </si>
  <si>
    <t>社会教育（国公立）★★</t>
  </si>
  <si>
    <t>社会教育（非営利）★</t>
  </si>
  <si>
    <t>その他の教育訓練機関（国公立）★★</t>
    <phoneticPr fontId="2"/>
  </si>
  <si>
    <t>その他の教育訓練機関</t>
  </si>
  <si>
    <t>自然科学研究機関（国公立）★★</t>
  </si>
  <si>
    <t>人文・社会科学研究機関（国公立）★★</t>
    <rPh sb="3" eb="5">
      <t>シャカイ</t>
    </rPh>
    <phoneticPr fontId="79"/>
  </si>
  <si>
    <t>自然科学研究機関（非営利）★</t>
  </si>
  <si>
    <t>人文・社会科学研究機関（非営利）★</t>
    <rPh sb="3" eb="5">
      <t>シャカイ</t>
    </rPh>
    <phoneticPr fontId="79"/>
  </si>
  <si>
    <t>自然科学研究機関</t>
  </si>
  <si>
    <t>人文・社会科学研究機関</t>
    <rPh sb="3" eb="5">
      <t>シャカイ</t>
    </rPh>
    <phoneticPr fontId="79"/>
  </si>
  <si>
    <t>医療（病院）</t>
    <rPh sb="3" eb="5">
      <t>ビョウイン</t>
    </rPh>
    <phoneticPr fontId="2"/>
  </si>
  <si>
    <t>医療（一般診療所）</t>
    <rPh sb="3" eb="7">
      <t>イッパンシンリョウ</t>
    </rPh>
    <rPh sb="7" eb="8">
      <t>ショ</t>
    </rPh>
    <phoneticPr fontId="2"/>
  </si>
  <si>
    <t>医療（歯科診療）</t>
    <rPh sb="3" eb="5">
      <t>シカ</t>
    </rPh>
    <rPh sb="5" eb="7">
      <t>シンリョウ</t>
    </rPh>
    <phoneticPr fontId="2"/>
  </si>
  <si>
    <t>医療（調剤）</t>
    <rPh sb="0" eb="2">
      <t>イリョウ</t>
    </rPh>
    <rPh sb="3" eb="5">
      <t>チョウザイ</t>
    </rPh>
    <phoneticPr fontId="79"/>
  </si>
  <si>
    <t>医療（その他の医療サービス）</t>
    <rPh sb="0" eb="2">
      <t>イリョウ</t>
    </rPh>
    <rPh sb="5" eb="6">
      <t>タ</t>
    </rPh>
    <rPh sb="7" eb="9">
      <t>イリョウ</t>
    </rPh>
    <phoneticPr fontId="2"/>
  </si>
  <si>
    <t>保健衛生（国公立）★★</t>
  </si>
  <si>
    <t>社会保険事業★★</t>
    <phoneticPr fontId="79"/>
  </si>
  <si>
    <t>社会福祉（国公立）★★</t>
  </si>
  <si>
    <t>社会福祉（非営利）★</t>
  </si>
  <si>
    <t>社会福祉</t>
    <phoneticPr fontId="2"/>
  </si>
  <si>
    <t>保育所</t>
    <rPh sb="0" eb="3">
      <t>ホイクショ</t>
    </rPh>
    <phoneticPr fontId="79"/>
  </si>
  <si>
    <t>介護（施設サービス）</t>
    <rPh sb="0" eb="2">
      <t>カイゴ</t>
    </rPh>
    <rPh sb="3" eb="5">
      <t>シセツ</t>
    </rPh>
    <phoneticPr fontId="2"/>
  </si>
  <si>
    <t>介護（施設サービスを除く。）</t>
    <rPh sb="0" eb="2">
      <t>カイゴ</t>
    </rPh>
    <rPh sb="3" eb="5">
      <t>シセツ</t>
    </rPh>
    <rPh sb="10" eb="11">
      <t>ノゾ</t>
    </rPh>
    <phoneticPr fontId="2"/>
  </si>
  <si>
    <t>会員制企業団体</t>
    <rPh sb="0" eb="3">
      <t>カイインセイ</t>
    </rPh>
    <rPh sb="3" eb="5">
      <t>キギョウ</t>
    </rPh>
    <rPh sb="5" eb="7">
      <t>ダンタイ</t>
    </rPh>
    <phoneticPr fontId="79"/>
  </si>
  <si>
    <t>対家計民間非営利団体（別掲を除く。）★</t>
    <phoneticPr fontId="79"/>
  </si>
  <si>
    <t>物品賃貸業（貸自動車を除く。）</t>
    <phoneticPr fontId="79"/>
  </si>
  <si>
    <t>産業用機械器具（建設機械器具を除く。）賃貸業</t>
    <phoneticPr fontId="79"/>
  </si>
  <si>
    <t>建設機械器具賃貸業</t>
  </si>
  <si>
    <t>電子計算機・同関連機器賃貸業</t>
  </si>
  <si>
    <t>事務用機械器具（電算機等を除く。）賃貸業</t>
    <phoneticPr fontId="79"/>
  </si>
  <si>
    <t>スポーツ・娯楽用品・その他の物品賃貸業</t>
  </si>
  <si>
    <t>テレビ・ラジオ広告</t>
  </si>
  <si>
    <t>新聞・雑誌・その他の広告</t>
  </si>
  <si>
    <t>自動車整備</t>
    <rPh sb="0" eb="3">
      <t>ジドウシャ</t>
    </rPh>
    <rPh sb="3" eb="5">
      <t>セイビ</t>
    </rPh>
    <phoneticPr fontId="79"/>
  </si>
  <si>
    <t>法務・財務・会計サービス</t>
    <phoneticPr fontId="79"/>
  </si>
  <si>
    <t>土木建築サービス</t>
  </si>
  <si>
    <t>労働者派遣サービス</t>
  </si>
  <si>
    <t>建物サービス</t>
  </si>
  <si>
    <t>警備業</t>
    <rPh sb="0" eb="3">
      <t>ケイビギョウ</t>
    </rPh>
    <phoneticPr fontId="2"/>
  </si>
  <si>
    <t>と畜場(公営)★★</t>
  </si>
  <si>
    <t>と畜場</t>
  </si>
  <si>
    <t>宿泊業</t>
    <rPh sb="0" eb="2">
      <t>シュクハク</t>
    </rPh>
    <rPh sb="2" eb="3">
      <t>ギョウ</t>
    </rPh>
    <phoneticPr fontId="2"/>
  </si>
  <si>
    <t>飲食店</t>
  </si>
  <si>
    <t>持ち帰り・配達飲食サービス</t>
  </si>
  <si>
    <t>洗濯業</t>
    <phoneticPr fontId="2"/>
  </si>
  <si>
    <t>理容業</t>
  </si>
  <si>
    <t>美容業</t>
  </si>
  <si>
    <t>浴場業</t>
  </si>
  <si>
    <t>その他の洗濯・理容・美容・浴場業</t>
    <rPh sb="2" eb="3">
      <t>タ</t>
    </rPh>
    <rPh sb="4" eb="6">
      <t>センタク</t>
    </rPh>
    <rPh sb="7" eb="9">
      <t>リヨウ</t>
    </rPh>
    <rPh sb="10" eb="12">
      <t>ビヨウ</t>
    </rPh>
    <rPh sb="13" eb="15">
      <t>ヨクジョウ</t>
    </rPh>
    <rPh sb="15" eb="16">
      <t>ギョウ</t>
    </rPh>
    <phoneticPr fontId="2"/>
  </si>
  <si>
    <t>映画館</t>
  </si>
  <si>
    <t>興行場（映画館を除く。）・興行団</t>
    <rPh sb="0" eb="2">
      <t>コウギョウ</t>
    </rPh>
    <rPh sb="2" eb="3">
      <t>ジョウ</t>
    </rPh>
    <rPh sb="4" eb="7">
      <t>エイガカン</t>
    </rPh>
    <rPh sb="13" eb="15">
      <t>コウギョウ</t>
    </rPh>
    <rPh sb="15" eb="16">
      <t>ダン</t>
    </rPh>
    <phoneticPr fontId="2"/>
  </si>
  <si>
    <t>競輪・競馬等の競走場・競技団</t>
  </si>
  <si>
    <t>スポーツ施設提供業・公園・遊園地</t>
  </si>
  <si>
    <t>遊戯場・その他の娯楽</t>
    <phoneticPr fontId="2"/>
  </si>
  <si>
    <t>写真業</t>
  </si>
  <si>
    <t>冠婚葬祭業</t>
  </si>
  <si>
    <t>個人教授業</t>
    <rPh sb="4" eb="5">
      <t>ギョウ</t>
    </rPh>
    <phoneticPr fontId="2"/>
  </si>
  <si>
    <t>各種修理業（別掲を除く。）</t>
    <phoneticPr fontId="79"/>
  </si>
  <si>
    <t>その他の対個人サービス</t>
    <phoneticPr fontId="79"/>
  </si>
  <si>
    <t>分類不明</t>
    <phoneticPr fontId="2"/>
  </si>
  <si>
    <t>例）新規需要増加として農作物を1,000万円分購入した、または購入することが想定される場合</t>
    <rPh sb="0" eb="1">
      <t>レイ</t>
    </rPh>
    <rPh sb="2" eb="4">
      <t>シンキ</t>
    </rPh>
    <rPh sb="4" eb="6">
      <t>ジュヨウ</t>
    </rPh>
    <rPh sb="6" eb="8">
      <t>ゾウカ</t>
    </rPh>
    <rPh sb="11" eb="14">
      <t>ノウサクブツ</t>
    </rPh>
    <rPh sb="20" eb="22">
      <t>マンエン</t>
    </rPh>
    <rPh sb="22" eb="23">
      <t>ブン</t>
    </rPh>
    <rPh sb="23" eb="25">
      <t>コウニュウ</t>
    </rPh>
    <rPh sb="31" eb="33">
      <t>コウニュウ</t>
    </rPh>
    <rPh sb="38" eb="40">
      <t>ソウテイ</t>
    </rPh>
    <rPh sb="43" eb="45">
      <t>バアイ</t>
    </rPh>
    <phoneticPr fontId="2"/>
  </si>
  <si>
    <t>新規需要増加額（入力）</t>
    <rPh sb="0" eb="2">
      <t>シンキ</t>
    </rPh>
    <rPh sb="2" eb="4">
      <t>ジュヨウ</t>
    </rPh>
    <rPh sb="4" eb="6">
      <t>ゾウカ</t>
    </rPh>
    <rPh sb="6" eb="7">
      <t>ガク</t>
    </rPh>
    <rPh sb="8" eb="10">
      <t>ニュウリョク</t>
    </rPh>
    <phoneticPr fontId="2"/>
  </si>
  <si>
    <t>生産者価格変換後
の新規需要増加額</t>
    <rPh sb="0" eb="3">
      <t>セイサンシャ</t>
    </rPh>
    <rPh sb="3" eb="5">
      <t>カカク</t>
    </rPh>
    <rPh sb="5" eb="8">
      <t>ヘンカンゴ</t>
    </rPh>
    <rPh sb="10" eb="12">
      <t>シンキ</t>
    </rPh>
    <rPh sb="12" eb="14">
      <t>ジュヨウ</t>
    </rPh>
    <rPh sb="14" eb="16">
      <t>ゾウカ</t>
    </rPh>
    <rPh sb="16" eb="17">
      <t>ガク</t>
    </rPh>
    <phoneticPr fontId="2"/>
  </si>
  <si>
    <t>↓新規需要増加額を入力</t>
    <rPh sb="1" eb="3">
      <t>シンキ</t>
    </rPh>
    <rPh sb="3" eb="8">
      <t>ジュヨウゾウカガク</t>
    </rPh>
    <rPh sb="9" eb="11">
      <t>ニュウリョク</t>
    </rPh>
    <phoneticPr fontId="2"/>
  </si>
  <si>
    <t>　  需要増加額は赤枠で囲まれた「新規需要増加額（入力）」欄（薄橙色セル）へ入力します。</t>
    <rPh sb="3" eb="5">
      <t>ジュヨウ</t>
    </rPh>
    <rPh sb="5" eb="7">
      <t>ゾウカ</t>
    </rPh>
    <rPh sb="7" eb="8">
      <t>ガク</t>
    </rPh>
    <rPh sb="9" eb="10">
      <t>アカ</t>
    </rPh>
    <rPh sb="10" eb="11">
      <t>ワク</t>
    </rPh>
    <rPh sb="12" eb="13">
      <t>カコ</t>
    </rPh>
    <rPh sb="17" eb="19">
      <t>シンキ</t>
    </rPh>
    <rPh sb="19" eb="21">
      <t>ジュヨウ</t>
    </rPh>
    <rPh sb="21" eb="23">
      <t>ゾウカ</t>
    </rPh>
    <rPh sb="23" eb="24">
      <t>ガク</t>
    </rPh>
    <rPh sb="25" eb="27">
      <t>ニュウリョク</t>
    </rPh>
    <rPh sb="29" eb="30">
      <t>ラン</t>
    </rPh>
    <rPh sb="31" eb="32">
      <t>ウス</t>
    </rPh>
    <rPh sb="32" eb="34">
      <t>ダイダイイロ</t>
    </rPh>
    <rPh sb="38" eb="40">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</si>
</sst>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00000"/>
    <numFmt numFmtId="177" formatCode="0.000"/>
    <numFmt numFmtId="178" formatCode="#,##0.0;[Red]\-#,##0.0"/>
    <numFmt numFmtId="179" formatCode="#,##0.0000;[Red]\-#,##0.0000"/>
    <numFmt numFmtId="180" formatCode="[$-411]ggge&quot;年&quot;m&quot;月&quot;d&quot;日&quot;;@"/>
    <numFmt numFmtId="181" formatCode="_-* #,##0_-;\-* #,##0_-;_-* &quot;-&quot;_-;_-@_-"/>
    <numFmt numFmtId="182" formatCode="#,##0.000000_ "/>
    <numFmt numFmtId="183" formatCode="0.000000_ "/>
    <numFmt numFmtId="184" formatCode="_ * #,##0.000000_ ;_ * \-#,##0.000000_ ;_ * &quot;-&quot;_ ;_ @_ "/>
    <numFmt numFmtId="185" formatCode="#,##0.000;[Red]\-#,##0.000"/>
    <numFmt numFmtId="186" formatCode="#,##0;\▲\ #,##0"/>
  </numFmts>
  <fonts count="84" x14ac:knownFonts="1">
    <font>
      <sz val="11"/>
      <color indexed="8"/>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ＭＳ Ｐゴシック"/>
      <family val="3"/>
      <charset val="128"/>
    </font>
    <font>
      <b/>
      <sz val="13"/>
      <color indexed="56"/>
      <name val="ＭＳ Ｐゴシック"/>
      <family val="3"/>
      <charset val="128"/>
    </font>
    <font>
      <sz val="6"/>
      <name val="ＭＳ Ｐゴシック"/>
      <family val="3"/>
      <charset val="128"/>
    </font>
    <font>
      <b/>
      <sz val="9"/>
      <name val="ＭＳ Ｐゴシック"/>
      <family val="3"/>
      <charset val="128"/>
    </font>
    <font>
      <sz val="6"/>
      <name val="ＭＳ Ｐゴシック"/>
      <family val="3"/>
      <charset val="128"/>
    </font>
    <font>
      <sz val="6"/>
      <name val="ＭＳ Ｐゴシック"/>
      <family val="3"/>
      <charset val="128"/>
    </font>
    <font>
      <sz val="10"/>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6"/>
      <name val="ＭＳ Ｐゴシック"/>
      <family val="3"/>
      <charset val="128"/>
    </font>
    <font>
      <sz val="11"/>
      <name val="ＭＳ 明朝"/>
      <family val="1"/>
      <charset val="128"/>
    </font>
    <font>
      <sz val="12"/>
      <name val="ＭＳ Ｐゴシック"/>
      <family val="3"/>
      <charset val="128"/>
    </font>
    <font>
      <u/>
      <sz val="11"/>
      <color indexed="12"/>
      <name val="ＭＳ Ｐゴシック"/>
      <family val="3"/>
      <charset val="128"/>
    </font>
    <font>
      <sz val="14"/>
      <color indexed="8"/>
      <name val="HG丸ｺﾞｼｯｸM-PRO"/>
      <family val="3"/>
      <charset val="128"/>
    </font>
    <font>
      <sz val="10"/>
      <color indexed="8"/>
      <name val="HG丸ｺﾞｼｯｸM-PRO"/>
      <family val="3"/>
      <charset val="128"/>
    </font>
    <font>
      <b/>
      <sz val="10"/>
      <color indexed="8"/>
      <name val="HG丸ｺﾞｼｯｸM-PRO"/>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color indexed="8"/>
      <name val="ＭＳ Ｐゴシック"/>
      <family val="3"/>
      <charset val="128"/>
      <scheme val="minor"/>
    </font>
    <font>
      <sz val="10"/>
      <color indexed="8"/>
      <name val="ＭＳ Ｐゴシック"/>
      <family val="3"/>
      <charset val="128"/>
      <scheme val="minor"/>
    </font>
    <font>
      <sz val="9"/>
      <color indexed="8"/>
      <name val="ＭＳ Ｐゴシック"/>
      <family val="3"/>
      <charset val="128"/>
      <scheme val="minor"/>
    </font>
    <font>
      <sz val="6"/>
      <color indexed="8"/>
      <name val="ＭＳ Ｐゴシック"/>
      <family val="3"/>
      <charset val="128"/>
      <scheme val="minor"/>
    </font>
    <font>
      <sz val="14"/>
      <color indexed="8"/>
      <name val="ＭＳ Ｐゴシック"/>
      <family val="3"/>
      <charset val="128"/>
      <scheme val="minor"/>
    </font>
    <font>
      <sz val="10"/>
      <color indexed="10"/>
      <name val="ＭＳ Ｐゴシック"/>
      <family val="3"/>
      <charset val="128"/>
      <scheme val="minor"/>
    </font>
    <font>
      <sz val="10"/>
      <name val="ＭＳ Ｐゴシック"/>
      <family val="3"/>
      <charset val="128"/>
      <scheme val="minor"/>
    </font>
    <font>
      <b/>
      <sz val="10"/>
      <color indexed="8"/>
      <name val="ＭＳ Ｐゴシック"/>
      <family val="3"/>
      <charset val="128"/>
      <scheme val="minor"/>
    </font>
    <font>
      <sz val="10"/>
      <color theme="1"/>
      <name val="ＭＳ Ｐゴシック"/>
      <family val="3"/>
      <charset val="128"/>
      <scheme val="minor"/>
    </font>
    <font>
      <sz val="10.5"/>
      <color theme="1"/>
      <name val="HG丸ｺﾞｼｯｸM-PRO"/>
      <family val="3"/>
      <charset val="128"/>
    </font>
    <font>
      <sz val="8"/>
      <color theme="1"/>
      <name val="ＭＳ Ｐゴシック"/>
      <family val="3"/>
      <charset val="128"/>
      <scheme val="minor"/>
    </font>
    <font>
      <sz val="9"/>
      <color theme="1"/>
      <name val="ＭＳ Ｐゴシック"/>
      <family val="3"/>
      <charset val="128"/>
      <scheme val="minor"/>
    </font>
    <font>
      <sz val="10"/>
      <color theme="1"/>
      <name val="HG丸ｺﾞｼｯｸM-PRO"/>
      <family val="3"/>
      <charset val="128"/>
    </font>
    <font>
      <sz val="11"/>
      <color rgb="FF000000"/>
      <name val="ＭＳ Ｐゴシック"/>
      <family val="2"/>
      <scheme val="minor"/>
    </font>
    <font>
      <sz val="10"/>
      <color rgb="FF000000"/>
      <name val="ＭＳ Ｐゴシック"/>
      <family val="3"/>
      <charset val="128"/>
      <scheme val="minor"/>
    </font>
    <font>
      <sz val="6"/>
      <name val="ＭＳ Ｐゴシック"/>
      <family val="3"/>
      <charset val="128"/>
      <scheme val="minor"/>
    </font>
    <font>
      <sz val="10"/>
      <name val="ＭＳ Ｐゴシック"/>
      <family val="2"/>
      <scheme val="minor"/>
    </font>
    <font>
      <sz val="6"/>
      <name val="游ゴシック"/>
      <family val="3"/>
      <charset val="128"/>
    </font>
    <font>
      <sz val="11"/>
      <color theme="1"/>
      <name val="ＭＳ Ｐゴシック"/>
      <family val="3"/>
      <charset val="128"/>
      <scheme val="minor"/>
    </font>
    <font>
      <sz val="11"/>
      <name val="ＭＳ Ｐゴシック"/>
      <family val="2"/>
      <scheme val="minor"/>
    </font>
    <font>
      <b/>
      <sz val="11"/>
      <color theme="1"/>
      <name val="HG丸ｺﾞｼｯｸM-PRO"/>
      <family val="3"/>
      <charset val="128"/>
    </font>
    <font>
      <b/>
      <sz val="10.5"/>
      <color theme="1"/>
      <name val="HG丸ｺﾞｼｯｸM-PRO"/>
      <family val="3"/>
      <charset val="128"/>
    </font>
    <font>
      <b/>
      <sz val="10"/>
      <color theme="1"/>
      <name val="HG丸ｺﾞｼｯｸM-PRO"/>
      <family val="3"/>
      <charset val="128"/>
    </font>
    <font>
      <b/>
      <sz val="10.5"/>
      <color theme="1"/>
      <name val="ＭＳ Ｐゴシック"/>
      <family val="3"/>
      <charset val="128"/>
      <scheme val="minor"/>
    </font>
    <font>
      <sz val="10.5"/>
      <color theme="1"/>
      <name val="ＭＳ Ｐゴシック"/>
      <family val="3"/>
      <charset val="128"/>
      <scheme val="minor"/>
    </font>
    <font>
      <sz val="10.5"/>
      <color rgb="FFFF0000"/>
      <name val="HG丸ｺﾞｼｯｸM-PRO"/>
      <family val="3"/>
      <charset val="128"/>
    </font>
    <font>
      <b/>
      <sz val="12"/>
      <color indexed="8"/>
      <name val="ＭＳ Ｐゴシック"/>
      <family val="3"/>
      <charset val="128"/>
      <scheme val="minor"/>
    </font>
    <font>
      <b/>
      <sz val="8"/>
      <color indexed="8"/>
      <name val="ＭＳ Ｐゴシック"/>
      <family val="3"/>
      <charset val="128"/>
      <scheme val="minor"/>
    </font>
    <font>
      <b/>
      <sz val="9"/>
      <color indexed="8"/>
      <name val="ＭＳ Ｐゴシック"/>
      <family val="3"/>
      <charset val="128"/>
      <scheme val="minor"/>
    </font>
    <font>
      <b/>
      <sz val="10"/>
      <name val="ＭＳ Ｐゴシック"/>
      <family val="3"/>
      <charset val="128"/>
    </font>
    <font>
      <b/>
      <sz val="12"/>
      <color rgb="FFFF0000"/>
      <name val="ＭＳ Ｐゴシック"/>
      <family val="3"/>
      <charset val="128"/>
      <scheme val="minor"/>
    </font>
    <font>
      <sz val="10"/>
      <color theme="1"/>
      <name val="ＭＳ Ｐゴシック"/>
      <family val="3"/>
      <charset val="128"/>
    </font>
    <font>
      <sz val="9"/>
      <color theme="1"/>
      <name val="ＭＳ Ｐゴシック"/>
      <family val="3"/>
      <charset val="128"/>
    </font>
    <font>
      <sz val="14"/>
      <color theme="1"/>
      <name val="HG丸ｺﾞｼｯｸM-PRO"/>
      <family val="3"/>
      <charset val="128"/>
    </font>
    <font>
      <b/>
      <sz val="10"/>
      <name val="HG丸ｺﾞｼｯｸM-PRO"/>
      <family val="3"/>
      <charset val="128"/>
    </font>
    <font>
      <sz val="12"/>
      <color theme="1"/>
      <name val="HG丸ｺﾞｼｯｸM-PRO"/>
      <family val="3"/>
      <charset val="128"/>
    </font>
    <font>
      <sz val="9"/>
      <color theme="1"/>
      <name val="HG丸ｺﾞｼｯｸM-PRO"/>
      <family val="3"/>
      <charset val="128"/>
    </font>
    <font>
      <sz val="8"/>
      <color theme="1"/>
      <name val="HG丸ｺﾞｼｯｸM-PRO"/>
      <family val="3"/>
      <charset val="128"/>
    </font>
    <font>
      <sz val="11"/>
      <color theme="1"/>
      <name val="HG丸ｺﾞｼｯｸM-PRO"/>
      <family val="3"/>
      <charset val="128"/>
    </font>
    <font>
      <sz val="10"/>
      <color theme="0"/>
      <name val="ＭＳ Ｐゴシック"/>
      <family val="3"/>
      <charset val="128"/>
      <scheme val="minor"/>
    </font>
    <font>
      <sz val="11"/>
      <color theme="0"/>
      <name val="ＭＳ Ｐゴシック"/>
      <family val="3"/>
      <charset val="128"/>
      <scheme val="minor"/>
    </font>
    <font>
      <sz val="6"/>
      <name val="ＭＳ Ｐゴシック"/>
      <family val="2"/>
      <charset val="128"/>
      <scheme val="minor"/>
    </font>
    <font>
      <sz val="10"/>
      <name val="ＭＳ Ｐ明朝"/>
      <family val="1"/>
      <charset val="128"/>
    </font>
    <font>
      <sz val="10"/>
      <name val="ＭＳ Ｐゴシック"/>
      <family val="2"/>
      <charset val="128"/>
      <scheme val="minor"/>
    </font>
    <font>
      <b/>
      <sz val="11"/>
      <name val="ＭＳ Ｐゴシック"/>
      <family val="3"/>
      <charset val="128"/>
    </font>
    <font>
      <b/>
      <sz val="12"/>
      <color indexed="10"/>
      <name val="ＭＳ Ｐゴシック"/>
      <family val="3"/>
      <charset val="128"/>
      <scheme val="minor"/>
    </font>
  </fonts>
  <fills count="4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81536301767021"/>
        <bgColor indexed="64"/>
      </patternFill>
    </fill>
    <fill>
      <patternFill patternType="solid">
        <fgColor theme="9"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rgb="FF00FF00"/>
        <bgColor indexed="64"/>
      </patternFill>
    </fill>
    <fill>
      <patternFill patternType="solid">
        <fgColor rgb="FFFFCC66"/>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99"/>
        <bgColor indexed="64"/>
      </patternFill>
    </fill>
    <fill>
      <patternFill patternType="solid">
        <fgColor rgb="FF99CCFF"/>
        <bgColor indexed="64"/>
      </patternFill>
    </fill>
    <fill>
      <patternFill patternType="solid">
        <fgColor theme="0" tint="-0.14999847407452621"/>
        <bgColor indexed="64"/>
      </patternFill>
    </fill>
    <fill>
      <patternFill patternType="solid">
        <fgColor rgb="FF6699FF"/>
        <bgColor indexed="64"/>
      </patternFill>
    </fill>
    <fill>
      <patternFill patternType="solid">
        <fgColor rgb="FF66FF33"/>
        <bgColor indexed="64"/>
      </patternFill>
    </fill>
    <fill>
      <patternFill patternType="solid">
        <fgColor rgb="FFFF9966"/>
        <bgColor indexed="64"/>
      </patternFill>
    </fill>
    <fill>
      <patternFill patternType="solid">
        <fgColor theme="0"/>
        <bgColor indexed="64"/>
      </patternFill>
    </fill>
  </fills>
  <borders count="245">
    <border>
      <left/>
      <right/>
      <top/>
      <bottom/>
      <diagonal/>
    </border>
    <border>
      <left style="thick">
        <color indexed="23"/>
      </left>
      <right/>
      <top style="thick">
        <color indexed="23"/>
      </top>
      <bottom style="thick">
        <color indexed="23"/>
      </bottom>
      <diagonal/>
    </border>
    <border>
      <left style="thick">
        <color indexed="23"/>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ck">
        <color indexed="23"/>
      </right>
      <top style="thick">
        <color indexed="23"/>
      </top>
      <bottom style="thick">
        <color indexed="23"/>
      </bottom>
      <diagonal/>
    </border>
    <border>
      <left style="thick">
        <color indexed="23"/>
      </left>
      <right/>
      <top style="thick">
        <color indexed="23"/>
      </top>
      <bottom/>
      <diagonal/>
    </border>
    <border>
      <left/>
      <right style="thick">
        <color indexed="23"/>
      </right>
      <top style="thick">
        <color indexed="23"/>
      </top>
      <bottom/>
      <diagonal/>
    </border>
    <border>
      <left style="thick">
        <color indexed="23"/>
      </left>
      <right/>
      <top/>
      <bottom style="thick">
        <color indexed="23"/>
      </bottom>
      <diagonal/>
    </border>
    <border>
      <left/>
      <right style="thick">
        <color indexed="23"/>
      </right>
      <top/>
      <bottom style="thick">
        <color indexed="23"/>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theme="1" tint="0.49980162968840602"/>
      </left>
      <right style="thin">
        <color theme="1" tint="0.49980162968840602"/>
      </right>
      <top style="thin">
        <color theme="1" tint="0.49980162968840602"/>
      </top>
      <bottom style="medium">
        <color theme="1" tint="0.49980162968840602"/>
      </bottom>
      <diagonal/>
    </border>
    <border>
      <left style="medium">
        <color theme="1" tint="0.49980162968840602"/>
      </left>
      <right/>
      <top/>
      <bottom/>
      <diagonal/>
    </border>
    <border>
      <left style="thin">
        <color theme="1" tint="0.49980162968840602"/>
      </left>
      <right/>
      <top style="thin">
        <color theme="1" tint="0.49980162968840602"/>
      </top>
      <bottom style="medium">
        <color theme="1" tint="0.49980162968840602"/>
      </bottom>
      <diagonal/>
    </border>
    <border>
      <left style="thin">
        <color theme="1" tint="0.49980162968840602"/>
      </left>
      <right/>
      <top style="medium">
        <color theme="1" tint="0.49980162968840602"/>
      </top>
      <bottom style="thin">
        <color theme="1" tint="0.49980162968840602"/>
      </bottom>
      <diagonal/>
    </border>
    <border>
      <left/>
      <right style="medium">
        <color theme="1" tint="0.49980162968840602"/>
      </right>
      <top style="medium">
        <color theme="1" tint="0.49980162968840602"/>
      </top>
      <bottom style="thin">
        <color theme="1" tint="0.49980162968840602"/>
      </bottom>
      <diagonal/>
    </border>
    <border>
      <left/>
      <right style="medium">
        <color theme="1" tint="0.49980162968840602"/>
      </right>
      <top style="thin">
        <color theme="1" tint="0.49980162968840602"/>
      </top>
      <bottom style="medium">
        <color theme="1" tint="0.49980162968840602"/>
      </bottom>
      <diagonal/>
    </border>
    <border>
      <left style="thin">
        <color rgb="FF66FF33"/>
      </left>
      <right style="thin">
        <color rgb="FF66FF33"/>
      </right>
      <top style="thick">
        <color rgb="FF66FF33"/>
      </top>
      <bottom/>
      <diagonal/>
    </border>
    <border>
      <left style="thin">
        <color rgb="FF66FF33"/>
      </left>
      <right style="thin">
        <color rgb="FF66FF33"/>
      </right>
      <top/>
      <bottom style="thick">
        <color rgb="FF66FF33"/>
      </bottom>
      <diagonal/>
    </border>
    <border>
      <left style="thin">
        <color rgb="FF66FF33"/>
      </left>
      <right style="thick">
        <color rgb="FF66FF33"/>
      </right>
      <top style="thick">
        <color rgb="FF66FF33"/>
      </top>
      <bottom/>
      <diagonal/>
    </border>
    <border>
      <left style="thin">
        <color rgb="FF66FF33"/>
      </left>
      <right style="thick">
        <color rgb="FF66FF33"/>
      </right>
      <top/>
      <bottom style="thick">
        <color rgb="FF66FF33"/>
      </bottom>
      <diagonal/>
    </border>
    <border>
      <left style="thin">
        <color rgb="FFFF9966"/>
      </left>
      <right style="thin">
        <color rgb="FFFF9966"/>
      </right>
      <top style="thick">
        <color rgb="FFFF9966"/>
      </top>
      <bottom/>
      <diagonal/>
    </border>
    <border>
      <left style="thin">
        <color rgb="FFFF9966"/>
      </left>
      <right style="thin">
        <color rgb="FFFF9966"/>
      </right>
      <top/>
      <bottom style="thick">
        <color rgb="FFFF9966"/>
      </bottom>
      <diagonal/>
    </border>
    <border>
      <left style="thin">
        <color rgb="FFFF9966"/>
      </left>
      <right style="thick">
        <color rgb="FFFF9966"/>
      </right>
      <top style="thick">
        <color rgb="FFFF9966"/>
      </top>
      <bottom/>
      <diagonal/>
    </border>
    <border>
      <left style="thin">
        <color rgb="FFFF9966"/>
      </left>
      <right style="thick">
        <color rgb="FFFF9966"/>
      </right>
      <top/>
      <bottom style="thick">
        <color rgb="FFFF9966"/>
      </bottom>
      <diagonal/>
    </border>
    <border>
      <left style="thick">
        <color rgb="FF6699FF"/>
      </left>
      <right style="thin">
        <color rgb="FF6699FF"/>
      </right>
      <top style="thick">
        <color rgb="FF6699FF"/>
      </top>
      <bottom/>
      <diagonal/>
    </border>
    <border>
      <left style="thin">
        <color rgb="FF6699FF"/>
      </left>
      <right style="thin">
        <color rgb="FF6699FF"/>
      </right>
      <top style="thick">
        <color rgb="FF6699FF"/>
      </top>
      <bottom/>
      <diagonal/>
    </border>
    <border>
      <left style="thick">
        <color rgb="FF6699FF"/>
      </left>
      <right style="thin">
        <color rgb="FF6699FF"/>
      </right>
      <top/>
      <bottom style="thick">
        <color rgb="FF6699FF"/>
      </bottom>
      <diagonal/>
    </border>
    <border>
      <left style="thin">
        <color rgb="FF6699FF"/>
      </left>
      <right style="thin">
        <color rgb="FF6699FF"/>
      </right>
      <top/>
      <bottom style="thick">
        <color rgb="FF6699FF"/>
      </bottom>
      <diagonal/>
    </border>
    <border>
      <left style="thin">
        <color rgb="FF6699FF"/>
      </left>
      <right style="thick">
        <color rgb="FF6699FF"/>
      </right>
      <top style="thick">
        <color rgb="FF6699FF"/>
      </top>
      <bottom/>
      <diagonal/>
    </border>
    <border>
      <left style="thin">
        <color rgb="FF6699FF"/>
      </left>
      <right style="thick">
        <color rgb="FF6699FF"/>
      </right>
      <top/>
      <bottom style="thick">
        <color rgb="FF6699FF"/>
      </bottom>
      <diagonal/>
    </border>
    <border>
      <left style="medium">
        <color theme="1" tint="0.49980162968840602"/>
      </left>
      <right style="thin">
        <color theme="1" tint="0.49980162968840602"/>
      </right>
      <top style="medium">
        <color theme="1" tint="0.49980162968840602"/>
      </top>
      <bottom style="thin">
        <color theme="1" tint="0.49980162968840602"/>
      </bottom>
      <diagonal/>
    </border>
    <border>
      <left style="thin">
        <color theme="1" tint="0.49980162968840602"/>
      </left>
      <right style="thin">
        <color theme="1" tint="0.49980162968840602"/>
      </right>
      <top style="medium">
        <color theme="1" tint="0.49980162968840602"/>
      </top>
      <bottom style="thin">
        <color theme="1" tint="0.49980162968840602"/>
      </bottom>
      <diagonal/>
    </border>
    <border>
      <left style="medium">
        <color theme="1" tint="0.49980162968840602"/>
      </left>
      <right style="thin">
        <color theme="1" tint="0.49980162968840602"/>
      </right>
      <top style="thin">
        <color theme="1" tint="0.49980162968840602"/>
      </top>
      <bottom style="medium">
        <color theme="1" tint="0.49980162968840602"/>
      </bottom>
      <diagonal/>
    </border>
    <border>
      <left style="medium">
        <color rgb="FFFF0000"/>
      </left>
      <right style="medium">
        <color rgb="FFFF0000"/>
      </right>
      <top style="medium">
        <color rgb="FFFF0000"/>
      </top>
      <bottom style="medium">
        <color rgb="FFFF0000"/>
      </bottom>
      <diagonal/>
    </border>
    <border>
      <left style="thick">
        <color rgb="FFFF0000"/>
      </left>
      <right style="thin">
        <color indexed="64"/>
      </right>
      <top style="thick">
        <color rgb="FFFF0000"/>
      </top>
      <bottom style="hair">
        <color indexed="64"/>
      </bottom>
      <diagonal/>
    </border>
    <border>
      <left/>
      <right style="thick">
        <color rgb="FFFF0000"/>
      </right>
      <top style="thick">
        <color rgb="FFFF0000"/>
      </top>
      <bottom style="hair">
        <color indexed="64"/>
      </bottom>
      <diagonal/>
    </border>
    <border>
      <left style="thick">
        <color rgb="FFFF0000"/>
      </left>
      <right style="thin">
        <color indexed="64"/>
      </right>
      <top style="hair">
        <color indexed="64"/>
      </top>
      <bottom style="hair">
        <color indexed="64"/>
      </bottom>
      <diagonal/>
    </border>
    <border>
      <left/>
      <right style="thick">
        <color rgb="FFFF0000"/>
      </right>
      <top style="hair">
        <color indexed="64"/>
      </top>
      <bottom style="hair">
        <color indexed="64"/>
      </bottom>
      <diagonal/>
    </border>
    <border>
      <left style="thick">
        <color rgb="FFFF0000"/>
      </left>
      <right style="thin">
        <color indexed="64"/>
      </right>
      <top style="hair">
        <color indexed="64"/>
      </top>
      <bottom style="thick">
        <color rgb="FFFF0000"/>
      </bottom>
      <diagonal/>
    </border>
    <border>
      <left/>
      <right style="thick">
        <color rgb="FFFF0000"/>
      </right>
      <top style="hair">
        <color indexed="64"/>
      </top>
      <bottom style="thick">
        <color rgb="FFFF0000"/>
      </bottom>
      <diagonal/>
    </border>
    <border>
      <left style="thick">
        <color rgb="FFFF0000"/>
      </left>
      <right style="thick">
        <color rgb="FFFF0000"/>
      </right>
      <top style="thick">
        <color rgb="FFFF0000"/>
      </top>
      <bottom style="hair">
        <color indexed="64"/>
      </bottom>
      <diagonal/>
    </border>
    <border>
      <left style="thick">
        <color rgb="FFFF0000"/>
      </left>
      <right style="thick">
        <color rgb="FFFF0000"/>
      </right>
      <top style="hair">
        <color indexed="64"/>
      </top>
      <bottom style="hair">
        <color indexed="64"/>
      </bottom>
      <diagonal/>
    </border>
    <border>
      <left style="thick">
        <color rgb="FFFF0000"/>
      </left>
      <right style="thick">
        <color rgb="FFFF0000"/>
      </right>
      <top style="hair">
        <color indexed="64"/>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indexed="64"/>
      </left>
      <right style="thin">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n">
        <color indexed="64"/>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n">
        <color indexed="64"/>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style="thick">
        <color rgb="FF6699FF"/>
      </left>
      <right/>
      <top style="thick">
        <color rgb="FF6699FF"/>
      </top>
      <bottom/>
      <diagonal/>
    </border>
    <border>
      <left/>
      <right/>
      <top style="thick">
        <color rgb="FF6699FF"/>
      </top>
      <bottom/>
      <diagonal/>
    </border>
    <border>
      <left/>
      <right style="thin">
        <color rgb="FF6699FF"/>
      </right>
      <top style="thick">
        <color rgb="FF6699FF"/>
      </top>
      <bottom/>
      <diagonal/>
    </border>
    <border>
      <left style="thick">
        <color rgb="FF6699FF"/>
      </left>
      <right/>
      <top/>
      <bottom style="thick">
        <color rgb="FF6699FF"/>
      </bottom>
      <diagonal/>
    </border>
    <border>
      <left/>
      <right/>
      <top/>
      <bottom style="thick">
        <color rgb="FF6699FF"/>
      </bottom>
      <diagonal/>
    </border>
    <border>
      <left/>
      <right style="thin">
        <color rgb="FF6699FF"/>
      </right>
      <top/>
      <bottom style="thick">
        <color rgb="FF6699FF"/>
      </bottom>
      <diagonal/>
    </border>
    <border>
      <left style="thin">
        <color rgb="FF6699FF"/>
      </left>
      <right/>
      <top style="thick">
        <color rgb="FF6699FF"/>
      </top>
      <bottom style="thick">
        <color rgb="FF6699FF"/>
      </bottom>
      <diagonal/>
    </border>
    <border>
      <left/>
      <right/>
      <top style="thick">
        <color rgb="FF6699FF"/>
      </top>
      <bottom style="thick">
        <color rgb="FF6699FF"/>
      </bottom>
      <diagonal/>
    </border>
    <border>
      <left/>
      <right style="thick">
        <color rgb="FF6699FF"/>
      </right>
      <top style="thick">
        <color rgb="FF6699FF"/>
      </top>
      <bottom style="thick">
        <color rgb="FF6699FF"/>
      </bottom>
      <diagonal/>
    </border>
    <border>
      <left style="thick">
        <color rgb="FF6699FF"/>
      </left>
      <right/>
      <top style="thick">
        <color rgb="FF6699FF"/>
      </top>
      <bottom style="thick">
        <color rgb="FF6699FF"/>
      </bottom>
      <diagonal/>
    </border>
    <border>
      <left/>
      <right style="thin">
        <color rgb="FF6699FF"/>
      </right>
      <top style="thick">
        <color rgb="FF6699FF"/>
      </top>
      <bottom style="thick">
        <color rgb="FF6699FF"/>
      </bottom>
      <diagonal/>
    </border>
    <border>
      <left style="thick">
        <color auto="1"/>
      </left>
      <right style="thin">
        <color auto="1"/>
      </right>
      <top style="thick">
        <color auto="1"/>
      </top>
      <bottom/>
      <diagonal/>
    </border>
    <border>
      <left style="thick">
        <color auto="1"/>
      </left>
      <right style="thin">
        <color auto="1"/>
      </right>
      <top/>
      <bottom style="thick">
        <color auto="1"/>
      </bottom>
      <diagonal/>
    </border>
    <border>
      <left style="thick">
        <color rgb="FF66FF33"/>
      </left>
      <right/>
      <top style="thick">
        <color rgb="FF66FF33"/>
      </top>
      <bottom/>
      <diagonal/>
    </border>
    <border>
      <left/>
      <right/>
      <top style="thick">
        <color rgb="FF66FF33"/>
      </top>
      <bottom/>
      <diagonal/>
    </border>
    <border>
      <left/>
      <right style="thin">
        <color rgb="FF66FF33"/>
      </right>
      <top style="thick">
        <color rgb="FF66FF33"/>
      </top>
      <bottom/>
      <diagonal/>
    </border>
    <border>
      <left style="thick">
        <color rgb="FF66FF33"/>
      </left>
      <right/>
      <top/>
      <bottom style="thick">
        <color rgb="FF66FF33"/>
      </bottom>
      <diagonal/>
    </border>
    <border>
      <left/>
      <right/>
      <top/>
      <bottom style="thick">
        <color rgb="FF66FF33"/>
      </bottom>
      <diagonal/>
    </border>
    <border>
      <left/>
      <right style="thin">
        <color rgb="FF66FF33"/>
      </right>
      <top/>
      <bottom style="thick">
        <color rgb="FF66FF33"/>
      </bottom>
      <diagonal/>
    </border>
    <border>
      <left style="thin">
        <color rgb="FF66FF33"/>
      </left>
      <right/>
      <top style="thick">
        <color rgb="FF66FF33"/>
      </top>
      <bottom/>
      <diagonal/>
    </border>
    <border>
      <left/>
      <right style="thick">
        <color rgb="FF66FF33"/>
      </right>
      <top style="thick">
        <color rgb="FF66FF33"/>
      </top>
      <bottom/>
      <diagonal/>
    </border>
    <border>
      <left style="thick">
        <color rgb="FF66FF33"/>
      </left>
      <right/>
      <top style="thick">
        <color rgb="FF66FF33"/>
      </top>
      <bottom style="thick">
        <color rgb="FF66FF33"/>
      </bottom>
      <diagonal/>
    </border>
    <border>
      <left/>
      <right/>
      <top style="thick">
        <color rgb="FF66FF33"/>
      </top>
      <bottom style="thick">
        <color rgb="FF66FF33"/>
      </bottom>
      <diagonal/>
    </border>
    <border>
      <left style="thin">
        <color rgb="FF66FF33"/>
      </left>
      <right/>
      <top style="thick">
        <color rgb="FF66FF33"/>
      </top>
      <bottom style="thick">
        <color rgb="FF66FF33"/>
      </bottom>
      <diagonal/>
    </border>
    <border>
      <left/>
      <right style="thick">
        <color rgb="FF66FF33"/>
      </right>
      <top style="thick">
        <color rgb="FF66FF33"/>
      </top>
      <bottom style="thick">
        <color rgb="FF66FF33"/>
      </bottom>
      <diagonal/>
    </border>
    <border>
      <left style="thin">
        <color indexed="64"/>
      </left>
      <right style="thin">
        <color rgb="FFFF9966"/>
      </right>
      <top style="thick">
        <color indexed="64"/>
      </top>
      <bottom/>
      <diagonal/>
    </border>
    <border>
      <left style="thin">
        <color rgb="FFFF9966"/>
      </left>
      <right style="thin">
        <color rgb="FFFF9966"/>
      </right>
      <top style="thick">
        <color indexed="64"/>
      </top>
      <bottom/>
      <diagonal/>
    </border>
    <border>
      <left style="thin">
        <color rgb="FFFF9966"/>
      </left>
      <right style="thick">
        <color indexed="64"/>
      </right>
      <top style="thick">
        <color indexed="64"/>
      </top>
      <bottom/>
      <diagonal/>
    </border>
    <border>
      <left style="thin">
        <color indexed="64"/>
      </left>
      <right style="thin">
        <color rgb="FFFF9966"/>
      </right>
      <top/>
      <bottom style="thick">
        <color indexed="64"/>
      </bottom>
      <diagonal/>
    </border>
    <border>
      <left style="thin">
        <color rgb="FFFF9966"/>
      </left>
      <right style="thin">
        <color rgb="FFFF9966"/>
      </right>
      <top/>
      <bottom style="thick">
        <color indexed="64"/>
      </bottom>
      <diagonal/>
    </border>
    <border>
      <left style="thin">
        <color rgb="FFFF9966"/>
      </left>
      <right style="thick">
        <color indexed="64"/>
      </right>
      <top/>
      <bottom style="thick">
        <color indexed="64"/>
      </bottom>
      <diagonal/>
    </border>
    <border>
      <left style="thick">
        <color rgb="FFFF9966"/>
      </left>
      <right/>
      <top style="thick">
        <color rgb="FFFF9966"/>
      </top>
      <bottom/>
      <diagonal/>
    </border>
    <border>
      <left/>
      <right/>
      <top style="thick">
        <color rgb="FFFF9966"/>
      </top>
      <bottom/>
      <diagonal/>
    </border>
    <border>
      <left/>
      <right style="thin">
        <color rgb="FFFF9966"/>
      </right>
      <top style="thick">
        <color rgb="FFFF9966"/>
      </top>
      <bottom/>
      <diagonal/>
    </border>
    <border>
      <left style="thick">
        <color rgb="FFFF9966"/>
      </left>
      <right/>
      <top/>
      <bottom style="thick">
        <color rgb="FFFF9966"/>
      </bottom>
      <diagonal/>
    </border>
    <border>
      <left/>
      <right/>
      <top/>
      <bottom style="thick">
        <color rgb="FFFF9966"/>
      </bottom>
      <diagonal/>
    </border>
    <border>
      <left/>
      <right style="thin">
        <color rgb="FFFF9966"/>
      </right>
      <top/>
      <bottom style="thick">
        <color rgb="FFFF9966"/>
      </bottom>
      <diagonal/>
    </border>
    <border>
      <left style="thin">
        <color rgb="FFFF9966"/>
      </left>
      <right/>
      <top style="thick">
        <color rgb="FFFF9966"/>
      </top>
      <bottom/>
      <diagonal/>
    </border>
    <border>
      <left/>
      <right style="thick">
        <color rgb="FFFF9966"/>
      </right>
      <top style="thick">
        <color rgb="FFFF9966"/>
      </top>
      <bottom/>
      <diagonal/>
    </border>
    <border>
      <left style="thick">
        <color rgb="FFFF9966"/>
      </left>
      <right/>
      <top style="thick">
        <color rgb="FFFF9966"/>
      </top>
      <bottom style="thick">
        <color rgb="FFFF9966"/>
      </bottom>
      <diagonal/>
    </border>
    <border>
      <left/>
      <right/>
      <top style="thick">
        <color rgb="FFFF9966"/>
      </top>
      <bottom style="thick">
        <color rgb="FFFF9966"/>
      </bottom>
      <diagonal/>
    </border>
    <border>
      <left style="thin">
        <color rgb="FFFF9966"/>
      </left>
      <right/>
      <top style="thick">
        <color rgb="FFFF9966"/>
      </top>
      <bottom style="thick">
        <color rgb="FFFF9966"/>
      </bottom>
      <diagonal/>
    </border>
    <border>
      <left/>
      <right style="thick">
        <color rgb="FFFF9966"/>
      </right>
      <top style="thick">
        <color rgb="FFFF9966"/>
      </top>
      <bottom style="thick">
        <color rgb="FFFF9966"/>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ck">
        <color theme="0" tint="-0.499984740745262"/>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right style="thick">
        <color theme="0" tint="-0.499984740745262"/>
      </right>
      <top/>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bottom style="thin">
        <color theme="0" tint="-0.499984740745262"/>
      </bottom>
      <diagonal/>
    </border>
    <border>
      <left style="thick">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ck">
        <color theme="0" tint="-0.499984740745262"/>
      </left>
      <right/>
      <top/>
      <bottom style="thin">
        <color theme="0" tint="-0.499984740745262"/>
      </bottom>
      <diagonal/>
    </border>
    <border>
      <left/>
      <right style="thick">
        <color theme="0" tint="-0.499984740745262"/>
      </right>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top style="thin">
        <color theme="0" tint="-0.499984740745262"/>
      </top>
      <bottom style="thick">
        <color theme="0" tint="-0.499984740745262"/>
      </bottom>
      <diagonal/>
    </border>
    <border>
      <left/>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style="thick">
        <color theme="0" tint="-0.499984740745262"/>
      </left>
      <right/>
      <top style="thin">
        <color theme="0" tint="-0.499984740745262"/>
      </top>
      <bottom style="thick">
        <color theme="0" tint="-0.499984740745262"/>
      </bottom>
      <diagonal/>
    </border>
    <border>
      <left/>
      <right style="thick">
        <color theme="0" tint="-0.499984740745262"/>
      </right>
      <top style="thin">
        <color theme="0" tint="-0.499984740745262"/>
      </top>
      <bottom style="thick">
        <color theme="0"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style="thin">
        <color theme="0" tint="-0.499984740745262"/>
      </left>
      <right style="medium">
        <color theme="1" tint="0.499984740745262"/>
      </right>
      <top style="thin">
        <color theme="0"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top style="thin">
        <color theme="1" tint="0.499984740745262"/>
      </top>
      <bottom style="medium">
        <color theme="1" tint="0.499984740745262"/>
      </bottom>
      <diagonal/>
    </border>
    <border>
      <left style="thin">
        <color theme="0" tint="-0.499984740745262"/>
      </left>
      <right style="medium">
        <color theme="1" tint="0.499984740745262"/>
      </right>
      <top style="thin">
        <color theme="1" tint="0.499984740745262"/>
      </top>
      <bottom style="medium">
        <color theme="1" tint="0.499984740745262"/>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thick">
        <color rgb="FFFF0000"/>
      </left>
      <right style="thick">
        <color rgb="FFFF0000"/>
      </right>
      <top style="hair">
        <color indexed="64"/>
      </top>
      <bottom/>
      <diagonal/>
    </border>
    <border>
      <left style="thick">
        <color rgb="FFFF0000"/>
      </left>
      <right style="thin">
        <color indexed="64"/>
      </right>
      <top style="hair">
        <color indexed="64"/>
      </top>
      <bottom/>
      <diagonal/>
    </border>
    <border>
      <left/>
      <right style="thick">
        <color rgb="FFFF0000"/>
      </right>
      <top style="hair">
        <color indexed="64"/>
      </top>
      <bottom/>
      <diagonal/>
    </border>
    <border>
      <left/>
      <right style="thin">
        <color rgb="FF66FF33"/>
      </right>
      <top style="thick">
        <color rgb="FF66FF33"/>
      </top>
      <bottom style="thick">
        <color rgb="FF66FF33"/>
      </bottom>
      <diagonal/>
    </border>
  </borders>
  <cellStyleXfs count="52">
    <xf numFmtId="0" fontId="0" fillId="0" borderId="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3" fillId="0" borderId="0" applyNumberFormat="0" applyFill="0" applyBorder="0" applyAlignment="0" applyProtection="0">
      <alignment vertical="center"/>
    </xf>
    <xf numFmtId="0" fontId="24" fillId="28" borderId="91" applyNumberFormat="0" applyAlignment="0" applyProtection="0">
      <alignment vertical="center"/>
    </xf>
    <xf numFmtId="0" fontId="25" fillId="29" borderId="0" applyNumberFormat="0" applyBorder="0" applyAlignment="0" applyProtection="0">
      <alignment vertical="center"/>
    </xf>
    <xf numFmtId="0" fontId="16" fillId="0" borderId="0" applyNumberFormat="0" applyFill="0" applyBorder="0" applyAlignment="0" applyProtection="0">
      <alignment vertical="top"/>
      <protection locked="0"/>
    </xf>
    <xf numFmtId="0" fontId="21" fillId="3" borderId="92" applyNumberFormat="0" applyAlignment="0" applyProtection="0">
      <alignment vertical="center"/>
    </xf>
    <xf numFmtId="0" fontId="26" fillId="0" borderId="93" applyNumberFormat="0" applyFill="0" applyAlignment="0" applyProtection="0">
      <alignment vertical="center"/>
    </xf>
    <xf numFmtId="0" fontId="27" fillId="30" borderId="0" applyNumberFormat="0" applyBorder="0" applyAlignment="0" applyProtection="0">
      <alignment vertical="center"/>
    </xf>
    <xf numFmtId="0" fontId="28" fillId="31" borderId="94" applyNumberFormat="0" applyAlignment="0" applyProtection="0">
      <alignment vertical="center"/>
    </xf>
    <xf numFmtId="0" fontId="29" fillId="0" borderId="0" applyNumberFormat="0" applyFill="0" applyBorder="0" applyAlignment="0" applyProtection="0">
      <alignment vertical="center"/>
    </xf>
    <xf numFmtId="38" fontId="21" fillId="0" borderId="0" applyFill="0" applyBorder="0" applyAlignment="0" applyProtection="0">
      <alignment vertical="center"/>
    </xf>
    <xf numFmtId="38" fontId="21" fillId="0" borderId="0" applyFill="0" applyBorder="0" applyAlignment="0" applyProtection="0">
      <alignment vertical="center"/>
    </xf>
    <xf numFmtId="38" fontId="10" fillId="0" borderId="0" applyFont="0" applyFill="0" applyBorder="0" applyAlignment="0" applyProtection="0"/>
    <xf numFmtId="38" fontId="14" fillId="0" borderId="0" applyFont="0" applyFill="0" applyBorder="0" applyAlignment="0" applyProtection="0"/>
    <xf numFmtId="0" fontId="30" fillId="0" borderId="95" applyNumberFormat="0" applyFill="0" applyAlignment="0" applyProtection="0">
      <alignment vertical="center"/>
    </xf>
    <xf numFmtId="0" fontId="31" fillId="0" borderId="96" applyNumberFormat="0" applyFill="0" applyAlignment="0" applyProtection="0">
      <alignment vertical="center"/>
    </xf>
    <xf numFmtId="0" fontId="32" fillId="0" borderId="97" applyNumberFormat="0" applyFill="0" applyAlignment="0" applyProtection="0">
      <alignment vertical="center"/>
    </xf>
    <xf numFmtId="0" fontId="32" fillId="0" borderId="0" applyNumberFormat="0" applyFill="0" applyBorder="0" applyAlignment="0" applyProtection="0">
      <alignment vertical="center"/>
    </xf>
    <xf numFmtId="0" fontId="33" fillId="0" borderId="98" applyNumberFormat="0" applyFill="0" applyAlignment="0" applyProtection="0">
      <alignment vertical="center"/>
    </xf>
    <xf numFmtId="0" fontId="34" fillId="31" borderId="99" applyNumberFormat="0" applyAlignment="0" applyProtection="0">
      <alignment vertical="center"/>
    </xf>
    <xf numFmtId="0" fontId="35" fillId="0" borderId="0" applyNumberFormat="0" applyFill="0" applyBorder="0" applyAlignment="0" applyProtection="0">
      <alignment vertical="center"/>
    </xf>
    <xf numFmtId="0" fontId="36" fillId="2" borderId="94" applyNumberFormat="0" applyAlignment="0" applyProtection="0">
      <alignment vertical="center"/>
    </xf>
    <xf numFmtId="0" fontId="10" fillId="0" borderId="0"/>
    <xf numFmtId="0" fontId="21" fillId="0" borderId="0">
      <alignment vertical="center"/>
    </xf>
    <xf numFmtId="0" fontId="14" fillId="0" borderId="0"/>
    <xf numFmtId="0" fontId="37" fillId="32" borderId="0" applyNumberFormat="0" applyBorder="0" applyAlignment="0" applyProtection="0">
      <alignment vertical="center"/>
    </xf>
    <xf numFmtId="0" fontId="51" fillId="0" borderId="0">
      <alignment vertical="center"/>
    </xf>
    <xf numFmtId="0" fontId="56" fillId="0" borderId="0">
      <alignment vertical="center"/>
    </xf>
  </cellStyleXfs>
  <cellXfs count="811">
    <xf numFmtId="0" fontId="0" fillId="0" borderId="0" xfId="0" applyFont="1" applyAlignment="1">
      <alignment vertical="center"/>
    </xf>
    <xf numFmtId="0" fontId="39" fillId="0" borderId="0" xfId="0" applyFont="1" applyAlignment="1">
      <alignment vertical="center"/>
    </xf>
    <xf numFmtId="0" fontId="39" fillId="0" borderId="2" xfId="0" applyFont="1" applyBorder="1" applyAlignment="1">
      <alignment vertical="center"/>
    </xf>
    <xf numFmtId="0" fontId="39" fillId="0" borderId="0" xfId="0" applyFont="1" applyBorder="1" applyAlignment="1">
      <alignment vertical="center"/>
    </xf>
    <xf numFmtId="0" fontId="39" fillId="0" borderId="0" xfId="0" applyFont="1" applyBorder="1" applyAlignment="1">
      <alignment horizontal="center" vertical="center"/>
    </xf>
    <xf numFmtId="0" fontId="39" fillId="0" borderId="0" xfId="0" applyFont="1" applyAlignment="1">
      <alignment vertical="center" shrinkToFit="1"/>
    </xf>
    <xf numFmtId="0" fontId="39" fillId="0" borderId="18" xfId="0" applyFont="1" applyBorder="1" applyAlignment="1">
      <alignment vertical="center"/>
    </xf>
    <xf numFmtId="0" fontId="39" fillId="0" borderId="20" xfId="0" applyFont="1" applyBorder="1" applyAlignment="1">
      <alignment vertical="center"/>
    </xf>
    <xf numFmtId="0" fontId="39" fillId="0" borderId="21" xfId="0" applyFont="1" applyBorder="1" applyAlignment="1">
      <alignment vertical="center"/>
    </xf>
    <xf numFmtId="0" fontId="39" fillId="0" borderId="18" xfId="0" applyFont="1" applyBorder="1" applyAlignment="1">
      <alignment horizontal="center" vertical="center"/>
    </xf>
    <xf numFmtId="0" fontId="39" fillId="0" borderId="20" xfId="0" applyFont="1" applyBorder="1" applyAlignment="1">
      <alignment horizontal="center" vertical="center"/>
    </xf>
    <xf numFmtId="0" fontId="39" fillId="0" borderId="21" xfId="0" applyFont="1" applyBorder="1" applyAlignment="1">
      <alignment horizontal="center" vertical="center"/>
    </xf>
    <xf numFmtId="0" fontId="38" fillId="0" borderId="0" xfId="0" applyFont="1" applyAlignment="1">
      <alignment horizontal="center" vertical="center"/>
    </xf>
    <xf numFmtId="0" fontId="39" fillId="33" borderId="11" xfId="0" applyFont="1" applyFill="1" applyBorder="1" applyAlignment="1">
      <alignment horizontal="center" vertical="center"/>
    </xf>
    <xf numFmtId="0" fontId="40" fillId="0" borderId="0" xfId="0" applyFont="1" applyAlignment="1">
      <alignment vertical="center"/>
    </xf>
    <xf numFmtId="0" fontId="39" fillId="0" borderId="0" xfId="0" applyFont="1" applyAlignment="1">
      <alignment vertical="center"/>
    </xf>
    <xf numFmtId="0" fontId="38" fillId="0" borderId="0" xfId="0" applyFont="1" applyAlignment="1">
      <alignment horizontal="center" vertical="center"/>
    </xf>
    <xf numFmtId="0" fontId="38" fillId="0" borderId="0" xfId="0" applyFont="1" applyAlignment="1">
      <alignment horizontal="center" vertical="center"/>
    </xf>
    <xf numFmtId="0" fontId="39" fillId="0" borderId="0" xfId="0" applyFont="1" applyBorder="1" applyAlignment="1">
      <alignment vertical="center" shrinkToFit="1"/>
    </xf>
    <xf numFmtId="0" fontId="39" fillId="0" borderId="0" xfId="0" applyFont="1" applyAlignment="1">
      <alignment vertical="center"/>
    </xf>
    <xf numFmtId="0" fontId="39" fillId="0" borderId="11" xfId="0" applyFont="1" applyBorder="1" applyAlignment="1">
      <alignment horizontal="center" vertical="center" shrinkToFit="1"/>
    </xf>
    <xf numFmtId="0" fontId="40" fillId="0" borderId="0" xfId="0" applyFont="1" applyAlignment="1">
      <alignment horizontal="center" vertical="center"/>
    </xf>
    <xf numFmtId="0" fontId="39" fillId="0" borderId="0" xfId="0" applyFont="1" applyBorder="1" applyAlignment="1">
      <alignment horizontal="center" vertical="center"/>
    </xf>
    <xf numFmtId="0" fontId="39" fillId="0" borderId="0" xfId="0" applyFont="1" applyAlignment="1">
      <alignment horizontal="center" vertical="center" shrinkToFit="1"/>
    </xf>
    <xf numFmtId="0" fontId="17" fillId="0" borderId="0" xfId="0" applyFont="1" applyAlignment="1">
      <alignment vertical="center"/>
    </xf>
    <xf numFmtId="0" fontId="39" fillId="0" borderId="0" xfId="0" applyFont="1" applyBorder="1" applyAlignment="1">
      <alignment horizontal="left" vertical="center"/>
    </xf>
    <xf numFmtId="0" fontId="18" fillId="0" borderId="0" xfId="0" applyFont="1" applyAlignment="1">
      <alignment vertical="center"/>
    </xf>
    <xf numFmtId="0" fontId="39" fillId="0" borderId="0" xfId="0" applyFont="1" applyBorder="1" applyAlignment="1">
      <alignment horizontal="center" vertical="center"/>
    </xf>
    <xf numFmtId="0" fontId="19" fillId="0" borderId="0" xfId="0" applyFont="1" applyAlignment="1">
      <alignment vertical="center"/>
    </xf>
    <xf numFmtId="0" fontId="18" fillId="0" borderId="0" xfId="0" applyFont="1" applyBorder="1" applyAlignment="1">
      <alignment horizontal="left" vertical="center"/>
    </xf>
    <xf numFmtId="0" fontId="0" fillId="0" borderId="0" xfId="0" applyFont="1" applyAlignment="1">
      <alignment vertical="center"/>
    </xf>
    <xf numFmtId="38" fontId="39" fillId="0" borderId="18" xfId="34" applyFont="1" applyBorder="1" applyAlignment="1">
      <alignment vertical="center" shrinkToFit="1"/>
    </xf>
    <xf numFmtId="38" fontId="39" fillId="0" borderId="0" xfId="34" applyFont="1" applyAlignment="1">
      <alignment vertical="center" shrinkToFit="1"/>
    </xf>
    <xf numFmtId="38" fontId="39" fillId="0" borderId="5" xfId="34" applyFont="1" applyBorder="1" applyAlignment="1">
      <alignment vertical="center" shrinkToFit="1"/>
    </xf>
    <xf numFmtId="38" fontId="39" fillId="0" borderId="20" xfId="34" applyFont="1" applyBorder="1" applyAlignment="1">
      <alignment vertical="center" shrinkToFit="1"/>
    </xf>
    <xf numFmtId="38" fontId="39" fillId="0" borderId="6" xfId="34" applyFont="1" applyBorder="1" applyAlignment="1">
      <alignment vertical="center" shrinkToFit="1"/>
    </xf>
    <xf numFmtId="38" fontId="39" fillId="0" borderId="11" xfId="34" applyFont="1" applyBorder="1" applyAlignment="1">
      <alignment vertical="center" shrinkToFit="1"/>
    </xf>
    <xf numFmtId="38" fontId="39" fillId="0" borderId="11" xfId="34" applyFont="1" applyBorder="1" applyAlignment="1">
      <alignment horizontal="center" vertical="center" shrinkToFit="1"/>
    </xf>
    <xf numFmtId="38" fontId="39" fillId="0" borderId="33" xfId="34" applyFont="1" applyBorder="1" applyAlignment="1">
      <alignment vertical="center" shrinkToFit="1"/>
    </xf>
    <xf numFmtId="0" fontId="0" fillId="0" borderId="0" xfId="0" applyFont="1" applyBorder="1" applyAlignment="1">
      <alignment vertical="center"/>
    </xf>
    <xf numFmtId="0" fontId="40" fillId="0" borderId="34" xfId="0" applyFont="1" applyBorder="1" applyAlignment="1">
      <alignment vertical="center" shrinkToFit="1"/>
    </xf>
    <xf numFmtId="0" fontId="40" fillId="0" borderId="0" xfId="0" applyFont="1" applyAlignment="1">
      <alignment vertical="center" shrinkToFit="1"/>
    </xf>
    <xf numFmtId="0" fontId="0" fillId="0" borderId="101" xfId="0" applyFont="1" applyBorder="1" applyAlignment="1">
      <alignment vertical="center"/>
    </xf>
    <xf numFmtId="0" fontId="0" fillId="0" borderId="0" xfId="0" applyFont="1" applyBorder="1" applyAlignment="1">
      <alignment vertical="center"/>
    </xf>
    <xf numFmtId="180" fontId="0" fillId="0" borderId="0" xfId="0" applyNumberFormat="1" applyFont="1" applyAlignment="1">
      <alignment vertical="center"/>
    </xf>
    <xf numFmtId="180" fontId="0" fillId="0" borderId="0" xfId="0" applyNumberFormat="1" applyFont="1" applyAlignment="1">
      <alignment horizontal="left" vertical="center"/>
    </xf>
    <xf numFmtId="38" fontId="21" fillId="0" borderId="101" xfId="34" applyFont="1" applyBorder="1" applyAlignment="1">
      <alignment vertical="center"/>
    </xf>
    <xf numFmtId="0" fontId="39" fillId="0" borderId="0" xfId="0" applyFont="1" applyBorder="1" applyAlignment="1">
      <alignment horizontal="right" vertical="center"/>
    </xf>
    <xf numFmtId="0" fontId="0" fillId="0" borderId="0" xfId="0" applyFont="1" applyAlignment="1">
      <alignment vertical="center"/>
    </xf>
    <xf numFmtId="0" fontId="41" fillId="0" borderId="0" xfId="0" applyFont="1" applyBorder="1" applyAlignment="1">
      <alignment horizontal="right" vertical="center"/>
    </xf>
    <xf numFmtId="0" fontId="41" fillId="0" borderId="32" xfId="0" applyFont="1" applyBorder="1" applyAlignment="1">
      <alignment horizontal="right" vertical="center"/>
    </xf>
    <xf numFmtId="0" fontId="41" fillId="0" borderId="35" xfId="0" applyFont="1" applyBorder="1" applyAlignment="1">
      <alignment horizontal="right" vertical="center"/>
    </xf>
    <xf numFmtId="0" fontId="41" fillId="0" borderId="15" xfId="0" applyFont="1" applyBorder="1" applyAlignment="1">
      <alignment horizontal="right" vertical="center"/>
    </xf>
    <xf numFmtId="0" fontId="42" fillId="0" borderId="0" xfId="0" applyFont="1" applyAlignment="1">
      <alignment vertical="center"/>
    </xf>
    <xf numFmtId="38" fontId="39" fillId="0" borderId="11" xfId="34" applyFont="1" applyBorder="1" applyAlignment="1">
      <alignment vertical="center"/>
    </xf>
    <xf numFmtId="38" fontId="39" fillId="0" borderId="3" xfId="34" applyFont="1" applyBorder="1" applyAlignment="1">
      <alignment vertical="center"/>
    </xf>
    <xf numFmtId="38" fontId="39" fillId="0" borderId="33" xfId="34" applyFont="1" applyBorder="1" applyAlignment="1">
      <alignment vertical="center"/>
    </xf>
    <xf numFmtId="0" fontId="0" fillId="0" borderId="22" xfId="0" applyFont="1" applyBorder="1" applyAlignment="1">
      <alignment vertical="center"/>
    </xf>
    <xf numFmtId="38" fontId="39" fillId="0" borderId="18" xfId="34" applyFont="1" applyBorder="1" applyAlignment="1">
      <alignment vertical="center"/>
    </xf>
    <xf numFmtId="38" fontId="39" fillId="0" borderId="12" xfId="34" applyFont="1" applyBorder="1" applyAlignment="1">
      <alignment vertical="center"/>
    </xf>
    <xf numFmtId="38" fontId="39" fillId="0" borderId="20" xfId="34" applyFont="1" applyBorder="1" applyAlignment="1">
      <alignment vertical="center"/>
    </xf>
    <xf numFmtId="38" fontId="39" fillId="0" borderId="19" xfId="34" applyFont="1" applyFill="1" applyBorder="1" applyAlignment="1">
      <alignment vertical="center"/>
    </xf>
    <xf numFmtId="38" fontId="39" fillId="0" borderId="13" xfId="34" applyFont="1" applyFill="1" applyBorder="1" applyAlignment="1">
      <alignment vertical="center"/>
    </xf>
    <xf numFmtId="38" fontId="39" fillId="0" borderId="19" xfId="34" applyFont="1" applyBorder="1" applyAlignment="1">
      <alignment vertical="center"/>
    </xf>
    <xf numFmtId="38" fontId="39" fillId="0" borderId="13" xfId="34" applyFont="1" applyBorder="1" applyAlignment="1">
      <alignment vertical="center"/>
    </xf>
    <xf numFmtId="38" fontId="39" fillId="33" borderId="20" xfId="34" applyFont="1" applyFill="1" applyBorder="1" applyAlignment="1">
      <alignment horizontal="center" vertical="center"/>
    </xf>
    <xf numFmtId="38" fontId="39" fillId="0" borderId="11" xfId="34" applyFont="1" applyBorder="1" applyAlignment="1">
      <alignment vertical="center"/>
    </xf>
    <xf numFmtId="38" fontId="39" fillId="0" borderId="33" xfId="34" applyFont="1" applyBorder="1" applyAlignment="1">
      <alignment vertical="center"/>
    </xf>
    <xf numFmtId="38" fontId="39" fillId="0" borderId="3" xfId="34" applyFont="1" applyBorder="1" applyAlignment="1">
      <alignment vertical="center"/>
    </xf>
    <xf numFmtId="0" fontId="41" fillId="0" borderId="36" xfId="0" applyFont="1" applyBorder="1" applyAlignment="1">
      <alignment horizontal="right" vertical="center"/>
    </xf>
    <xf numFmtId="0" fontId="41" fillId="0" borderId="37" xfId="0" applyFont="1" applyBorder="1" applyAlignment="1">
      <alignment horizontal="right" vertical="center"/>
    </xf>
    <xf numFmtId="0" fontId="41" fillId="0" borderId="38" xfId="0" applyFont="1" applyBorder="1" applyAlignment="1">
      <alignment horizontal="right" vertical="center"/>
    </xf>
    <xf numFmtId="38" fontId="39" fillId="0" borderId="39" xfId="34" applyFont="1" applyBorder="1" applyAlignment="1">
      <alignment vertical="center"/>
    </xf>
    <xf numFmtId="38" fontId="39" fillId="0" borderId="40" xfId="34" applyFont="1" applyBorder="1" applyAlignment="1">
      <alignment vertical="center"/>
    </xf>
    <xf numFmtId="38" fontId="39" fillId="0" borderId="41" xfId="34" applyFont="1" applyBorder="1" applyAlignment="1">
      <alignment vertical="center"/>
    </xf>
    <xf numFmtId="0" fontId="40" fillId="0" borderId="22" xfId="0" applyFont="1" applyBorder="1" applyAlignment="1"/>
    <xf numFmtId="0" fontId="0" fillId="0" borderId="22" xfId="0" applyFont="1" applyBorder="1" applyAlignment="1"/>
    <xf numFmtId="0" fontId="0" fillId="0" borderId="22" xfId="0" applyFont="1" applyBorder="1" applyAlignment="1">
      <alignment horizontal="left"/>
    </xf>
    <xf numFmtId="0" fontId="0" fillId="0" borderId="0" xfId="0" applyFont="1" applyAlignment="1"/>
    <xf numFmtId="2" fontId="0" fillId="0" borderId="22" xfId="0" applyNumberFormat="1" applyFont="1" applyBorder="1" applyAlignment="1"/>
    <xf numFmtId="0" fontId="0" fillId="0" borderId="33" xfId="0" applyFont="1" applyBorder="1" applyAlignment="1"/>
    <xf numFmtId="0" fontId="0" fillId="0" borderId="33" xfId="0" applyFont="1" applyBorder="1" applyAlignment="1">
      <alignment horizontal="left"/>
    </xf>
    <xf numFmtId="38" fontId="21" fillId="0" borderId="22" xfId="34" applyFont="1" applyBorder="1" applyAlignment="1"/>
    <xf numFmtId="38" fontId="0" fillId="0" borderId="22" xfId="0" applyNumberFormat="1" applyFont="1" applyBorder="1" applyAlignment="1"/>
    <xf numFmtId="176" fontId="0" fillId="0" borderId="18" xfId="0" applyNumberFormat="1" applyFont="1" applyBorder="1" applyAlignment="1">
      <alignment horizontal="center" vertical="center"/>
    </xf>
    <xf numFmtId="176" fontId="0" fillId="0" borderId="20" xfId="0" applyNumberFormat="1" applyFont="1" applyBorder="1" applyAlignment="1">
      <alignment horizontal="center" vertical="center"/>
    </xf>
    <xf numFmtId="176" fontId="0" fillId="0" borderId="21" xfId="0" applyNumberFormat="1" applyFont="1" applyBorder="1" applyAlignment="1">
      <alignment horizontal="center" vertical="center"/>
    </xf>
    <xf numFmtId="179" fontId="43" fillId="0" borderId="18" xfId="34" applyNumberFormat="1" applyFont="1" applyBorder="1" applyAlignment="1">
      <alignment horizontal="center" vertical="center" shrinkToFit="1"/>
    </xf>
    <xf numFmtId="179" fontId="43" fillId="0" borderId="20" xfId="34" applyNumberFormat="1" applyFont="1" applyBorder="1" applyAlignment="1">
      <alignment horizontal="center" vertical="center" shrinkToFit="1"/>
    </xf>
    <xf numFmtId="179" fontId="39" fillId="0" borderId="11" xfId="34" applyNumberFormat="1" applyFont="1" applyBorder="1" applyAlignment="1">
      <alignment horizontal="center" vertical="center" shrinkToFit="1"/>
    </xf>
    <xf numFmtId="179" fontId="44" fillId="0" borderId="18" xfId="34" applyNumberFormat="1" applyFont="1" applyBorder="1" applyAlignment="1">
      <alignment horizontal="center" vertical="center" shrinkToFit="1"/>
    </xf>
    <xf numFmtId="179" fontId="44" fillId="0" borderId="20" xfId="34" applyNumberFormat="1" applyFont="1" applyBorder="1" applyAlignment="1">
      <alignment horizontal="center" vertical="center" shrinkToFit="1"/>
    </xf>
    <xf numFmtId="38" fontId="39" fillId="0" borderId="34" xfId="34" applyFont="1" applyBorder="1" applyAlignment="1">
      <alignment vertical="center"/>
    </xf>
    <xf numFmtId="38" fontId="39" fillId="0" borderId="42" xfId="34" applyFont="1" applyBorder="1" applyAlignment="1">
      <alignment vertical="center"/>
    </xf>
    <xf numFmtId="38" fontId="39" fillId="0" borderId="43" xfId="34" applyFont="1" applyBorder="1" applyAlignment="1">
      <alignment vertical="center"/>
    </xf>
    <xf numFmtId="38" fontId="39" fillId="0" borderId="44" xfId="34" applyFont="1" applyBorder="1" applyAlignment="1">
      <alignment vertical="center"/>
    </xf>
    <xf numFmtId="38" fontId="39" fillId="0" borderId="0" xfId="34" applyFont="1" applyBorder="1" applyAlignment="1">
      <alignment vertical="center"/>
    </xf>
    <xf numFmtId="38" fontId="39" fillId="0" borderId="31" xfId="34" applyFont="1" applyBorder="1" applyAlignment="1">
      <alignment vertical="center"/>
    </xf>
    <xf numFmtId="38" fontId="39" fillId="0" borderId="24" xfId="34" applyFont="1" applyBorder="1" applyAlignment="1">
      <alignment vertical="center"/>
    </xf>
    <xf numFmtId="38" fontId="39" fillId="0" borderId="23" xfId="34" applyFont="1" applyBorder="1" applyAlignment="1">
      <alignment vertical="center"/>
    </xf>
    <xf numFmtId="38" fontId="39" fillId="0" borderId="45" xfId="34" applyFont="1" applyBorder="1" applyAlignment="1">
      <alignment vertical="center"/>
    </xf>
    <xf numFmtId="38" fontId="39" fillId="0" borderId="46" xfId="34" applyFont="1" applyBorder="1" applyAlignment="1">
      <alignment vertical="center"/>
    </xf>
    <xf numFmtId="38" fontId="39" fillId="0" borderId="47" xfId="34" applyFont="1" applyBorder="1" applyAlignment="1">
      <alignment vertical="center"/>
    </xf>
    <xf numFmtId="38" fontId="39" fillId="0" borderId="22" xfId="34" applyFont="1" applyBorder="1" applyAlignment="1">
      <alignment vertical="center"/>
    </xf>
    <xf numFmtId="38" fontId="39" fillId="0" borderId="16" xfId="34" applyFont="1" applyBorder="1" applyAlignment="1">
      <alignment vertical="center"/>
    </xf>
    <xf numFmtId="38" fontId="39" fillId="0" borderId="25" xfId="34" applyFont="1" applyBorder="1" applyAlignment="1">
      <alignment vertical="center"/>
    </xf>
    <xf numFmtId="38" fontId="39" fillId="0" borderId="32" xfId="34" applyFont="1" applyBorder="1" applyAlignment="1">
      <alignment vertical="center"/>
    </xf>
    <xf numFmtId="38" fontId="39" fillId="0" borderId="36" xfId="34" applyFont="1" applyBorder="1" applyAlignment="1">
      <alignment vertical="center"/>
    </xf>
    <xf numFmtId="38" fontId="39" fillId="0" borderId="37" xfId="34" applyFont="1" applyBorder="1" applyAlignment="1">
      <alignment vertical="center"/>
    </xf>
    <xf numFmtId="38" fontId="39" fillId="0" borderId="38" xfId="34" applyFont="1" applyBorder="1" applyAlignment="1">
      <alignment vertical="center"/>
    </xf>
    <xf numFmtId="38" fontId="39" fillId="0" borderId="35" xfId="34" applyFont="1" applyBorder="1" applyAlignment="1">
      <alignment vertical="center"/>
    </xf>
    <xf numFmtId="38" fontId="39" fillId="0" borderId="15" xfId="34" applyFont="1" applyBorder="1" applyAlignment="1">
      <alignment vertical="center"/>
    </xf>
    <xf numFmtId="38" fontId="39" fillId="0" borderId="26" xfId="34" applyFont="1" applyBorder="1" applyAlignment="1">
      <alignment vertical="center"/>
    </xf>
    <xf numFmtId="0" fontId="42" fillId="0" borderId="0" xfId="0" applyFont="1" applyBorder="1" applyAlignment="1">
      <alignment horizontal="center" vertical="center"/>
    </xf>
    <xf numFmtId="0" fontId="39" fillId="0" borderId="0" xfId="0" applyFont="1" applyAlignment="1">
      <alignment horizontal="right" vertical="center"/>
    </xf>
    <xf numFmtId="0" fontId="39" fillId="0" borderId="0" xfId="0" applyFont="1" applyAlignment="1"/>
    <xf numFmtId="177" fontId="45" fillId="0" borderId="4" xfId="0" applyNumberFormat="1" applyFont="1" applyBorder="1" applyAlignment="1">
      <alignment horizontal="center" vertical="center" shrinkToFit="1"/>
    </xf>
    <xf numFmtId="49" fontId="12" fillId="0" borderId="0" xfId="37" applyNumberFormat="1" applyFont="1" applyFill="1" applyBorder="1" applyAlignment="1">
      <alignment horizontal="left"/>
    </xf>
    <xf numFmtId="0" fontId="10" fillId="0" borderId="0" xfId="48" applyFont="1" applyFill="1" applyBorder="1"/>
    <xf numFmtId="0" fontId="15" fillId="0" borderId="0" xfId="0" applyFont="1" applyAlignment="1">
      <alignment vertical="center"/>
    </xf>
    <xf numFmtId="182" fontId="9" fillId="0" borderId="15" xfId="34" applyNumberFormat="1" applyFont="1" applyBorder="1" applyAlignment="1"/>
    <xf numFmtId="183" fontId="0" fillId="0" borderId="0" xfId="0" applyNumberFormat="1" applyFont="1" applyAlignment="1">
      <alignment vertical="center"/>
    </xf>
    <xf numFmtId="182" fontId="9" fillId="0" borderId="31" xfId="34" applyNumberFormat="1" applyFont="1" applyBorder="1" applyAlignment="1"/>
    <xf numFmtId="182" fontId="9" fillId="0" borderId="16" xfId="34" applyNumberFormat="1" applyFont="1" applyBorder="1" applyAlignment="1"/>
    <xf numFmtId="182" fontId="9" fillId="0" borderId="31" xfId="34" applyNumberFormat="1" applyFont="1" applyFill="1" applyBorder="1" applyAlignment="1"/>
    <xf numFmtId="182" fontId="9" fillId="0" borderId="11" xfId="34" applyNumberFormat="1" applyFont="1" applyBorder="1" applyAlignment="1"/>
    <xf numFmtId="182" fontId="9" fillId="0" borderId="48" xfId="34" applyNumberFormat="1" applyFont="1" applyBorder="1" applyAlignment="1"/>
    <xf numFmtId="182" fontId="9" fillId="0" borderId="49" xfId="34" applyNumberFormat="1" applyFont="1" applyBorder="1" applyAlignment="1"/>
    <xf numFmtId="182" fontId="9" fillId="0" borderId="50" xfId="34" applyNumberFormat="1" applyFont="1" applyBorder="1" applyAlignment="1"/>
    <xf numFmtId="182" fontId="9" fillId="0" borderId="49" xfId="34" applyNumberFormat="1" applyFont="1" applyFill="1" applyBorder="1" applyAlignment="1"/>
    <xf numFmtId="182" fontId="9" fillId="0" borderId="51" xfId="34" applyNumberFormat="1" applyFont="1" applyBorder="1" applyAlignment="1"/>
    <xf numFmtId="182" fontId="9" fillId="0" borderId="52" xfId="34" applyNumberFormat="1" applyFont="1" applyBorder="1" applyAlignment="1"/>
    <xf numFmtId="182" fontId="9" fillId="0" borderId="15" xfId="34" applyNumberFormat="1" applyFont="1" applyFill="1" applyBorder="1" applyAlignment="1"/>
    <xf numFmtId="182" fontId="9" fillId="0" borderId="16" xfId="34" applyNumberFormat="1" applyFont="1" applyFill="1" applyBorder="1" applyAlignment="1"/>
    <xf numFmtId="182" fontId="9" fillId="0" borderId="11" xfId="34" applyNumberFormat="1" applyFont="1" applyFill="1" applyBorder="1" applyAlignment="1"/>
    <xf numFmtId="182" fontId="9" fillId="0" borderId="53" xfId="34" applyNumberFormat="1" applyFont="1" applyBorder="1" applyAlignment="1"/>
    <xf numFmtId="182" fontId="9" fillId="0" borderId="53" xfId="34" applyNumberFormat="1" applyFont="1" applyFill="1" applyBorder="1" applyAlignment="1"/>
    <xf numFmtId="184" fontId="12" fillId="0" borderId="0" xfId="34" applyNumberFormat="1" applyFont="1" applyBorder="1" applyAlignment="1"/>
    <xf numFmtId="184" fontId="9" fillId="0" borderId="11" xfId="34" applyNumberFormat="1" applyFont="1" applyBorder="1" applyAlignment="1"/>
    <xf numFmtId="184" fontId="9" fillId="0" borderId="11" xfId="34" applyNumberFormat="1" applyFont="1" applyFill="1" applyBorder="1" applyAlignment="1"/>
    <xf numFmtId="184" fontId="9" fillId="0" borderId="51" xfId="34" applyNumberFormat="1" applyFont="1" applyBorder="1" applyAlignment="1"/>
    <xf numFmtId="184" fontId="9" fillId="0" borderId="56" xfId="34" applyNumberFormat="1" applyFont="1" applyBorder="1" applyAlignment="1"/>
    <xf numFmtId="184" fontId="9" fillId="0" borderId="56" xfId="34" applyNumberFormat="1" applyFont="1" applyFill="1" applyBorder="1" applyAlignment="1"/>
    <xf numFmtId="184" fontId="9" fillId="0" borderId="57" xfId="34" applyNumberFormat="1" applyFont="1" applyBorder="1" applyAlignment="1"/>
    <xf numFmtId="176" fontId="39" fillId="0" borderId="18" xfId="0" applyNumberFormat="1" applyFont="1" applyBorder="1" applyAlignment="1">
      <alignment horizontal="right" vertical="center" shrinkToFit="1"/>
    </xf>
    <xf numFmtId="176" fontId="39" fillId="0" borderId="12" xfId="0" applyNumberFormat="1" applyFont="1" applyBorder="1" applyAlignment="1">
      <alignment horizontal="right" vertical="center" shrinkToFit="1"/>
    </xf>
    <xf numFmtId="176" fontId="39" fillId="0" borderId="59" xfId="0" applyNumberFormat="1" applyFont="1" applyBorder="1" applyAlignment="1">
      <alignment horizontal="right" vertical="center" shrinkToFit="1"/>
    </xf>
    <xf numFmtId="176" fontId="39" fillId="0" borderId="20" xfId="0" applyNumberFormat="1" applyFont="1" applyBorder="1" applyAlignment="1">
      <alignment horizontal="right" vertical="center" shrinkToFit="1"/>
    </xf>
    <xf numFmtId="176" fontId="39" fillId="0" borderId="13" xfId="0" applyNumberFormat="1" applyFont="1" applyBorder="1" applyAlignment="1">
      <alignment horizontal="right" vertical="center" shrinkToFit="1"/>
    </xf>
    <xf numFmtId="176" fontId="39" fillId="0" borderId="60" xfId="0" applyNumberFormat="1" applyFont="1" applyBorder="1" applyAlignment="1">
      <alignment horizontal="right" vertical="center" shrinkToFit="1"/>
    </xf>
    <xf numFmtId="176" fontId="39" fillId="0" borderId="21" xfId="0" applyNumberFormat="1" applyFont="1" applyBorder="1" applyAlignment="1">
      <alignment horizontal="right" vertical="center" shrinkToFit="1"/>
    </xf>
    <xf numFmtId="176" fontId="39" fillId="0" borderId="14" xfId="0" applyNumberFormat="1" applyFont="1" applyBorder="1" applyAlignment="1">
      <alignment horizontal="right" vertical="center" shrinkToFit="1"/>
    </xf>
    <xf numFmtId="0" fontId="39" fillId="0" borderId="61" xfId="0" applyFont="1" applyBorder="1" applyAlignment="1">
      <alignment horizontal="right" vertical="center" shrinkToFit="1"/>
    </xf>
    <xf numFmtId="176" fontId="39" fillId="0" borderId="53" xfId="0" applyNumberFormat="1" applyFont="1" applyBorder="1" applyAlignment="1">
      <alignment horizontal="right" vertical="center" shrinkToFit="1"/>
    </xf>
    <xf numFmtId="0" fontId="39" fillId="0" borderId="73" xfId="0" applyFont="1" applyBorder="1" applyAlignment="1">
      <alignment horizontal="right" vertical="center" shrinkToFit="1"/>
    </xf>
    <xf numFmtId="0" fontId="39" fillId="0" borderId="74" xfId="0" applyFont="1" applyBorder="1" applyAlignment="1">
      <alignment horizontal="right" vertical="center" shrinkToFit="1"/>
    </xf>
    <xf numFmtId="176" fontId="39" fillId="0" borderId="75" xfId="0" applyNumberFormat="1" applyFont="1" applyBorder="1" applyAlignment="1">
      <alignment horizontal="right" vertical="center" shrinkToFit="1"/>
    </xf>
    <xf numFmtId="0" fontId="48" fillId="0" borderId="0" xfId="0" applyFont="1" applyAlignment="1">
      <alignment horizontal="right" vertical="center" shrinkToFit="1"/>
    </xf>
    <xf numFmtId="176" fontId="39" fillId="0" borderId="20" xfId="0" applyNumberFormat="1" applyFont="1" applyFill="1" applyBorder="1" applyAlignment="1">
      <alignment horizontal="right" vertical="center" shrinkToFit="1"/>
    </xf>
    <xf numFmtId="176" fontId="39" fillId="36" borderId="13" xfId="0" applyNumberFormat="1" applyFont="1" applyFill="1" applyBorder="1" applyAlignment="1">
      <alignment horizontal="right" vertical="center" shrinkToFit="1"/>
    </xf>
    <xf numFmtId="176" fontId="39" fillId="37" borderId="20" xfId="0" applyNumberFormat="1" applyFont="1" applyFill="1" applyBorder="1" applyAlignment="1">
      <alignment horizontal="right" vertical="center" shrinkToFit="1"/>
    </xf>
    <xf numFmtId="0" fontId="52" fillId="0" borderId="0" xfId="50" applyFont="1">
      <alignment vertical="center"/>
    </xf>
    <xf numFmtId="0" fontId="54" fillId="0" borderId="0" xfId="50" applyNumberFormat="1" applyFont="1" applyFill="1" applyBorder="1" applyAlignment="1">
      <alignment horizontal="left" vertical="center"/>
    </xf>
    <xf numFmtId="0" fontId="44" fillId="0" borderId="0" xfId="50" applyNumberFormat="1" applyFont="1" applyFill="1" applyBorder="1" applyAlignment="1"/>
    <xf numFmtId="49" fontId="44" fillId="0" borderId="0" xfId="50" applyNumberFormat="1" applyFont="1" applyFill="1" applyBorder="1" applyAlignment="1">
      <alignment horizontal="center" vertical="center"/>
    </xf>
    <xf numFmtId="0" fontId="44" fillId="0" borderId="0" xfId="50" applyNumberFormat="1" applyFont="1" applyFill="1" applyBorder="1" applyAlignment="1">
      <alignment vertical="center"/>
    </xf>
    <xf numFmtId="0" fontId="51" fillId="0" borderId="0" xfId="50">
      <alignment vertical="center"/>
    </xf>
    <xf numFmtId="0" fontId="57" fillId="0" borderId="0" xfId="50" applyFont="1">
      <alignment vertical="center"/>
    </xf>
    <xf numFmtId="0" fontId="51" fillId="0" borderId="0" xfId="50" applyFill="1">
      <alignment vertical="center"/>
    </xf>
    <xf numFmtId="0" fontId="47" fillId="0" borderId="0" xfId="51" applyFont="1">
      <alignment vertical="center"/>
    </xf>
    <xf numFmtId="0" fontId="47" fillId="0" borderId="0" xfId="51" applyFont="1" applyBorder="1">
      <alignment vertical="center"/>
    </xf>
    <xf numFmtId="0" fontId="56" fillId="0" borderId="0" xfId="51">
      <alignment vertical="center"/>
    </xf>
    <xf numFmtId="0" fontId="59" fillId="0" borderId="0" xfId="51" applyFont="1" applyBorder="1">
      <alignment vertical="center"/>
    </xf>
    <xf numFmtId="0" fontId="59" fillId="0" borderId="0" xfId="51" applyFont="1">
      <alignment vertical="center"/>
    </xf>
    <xf numFmtId="0" fontId="46" fillId="0" borderId="0" xfId="51" applyFont="1">
      <alignment vertical="center"/>
    </xf>
    <xf numFmtId="0" fontId="62" fillId="0" borderId="0" xfId="51" applyFont="1">
      <alignment vertical="center"/>
    </xf>
    <xf numFmtId="0" fontId="58" fillId="0" borderId="0" xfId="51" applyFont="1">
      <alignment vertical="center"/>
    </xf>
    <xf numFmtId="0" fontId="63" fillId="0" borderId="0" xfId="51" applyFont="1">
      <alignment vertical="center"/>
    </xf>
    <xf numFmtId="0" fontId="64" fillId="0" borderId="1" xfId="0" applyFont="1" applyBorder="1" applyAlignment="1">
      <alignment horizontal="center" vertical="center"/>
    </xf>
    <xf numFmtId="0" fontId="45" fillId="27" borderId="12" xfId="0" applyFont="1" applyFill="1" applyBorder="1" applyAlignment="1">
      <alignment vertical="center"/>
    </xf>
    <xf numFmtId="0" fontId="45" fillId="27" borderId="17" xfId="0" applyFont="1" applyFill="1" applyBorder="1" applyAlignment="1">
      <alignment vertical="center" shrinkToFit="1"/>
    </xf>
    <xf numFmtId="0" fontId="45" fillId="27" borderId="13" xfId="0" applyFont="1" applyFill="1" applyBorder="1" applyAlignment="1">
      <alignment vertical="center"/>
    </xf>
    <xf numFmtId="0" fontId="45" fillId="27" borderId="19" xfId="0" applyFont="1" applyFill="1" applyBorder="1" applyAlignment="1">
      <alignment vertical="center" shrinkToFit="1"/>
    </xf>
    <xf numFmtId="0" fontId="45" fillId="27" borderId="3" xfId="0" applyFont="1" applyFill="1" applyBorder="1" applyAlignment="1">
      <alignment vertical="center"/>
    </xf>
    <xf numFmtId="0" fontId="45" fillId="27" borderId="4" xfId="0" applyFont="1" applyFill="1" applyBorder="1" applyAlignment="1">
      <alignment vertical="center"/>
    </xf>
    <xf numFmtId="0" fontId="45" fillId="27" borderId="15" xfId="0" applyFont="1" applyFill="1" applyBorder="1" applyAlignment="1">
      <alignment horizontal="center" vertical="center"/>
    </xf>
    <xf numFmtId="0" fontId="45" fillId="27" borderId="16" xfId="0" applyFont="1" applyFill="1" applyBorder="1" applyAlignment="1">
      <alignment horizontal="center" vertical="center"/>
    </xf>
    <xf numFmtId="0" fontId="66" fillId="27" borderId="22" xfId="0" applyFont="1" applyFill="1" applyBorder="1" applyAlignment="1">
      <alignment horizontal="center" vertical="center" shrinkToFit="1"/>
    </xf>
    <xf numFmtId="0" fontId="66" fillId="27" borderId="16" xfId="0" applyFont="1" applyFill="1" applyBorder="1" applyAlignment="1">
      <alignment horizontal="center" vertical="center" shrinkToFit="1"/>
    </xf>
    <xf numFmtId="0" fontId="45" fillId="27" borderId="23" xfId="0" applyFont="1" applyFill="1" applyBorder="1" applyAlignment="1">
      <alignment horizontal="center" vertical="center"/>
    </xf>
    <xf numFmtId="177" fontId="45" fillId="3" borderId="123" xfId="0" applyNumberFormat="1" applyFont="1" applyFill="1" applyBorder="1" applyAlignment="1" applyProtection="1">
      <alignment horizontal="center" vertical="center"/>
      <protection locked="0"/>
    </xf>
    <xf numFmtId="0" fontId="45" fillId="3" borderId="123" xfId="0" applyFont="1" applyFill="1" applyBorder="1" applyAlignment="1" applyProtection="1">
      <alignment horizontal="center" vertical="center"/>
      <protection locked="0"/>
    </xf>
    <xf numFmtId="38" fontId="39" fillId="0" borderId="5" xfId="34" applyFont="1" applyBorder="1" applyAlignment="1">
      <alignment vertical="center"/>
    </xf>
    <xf numFmtId="38" fontId="39" fillId="0" borderId="6" xfId="34" applyFont="1" applyBorder="1" applyAlignment="1">
      <alignment vertical="center"/>
    </xf>
    <xf numFmtId="38" fontId="39" fillId="0" borderId="6" xfId="34" applyFont="1" applyFill="1" applyBorder="1" applyAlignment="1">
      <alignment vertical="center"/>
    </xf>
    <xf numFmtId="38" fontId="39" fillId="33" borderId="6" xfId="34" applyFont="1" applyFill="1" applyBorder="1" applyAlignment="1">
      <alignment horizontal="center" vertical="center"/>
    </xf>
    <xf numFmtId="0" fontId="45" fillId="27" borderId="31" xfId="0" applyFont="1" applyFill="1" applyBorder="1" applyAlignment="1">
      <alignment horizontal="center" vertical="center"/>
    </xf>
    <xf numFmtId="38" fontId="39" fillId="0" borderId="16" xfId="34" applyFont="1" applyFill="1" applyBorder="1" applyAlignment="1">
      <alignment vertical="center"/>
    </xf>
    <xf numFmtId="38" fontId="39" fillId="34" borderId="124" xfId="34" applyFont="1" applyFill="1" applyBorder="1" applyAlignment="1" applyProtection="1">
      <alignment vertical="center"/>
      <protection locked="0"/>
    </xf>
    <xf numFmtId="38" fontId="39" fillId="34" borderId="125" xfId="34" applyFont="1" applyFill="1" applyBorder="1" applyAlignment="1" applyProtection="1">
      <alignment vertical="center"/>
      <protection locked="0"/>
    </xf>
    <xf numFmtId="38" fontId="39" fillId="34" borderId="126" xfId="34" applyFont="1" applyFill="1" applyBorder="1" applyAlignment="1" applyProtection="1">
      <alignment vertical="center"/>
      <protection locked="0"/>
    </xf>
    <xf numFmtId="38" fontId="39" fillId="34" borderId="127" xfId="34" applyFont="1" applyFill="1" applyBorder="1" applyAlignment="1" applyProtection="1">
      <alignment vertical="center"/>
      <protection locked="0"/>
    </xf>
    <xf numFmtId="38" fontId="39" fillId="34" borderId="128" xfId="34" applyFont="1" applyFill="1" applyBorder="1" applyAlignment="1" applyProtection="1">
      <alignment vertical="center"/>
      <protection locked="0"/>
    </xf>
    <xf numFmtId="38" fontId="39" fillId="34" borderId="129" xfId="34" applyFont="1" applyFill="1" applyBorder="1" applyAlignment="1" applyProtection="1">
      <alignment vertical="center"/>
      <protection locked="0"/>
    </xf>
    <xf numFmtId="0" fontId="0" fillId="34" borderId="130" xfId="0" applyFont="1" applyFill="1" applyBorder="1" applyAlignment="1" applyProtection="1">
      <alignment vertical="center"/>
      <protection locked="0"/>
    </xf>
    <xf numFmtId="0" fontId="0" fillId="34" borderId="131" xfId="0" applyFont="1" applyFill="1" applyBorder="1" applyAlignment="1" applyProtection="1">
      <alignment vertical="center"/>
      <protection locked="0"/>
    </xf>
    <xf numFmtId="0" fontId="0" fillId="34" borderId="132" xfId="0" applyFont="1" applyFill="1" applyBorder="1" applyAlignment="1" applyProtection="1">
      <alignment vertical="center"/>
      <protection locked="0"/>
    </xf>
    <xf numFmtId="0" fontId="66" fillId="27" borderId="11" xfId="0" applyFont="1" applyFill="1" applyBorder="1" applyAlignment="1">
      <alignment horizontal="center" vertical="center" wrapText="1"/>
    </xf>
    <xf numFmtId="0" fontId="45" fillId="27" borderId="15" xfId="0" applyFont="1" applyFill="1" applyBorder="1" applyAlignment="1">
      <alignment horizontal="center" vertical="center" wrapText="1"/>
    </xf>
    <xf numFmtId="0" fontId="33" fillId="27" borderId="12" xfId="0" applyFont="1" applyFill="1" applyBorder="1" applyAlignment="1">
      <alignment horizontal="center" vertical="center"/>
    </xf>
    <xf numFmtId="0" fontId="33" fillId="27" borderId="18" xfId="0" applyFont="1" applyFill="1" applyBorder="1" applyAlignment="1">
      <alignment vertical="center" shrinkToFit="1"/>
    </xf>
    <xf numFmtId="0" fontId="33" fillId="27" borderId="13" xfId="0" applyFont="1" applyFill="1" applyBorder="1" applyAlignment="1">
      <alignment horizontal="center" vertical="center"/>
    </xf>
    <xf numFmtId="0" fontId="33" fillId="27" borderId="20" xfId="0" applyFont="1" applyFill="1" applyBorder="1" applyAlignment="1">
      <alignment vertical="center" shrinkToFit="1"/>
    </xf>
    <xf numFmtId="0" fontId="33" fillId="27" borderId="14" xfId="0" applyFont="1" applyFill="1" applyBorder="1" applyAlignment="1">
      <alignment horizontal="center" vertical="center"/>
    </xf>
    <xf numFmtId="0" fontId="33" fillId="27" borderId="21" xfId="0" applyFont="1" applyFill="1" applyBorder="1" applyAlignment="1">
      <alignment vertical="center" shrinkToFit="1"/>
    </xf>
    <xf numFmtId="0" fontId="33" fillId="0" borderId="133" xfId="0" applyFont="1" applyBorder="1" applyAlignment="1">
      <alignment vertical="center"/>
    </xf>
    <xf numFmtId="0" fontId="0" fillId="0" borderId="134" xfId="0" applyFont="1" applyBorder="1" applyAlignment="1">
      <alignment vertical="center"/>
    </xf>
    <xf numFmtId="0" fontId="0" fillId="0" borderId="135" xfId="0" applyFont="1" applyBorder="1" applyAlignment="1">
      <alignment vertical="center"/>
    </xf>
    <xf numFmtId="0" fontId="45" fillId="35" borderId="11" xfId="0" applyFont="1" applyFill="1" applyBorder="1" applyAlignment="1">
      <alignment horizontal="center" vertical="center"/>
    </xf>
    <xf numFmtId="0" fontId="66" fillId="35" borderId="36" xfId="0" applyFont="1" applyFill="1" applyBorder="1" applyAlignment="1">
      <alignment horizontal="center" vertical="center"/>
    </xf>
    <xf numFmtId="0" fontId="66" fillId="35" borderId="37" xfId="0" applyFont="1" applyFill="1" applyBorder="1" applyAlignment="1">
      <alignment horizontal="center" vertical="center"/>
    </xf>
    <xf numFmtId="0" fontId="66" fillId="35" borderId="38" xfId="0" applyFont="1" applyFill="1" applyBorder="1" applyAlignment="1">
      <alignment horizontal="center" vertical="center"/>
    </xf>
    <xf numFmtId="0" fontId="66" fillId="35" borderId="0" xfId="0" applyFont="1" applyFill="1" applyAlignment="1">
      <alignment horizontal="center" vertical="center"/>
    </xf>
    <xf numFmtId="0" fontId="45" fillId="35" borderId="32" xfId="0" applyFont="1" applyFill="1" applyBorder="1" applyAlignment="1">
      <alignment horizontal="center" vertical="center"/>
    </xf>
    <xf numFmtId="0" fontId="45" fillId="35" borderId="15" xfId="0" applyFont="1" applyFill="1" applyBorder="1" applyAlignment="1">
      <alignment horizontal="center" vertical="center"/>
    </xf>
    <xf numFmtId="0" fontId="45" fillId="35" borderId="34" xfId="0" applyFont="1" applyFill="1" applyBorder="1" applyAlignment="1">
      <alignment vertical="center"/>
    </xf>
    <xf numFmtId="0" fontId="45" fillId="35" borderId="31" xfId="0" applyFont="1" applyFill="1" applyBorder="1" applyAlignment="1">
      <alignment vertical="center" shrinkToFit="1"/>
    </xf>
    <xf numFmtId="0" fontId="45" fillId="35" borderId="23" xfId="0" applyFont="1" applyFill="1" applyBorder="1" applyAlignment="1">
      <alignment vertical="center"/>
    </xf>
    <xf numFmtId="0" fontId="45" fillId="35" borderId="16" xfId="0" applyFont="1" applyFill="1" applyBorder="1" applyAlignment="1">
      <alignment vertical="center" shrinkToFit="1"/>
    </xf>
    <xf numFmtId="0" fontId="45" fillId="35" borderId="32" xfId="0" applyFont="1" applyFill="1" applyBorder="1" applyAlignment="1">
      <alignment vertical="center"/>
    </xf>
    <xf numFmtId="0" fontId="45" fillId="35" borderId="15" xfId="0" applyFont="1" applyFill="1" applyBorder="1" applyAlignment="1">
      <alignment vertical="center" shrinkToFit="1"/>
    </xf>
    <xf numFmtId="0" fontId="45" fillId="35" borderId="3" xfId="0" applyFont="1" applyFill="1" applyBorder="1" applyAlignment="1">
      <alignment vertical="center"/>
    </xf>
    <xf numFmtId="0" fontId="45" fillId="35" borderId="4" xfId="0" applyFont="1" applyFill="1" applyBorder="1" applyAlignment="1">
      <alignment vertical="center"/>
    </xf>
    <xf numFmtId="0" fontId="45" fillId="43" borderId="15" xfId="0" applyFont="1" applyFill="1" applyBorder="1" applyAlignment="1">
      <alignment horizontal="center" vertical="center" shrinkToFit="1"/>
    </xf>
    <xf numFmtId="0" fontId="66" fillId="43" borderId="16" xfId="0" applyFont="1" applyFill="1" applyBorder="1" applyAlignment="1">
      <alignment horizontal="center" vertical="center"/>
    </xf>
    <xf numFmtId="0" fontId="65" fillId="43" borderId="16" xfId="0" applyFont="1" applyFill="1" applyBorder="1" applyAlignment="1">
      <alignment horizontal="center" vertical="center" shrinkToFit="1"/>
    </xf>
    <xf numFmtId="0" fontId="45" fillId="43" borderId="12" xfId="0" applyFont="1" applyFill="1" applyBorder="1" applyAlignment="1">
      <alignment vertical="center"/>
    </xf>
    <xf numFmtId="0" fontId="45" fillId="43" borderId="13" xfId="0" applyFont="1" applyFill="1" applyBorder="1" applyAlignment="1">
      <alignment vertical="center"/>
    </xf>
    <xf numFmtId="0" fontId="45" fillId="43" borderId="3" xfId="0" applyFont="1" applyFill="1" applyBorder="1" applyAlignment="1">
      <alignment vertical="center"/>
    </xf>
    <xf numFmtId="0" fontId="45" fillId="43" borderId="18" xfId="0" applyFont="1" applyFill="1" applyBorder="1" applyAlignment="1">
      <alignment vertical="center" shrinkToFit="1"/>
    </xf>
    <xf numFmtId="0" fontId="45" fillId="43" borderId="20" xfId="0" applyFont="1" applyFill="1" applyBorder="1" applyAlignment="1">
      <alignment vertical="center" shrinkToFit="1"/>
    </xf>
    <xf numFmtId="0" fontId="45" fillId="43" borderId="11" xfId="0" applyFont="1" applyFill="1" applyBorder="1" applyAlignment="1">
      <alignment vertical="center"/>
    </xf>
    <xf numFmtId="0" fontId="45" fillId="43" borderId="15" xfId="0" applyFont="1" applyFill="1" applyBorder="1" applyAlignment="1">
      <alignment horizontal="center" vertical="center"/>
    </xf>
    <xf numFmtId="0" fontId="45" fillId="43" borderId="15" xfId="0" applyFont="1" applyFill="1" applyBorder="1" applyAlignment="1">
      <alignment horizontal="center" vertical="center" wrapText="1" shrinkToFit="1"/>
    </xf>
    <xf numFmtId="0" fontId="45" fillId="43" borderId="26" xfId="0" applyFont="1" applyFill="1" applyBorder="1" applyAlignment="1">
      <alignment horizontal="center" vertical="center" wrapText="1" shrinkToFit="1"/>
    </xf>
    <xf numFmtId="0" fontId="65" fillId="43" borderId="31" xfId="0" applyFont="1" applyFill="1" applyBorder="1" applyAlignment="1">
      <alignment horizontal="center" vertical="center" shrinkToFit="1"/>
    </xf>
    <xf numFmtId="0" fontId="65" fillId="43" borderId="31" xfId="0" applyFont="1" applyFill="1" applyBorder="1" applyAlignment="1">
      <alignment horizontal="center" vertical="center" wrapText="1" shrinkToFit="1"/>
    </xf>
    <xf numFmtId="0" fontId="66" fillId="43" borderId="31" xfId="0" applyFont="1" applyFill="1" applyBorder="1" applyAlignment="1">
      <alignment horizontal="center" vertical="center"/>
    </xf>
    <xf numFmtId="0" fontId="65" fillId="43" borderId="31" xfId="0" applyFont="1" applyFill="1" applyBorder="1" applyAlignment="1">
      <alignment horizontal="center" vertical="center"/>
    </xf>
    <xf numFmtId="0" fontId="45" fillId="43" borderId="31" xfId="0" applyFont="1" applyFill="1" applyBorder="1" applyAlignment="1">
      <alignment horizontal="center" vertical="center" shrinkToFit="1"/>
    </xf>
    <xf numFmtId="0" fontId="45" fillId="43" borderId="24" xfId="0" applyFont="1" applyFill="1" applyBorder="1" applyAlignment="1">
      <alignment horizontal="center" vertical="center" shrinkToFit="1"/>
    </xf>
    <xf numFmtId="0" fontId="65" fillId="43" borderId="16" xfId="0" applyFont="1" applyFill="1" applyBorder="1" applyAlignment="1">
      <alignment horizontal="center" vertical="center"/>
    </xf>
    <xf numFmtId="0" fontId="65" fillId="43" borderId="25" xfId="0" applyFont="1" applyFill="1" applyBorder="1" applyAlignment="1">
      <alignment horizontal="center" vertical="center"/>
    </xf>
    <xf numFmtId="0" fontId="66" fillId="43" borderId="25" xfId="0" applyFont="1" applyFill="1" applyBorder="1" applyAlignment="1">
      <alignment horizontal="center" vertical="center"/>
    </xf>
    <xf numFmtId="0" fontId="45" fillId="43" borderId="54" xfId="0" applyFont="1" applyFill="1" applyBorder="1" applyAlignment="1">
      <alignment horizontal="center" vertical="center"/>
    </xf>
    <xf numFmtId="0" fontId="45" fillId="43" borderId="55" xfId="0" applyFont="1" applyFill="1" applyBorder="1" applyAlignment="1">
      <alignment horizontal="center" vertical="center"/>
    </xf>
    <xf numFmtId="181" fontId="6" fillId="43" borderId="31" xfId="34" applyNumberFormat="1" applyFont="1" applyFill="1" applyBorder="1" applyAlignment="1">
      <alignment horizontal="center" vertical="center" wrapText="1"/>
    </xf>
    <xf numFmtId="181" fontId="6" fillId="43" borderId="16" xfId="34" applyNumberFormat="1" applyFont="1" applyFill="1" applyBorder="1" applyAlignment="1">
      <alignment horizontal="center" vertical="center" wrapText="1"/>
    </xf>
    <xf numFmtId="181" fontId="6" fillId="43" borderId="49" xfId="34" applyNumberFormat="1" applyFont="1" applyFill="1" applyBorder="1" applyAlignment="1">
      <alignment horizontal="center" vertical="center" wrapText="1"/>
    </xf>
    <xf numFmtId="0" fontId="39" fillId="43" borderId="28" xfId="0" applyFont="1" applyFill="1" applyBorder="1" applyAlignment="1">
      <alignment horizontal="center" vertical="center"/>
    </xf>
    <xf numFmtId="181" fontId="9" fillId="43" borderId="15" xfId="34" applyNumberFormat="1" applyFont="1" applyFill="1" applyBorder="1" applyAlignment="1">
      <alignment horizontal="left" shrinkToFit="1"/>
    </xf>
    <xf numFmtId="181" fontId="9" fillId="43" borderId="31" xfId="34" applyNumberFormat="1" applyFont="1" applyFill="1" applyBorder="1" applyAlignment="1">
      <alignment horizontal="left" shrinkToFit="1"/>
    </xf>
    <xf numFmtId="181" fontId="9" fillId="43" borderId="16" xfId="34" applyNumberFormat="1" applyFont="1" applyFill="1" applyBorder="1" applyAlignment="1">
      <alignment horizontal="left" shrinkToFit="1"/>
    </xf>
    <xf numFmtId="0" fontId="45" fillId="43" borderId="28" xfId="0" applyFont="1" applyFill="1" applyBorder="1" applyAlignment="1">
      <alignment horizontal="center" vertical="center"/>
    </xf>
    <xf numFmtId="181" fontId="67" fillId="43" borderId="15" xfId="34" applyNumberFormat="1" applyFont="1" applyFill="1" applyBorder="1" applyAlignment="1">
      <alignment horizontal="left" shrinkToFit="1"/>
    </xf>
    <xf numFmtId="0" fontId="45" fillId="43" borderId="27" xfId="0" applyFont="1" applyFill="1" applyBorder="1" applyAlignment="1">
      <alignment horizontal="center" vertical="center"/>
    </xf>
    <xf numFmtId="181" fontId="67" fillId="43" borderId="31" xfId="34" applyNumberFormat="1" applyFont="1" applyFill="1" applyBorder="1" applyAlignment="1">
      <alignment horizontal="left" shrinkToFit="1"/>
    </xf>
    <xf numFmtId="0" fontId="45" fillId="43" borderId="58" xfId="0" applyFont="1" applyFill="1" applyBorder="1" applyAlignment="1">
      <alignment horizontal="center" vertical="center"/>
    </xf>
    <xf numFmtId="181" fontId="67" fillId="43" borderId="16" xfId="34" applyNumberFormat="1" applyFont="1" applyFill="1" applyBorder="1" applyAlignment="1">
      <alignment horizontal="left" shrinkToFit="1"/>
    </xf>
    <xf numFmtId="0" fontId="45" fillId="43" borderId="29" xfId="0" applyFont="1" applyFill="1" applyBorder="1" applyAlignment="1">
      <alignment horizontal="center" vertical="center"/>
    </xf>
    <xf numFmtId="181" fontId="67" fillId="43" borderId="11" xfId="34" applyNumberFormat="1" applyFont="1" applyFill="1" applyBorder="1" applyAlignment="1">
      <alignment horizontal="left" shrinkToFit="1"/>
    </xf>
    <xf numFmtId="181" fontId="67" fillId="43" borderId="31" xfId="34" applyNumberFormat="1" applyFont="1" applyFill="1" applyBorder="1" applyAlignment="1">
      <alignment shrinkToFit="1"/>
    </xf>
    <xf numFmtId="0" fontId="45" fillId="43" borderId="30" xfId="0" applyFont="1" applyFill="1" applyBorder="1" applyAlignment="1">
      <alignment horizontal="center" vertical="center"/>
    </xf>
    <xf numFmtId="181" fontId="67" fillId="43" borderId="53" xfId="34" applyNumberFormat="1" applyFont="1" applyFill="1" applyBorder="1" applyAlignment="1">
      <alignment horizontal="left" shrinkToFit="1"/>
    </xf>
    <xf numFmtId="181" fontId="9" fillId="43" borderId="27" xfId="34" applyNumberFormat="1" applyFont="1" applyFill="1" applyBorder="1" applyAlignment="1">
      <alignment horizontal="center" vertical="center"/>
    </xf>
    <xf numFmtId="181" fontId="9" fillId="43" borderId="58" xfId="34" applyNumberFormat="1" applyFont="1" applyFill="1" applyBorder="1" applyAlignment="1">
      <alignment horizontal="center" vertical="center"/>
    </xf>
    <xf numFmtId="181" fontId="67" fillId="43" borderId="31" xfId="34" applyNumberFormat="1" applyFont="1" applyFill="1" applyBorder="1" applyAlignment="1">
      <alignment horizontal="center" vertical="center" wrapText="1"/>
    </xf>
    <xf numFmtId="181" fontId="67" fillId="43" borderId="16" xfId="34" applyNumberFormat="1" applyFont="1" applyFill="1" applyBorder="1" applyAlignment="1">
      <alignment horizontal="center" vertical="center" wrapText="1"/>
    </xf>
    <xf numFmtId="0" fontId="66" fillId="43" borderId="71" xfId="0" applyFont="1" applyFill="1" applyBorder="1" applyAlignment="1">
      <alignment horizontal="center" vertical="center" shrinkToFit="1"/>
    </xf>
    <xf numFmtId="0" fontId="66" fillId="43" borderId="72" xfId="0" applyFont="1" applyFill="1" applyBorder="1" applyAlignment="1">
      <alignment horizontal="center" vertical="center" wrapText="1" shrinkToFit="1"/>
    </xf>
    <xf numFmtId="176" fontId="66" fillId="43" borderId="71" xfId="0" applyNumberFormat="1" applyFont="1" applyFill="1" applyBorder="1" applyAlignment="1">
      <alignment horizontal="center" vertical="center" shrinkToFit="1"/>
    </xf>
    <xf numFmtId="176" fontId="66" fillId="43" borderId="76" xfId="0" applyNumberFormat="1" applyFont="1" applyFill="1" applyBorder="1" applyAlignment="1">
      <alignment horizontal="center" vertical="center" shrinkToFit="1"/>
    </xf>
    <xf numFmtId="0" fontId="45" fillId="43" borderId="8" xfId="0" applyFont="1" applyFill="1" applyBorder="1" applyAlignment="1">
      <alignment horizontal="center" vertical="center" shrinkToFit="1"/>
    </xf>
    <xf numFmtId="0" fontId="45" fillId="43" borderId="9" xfId="0" applyFont="1" applyFill="1" applyBorder="1" applyAlignment="1">
      <alignment horizontal="center" vertical="center" shrinkToFit="1"/>
    </xf>
    <xf numFmtId="0" fontId="45" fillId="43" borderId="10" xfId="0" applyFont="1" applyFill="1" applyBorder="1" applyAlignment="1">
      <alignment horizontal="center" vertical="center" shrinkToFit="1"/>
    </xf>
    <xf numFmtId="0" fontId="45" fillId="43" borderId="21" xfId="0" applyFont="1" applyFill="1" applyBorder="1" applyAlignment="1">
      <alignment vertical="center" shrinkToFit="1"/>
    </xf>
    <xf numFmtId="0" fontId="0" fillId="0" borderId="0" xfId="0" applyFont="1" applyAlignment="1">
      <alignment horizontal="center" vertical="center"/>
    </xf>
    <xf numFmtId="0" fontId="39" fillId="0" borderId="0" xfId="0" applyFont="1" applyAlignment="1">
      <alignment horizontal="center" vertical="center"/>
    </xf>
    <xf numFmtId="0" fontId="59" fillId="0" borderId="0" xfId="0" applyFont="1">
      <alignment vertical="center"/>
    </xf>
    <xf numFmtId="0" fontId="59" fillId="0" borderId="0" xfId="0" applyFont="1" applyAlignment="1">
      <alignment vertical="center"/>
    </xf>
    <xf numFmtId="0" fontId="58" fillId="0" borderId="3" xfId="51" applyFont="1" applyBorder="1">
      <alignment vertical="center"/>
    </xf>
    <xf numFmtId="0" fontId="47" fillId="0" borderId="33" xfId="51" applyFont="1" applyBorder="1">
      <alignment vertical="center"/>
    </xf>
    <xf numFmtId="0" fontId="47" fillId="0" borderId="4" xfId="51" applyFont="1" applyBorder="1">
      <alignment vertical="center"/>
    </xf>
    <xf numFmtId="0" fontId="59" fillId="0" borderId="22" xfId="0" applyFont="1" applyBorder="1">
      <alignment vertical="center"/>
    </xf>
    <xf numFmtId="0" fontId="47" fillId="0" borderId="22" xfId="0" applyFont="1" applyBorder="1">
      <alignment vertical="center"/>
    </xf>
    <xf numFmtId="0" fontId="47" fillId="0" borderId="0" xfId="0" applyFont="1">
      <alignment vertical="center"/>
    </xf>
    <xf numFmtId="0" fontId="58" fillId="0" borderId="0" xfId="0" applyFont="1">
      <alignment vertical="center"/>
    </xf>
    <xf numFmtId="0" fontId="47" fillId="0" borderId="22" xfId="51" applyFont="1" applyBorder="1">
      <alignment vertical="center"/>
    </xf>
    <xf numFmtId="0" fontId="56" fillId="0" borderId="4" xfId="51" applyBorder="1">
      <alignment vertical="center"/>
    </xf>
    <xf numFmtId="0" fontId="60" fillId="0" borderId="22" xfId="51" applyFont="1" applyBorder="1">
      <alignment vertical="center"/>
    </xf>
    <xf numFmtId="0" fontId="59" fillId="0" borderId="22" xfId="51" applyFont="1" applyBorder="1">
      <alignment vertical="center"/>
    </xf>
    <xf numFmtId="0" fontId="56" fillId="0" borderId="22" xfId="51" applyBorder="1">
      <alignment vertical="center"/>
    </xf>
    <xf numFmtId="0" fontId="58" fillId="0" borderId="22" xfId="51" applyFont="1" applyBorder="1">
      <alignment vertical="center"/>
    </xf>
    <xf numFmtId="0" fontId="68" fillId="0" borderId="0" xfId="0" applyFont="1">
      <alignment vertical="center"/>
    </xf>
    <xf numFmtId="0" fontId="69" fillId="0" borderId="11" xfId="0" applyFont="1" applyBorder="1" applyAlignment="1">
      <alignment horizontal="center" vertical="center"/>
    </xf>
    <xf numFmtId="177" fontId="69" fillId="0" borderId="12" xfId="0" applyNumberFormat="1" applyFont="1" applyBorder="1" applyAlignment="1">
      <alignment horizontal="center" vertical="center"/>
    </xf>
    <xf numFmtId="0" fontId="69" fillId="0" borderId="18" xfId="0" applyFont="1" applyBorder="1" applyAlignment="1">
      <alignment horizontal="center" vertical="center"/>
    </xf>
    <xf numFmtId="177" fontId="69" fillId="0" borderId="13" xfId="0" applyNumberFormat="1" applyFont="1" applyBorder="1" applyAlignment="1">
      <alignment horizontal="center" vertical="center"/>
    </xf>
    <xf numFmtId="177" fontId="69" fillId="0" borderId="14" xfId="0" applyNumberFormat="1" applyFont="1" applyBorder="1" applyAlignment="1">
      <alignment horizontal="center" vertical="center"/>
    </xf>
    <xf numFmtId="177" fontId="69" fillId="0" borderId="66" xfId="0" applyNumberFormat="1" applyFont="1" applyBorder="1" applyAlignment="1">
      <alignment horizontal="center" vertical="center"/>
    </xf>
    <xf numFmtId="0" fontId="69" fillId="0" borderId="62" xfId="0" applyFont="1" applyBorder="1" applyAlignment="1">
      <alignment horizontal="center" vertical="center" wrapText="1"/>
    </xf>
    <xf numFmtId="177" fontId="69" fillId="0" borderId="63" xfId="0" applyNumberFormat="1" applyFont="1" applyBorder="1" applyAlignment="1">
      <alignment horizontal="center" vertical="center"/>
    </xf>
    <xf numFmtId="0" fontId="69" fillId="0" borderId="20" xfId="0" applyFont="1" applyBorder="1" applyAlignment="1">
      <alignment horizontal="center" vertical="center" wrapText="1"/>
    </xf>
    <xf numFmtId="0" fontId="69" fillId="0" borderId="65" xfId="0" applyFont="1" applyBorder="1" applyAlignment="1">
      <alignment horizontal="center" vertical="center"/>
    </xf>
    <xf numFmtId="185" fontId="69" fillId="0" borderId="21" xfId="34" applyNumberFormat="1" applyFont="1" applyBorder="1" applyAlignment="1">
      <alignment horizontal="center" vertical="center"/>
    </xf>
    <xf numFmtId="177" fontId="69" fillId="0" borderId="18" xfId="0" applyNumberFormat="1" applyFont="1" applyBorder="1" applyAlignment="1">
      <alignment horizontal="center" vertical="center"/>
    </xf>
    <xf numFmtId="177" fontId="69" fillId="0" borderId="21" xfId="0" applyNumberFormat="1" applyFont="1" applyBorder="1" applyAlignment="1">
      <alignment horizontal="center" vertical="center"/>
    </xf>
    <xf numFmtId="177" fontId="69" fillId="21" borderId="16" xfId="0" applyNumberFormat="1" applyFont="1" applyFill="1" applyBorder="1" applyAlignment="1" applyProtection="1">
      <alignment horizontal="center" vertical="center"/>
      <protection locked="0"/>
    </xf>
    <xf numFmtId="0" fontId="70" fillId="21" borderId="16" xfId="0" applyFont="1" applyFill="1" applyBorder="1" applyAlignment="1" applyProtection="1">
      <alignment horizontal="center" vertical="center"/>
      <protection locked="0"/>
    </xf>
    <xf numFmtId="0" fontId="69" fillId="0" borderId="0" xfId="0" applyFont="1">
      <alignment vertical="center"/>
    </xf>
    <xf numFmtId="0" fontId="70" fillId="0" borderId="0" xfId="0" applyFont="1">
      <alignment vertical="center"/>
    </xf>
    <xf numFmtId="38" fontId="21" fillId="0" borderId="0" xfId="34" applyFont="1" applyBorder="1" applyAlignment="1">
      <alignment vertical="center"/>
    </xf>
    <xf numFmtId="38" fontId="39" fillId="0" borderId="141" xfId="34" applyFont="1" applyBorder="1" applyAlignment="1">
      <alignment vertical="center" shrinkToFit="1"/>
    </xf>
    <xf numFmtId="0" fontId="46" fillId="0" borderId="0" xfId="0" applyFont="1" applyAlignment="1">
      <alignment vertical="center" shrinkToFit="1"/>
    </xf>
    <xf numFmtId="0" fontId="0" fillId="0" borderId="0" xfId="0">
      <alignment vertical="center"/>
    </xf>
    <xf numFmtId="0" fontId="50" fillId="0" borderId="0" xfId="0" applyFont="1">
      <alignment vertical="center"/>
    </xf>
    <xf numFmtId="0" fontId="50" fillId="0" borderId="0" xfId="0" applyFont="1" applyAlignment="1">
      <alignment horizontal="left" vertical="center"/>
    </xf>
    <xf numFmtId="0" fontId="46" fillId="0" borderId="0" xfId="0" applyFont="1" applyAlignment="1">
      <alignment horizontal="left" vertical="center"/>
    </xf>
    <xf numFmtId="0" fontId="50" fillId="0" borderId="0" xfId="0" applyFont="1" applyAlignment="1">
      <alignment horizontal="center" vertical="center"/>
    </xf>
    <xf numFmtId="0" fontId="50" fillId="44" borderId="0" xfId="0" applyFont="1" applyFill="1">
      <alignment vertical="center"/>
    </xf>
    <xf numFmtId="0" fontId="72" fillId="44" borderId="0" xfId="0" applyFont="1" applyFill="1">
      <alignment vertical="center"/>
    </xf>
    <xf numFmtId="0" fontId="50" fillId="45" borderId="0" xfId="0" applyFont="1" applyFill="1">
      <alignment vertical="center"/>
    </xf>
    <xf numFmtId="0" fontId="60" fillId="45" borderId="0" xfId="0" applyFont="1" applyFill="1">
      <alignment vertical="center"/>
    </xf>
    <xf numFmtId="0" fontId="74" fillId="0" borderId="168" xfId="0" applyFont="1" applyBorder="1">
      <alignment vertical="center"/>
    </xf>
    <xf numFmtId="0" fontId="60" fillId="0" borderId="0" xfId="0" applyFont="1">
      <alignment vertical="center"/>
    </xf>
    <xf numFmtId="0" fontId="75" fillId="0" borderId="4" xfId="0" applyFont="1" applyBorder="1">
      <alignment vertical="center"/>
    </xf>
    <xf numFmtId="0" fontId="50" fillId="46" borderId="0" xfId="0" applyFont="1" applyFill="1">
      <alignment vertical="center"/>
    </xf>
    <xf numFmtId="0" fontId="60" fillId="46" borderId="0" xfId="0" applyFont="1" applyFill="1">
      <alignment vertical="center"/>
    </xf>
    <xf numFmtId="0" fontId="58" fillId="0" borderId="0" xfId="0" applyFont="1" applyAlignment="1">
      <alignment horizontal="left" vertical="center"/>
    </xf>
    <xf numFmtId="0" fontId="76" fillId="0" borderId="202" xfId="0" applyFont="1" applyBorder="1">
      <alignment vertical="center"/>
    </xf>
    <xf numFmtId="0" fontId="50" fillId="0" borderId="155" xfId="0" applyFont="1" applyBorder="1">
      <alignment vertical="center"/>
    </xf>
    <xf numFmtId="0" fontId="50" fillId="0" borderId="186" xfId="0" applyFont="1" applyBorder="1">
      <alignment vertical="center"/>
    </xf>
    <xf numFmtId="0" fontId="0" fillId="35" borderId="226" xfId="0" applyFill="1" applyBorder="1" applyAlignment="1">
      <alignment horizontal="center" vertical="center"/>
    </xf>
    <xf numFmtId="0" fontId="0" fillId="35" borderId="227" xfId="0" applyFill="1" applyBorder="1" applyAlignment="1">
      <alignment horizontal="center" vertical="center"/>
    </xf>
    <xf numFmtId="38" fontId="56" fillId="0" borderId="229" xfId="34" applyFont="1" applyBorder="1" applyAlignment="1">
      <alignment vertical="center"/>
    </xf>
    <xf numFmtId="38" fontId="56" fillId="0" borderId="230" xfId="34" applyFont="1" applyBorder="1" applyAlignment="1">
      <alignment vertical="center"/>
    </xf>
    <xf numFmtId="38" fontId="56" fillId="0" borderId="231" xfId="34" applyFont="1" applyBorder="1" applyAlignment="1">
      <alignment vertical="center"/>
    </xf>
    <xf numFmtId="38" fontId="56" fillId="0" borderId="232" xfId="34" applyFont="1" applyBorder="1" applyAlignment="1">
      <alignment vertical="center"/>
    </xf>
    <xf numFmtId="38" fontId="56" fillId="0" borderId="233" xfId="34" applyFont="1" applyBorder="1" applyAlignment="1">
      <alignment vertical="center"/>
    </xf>
    <xf numFmtId="38" fontId="56" fillId="0" borderId="235" xfId="34" applyFont="1" applyBorder="1" applyAlignment="1">
      <alignment vertical="center"/>
    </xf>
    <xf numFmtId="38" fontId="56" fillId="0" borderId="236" xfId="34" applyFont="1" applyBorder="1" applyAlignment="1">
      <alignment vertical="center"/>
    </xf>
    <xf numFmtId="38" fontId="56" fillId="0" borderId="237" xfId="34" applyFont="1" applyBorder="1" applyAlignment="1">
      <alignment vertical="center"/>
    </xf>
    <xf numFmtId="0" fontId="69" fillId="0" borderId="20" xfId="0" applyFont="1" applyBorder="1" applyAlignment="1">
      <alignment horizontal="center" vertical="center"/>
    </xf>
    <xf numFmtId="0" fontId="69" fillId="0" borderId="21" xfId="0" applyFont="1" applyBorder="1" applyAlignment="1">
      <alignment horizontal="center" vertical="center"/>
    </xf>
    <xf numFmtId="0" fontId="47" fillId="0" borderId="0" xfId="51" applyFont="1" applyAlignment="1">
      <alignment vertical="center" wrapText="1"/>
    </xf>
    <xf numFmtId="0" fontId="47" fillId="27" borderId="33" xfId="51" applyFont="1" applyFill="1" applyBorder="1">
      <alignment vertical="center"/>
    </xf>
    <xf numFmtId="0" fontId="47" fillId="0" borderId="0" xfId="51" applyFont="1" applyAlignment="1">
      <alignment horizontal="left" vertical="center"/>
    </xf>
    <xf numFmtId="0" fontId="46" fillId="0" borderId="34" xfId="51" applyFont="1" applyBorder="1">
      <alignment vertical="center"/>
    </xf>
    <xf numFmtId="0" fontId="50" fillId="0" borderId="0" xfId="51" applyFont="1">
      <alignment vertical="center"/>
    </xf>
    <xf numFmtId="181" fontId="67" fillId="43" borderId="11" xfId="34" applyNumberFormat="1" applyFont="1" applyFill="1" applyBorder="1" applyAlignment="1">
      <alignment shrinkToFit="1"/>
    </xf>
    <xf numFmtId="182" fontId="9" fillId="0" borderId="34" xfId="34" applyNumberFormat="1" applyFont="1" applyBorder="1" applyAlignment="1"/>
    <xf numFmtId="182" fontId="9" fillId="0" borderId="23" xfId="34" applyNumberFormat="1" applyFont="1" applyBorder="1" applyAlignment="1"/>
    <xf numFmtId="184" fontId="9" fillId="0" borderId="3" xfId="34" applyNumberFormat="1" applyFont="1" applyBorder="1" applyAlignment="1"/>
    <xf numFmtId="184" fontId="9" fillId="0" borderId="238" xfId="34" applyNumberFormat="1" applyFont="1" applyBorder="1" applyAlignment="1"/>
    <xf numFmtId="0" fontId="45" fillId="43" borderId="239" xfId="0" applyFont="1" applyFill="1" applyBorder="1" applyAlignment="1">
      <alignment horizontal="center" vertical="center" shrinkToFit="1"/>
    </xf>
    <xf numFmtId="0" fontId="45" fillId="43" borderId="65" xfId="0" applyFont="1" applyFill="1" applyBorder="1" applyAlignment="1">
      <alignment vertical="center" shrinkToFit="1"/>
    </xf>
    <xf numFmtId="176" fontId="39" fillId="0" borderId="65" xfId="0" applyNumberFormat="1" applyFont="1" applyBorder="1" applyAlignment="1">
      <alignment horizontal="right" vertical="center" shrinkToFit="1"/>
    </xf>
    <xf numFmtId="176" fontId="39" fillId="0" borderId="63" xfId="0" applyNumberFormat="1" applyFont="1" applyBorder="1" applyAlignment="1">
      <alignment horizontal="right" vertical="center" shrinkToFit="1"/>
    </xf>
    <xf numFmtId="176" fontId="39" fillId="0" borderId="240" xfId="0" applyNumberFormat="1" applyFont="1" applyBorder="1" applyAlignment="1">
      <alignment horizontal="right" vertical="center" shrinkToFit="1"/>
    </xf>
    <xf numFmtId="0" fontId="46" fillId="0" borderId="0" xfId="0" applyFont="1">
      <alignment vertical="center"/>
    </xf>
    <xf numFmtId="0" fontId="77" fillId="0" borderId="0" xfId="0" applyFont="1" applyAlignment="1">
      <alignment vertical="center" shrinkToFit="1"/>
    </xf>
    <xf numFmtId="0" fontId="78" fillId="0" borderId="0" xfId="0" applyFont="1" applyAlignment="1">
      <alignment vertical="center"/>
    </xf>
    <xf numFmtId="186" fontId="77" fillId="0" borderId="0" xfId="34" applyNumberFormat="1" applyFont="1">
      <alignment vertical="center"/>
    </xf>
    <xf numFmtId="0" fontId="77" fillId="0" borderId="0" xfId="0" applyFont="1" applyBorder="1" applyAlignment="1">
      <alignment vertical="center" shrinkToFit="1"/>
    </xf>
    <xf numFmtId="186" fontId="77" fillId="0" borderId="0" xfId="34" applyNumberFormat="1" applyFont="1" applyBorder="1">
      <alignment vertical="center"/>
    </xf>
    <xf numFmtId="0" fontId="33" fillId="27" borderId="63" xfId="0" applyFont="1" applyFill="1" applyBorder="1" applyAlignment="1">
      <alignment horizontal="center" vertical="center"/>
    </xf>
    <xf numFmtId="0" fontId="33" fillId="27" borderId="65" xfId="0" applyFont="1" applyFill="1" applyBorder="1" applyAlignment="1">
      <alignment vertical="center" shrinkToFit="1"/>
    </xf>
    <xf numFmtId="176" fontId="0" fillId="0" borderId="65" xfId="0" applyNumberFormat="1" applyFont="1" applyBorder="1" applyAlignment="1">
      <alignment horizontal="center" vertical="center"/>
    </xf>
    <xf numFmtId="0" fontId="0" fillId="34" borderId="241" xfId="0" applyFont="1" applyFill="1" applyBorder="1" applyAlignment="1" applyProtection="1">
      <alignment vertical="center"/>
      <protection locked="0"/>
    </xf>
    <xf numFmtId="38" fontId="39" fillId="34" borderId="242" xfId="34" applyFont="1" applyFill="1" applyBorder="1" applyAlignment="1" applyProtection="1">
      <alignment vertical="center"/>
      <protection locked="0"/>
    </xf>
    <xf numFmtId="38" fontId="39" fillId="34" borderId="243" xfId="34" applyFont="1" applyFill="1" applyBorder="1" applyAlignment="1" applyProtection="1">
      <alignment vertical="center"/>
      <protection locked="0"/>
    </xf>
    <xf numFmtId="0" fontId="80" fillId="47" borderId="26" xfId="46" applyFont="1" applyFill="1" applyBorder="1" applyAlignment="1">
      <alignment horizontal="center" vertical="center"/>
    </xf>
    <xf numFmtId="0" fontId="80" fillId="47" borderId="15" xfId="46" applyFont="1" applyFill="1" applyBorder="1" applyAlignment="1">
      <alignment vertical="top"/>
    </xf>
    <xf numFmtId="0" fontId="80" fillId="47" borderId="24" xfId="46" applyFont="1" applyFill="1" applyBorder="1" applyAlignment="1">
      <alignment horizontal="center" vertical="center"/>
    </xf>
    <xf numFmtId="0" fontId="80" fillId="47" borderId="31" xfId="46" applyFont="1" applyFill="1" applyBorder="1" applyAlignment="1">
      <alignment vertical="top"/>
    </xf>
    <xf numFmtId="0" fontId="80" fillId="47" borderId="25" xfId="46" applyFont="1" applyFill="1" applyBorder="1" applyAlignment="1">
      <alignment horizontal="center" vertical="center"/>
    </xf>
    <xf numFmtId="0" fontId="80" fillId="47" borderId="16" xfId="46" applyFont="1" applyFill="1" applyBorder="1" applyAlignment="1">
      <alignment vertical="top"/>
    </xf>
    <xf numFmtId="0" fontId="80" fillId="47" borderId="11" xfId="46" applyFont="1" applyFill="1" applyBorder="1" applyAlignment="1">
      <alignment horizontal="left" vertical="top" wrapText="1" shrinkToFit="1"/>
    </xf>
    <xf numFmtId="0" fontId="80" fillId="47" borderId="31" xfId="46" applyFont="1" applyFill="1" applyBorder="1" applyAlignment="1">
      <alignment horizontal="center" vertical="center"/>
    </xf>
    <xf numFmtId="0" fontId="80" fillId="47" borderId="26" xfId="46" applyFont="1" applyFill="1" applyBorder="1" applyAlignment="1">
      <alignment horizontal="center" vertical="top"/>
    </xf>
    <xf numFmtId="0" fontId="80" fillId="47" borderId="24" xfId="46" applyFont="1" applyFill="1" applyBorder="1" applyAlignment="1">
      <alignment horizontal="center" vertical="top"/>
    </xf>
    <xf numFmtId="49" fontId="80" fillId="47" borderId="4" xfId="46" applyNumberFormat="1" applyFont="1" applyFill="1" applyBorder="1" applyAlignment="1">
      <alignment horizontal="center" vertical="center"/>
    </xf>
    <xf numFmtId="0" fontId="80" fillId="47" borderId="11" xfId="46" applyFont="1" applyFill="1" applyBorder="1" applyAlignment="1">
      <alignment vertical="top"/>
    </xf>
    <xf numFmtId="0" fontId="80" fillId="47" borderId="15" xfId="46" applyFont="1" applyFill="1" applyBorder="1" applyAlignment="1">
      <alignment horizontal="left" vertical="top" wrapText="1"/>
    </xf>
    <xf numFmtId="0" fontId="80" fillId="47" borderId="4" xfId="46" applyFont="1" applyFill="1" applyBorder="1" applyAlignment="1">
      <alignment horizontal="center" vertical="center"/>
    </xf>
    <xf numFmtId="0" fontId="80" fillId="47" borderId="16" xfId="46" applyFont="1" applyFill="1" applyBorder="1" applyAlignment="1">
      <alignment horizontal="center" vertical="center"/>
    </xf>
    <xf numFmtId="0" fontId="80" fillId="47" borderId="4" xfId="46" applyFont="1" applyFill="1" applyBorder="1" applyAlignment="1">
      <alignment horizontal="center" vertical="top"/>
    </xf>
    <xf numFmtId="0" fontId="80" fillId="47" borderId="15" xfId="46" applyFont="1" applyFill="1" applyBorder="1" applyAlignment="1">
      <alignment horizontal="center" vertical="center"/>
    </xf>
    <xf numFmtId="0" fontId="80" fillId="47" borderId="15" xfId="46" applyFont="1" applyFill="1" applyBorder="1" applyAlignment="1">
      <alignment horizontal="center" vertical="top"/>
    </xf>
    <xf numFmtId="0" fontId="80" fillId="47" borderId="31" xfId="46" applyFont="1" applyFill="1" applyBorder="1" applyAlignment="1">
      <alignment horizontal="center" vertical="top"/>
    </xf>
    <xf numFmtId="0" fontId="80" fillId="47" borderId="15" xfId="46" applyFont="1" applyFill="1" applyBorder="1" applyAlignment="1">
      <alignment vertical="center"/>
    </xf>
    <xf numFmtId="0" fontId="80" fillId="47" borderId="11" xfId="46" applyFont="1" applyFill="1" applyBorder="1" applyAlignment="1">
      <alignment vertical="top" wrapText="1"/>
    </xf>
    <xf numFmtId="0" fontId="80" fillId="47" borderId="11" xfId="46" applyFont="1" applyFill="1" applyBorder="1" applyAlignment="1">
      <alignment vertical="top" wrapText="1" shrinkToFit="1"/>
    </xf>
    <xf numFmtId="0" fontId="80" fillId="47" borderId="26" xfId="46" quotePrefix="1" applyFont="1" applyFill="1" applyBorder="1" applyAlignment="1">
      <alignment horizontal="center" vertical="center"/>
    </xf>
    <xf numFmtId="0" fontId="80" fillId="47" borderId="11" xfId="46" applyFont="1" applyFill="1" applyBorder="1" applyAlignment="1">
      <alignment horizontal="center" vertical="center"/>
    </xf>
    <xf numFmtId="0" fontId="80" fillId="47" borderId="11" xfId="46" applyFont="1" applyFill="1" applyBorder="1" applyAlignment="1">
      <alignment vertical="center" shrinkToFit="1"/>
    </xf>
    <xf numFmtId="0" fontId="80" fillId="47" borderId="31" xfId="46" applyFont="1" applyFill="1" applyBorder="1" applyAlignment="1">
      <alignment vertical="center"/>
    </xf>
    <xf numFmtId="0" fontId="80" fillId="47" borderId="11" xfId="46" applyFont="1" applyFill="1" applyBorder="1" applyAlignment="1">
      <alignment vertical="center"/>
    </xf>
    <xf numFmtId="0" fontId="80" fillId="47" borderId="16" xfId="46" applyFont="1" applyFill="1" applyBorder="1" applyAlignment="1">
      <alignment vertical="center"/>
    </xf>
    <xf numFmtId="0" fontId="80" fillId="47" borderId="15" xfId="46" applyFont="1" applyFill="1" applyBorder="1" applyAlignment="1">
      <alignment vertical="top" wrapText="1"/>
    </xf>
    <xf numFmtId="0" fontId="80" fillId="47" borderId="31" xfId="46" applyFont="1" applyFill="1" applyBorder="1" applyAlignment="1">
      <alignment vertical="top" wrapText="1"/>
    </xf>
    <xf numFmtId="0" fontId="80" fillId="47" borderId="35" xfId="46" applyFont="1" applyFill="1" applyBorder="1" applyAlignment="1">
      <alignment vertical="top"/>
    </xf>
    <xf numFmtId="0" fontId="80" fillId="47" borderId="0" xfId="46" applyFont="1" applyFill="1" applyAlignment="1">
      <alignment vertical="top"/>
    </xf>
    <xf numFmtId="0" fontId="80" fillId="47" borderId="15" xfId="46" applyFont="1" applyFill="1" applyBorder="1" applyAlignment="1">
      <alignment horizontal="left" vertical="center" wrapText="1"/>
    </xf>
    <xf numFmtId="0" fontId="80" fillId="47" borderId="4" xfId="46" quotePrefix="1" applyFont="1" applyFill="1" applyBorder="1" applyAlignment="1">
      <alignment horizontal="center" vertical="center"/>
    </xf>
    <xf numFmtId="0" fontId="80" fillId="47" borderId="11" xfId="46" applyFont="1" applyFill="1" applyBorder="1" applyAlignment="1">
      <alignment vertical="center" wrapText="1"/>
    </xf>
    <xf numFmtId="49" fontId="80" fillId="47" borderId="33" xfId="46" applyNumberFormat="1" applyFont="1" applyFill="1" applyBorder="1" applyAlignment="1">
      <alignment horizontal="center" vertical="center"/>
    </xf>
    <xf numFmtId="49" fontId="80" fillId="47" borderId="22" xfId="46" applyNumberFormat="1" applyFont="1" applyFill="1" applyBorder="1" applyAlignment="1">
      <alignment horizontal="center" vertical="center"/>
    </xf>
    <xf numFmtId="0" fontId="80" fillId="47" borderId="11" xfId="46" applyFont="1" applyFill="1" applyBorder="1" applyAlignment="1">
      <alignment horizontal="left" vertical="top" wrapText="1"/>
    </xf>
    <xf numFmtId="0" fontId="80" fillId="47" borderId="15" xfId="46" applyFont="1" applyFill="1" applyBorder="1" applyAlignment="1">
      <alignment vertical="center" shrinkToFit="1"/>
    </xf>
    <xf numFmtId="0" fontId="80" fillId="47" borderId="31" xfId="46" applyFont="1" applyFill="1" applyBorder="1" applyAlignment="1">
      <alignment vertical="center" shrinkToFit="1"/>
    </xf>
    <xf numFmtId="0" fontId="80" fillId="47" borderId="62" xfId="46" applyFont="1" applyFill="1" applyBorder="1" applyAlignment="1">
      <alignment vertical="center" shrinkToFit="1"/>
    </xf>
    <xf numFmtId="0" fontId="80" fillId="47" borderId="65" xfId="46" applyFont="1" applyFill="1" applyBorder="1" applyAlignment="1">
      <alignment vertical="center" shrinkToFit="1"/>
    </xf>
    <xf numFmtId="0" fontId="80" fillId="47" borderId="18" xfId="46" applyFont="1" applyFill="1" applyBorder="1" applyAlignment="1">
      <alignment vertical="center" shrinkToFit="1"/>
    </xf>
    <xf numFmtId="0" fontId="80" fillId="47" borderId="21" xfId="46" applyFont="1" applyFill="1" applyBorder="1" applyAlignment="1">
      <alignment vertical="center" shrinkToFit="1"/>
    </xf>
    <xf numFmtId="0" fontId="80" fillId="47" borderId="20" xfId="46" applyFont="1" applyFill="1" applyBorder="1" applyAlignment="1">
      <alignment vertical="center" shrinkToFit="1"/>
    </xf>
    <xf numFmtId="0" fontId="80" fillId="47" borderId="16" xfId="46" applyFont="1" applyFill="1" applyBorder="1" applyAlignment="1">
      <alignment vertical="center" shrinkToFit="1"/>
    </xf>
    <xf numFmtId="0" fontId="80" fillId="0" borderId="16" xfId="46" applyFont="1" applyBorder="1" applyAlignment="1">
      <alignment vertical="center" shrinkToFit="1"/>
    </xf>
    <xf numFmtId="0" fontId="80" fillId="47" borderId="11" xfId="46" applyFont="1" applyFill="1" applyBorder="1" applyAlignment="1">
      <alignment vertical="top" shrinkToFit="1"/>
    </xf>
    <xf numFmtId="0" fontId="80" fillId="47" borderId="15" xfId="46" applyFont="1" applyFill="1" applyBorder="1" applyAlignment="1">
      <alignment vertical="top" shrinkToFit="1"/>
    </xf>
    <xf numFmtId="0" fontId="80" fillId="47" borderId="31" xfId="46" applyFont="1" applyFill="1" applyBorder="1" applyAlignment="1">
      <alignment vertical="top" shrinkToFit="1"/>
    </xf>
    <xf numFmtId="0" fontId="80" fillId="47" borderId="31" xfId="46" quotePrefix="1" applyFont="1" applyFill="1" applyBorder="1" applyAlignment="1">
      <alignment horizontal="center" vertical="center"/>
    </xf>
    <xf numFmtId="49" fontId="80" fillId="47" borderId="11" xfId="46" applyNumberFormat="1" applyFont="1" applyFill="1" applyBorder="1" applyAlignment="1">
      <alignment horizontal="center" vertical="top"/>
    </xf>
    <xf numFmtId="49" fontId="80" fillId="47" borderId="15" xfId="46" applyNumberFormat="1" applyFont="1" applyFill="1" applyBorder="1" applyAlignment="1">
      <alignment horizontal="center" vertical="center"/>
    </xf>
    <xf numFmtId="49" fontId="80" fillId="47" borderId="11" xfId="46" applyNumberFormat="1" applyFont="1" applyFill="1" applyBorder="1" applyAlignment="1">
      <alignment horizontal="center" vertical="center"/>
    </xf>
    <xf numFmtId="0" fontId="82" fillId="39" borderId="4" xfId="46" applyFont="1" applyFill="1" applyBorder="1" applyAlignment="1">
      <alignment horizontal="center" vertical="center" shrinkToFit="1"/>
    </xf>
    <xf numFmtId="0" fontId="80" fillId="39" borderId="26" xfId="46" applyFont="1" applyFill="1" applyBorder="1" applyAlignment="1">
      <alignment horizontal="center" vertical="center"/>
    </xf>
    <xf numFmtId="0" fontId="80" fillId="39" borderId="15" xfId="46" applyFont="1" applyFill="1" applyBorder="1" applyAlignment="1">
      <alignment vertical="top"/>
    </xf>
    <xf numFmtId="0" fontId="80" fillId="39" borderId="24" xfId="46" applyFont="1" applyFill="1" applyBorder="1" applyAlignment="1">
      <alignment horizontal="center" vertical="center"/>
    </xf>
    <xf numFmtId="0" fontId="80" fillId="39" borderId="31" xfId="46" applyFont="1" applyFill="1" applyBorder="1" applyAlignment="1">
      <alignment vertical="top"/>
    </xf>
    <xf numFmtId="0" fontId="80" fillId="39" borderId="25" xfId="46" applyFont="1" applyFill="1" applyBorder="1" applyAlignment="1">
      <alignment horizontal="center" vertical="center"/>
    </xf>
    <xf numFmtId="0" fontId="80" fillId="39" borderId="16" xfId="46" applyFont="1" applyFill="1" applyBorder="1" applyAlignment="1">
      <alignment vertical="top"/>
    </xf>
    <xf numFmtId="0" fontId="80" fillId="39" borderId="31" xfId="46" applyFont="1" applyFill="1" applyBorder="1" applyAlignment="1">
      <alignment horizontal="center" vertical="center"/>
    </xf>
    <xf numFmtId="0" fontId="80" fillId="39" borderId="24" xfId="46" quotePrefix="1" applyFont="1" applyFill="1" applyBorder="1" applyAlignment="1">
      <alignment horizontal="center" vertical="center"/>
    </xf>
    <xf numFmtId="0" fontId="80" fillId="39" borderId="4" xfId="46" applyFont="1" applyFill="1" applyBorder="1" applyAlignment="1">
      <alignment horizontal="center" vertical="center"/>
    </xf>
    <xf numFmtId="0" fontId="80" fillId="39" borderId="11" xfId="46" applyFont="1" applyFill="1" applyBorder="1" applyAlignment="1">
      <alignment vertical="top"/>
    </xf>
    <xf numFmtId="0" fontId="80" fillId="39" borderId="16" xfId="46" applyFont="1" applyFill="1" applyBorder="1" applyAlignment="1">
      <alignment horizontal="center" vertical="center"/>
    </xf>
    <xf numFmtId="0" fontId="80" fillId="39" borderId="4" xfId="46" applyFont="1" applyFill="1" applyBorder="1" applyAlignment="1">
      <alignment horizontal="center" vertical="top"/>
    </xf>
    <xf numFmtId="0" fontId="80" fillId="39" borderId="15" xfId="46" applyFont="1" applyFill="1" applyBorder="1" applyAlignment="1">
      <alignment horizontal="center" vertical="center"/>
    </xf>
    <xf numFmtId="0" fontId="80" fillId="39" borderId="31" xfId="46" applyFont="1" applyFill="1" applyBorder="1" applyAlignment="1">
      <alignment horizontal="left" vertical="top" wrapText="1"/>
    </xf>
    <xf numFmtId="0" fontId="80" fillId="39" borderId="15" xfId="46" applyFont="1" applyFill="1" applyBorder="1" applyAlignment="1">
      <alignment horizontal="center" vertical="top"/>
    </xf>
    <xf numFmtId="0" fontId="80" fillId="39" borderId="31" xfId="46" applyFont="1" applyFill="1" applyBorder="1" applyAlignment="1">
      <alignment horizontal="center" vertical="top"/>
    </xf>
    <xf numFmtId="0" fontId="80" fillId="39" borderId="15" xfId="46" applyFont="1" applyFill="1" applyBorder="1" applyAlignment="1">
      <alignment vertical="center"/>
    </xf>
    <xf numFmtId="0" fontId="80" fillId="39" borderId="26" xfId="46" applyFont="1" applyFill="1" applyBorder="1" applyAlignment="1">
      <alignment horizontal="center" vertical="top"/>
    </xf>
    <xf numFmtId="0" fontId="80" fillId="39" borderId="24" xfId="46" applyFont="1" applyFill="1" applyBorder="1" applyAlignment="1">
      <alignment horizontal="center" vertical="top"/>
    </xf>
    <xf numFmtId="0" fontId="80" fillId="39" borderId="11" xfId="46" applyFont="1" applyFill="1" applyBorder="1" applyAlignment="1">
      <alignment vertical="top" wrapText="1"/>
    </xf>
    <xf numFmtId="0" fontId="80" fillId="39" borderId="11" xfId="46" applyFont="1" applyFill="1" applyBorder="1" applyAlignment="1">
      <alignment vertical="top" wrapText="1" shrinkToFit="1"/>
    </xf>
    <xf numFmtId="0" fontId="80" fillId="39" borderId="26" xfId="46" quotePrefix="1" applyFont="1" applyFill="1" applyBorder="1" applyAlignment="1">
      <alignment horizontal="center" vertical="center"/>
    </xf>
    <xf numFmtId="0" fontId="80" fillId="39" borderId="11" xfId="46" applyFont="1" applyFill="1" applyBorder="1" applyAlignment="1">
      <alignment horizontal="center" vertical="center"/>
    </xf>
    <xf numFmtId="0" fontId="80" fillId="39" borderId="11" xfId="46" applyFont="1" applyFill="1" applyBorder="1" applyAlignment="1">
      <alignment vertical="center" shrinkToFit="1"/>
    </xf>
    <xf numFmtId="49" fontId="80" fillId="39" borderId="4" xfId="46" applyNumberFormat="1" applyFont="1" applyFill="1" applyBorder="1" applyAlignment="1">
      <alignment horizontal="center" vertical="center"/>
    </xf>
    <xf numFmtId="0" fontId="83" fillId="0" borderId="22" xfId="0" applyFont="1" applyBorder="1" applyAlignment="1">
      <alignment horizontal="left" vertical="center"/>
    </xf>
    <xf numFmtId="0" fontId="47" fillId="0" borderId="35" xfId="51" applyFont="1" applyBorder="1" applyAlignment="1">
      <alignment horizontal="left" vertical="center" wrapText="1"/>
    </xf>
    <xf numFmtId="0" fontId="47" fillId="0" borderId="0" xfId="51" applyFont="1" applyAlignment="1">
      <alignment horizontal="left" vertical="center" wrapText="1"/>
    </xf>
    <xf numFmtId="0" fontId="47" fillId="0" borderId="0" xfId="51" applyFont="1" applyAlignment="1">
      <alignment horizontal="center" vertical="center" wrapText="1"/>
    </xf>
    <xf numFmtId="0" fontId="47" fillId="20" borderId="32" xfId="51" applyFont="1" applyFill="1" applyBorder="1" applyAlignment="1">
      <alignment horizontal="center" vertical="center" wrapText="1"/>
    </xf>
    <xf numFmtId="0" fontId="47" fillId="20" borderId="35" xfId="51" applyFont="1" applyFill="1" applyBorder="1" applyAlignment="1">
      <alignment horizontal="center" vertical="center" wrapText="1"/>
    </xf>
    <xf numFmtId="0" fontId="47" fillId="20" borderId="26" xfId="51" applyFont="1" applyFill="1" applyBorder="1" applyAlignment="1">
      <alignment horizontal="center" vertical="center" wrapText="1"/>
    </xf>
    <xf numFmtId="0" fontId="47" fillId="20" borderId="34" xfId="51" applyFont="1" applyFill="1" applyBorder="1" applyAlignment="1">
      <alignment horizontal="center" vertical="center" wrapText="1"/>
    </xf>
    <xf numFmtId="0" fontId="47" fillId="20" borderId="0" xfId="51" applyFont="1" applyFill="1" applyAlignment="1">
      <alignment horizontal="center" vertical="center" wrapText="1"/>
    </xf>
    <xf numFmtId="0" fontId="47" fillId="20" borderId="24" xfId="51" applyFont="1" applyFill="1" applyBorder="1" applyAlignment="1">
      <alignment horizontal="center" vertical="center" wrapText="1"/>
    </xf>
    <xf numFmtId="0" fontId="47" fillId="20" borderId="23" xfId="51" applyFont="1" applyFill="1" applyBorder="1" applyAlignment="1">
      <alignment horizontal="center" vertical="center" wrapText="1"/>
    </xf>
    <xf numFmtId="0" fontId="47" fillId="20" borderId="22" xfId="51" applyFont="1" applyFill="1" applyBorder="1" applyAlignment="1">
      <alignment horizontal="center" vertical="center" wrapText="1"/>
    </xf>
    <xf numFmtId="0" fontId="47" fillId="20" borderId="25" xfId="51" applyFont="1" applyFill="1" applyBorder="1" applyAlignment="1">
      <alignment horizontal="center" vertical="center" wrapText="1"/>
    </xf>
    <xf numFmtId="0" fontId="47" fillId="0" borderId="11" xfId="51" applyFont="1" applyBorder="1" applyAlignment="1">
      <alignment horizontal="left" vertical="center" wrapText="1"/>
    </xf>
    <xf numFmtId="0" fontId="49" fillId="38" borderId="23" xfId="51" applyFont="1" applyFill="1" applyBorder="1" applyAlignment="1">
      <alignment horizontal="center" vertical="center"/>
    </xf>
    <xf numFmtId="0" fontId="49" fillId="38" borderId="22" xfId="51" applyFont="1" applyFill="1" applyBorder="1" applyAlignment="1">
      <alignment horizontal="center" vertical="center"/>
    </xf>
    <xf numFmtId="0" fontId="49" fillId="38" borderId="25" xfId="51" applyFont="1" applyFill="1" applyBorder="1" applyAlignment="1">
      <alignment horizontal="center" vertical="center"/>
    </xf>
    <xf numFmtId="0" fontId="49" fillId="41" borderId="23" xfId="51" applyFont="1" applyFill="1" applyBorder="1" applyAlignment="1">
      <alignment horizontal="center" vertical="center"/>
    </xf>
    <xf numFmtId="0" fontId="49" fillId="41" borderId="22" xfId="51" applyFont="1" applyFill="1" applyBorder="1" applyAlignment="1">
      <alignment horizontal="center" vertical="center"/>
    </xf>
    <xf numFmtId="0" fontId="49" fillId="42" borderId="22" xfId="51" applyFont="1" applyFill="1" applyBorder="1" applyAlignment="1">
      <alignment horizontal="center" vertical="center"/>
    </xf>
    <xf numFmtId="0" fontId="47" fillId="0" borderId="35" xfId="51" applyFont="1" applyBorder="1" applyAlignment="1">
      <alignment vertical="center" wrapText="1"/>
    </xf>
    <xf numFmtId="0" fontId="47" fillId="20" borderId="32" xfId="51" applyFont="1" applyFill="1" applyBorder="1" applyAlignment="1">
      <alignment horizontal="center" vertical="center" wrapText="1" shrinkToFit="1"/>
    </xf>
    <xf numFmtId="0" fontId="47" fillId="20" borderId="35" xfId="51" applyFont="1" applyFill="1" applyBorder="1" applyAlignment="1">
      <alignment horizontal="center" vertical="center" wrapText="1" shrinkToFit="1"/>
    </xf>
    <xf numFmtId="0" fontId="47" fillId="20" borderId="26" xfId="51" applyFont="1" applyFill="1" applyBorder="1" applyAlignment="1">
      <alignment horizontal="center" vertical="center" wrapText="1" shrinkToFit="1"/>
    </xf>
    <xf numFmtId="0" fontId="47" fillId="20" borderId="34" xfId="51" applyFont="1" applyFill="1" applyBorder="1" applyAlignment="1">
      <alignment horizontal="center" vertical="center" wrapText="1" shrinkToFit="1"/>
    </xf>
    <xf numFmtId="0" fontId="47" fillId="20" borderId="0" xfId="51" applyFont="1" applyFill="1" applyAlignment="1">
      <alignment horizontal="center" vertical="center" wrapText="1" shrinkToFit="1"/>
    </xf>
    <xf numFmtId="0" fontId="47" fillId="20" borderId="24" xfId="51" applyFont="1" applyFill="1" applyBorder="1" applyAlignment="1">
      <alignment horizontal="center" vertical="center" wrapText="1" shrinkToFit="1"/>
    </xf>
    <xf numFmtId="0" fontId="47" fillId="20" borderId="23" xfId="51" applyFont="1" applyFill="1" applyBorder="1" applyAlignment="1">
      <alignment horizontal="center" vertical="center" wrapText="1" shrinkToFit="1"/>
    </xf>
    <xf numFmtId="0" fontId="47" fillId="20" borderId="22" xfId="51" applyFont="1" applyFill="1" applyBorder="1" applyAlignment="1">
      <alignment horizontal="center" vertical="center" wrapText="1" shrinkToFit="1"/>
    </xf>
    <xf numFmtId="0" fontId="47" fillId="20" borderId="25" xfId="51" applyFont="1" applyFill="1" applyBorder="1" applyAlignment="1">
      <alignment horizontal="center" vertical="center" wrapText="1" shrinkToFit="1"/>
    </xf>
    <xf numFmtId="0" fontId="47" fillId="0" borderId="11" xfId="51" applyFont="1" applyBorder="1" applyAlignment="1">
      <alignment horizontal="left" vertical="center" wrapText="1" shrinkToFit="1"/>
    </xf>
    <xf numFmtId="0" fontId="61" fillId="0" borderId="32" xfId="51" applyFont="1" applyBorder="1" applyAlignment="1">
      <alignment horizontal="center" vertical="center"/>
    </xf>
    <xf numFmtId="0" fontId="61" fillId="0" borderId="35" xfId="51" applyFont="1" applyBorder="1" applyAlignment="1">
      <alignment horizontal="center" vertical="center"/>
    </xf>
    <xf numFmtId="0" fontId="61" fillId="0" borderId="26" xfId="51" applyFont="1" applyBorder="1" applyAlignment="1">
      <alignment horizontal="center" vertical="center"/>
    </xf>
    <xf numFmtId="0" fontId="62" fillId="38" borderId="32" xfId="51" applyFont="1" applyFill="1" applyBorder="1" applyAlignment="1">
      <alignment horizontal="center" vertical="center"/>
    </xf>
    <xf numFmtId="0" fontId="62" fillId="38" borderId="35" xfId="51" applyFont="1" applyFill="1" applyBorder="1" applyAlignment="1">
      <alignment horizontal="center" vertical="center"/>
    </xf>
    <xf numFmtId="0" fontId="62" fillId="41" borderId="32" xfId="51" applyFont="1" applyFill="1" applyBorder="1" applyAlignment="1">
      <alignment horizontal="center" vertical="center"/>
    </xf>
    <xf numFmtId="0" fontId="62" fillId="41" borderId="35" xfId="51" applyFont="1" applyFill="1" applyBorder="1" applyAlignment="1">
      <alignment horizontal="center" vertical="center"/>
    </xf>
    <xf numFmtId="0" fontId="62" fillId="42" borderId="35" xfId="51" applyFont="1" applyFill="1" applyBorder="1" applyAlignment="1">
      <alignment horizontal="center" vertical="center"/>
    </xf>
    <xf numFmtId="0" fontId="47" fillId="40" borderId="13" xfId="51" applyFont="1" applyFill="1" applyBorder="1" applyAlignment="1">
      <alignment horizontal="left" vertical="center"/>
    </xf>
    <xf numFmtId="0" fontId="47" fillId="40" borderId="19" xfId="51" applyFont="1" applyFill="1" applyBorder="1" applyAlignment="1">
      <alignment horizontal="left" vertical="center"/>
    </xf>
    <xf numFmtId="0" fontId="47" fillId="40" borderId="6" xfId="51" applyFont="1" applyFill="1" applyBorder="1" applyAlignment="1">
      <alignment horizontal="left" vertical="center"/>
    </xf>
    <xf numFmtId="0" fontId="47" fillId="0" borderId="13" xfId="51" applyFont="1" applyBorder="1" applyAlignment="1">
      <alignment horizontal="left" vertical="center"/>
    </xf>
    <xf numFmtId="0" fontId="47" fillId="0" borderId="19" xfId="51" applyFont="1" applyBorder="1" applyAlignment="1">
      <alignment horizontal="left" vertical="center"/>
    </xf>
    <xf numFmtId="0" fontId="47" fillId="0" borderId="6" xfId="51" applyFont="1" applyBorder="1" applyAlignment="1">
      <alignment horizontal="left" vertical="center"/>
    </xf>
    <xf numFmtId="0" fontId="47" fillId="40" borderId="14" xfId="51" applyFont="1" applyFill="1" applyBorder="1" applyAlignment="1">
      <alignment horizontal="left" vertical="center"/>
    </xf>
    <xf numFmtId="0" fontId="47" fillId="40" borderId="68" xfId="51" applyFont="1" applyFill="1" applyBorder="1" applyAlignment="1">
      <alignment horizontal="left" vertical="center"/>
    </xf>
    <xf numFmtId="0" fontId="47" fillId="40" borderId="7" xfId="51" applyFont="1" applyFill="1" applyBorder="1" applyAlignment="1">
      <alignment horizontal="left" vertical="center"/>
    </xf>
    <xf numFmtId="0" fontId="47" fillId="0" borderId="14" xfId="51" applyFont="1" applyBorder="1" applyAlignment="1">
      <alignment horizontal="left" vertical="center"/>
    </xf>
    <xf numFmtId="0" fontId="47" fillId="0" borderId="68" xfId="51" applyFont="1" applyBorder="1" applyAlignment="1">
      <alignment horizontal="left" vertical="center"/>
    </xf>
    <xf numFmtId="0" fontId="47" fillId="0" borderId="7" xfId="51" applyFont="1" applyBorder="1" applyAlignment="1">
      <alignment horizontal="left" vertical="center"/>
    </xf>
    <xf numFmtId="0" fontId="47" fillId="0" borderId="35" xfId="51" applyFont="1" applyBorder="1" applyAlignment="1">
      <alignment horizontal="left" vertical="center"/>
    </xf>
    <xf numFmtId="0" fontId="47" fillId="35" borderId="13" xfId="51" applyFont="1" applyFill="1" applyBorder="1" applyAlignment="1">
      <alignment horizontal="left" vertical="center"/>
    </xf>
    <xf numFmtId="0" fontId="47" fillId="35" borderId="19" xfId="51" applyFont="1" applyFill="1" applyBorder="1" applyAlignment="1">
      <alignment horizontal="left" vertical="center"/>
    </xf>
    <xf numFmtId="0" fontId="47" fillId="35" borderId="6" xfId="51" applyFont="1" applyFill="1" applyBorder="1" applyAlignment="1">
      <alignment horizontal="left" vertical="center"/>
    </xf>
    <xf numFmtId="0" fontId="47" fillId="35" borderId="63" xfId="51" applyFont="1" applyFill="1" applyBorder="1" applyAlignment="1">
      <alignment horizontal="left" vertical="center"/>
    </xf>
    <xf numFmtId="0" fontId="47" fillId="35" borderId="64" xfId="51" applyFont="1" applyFill="1" applyBorder="1" applyAlignment="1">
      <alignment horizontal="left" vertical="center"/>
    </xf>
    <xf numFmtId="0" fontId="47" fillId="35" borderId="70" xfId="51" applyFont="1" applyFill="1" applyBorder="1" applyAlignment="1">
      <alignment horizontal="left" vertical="center"/>
    </xf>
    <xf numFmtId="0" fontId="47" fillId="0" borderId="63" xfId="51" applyFont="1" applyBorder="1" applyAlignment="1">
      <alignment horizontal="left" vertical="center"/>
    </xf>
    <xf numFmtId="0" fontId="47" fillId="0" borderId="64" xfId="51" applyFont="1" applyBorder="1" applyAlignment="1">
      <alignment horizontal="left" vertical="center"/>
    </xf>
    <xf numFmtId="0" fontId="47" fillId="0" borderId="70" xfId="51" applyFont="1" applyBorder="1" applyAlignment="1">
      <alignment horizontal="left" vertical="center"/>
    </xf>
    <xf numFmtId="0" fontId="47" fillId="40" borderId="3" xfId="51" applyFont="1" applyFill="1" applyBorder="1" applyAlignment="1">
      <alignment horizontal="left" vertical="center"/>
    </xf>
    <xf numFmtId="0" fontId="47" fillId="40" borderId="33" xfId="51" applyFont="1" applyFill="1" applyBorder="1" applyAlignment="1">
      <alignment horizontal="left" vertical="center"/>
    </xf>
    <xf numFmtId="0" fontId="63" fillId="40" borderId="33" xfId="51" applyFont="1" applyFill="1" applyBorder="1" applyAlignment="1">
      <alignment horizontal="left" vertical="center" wrapText="1"/>
    </xf>
    <xf numFmtId="0" fontId="63" fillId="40" borderId="4" xfId="51" applyFont="1" applyFill="1" applyBorder="1" applyAlignment="1">
      <alignment horizontal="left" vertical="center" wrapText="1"/>
    </xf>
    <xf numFmtId="0" fontId="47" fillId="27" borderId="13" xfId="51" applyFont="1" applyFill="1" applyBorder="1">
      <alignment vertical="center"/>
    </xf>
    <xf numFmtId="0" fontId="47" fillId="27" borderId="19" xfId="51" applyFont="1" applyFill="1" applyBorder="1">
      <alignment vertical="center"/>
    </xf>
    <xf numFmtId="0" fontId="47" fillId="27" borderId="6" xfId="51" applyFont="1" applyFill="1" applyBorder="1">
      <alignment vertical="center"/>
    </xf>
    <xf numFmtId="0" fontId="47" fillId="0" borderId="13" xfId="51" applyFont="1" applyBorder="1" applyAlignment="1">
      <alignment horizontal="left" vertical="center" wrapText="1"/>
    </xf>
    <xf numFmtId="0" fontId="47" fillId="0" borderId="19" xfId="51" applyFont="1" applyBorder="1" applyAlignment="1">
      <alignment horizontal="left" vertical="center" wrapText="1"/>
    </xf>
    <xf numFmtId="0" fontId="47" fillId="0" borderId="6" xfId="51" applyFont="1" applyBorder="1" applyAlignment="1">
      <alignment horizontal="left" vertical="center" wrapText="1"/>
    </xf>
    <xf numFmtId="0" fontId="47" fillId="35" borderId="3" xfId="51" applyFont="1" applyFill="1" applyBorder="1" applyAlignment="1">
      <alignment horizontal="left" vertical="center"/>
    </xf>
    <xf numFmtId="0" fontId="47" fillId="35" borderId="33" xfId="51" applyFont="1" applyFill="1" applyBorder="1" applyAlignment="1">
      <alignment horizontal="left" vertical="center"/>
    </xf>
    <xf numFmtId="0" fontId="47" fillId="35" borderId="4" xfId="51" applyFont="1" applyFill="1" applyBorder="1" applyAlignment="1">
      <alignment horizontal="left" vertical="center"/>
    </xf>
    <xf numFmtId="0" fontId="47" fillId="35" borderId="66" xfId="51" applyFont="1" applyFill="1" applyBorder="1" applyAlignment="1">
      <alignment horizontal="left" vertical="center"/>
    </xf>
    <xf numFmtId="0" fontId="47" fillId="35" borderId="67" xfId="51" applyFont="1" applyFill="1" applyBorder="1" applyAlignment="1">
      <alignment horizontal="left" vertical="center"/>
    </xf>
    <xf numFmtId="0" fontId="47" fillId="35" borderId="69" xfId="51" applyFont="1" applyFill="1" applyBorder="1" applyAlignment="1">
      <alignment horizontal="left" vertical="center"/>
    </xf>
    <xf numFmtId="0" fontId="47" fillId="0" borderId="66" xfId="51" applyFont="1" applyBorder="1" applyAlignment="1">
      <alignment horizontal="left" vertical="center"/>
    </xf>
    <xf numFmtId="0" fontId="47" fillId="0" borderId="67" xfId="51" applyFont="1" applyBorder="1" applyAlignment="1">
      <alignment horizontal="left" vertical="center"/>
    </xf>
    <xf numFmtId="0" fontId="47" fillId="0" borderId="69" xfId="51" applyFont="1" applyBorder="1" applyAlignment="1">
      <alignment horizontal="left" vertical="center"/>
    </xf>
    <xf numFmtId="0" fontId="47" fillId="20" borderId="63" xfId="51" applyFont="1" applyFill="1" applyBorder="1" applyAlignment="1">
      <alignment horizontal="left" vertical="center"/>
    </xf>
    <xf numFmtId="0" fontId="47" fillId="20" borderId="64" xfId="51" applyFont="1" applyFill="1" applyBorder="1" applyAlignment="1">
      <alignment horizontal="left" vertical="center"/>
    </xf>
    <xf numFmtId="0" fontId="47" fillId="20" borderId="70" xfId="51" applyFont="1" applyFill="1" applyBorder="1" applyAlignment="1">
      <alignment horizontal="left" vertical="center"/>
    </xf>
    <xf numFmtId="0" fontId="47" fillId="27" borderId="3" xfId="51" applyFont="1" applyFill="1" applyBorder="1">
      <alignment vertical="center"/>
    </xf>
    <xf numFmtId="0" fontId="47" fillId="27" borderId="33" xfId="51" applyFont="1" applyFill="1" applyBorder="1">
      <alignment vertical="center"/>
    </xf>
    <xf numFmtId="0" fontId="47" fillId="27" borderId="33" xfId="51" applyFont="1" applyFill="1" applyBorder="1" applyAlignment="1">
      <alignment horizontal="left" vertical="center"/>
    </xf>
    <xf numFmtId="0" fontId="47" fillId="27" borderId="4" xfId="51" applyFont="1" applyFill="1" applyBorder="1" applyAlignment="1">
      <alignment horizontal="left" vertical="center"/>
    </xf>
    <xf numFmtId="0" fontId="47" fillId="27" borderId="66" xfId="51" applyFont="1" applyFill="1" applyBorder="1">
      <alignment vertical="center"/>
    </xf>
    <xf numFmtId="0" fontId="47" fillId="27" borderId="67" xfId="51" applyFont="1" applyFill="1" applyBorder="1">
      <alignment vertical="center"/>
    </xf>
    <xf numFmtId="0" fontId="47" fillId="27" borderId="69" xfId="51" applyFont="1" applyFill="1" applyBorder="1">
      <alignment vertical="center"/>
    </xf>
    <xf numFmtId="0" fontId="47" fillId="20" borderId="13" xfId="51" applyFont="1" applyFill="1" applyBorder="1" applyAlignment="1">
      <alignment horizontal="left" vertical="center"/>
    </xf>
    <xf numFmtId="0" fontId="47" fillId="20" borderId="19" xfId="51" applyFont="1" applyFill="1" applyBorder="1" applyAlignment="1">
      <alignment horizontal="left" vertical="center"/>
    </xf>
    <xf numFmtId="0" fontId="47" fillId="20" borderId="6" xfId="51" applyFont="1" applyFill="1" applyBorder="1" applyAlignment="1">
      <alignment horizontal="left" vertical="center"/>
    </xf>
    <xf numFmtId="0" fontId="76" fillId="0" borderId="35" xfId="51" applyFont="1" applyBorder="1" applyAlignment="1">
      <alignment horizontal="left" vertical="center" wrapText="1"/>
    </xf>
    <xf numFmtId="0" fontId="47" fillId="20" borderId="3" xfId="51" applyFont="1" applyFill="1" applyBorder="1" applyAlignment="1">
      <alignment horizontal="left" vertical="center"/>
    </xf>
    <xf numFmtId="0" fontId="47" fillId="20" borderId="33" xfId="51" applyFont="1" applyFill="1" applyBorder="1" applyAlignment="1">
      <alignment horizontal="left" vertical="center"/>
    </xf>
    <xf numFmtId="0" fontId="47" fillId="20" borderId="33" xfId="51" applyFont="1" applyFill="1" applyBorder="1" applyAlignment="1">
      <alignment horizontal="center" vertical="center"/>
    </xf>
    <xf numFmtId="0" fontId="47" fillId="20" borderId="4" xfId="51" applyFont="1" applyFill="1" applyBorder="1" applyAlignment="1">
      <alignment horizontal="center" vertical="center"/>
    </xf>
    <xf numFmtId="0" fontId="47" fillId="20" borderId="66" xfId="51" applyFont="1" applyFill="1" applyBorder="1" applyAlignment="1">
      <alignment horizontal="left" vertical="center"/>
    </xf>
    <xf numFmtId="0" fontId="47" fillId="20" borderId="67" xfId="51" applyFont="1" applyFill="1" applyBorder="1" applyAlignment="1">
      <alignment horizontal="left" vertical="center"/>
    </xf>
    <xf numFmtId="0" fontId="47" fillId="20" borderId="69" xfId="51" applyFont="1" applyFill="1" applyBorder="1" applyAlignment="1">
      <alignment horizontal="left" vertical="center"/>
    </xf>
    <xf numFmtId="0" fontId="80" fillId="47" borderId="15" xfId="46" applyFont="1" applyFill="1" applyBorder="1" applyAlignment="1">
      <alignment horizontal="left" vertical="top" wrapText="1"/>
    </xf>
    <xf numFmtId="0" fontId="80" fillId="47" borderId="31" xfId="46" applyFont="1" applyFill="1" applyBorder="1" applyAlignment="1">
      <alignment horizontal="left" vertical="top" wrapText="1"/>
    </xf>
    <xf numFmtId="0" fontId="82" fillId="39" borderId="3" xfId="46" applyFont="1" applyFill="1" applyBorder="1" applyAlignment="1">
      <alignment horizontal="center" vertical="center" shrinkToFit="1"/>
    </xf>
    <xf numFmtId="0" fontId="82" fillId="39" borderId="4" xfId="46" applyFont="1" applyFill="1" applyBorder="1" applyAlignment="1">
      <alignment horizontal="center" vertical="center" shrinkToFit="1"/>
    </xf>
    <xf numFmtId="0" fontId="80" fillId="39" borderId="15" xfId="46" applyFont="1" applyFill="1" applyBorder="1" applyAlignment="1">
      <alignment horizontal="left" vertical="top" wrapText="1"/>
    </xf>
    <xf numFmtId="0" fontId="81" fillId="39" borderId="16" xfId="0" applyFont="1" applyFill="1" applyBorder="1" applyAlignment="1">
      <alignment horizontal="left" vertical="top" wrapText="1"/>
    </xf>
    <xf numFmtId="0" fontId="80" fillId="39" borderId="31" xfId="46" applyFont="1" applyFill="1" applyBorder="1" applyAlignment="1">
      <alignment horizontal="left" vertical="top" wrapText="1"/>
    </xf>
    <xf numFmtId="0" fontId="81" fillId="47" borderId="16" xfId="0" applyFont="1" applyFill="1" applyBorder="1" applyAlignment="1">
      <alignment horizontal="left" vertical="top" wrapText="1"/>
    </xf>
    <xf numFmtId="0" fontId="80" fillId="47" borderId="16" xfId="46" applyFont="1" applyFill="1" applyBorder="1" applyAlignment="1">
      <alignment horizontal="left" vertical="top" wrapText="1"/>
    </xf>
    <xf numFmtId="0" fontId="80" fillId="39" borderId="16" xfId="46" applyFont="1" applyFill="1" applyBorder="1" applyAlignment="1">
      <alignment horizontal="left" vertical="top" wrapText="1"/>
    </xf>
    <xf numFmtId="0" fontId="64" fillId="0" borderId="80" xfId="0" applyFont="1" applyFill="1" applyBorder="1" applyAlignment="1">
      <alignment horizontal="center" vertical="center"/>
    </xf>
    <xf numFmtId="0" fontId="64" fillId="0" borderId="81" xfId="0" applyFont="1" applyFill="1" applyBorder="1" applyAlignment="1">
      <alignment horizontal="center" vertical="center"/>
    </xf>
    <xf numFmtId="0" fontId="64" fillId="0" borderId="82" xfId="0" applyFont="1" applyFill="1" applyBorder="1" applyAlignment="1">
      <alignment horizontal="center" vertical="center"/>
    </xf>
    <xf numFmtId="0" fontId="64" fillId="0" borderId="83" xfId="0" applyFont="1" applyFill="1" applyBorder="1" applyAlignment="1">
      <alignment horizontal="center" vertical="center"/>
    </xf>
    <xf numFmtId="0" fontId="69" fillId="0" borderId="18" xfId="0" applyFont="1" applyBorder="1" applyAlignment="1">
      <alignment horizontal="center" vertical="center" wrapText="1"/>
    </xf>
    <xf numFmtId="0" fontId="69" fillId="0" borderId="20" xfId="0" applyFont="1" applyBorder="1" applyAlignment="1">
      <alignment horizontal="center" vertical="center"/>
    </xf>
    <xf numFmtId="0" fontId="69" fillId="0" borderId="21" xfId="0" applyFont="1" applyBorder="1" applyAlignment="1">
      <alignment horizontal="center" vertical="center"/>
    </xf>
    <xf numFmtId="0" fontId="69" fillId="0" borderId="15" xfId="0" applyFont="1" applyBorder="1" applyAlignment="1">
      <alignment horizontal="center" vertical="center"/>
    </xf>
    <xf numFmtId="0" fontId="69" fillId="0" borderId="31" xfId="0" applyFont="1" applyBorder="1" applyAlignment="1">
      <alignment horizontal="center" vertical="center"/>
    </xf>
    <xf numFmtId="0" fontId="69" fillId="0" borderId="16" xfId="0" applyFont="1" applyBorder="1" applyAlignment="1">
      <alignment horizontal="center" vertical="center"/>
    </xf>
    <xf numFmtId="0" fontId="69" fillId="0" borderId="15" xfId="0" applyFont="1" applyBorder="1" applyAlignment="1">
      <alignment horizontal="center" vertical="center" wrapText="1"/>
    </xf>
    <xf numFmtId="0" fontId="69" fillId="0" borderId="16" xfId="0" applyFont="1" applyBorder="1" applyAlignment="1">
      <alignment horizontal="center" vertical="center" wrapText="1"/>
    </xf>
    <xf numFmtId="0" fontId="45" fillId="27" borderId="32" xfId="0" applyFont="1" applyFill="1" applyBorder="1" applyAlignment="1">
      <alignment horizontal="center" vertical="center"/>
    </xf>
    <xf numFmtId="0" fontId="45" fillId="27" borderId="26" xfId="0" applyFont="1" applyFill="1" applyBorder="1" applyAlignment="1">
      <alignment horizontal="center" vertical="center"/>
    </xf>
    <xf numFmtId="0" fontId="45" fillId="27" borderId="34" xfId="0" applyFont="1" applyFill="1" applyBorder="1" applyAlignment="1">
      <alignment horizontal="center" vertical="center"/>
    </xf>
    <xf numFmtId="0" fontId="45" fillId="27" borderId="24" xfId="0" applyFont="1" applyFill="1" applyBorder="1" applyAlignment="1">
      <alignment horizontal="center" vertical="center"/>
    </xf>
    <xf numFmtId="0" fontId="45" fillId="27" borderId="23" xfId="0" applyFont="1" applyFill="1" applyBorder="1" applyAlignment="1">
      <alignment horizontal="center" vertical="center"/>
    </xf>
    <xf numFmtId="0" fontId="45" fillId="27" borderId="25" xfId="0" applyFont="1" applyFill="1" applyBorder="1" applyAlignment="1">
      <alignment horizontal="center" vertical="center"/>
    </xf>
    <xf numFmtId="0" fontId="64" fillId="0" borderId="1" xfId="0" applyFont="1" applyBorder="1" applyAlignment="1">
      <alignment horizontal="center" vertical="center"/>
    </xf>
    <xf numFmtId="0" fontId="64" fillId="0" borderId="79" xfId="0" applyFont="1" applyBorder="1" applyAlignment="1">
      <alignment horizontal="center" vertical="center"/>
    </xf>
    <xf numFmtId="0" fontId="45" fillId="27" borderId="3" xfId="0" applyFont="1" applyFill="1" applyBorder="1" applyAlignment="1">
      <alignment horizontal="center" vertical="center"/>
    </xf>
    <xf numFmtId="0" fontId="45" fillId="27" borderId="4" xfId="0" applyFont="1" applyFill="1" applyBorder="1" applyAlignment="1">
      <alignment horizontal="center" vertical="center"/>
    </xf>
    <xf numFmtId="0" fontId="45" fillId="27" borderId="35" xfId="0" applyFont="1" applyFill="1" applyBorder="1" applyAlignment="1">
      <alignment horizontal="center" vertical="center" wrapText="1"/>
    </xf>
    <xf numFmtId="0" fontId="45" fillId="27" borderId="0" xfId="0" applyFont="1" applyFill="1" applyBorder="1" applyAlignment="1">
      <alignment horizontal="center" vertical="center"/>
    </xf>
    <xf numFmtId="0" fontId="45" fillId="27" borderId="15" xfId="0" applyFont="1" applyFill="1" applyBorder="1" applyAlignment="1">
      <alignment horizontal="center" vertical="center" wrapText="1"/>
    </xf>
    <xf numFmtId="0" fontId="45" fillId="27" borderId="31" xfId="0" applyFont="1" applyFill="1" applyBorder="1" applyAlignment="1">
      <alignment horizontal="center" vertical="center"/>
    </xf>
    <xf numFmtId="0" fontId="65" fillId="27" borderId="32" xfId="0" applyFont="1" applyFill="1" applyBorder="1" applyAlignment="1">
      <alignment horizontal="center" vertical="center" wrapText="1"/>
    </xf>
    <xf numFmtId="0" fontId="65" fillId="27" borderId="34" xfId="0" applyFont="1" applyFill="1" applyBorder="1" applyAlignment="1">
      <alignment horizontal="center" vertical="center"/>
    </xf>
    <xf numFmtId="0" fontId="33" fillId="27" borderId="3" xfId="0" applyFont="1" applyFill="1" applyBorder="1" applyAlignment="1">
      <alignment horizontal="center" vertical="center"/>
    </xf>
    <xf numFmtId="0" fontId="33" fillId="27" borderId="4" xfId="0" applyFont="1" applyFill="1" applyBorder="1" applyAlignment="1">
      <alignment horizontal="center" vertical="center"/>
    </xf>
    <xf numFmtId="180" fontId="0" fillId="0" borderId="0" xfId="0" applyNumberFormat="1" applyFont="1" applyAlignment="1">
      <alignment horizontal="center" vertical="center"/>
    </xf>
    <xf numFmtId="38" fontId="21" fillId="0" borderId="103" xfId="34" applyFont="1" applyBorder="1" applyAlignment="1">
      <alignment horizontal="center" vertical="center"/>
    </xf>
    <xf numFmtId="38" fontId="21" fillId="0" borderId="104" xfId="34" applyFont="1" applyBorder="1" applyAlignment="1">
      <alignment horizontal="center" vertical="center"/>
    </xf>
    <xf numFmtId="177" fontId="0" fillId="0" borderId="102" xfId="0" applyNumberFormat="1" applyFont="1" applyBorder="1" applyAlignment="1">
      <alignment horizontal="center" vertical="center"/>
    </xf>
    <xf numFmtId="177" fontId="0" fillId="0" borderId="105" xfId="0" applyNumberFormat="1" applyFont="1" applyBorder="1" applyAlignment="1">
      <alignment horizontal="center" vertical="center"/>
    </xf>
    <xf numFmtId="0" fontId="0" fillId="0" borderId="136"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137" xfId="0" applyFont="1" applyBorder="1" applyAlignment="1" applyProtection="1">
      <alignment horizontal="left" vertical="center"/>
      <protection locked="0"/>
    </xf>
    <xf numFmtId="0" fontId="0" fillId="0" borderId="138" xfId="0" applyFont="1" applyBorder="1" applyAlignment="1" applyProtection="1">
      <alignment horizontal="left" vertical="center"/>
      <protection locked="0"/>
    </xf>
    <xf numFmtId="0" fontId="0" fillId="0" borderId="139" xfId="0" applyFont="1" applyBorder="1" applyAlignment="1" applyProtection="1">
      <alignment horizontal="left" vertical="center"/>
      <protection locked="0"/>
    </xf>
    <xf numFmtId="0" fontId="0" fillId="0" borderId="140" xfId="0" applyFont="1" applyBorder="1" applyAlignment="1" applyProtection="1">
      <alignment horizontal="left" vertical="center"/>
      <protection locked="0"/>
    </xf>
    <xf numFmtId="0" fontId="0" fillId="35" borderId="228" xfId="0" applyFill="1" applyBorder="1" applyAlignment="1">
      <alignment horizontal="left" vertical="center"/>
    </xf>
    <xf numFmtId="0" fontId="0" fillId="35" borderId="229" xfId="0" applyFill="1" applyBorder="1" applyAlignment="1">
      <alignment horizontal="left" vertical="center"/>
    </xf>
    <xf numFmtId="0" fontId="0" fillId="35" borderId="234" xfId="0" applyFill="1" applyBorder="1" applyAlignment="1">
      <alignment horizontal="left" vertical="center"/>
    </xf>
    <xf numFmtId="0" fontId="0" fillId="35" borderId="235" xfId="0" applyFill="1" applyBorder="1" applyAlignment="1">
      <alignment horizontal="left" vertical="center"/>
    </xf>
    <xf numFmtId="0" fontId="0" fillId="35" borderId="120" xfId="0" applyFont="1" applyFill="1" applyBorder="1" applyAlignment="1">
      <alignment horizontal="center" vertical="center"/>
    </xf>
    <xf numFmtId="0" fontId="0" fillId="35" borderId="121" xfId="0" applyFont="1" applyFill="1" applyBorder="1" applyAlignment="1">
      <alignment horizontal="center" vertical="center"/>
    </xf>
    <xf numFmtId="0" fontId="0" fillId="35" borderId="122" xfId="0" applyFont="1" applyFill="1" applyBorder="1" applyAlignment="1">
      <alignment horizontal="center" vertical="center"/>
    </xf>
    <xf numFmtId="0" fontId="0" fillId="35" borderId="100" xfId="0" applyFont="1" applyFill="1" applyBorder="1" applyAlignment="1">
      <alignment horizontal="center" vertical="center"/>
    </xf>
    <xf numFmtId="0" fontId="0" fillId="35" borderId="225" xfId="0" applyFill="1" applyBorder="1" applyAlignment="1">
      <alignment horizontal="center" vertical="center"/>
    </xf>
    <xf numFmtId="0" fontId="0" fillId="35" borderId="226" xfId="0" applyFill="1" applyBorder="1" applyAlignment="1">
      <alignment horizontal="center" vertical="center"/>
    </xf>
    <xf numFmtId="38" fontId="21" fillId="0" borderId="22" xfId="34" applyFont="1" applyBorder="1" applyAlignment="1">
      <alignment horizontal="right"/>
    </xf>
    <xf numFmtId="38" fontId="21" fillId="0" borderId="33" xfId="34" applyFont="1" applyBorder="1" applyAlignment="1">
      <alignment horizontal="right"/>
    </xf>
    <xf numFmtId="0" fontId="45" fillId="35" borderId="32" xfId="0" applyFont="1" applyFill="1" applyBorder="1" applyAlignment="1">
      <alignment horizontal="center" vertical="center"/>
    </xf>
    <xf numFmtId="0" fontId="45" fillId="35" borderId="26" xfId="0" applyFont="1" applyFill="1" applyBorder="1" applyAlignment="1">
      <alignment horizontal="center" vertical="center"/>
    </xf>
    <xf numFmtId="0" fontId="45" fillId="35" borderId="34" xfId="0" applyFont="1" applyFill="1" applyBorder="1" applyAlignment="1">
      <alignment horizontal="center" vertical="center"/>
    </xf>
    <xf numFmtId="0" fontId="45" fillId="35" borderId="24" xfId="0" applyFont="1" applyFill="1" applyBorder="1" applyAlignment="1">
      <alignment horizontal="center" vertical="center"/>
    </xf>
    <xf numFmtId="0" fontId="66" fillId="35" borderId="15" xfId="0" applyFont="1" applyFill="1" applyBorder="1" applyAlignment="1">
      <alignment horizontal="center" vertical="center" wrapText="1"/>
    </xf>
    <xf numFmtId="0" fontId="66" fillId="35" borderId="16" xfId="0" applyFont="1" applyFill="1" applyBorder="1" applyAlignment="1">
      <alignment horizontal="center" vertical="center" wrapText="1"/>
    </xf>
    <xf numFmtId="0" fontId="66" fillId="35" borderId="31" xfId="0" applyFont="1" applyFill="1" applyBorder="1" applyAlignment="1">
      <alignment horizontal="center" vertical="center"/>
    </xf>
    <xf numFmtId="0" fontId="45" fillId="35" borderId="3" xfId="0" applyFont="1" applyFill="1" applyBorder="1" applyAlignment="1">
      <alignment horizontal="center" vertical="center"/>
    </xf>
    <xf numFmtId="0" fontId="45" fillId="35" borderId="33" xfId="0" applyFont="1" applyFill="1" applyBorder="1" applyAlignment="1">
      <alignment horizontal="center" vertical="center"/>
    </xf>
    <xf numFmtId="0" fontId="45" fillId="35" borderId="4" xfId="0" applyFont="1" applyFill="1" applyBorder="1" applyAlignment="1">
      <alignment horizontal="center" vertical="center"/>
    </xf>
    <xf numFmtId="0" fontId="45" fillId="35" borderId="0" xfId="0" applyFont="1" applyFill="1" applyAlignment="1">
      <alignment horizontal="center" vertical="center"/>
    </xf>
    <xf numFmtId="0" fontId="60" fillId="35" borderId="218" xfId="0" applyFont="1" applyFill="1" applyBorder="1" applyAlignment="1">
      <alignment horizontal="center" vertical="center" shrinkToFit="1"/>
    </xf>
    <xf numFmtId="38" fontId="50" fillId="0" borderId="218" xfId="34" applyFont="1" applyBorder="1" applyAlignment="1">
      <alignment horizontal="center" vertical="center"/>
    </xf>
    <xf numFmtId="38" fontId="50" fillId="0" borderId="219" xfId="34" applyFont="1" applyBorder="1" applyAlignment="1">
      <alignment horizontal="center" vertical="center"/>
    </xf>
    <xf numFmtId="38" fontId="50" fillId="0" borderId="220" xfId="34" applyFont="1" applyBorder="1" applyAlignment="1">
      <alignment horizontal="center" vertical="center"/>
    </xf>
    <xf numFmtId="38" fontId="50" fillId="0" borderId="221" xfId="34" applyFont="1" applyBorder="1" applyAlignment="1">
      <alignment horizontal="center" vertical="center"/>
    </xf>
    <xf numFmtId="38" fontId="50" fillId="0" borderId="222" xfId="34" applyFont="1" applyBorder="1" applyAlignment="1">
      <alignment horizontal="center" vertical="center"/>
    </xf>
    <xf numFmtId="38" fontId="50" fillId="0" borderId="223" xfId="34" applyFont="1" applyBorder="1" applyAlignment="1">
      <alignment horizontal="center" vertical="center"/>
    </xf>
    <xf numFmtId="38" fontId="50" fillId="0" borderId="224" xfId="34" applyFont="1" applyBorder="1" applyAlignment="1">
      <alignment horizontal="center" vertical="center"/>
    </xf>
    <xf numFmtId="0" fontId="60" fillId="35" borderId="211" xfId="0" applyFont="1" applyFill="1" applyBorder="1" applyAlignment="1">
      <alignment horizontal="left" vertical="center"/>
    </xf>
    <xf numFmtId="38" fontId="50" fillId="0" borderId="211" xfId="34" applyFont="1" applyBorder="1" applyAlignment="1">
      <alignment horizontal="center" vertical="center"/>
    </xf>
    <xf numFmtId="38" fontId="50" fillId="0" borderId="212" xfId="34" applyFont="1" applyBorder="1" applyAlignment="1">
      <alignment horizontal="center" vertical="center"/>
    </xf>
    <xf numFmtId="38" fontId="50" fillId="0" borderId="213" xfId="34" applyFont="1" applyBorder="1" applyAlignment="1">
      <alignment horizontal="center" vertical="center"/>
    </xf>
    <xf numFmtId="38" fontId="50" fillId="0" borderId="214" xfId="34" applyFont="1" applyBorder="1" applyAlignment="1">
      <alignment horizontal="center" vertical="center"/>
    </xf>
    <xf numFmtId="38" fontId="50" fillId="0" borderId="215" xfId="34" applyFont="1" applyBorder="1" applyAlignment="1">
      <alignment horizontal="center" vertical="center"/>
    </xf>
    <xf numFmtId="38" fontId="50" fillId="0" borderId="216" xfId="34" applyFont="1" applyBorder="1" applyAlignment="1">
      <alignment horizontal="center" vertical="center"/>
    </xf>
    <xf numFmtId="38" fontId="50" fillId="0" borderId="217" xfId="34" applyFont="1" applyBorder="1" applyAlignment="1">
      <alignment horizontal="center" vertical="center"/>
    </xf>
    <xf numFmtId="0" fontId="58" fillId="27" borderId="197" xfId="0" applyFont="1" applyFill="1" applyBorder="1" applyAlignment="1">
      <alignment horizontal="center" vertical="center" shrinkToFit="1"/>
    </xf>
    <xf numFmtId="0" fontId="58" fillId="27" borderId="198" xfId="0" applyFont="1" applyFill="1" applyBorder="1" applyAlignment="1">
      <alignment horizontal="center" vertical="center" shrinkToFit="1"/>
    </xf>
    <xf numFmtId="0" fontId="60" fillId="35" borderId="200" xfId="0" applyFont="1" applyFill="1" applyBorder="1" applyAlignment="1">
      <alignment horizontal="center" vertical="center" shrinkToFit="1"/>
    </xf>
    <xf numFmtId="0" fontId="60" fillId="35" borderId="198" xfId="0" applyFont="1" applyFill="1" applyBorder="1" applyAlignment="1">
      <alignment horizontal="center" vertical="center" shrinkToFit="1"/>
    </xf>
    <xf numFmtId="0" fontId="60" fillId="35" borderId="201" xfId="0" applyFont="1" applyFill="1" applyBorder="1" applyAlignment="1">
      <alignment horizontal="center" vertical="center" shrinkToFit="1"/>
    </xf>
    <xf numFmtId="0" fontId="58" fillId="35" borderId="203" xfId="0" applyFont="1" applyFill="1" applyBorder="1" applyAlignment="1">
      <alignment horizontal="left" vertical="center"/>
    </xf>
    <xf numFmtId="38" fontId="50" fillId="0" borderId="204" xfId="34" applyFont="1" applyBorder="1" applyAlignment="1">
      <alignment horizontal="center" vertical="center"/>
    </xf>
    <xf numFmtId="38" fontId="50" fillId="0" borderId="205" xfId="34" applyFont="1" applyBorder="1" applyAlignment="1">
      <alignment horizontal="center" vertical="center"/>
    </xf>
    <xf numFmtId="38" fontId="50" fillId="0" borderId="206" xfId="34" applyFont="1" applyBorder="1" applyAlignment="1">
      <alignment horizontal="center" vertical="center"/>
    </xf>
    <xf numFmtId="38" fontId="50" fillId="0" borderId="207" xfId="34" applyFont="1" applyBorder="1" applyAlignment="1">
      <alignment horizontal="center" vertical="center"/>
    </xf>
    <xf numFmtId="38" fontId="50" fillId="0" borderId="208" xfId="34" applyFont="1" applyBorder="1" applyAlignment="1">
      <alignment horizontal="center" vertical="center"/>
    </xf>
    <xf numFmtId="38" fontId="50" fillId="0" borderId="209" xfId="34" applyFont="1" applyBorder="1" applyAlignment="1">
      <alignment horizontal="center" vertical="center"/>
    </xf>
    <xf numFmtId="38" fontId="50" fillId="0" borderId="210" xfId="34" applyFont="1" applyBorder="1" applyAlignment="1">
      <alignment horizontal="center" vertical="center"/>
    </xf>
    <xf numFmtId="0" fontId="50" fillId="0" borderId="3" xfId="0" applyFont="1" applyBorder="1" applyAlignment="1">
      <alignment horizontal="center" vertical="center"/>
    </xf>
    <xf numFmtId="0" fontId="50" fillId="0" borderId="33" xfId="0" applyFont="1" applyBorder="1" applyAlignment="1">
      <alignment horizontal="center" vertical="center"/>
    </xf>
    <xf numFmtId="0" fontId="50" fillId="0" borderId="4" xfId="0" applyFont="1" applyBorder="1" applyAlignment="1">
      <alignment horizontal="center" vertical="center"/>
    </xf>
    <xf numFmtId="0" fontId="50" fillId="0" borderId="191" xfId="0" applyFont="1" applyBorder="1" applyAlignment="1">
      <alignment horizontal="center" vertical="center" shrinkToFit="1"/>
    </xf>
    <xf numFmtId="0" fontId="50" fillId="0" borderId="192" xfId="0" applyFont="1" applyBorder="1" applyAlignment="1">
      <alignment horizontal="center" vertical="center" shrinkToFit="1"/>
    </xf>
    <xf numFmtId="38" fontId="50" fillId="0" borderId="193" xfId="34" applyFont="1" applyBorder="1" applyAlignment="1">
      <alignment horizontal="center" vertical="center"/>
    </xf>
    <xf numFmtId="38" fontId="50" fillId="0" borderId="192" xfId="34" applyFont="1" applyBorder="1" applyAlignment="1">
      <alignment horizontal="center" vertical="center"/>
    </xf>
    <xf numFmtId="38" fontId="50" fillId="0" borderId="194" xfId="34" applyFont="1" applyBorder="1" applyAlignment="1">
      <alignment horizontal="center" vertical="center"/>
    </xf>
    <xf numFmtId="0" fontId="58" fillId="44" borderId="195" xfId="0" applyFont="1" applyFill="1" applyBorder="1" applyAlignment="1">
      <alignment horizontal="center" vertical="center" shrinkToFit="1"/>
    </xf>
    <xf numFmtId="0" fontId="58" fillId="44" borderId="196" xfId="0" applyFont="1" applyFill="1" applyBorder="1" applyAlignment="1">
      <alignment horizontal="center" vertical="center" shrinkToFit="1"/>
    </xf>
    <xf numFmtId="0" fontId="58" fillId="37" borderId="197" xfId="0" applyFont="1" applyFill="1" applyBorder="1" applyAlignment="1">
      <alignment horizontal="center" vertical="center" shrinkToFit="1"/>
    </xf>
    <xf numFmtId="0" fontId="58" fillId="37" borderId="198" xfId="0" applyFont="1" applyFill="1" applyBorder="1" applyAlignment="1">
      <alignment horizontal="center" vertical="center" shrinkToFit="1"/>
    </xf>
    <xf numFmtId="0" fontId="58" fillId="37" borderId="199" xfId="0" applyFont="1" applyFill="1" applyBorder="1" applyAlignment="1">
      <alignment horizontal="center" vertical="center" shrinkToFit="1"/>
    </xf>
    <xf numFmtId="0" fontId="50" fillId="0" borderId="183" xfId="0" applyFont="1" applyBorder="1" applyAlignment="1">
      <alignment horizontal="center" vertical="center"/>
    </xf>
    <xf numFmtId="0" fontId="50" fillId="0" borderId="184" xfId="0" applyFont="1" applyBorder="1" applyAlignment="1">
      <alignment horizontal="center" vertical="center"/>
    </xf>
    <xf numFmtId="38" fontId="50" fillId="0" borderId="189" xfId="34" applyFont="1" applyBorder="1" applyAlignment="1">
      <alignment horizontal="center" vertical="center"/>
    </xf>
    <xf numFmtId="38" fontId="50" fillId="0" borderId="184" xfId="34" applyFont="1" applyBorder="1" applyAlignment="1">
      <alignment horizontal="center" vertical="center"/>
    </xf>
    <xf numFmtId="38" fontId="50" fillId="0" borderId="190" xfId="34" applyFont="1" applyBorder="1" applyAlignment="1">
      <alignment horizontal="center" vertical="center"/>
    </xf>
    <xf numFmtId="38" fontId="50" fillId="0" borderId="145" xfId="34" applyFont="1" applyBorder="1" applyAlignment="1">
      <alignment horizontal="center" vertical="center"/>
    </xf>
    <xf numFmtId="38" fontId="50" fillId="0" borderId="146" xfId="34" applyFont="1" applyBorder="1" applyAlignment="1">
      <alignment horizontal="center" vertical="center"/>
    </xf>
    <xf numFmtId="38" fontId="50" fillId="0" borderId="150" xfId="34" applyFont="1" applyBorder="1" applyAlignment="1">
      <alignment horizontal="center" vertical="center"/>
    </xf>
    <xf numFmtId="38" fontId="50" fillId="0" borderId="151" xfId="34" applyFont="1" applyBorder="1" applyAlignment="1">
      <alignment horizontal="center" vertical="center"/>
    </xf>
    <xf numFmtId="0" fontId="50" fillId="0" borderId="23" xfId="0" applyFont="1" applyBorder="1" applyAlignment="1">
      <alignment horizontal="center" vertical="center"/>
    </xf>
    <xf numFmtId="0" fontId="50" fillId="0" borderId="22" xfId="0" applyFont="1" applyBorder="1" applyAlignment="1">
      <alignment horizontal="center" vertical="center"/>
    </xf>
    <xf numFmtId="0" fontId="50" fillId="0" borderId="25" xfId="0" applyFont="1" applyBorder="1" applyAlignment="1">
      <alignment horizontal="center" vertical="center"/>
    </xf>
    <xf numFmtId="0" fontId="50" fillId="0" borderId="163" xfId="0" applyFont="1" applyBorder="1" applyAlignment="1">
      <alignment horizontal="center" vertical="center"/>
    </xf>
    <xf numFmtId="0" fontId="50" fillId="0" borderId="145" xfId="0" applyFont="1" applyBorder="1" applyAlignment="1">
      <alignment horizontal="center" vertical="center"/>
    </xf>
    <xf numFmtId="0" fontId="50" fillId="0" borderId="164" xfId="0" applyFont="1" applyBorder="1" applyAlignment="1">
      <alignment horizontal="center" vertical="center"/>
    </xf>
    <xf numFmtId="0" fontId="50" fillId="0" borderId="150" xfId="0" applyFont="1" applyBorder="1" applyAlignment="1">
      <alignment horizontal="center" vertical="center"/>
    </xf>
    <xf numFmtId="0" fontId="73" fillId="0" borderId="152" xfId="0" applyFont="1" applyBorder="1" applyAlignment="1">
      <alignment horizontal="center" vertical="center"/>
    </xf>
    <xf numFmtId="0" fontId="73" fillId="0" borderId="153" xfId="0" applyFont="1" applyBorder="1" applyAlignment="1">
      <alignment horizontal="center" vertical="center"/>
    </xf>
    <xf numFmtId="0" fontId="73" fillId="0" borderId="154" xfId="0" applyFont="1" applyBorder="1" applyAlignment="1">
      <alignment horizontal="center" vertical="center"/>
    </xf>
    <xf numFmtId="0" fontId="73" fillId="0" borderId="155" xfId="0" applyFont="1" applyBorder="1" applyAlignment="1">
      <alignment horizontal="center" vertical="center"/>
    </xf>
    <xf numFmtId="0" fontId="73" fillId="0" borderId="156" xfId="0" applyFont="1" applyBorder="1" applyAlignment="1">
      <alignment horizontal="center" vertical="center"/>
    </xf>
    <xf numFmtId="0" fontId="73" fillId="0" borderId="157" xfId="0" applyFont="1" applyBorder="1" applyAlignment="1">
      <alignment horizontal="center" vertical="center"/>
    </xf>
    <xf numFmtId="38" fontId="50" fillId="0" borderId="115" xfId="34" applyFont="1" applyBorder="1" applyAlignment="1">
      <alignment horizontal="center" vertical="center" shrinkToFit="1"/>
    </xf>
    <xf numFmtId="38" fontId="50" fillId="0" borderId="118" xfId="34" applyFont="1" applyBorder="1" applyAlignment="1">
      <alignment horizontal="center" vertical="center" shrinkToFit="1"/>
    </xf>
    <xf numFmtId="38" fontId="50" fillId="0" borderId="117" xfId="34" applyFont="1" applyBorder="1" applyAlignment="1">
      <alignment horizontal="center" vertical="center" shrinkToFit="1"/>
    </xf>
    <xf numFmtId="38" fontId="50" fillId="0" borderId="119" xfId="34" applyFont="1" applyBorder="1" applyAlignment="1">
      <alignment horizontal="center" vertical="center" shrinkToFit="1"/>
    </xf>
    <xf numFmtId="0" fontId="71" fillId="0" borderId="142" xfId="0" applyFont="1" applyBorder="1" applyAlignment="1">
      <alignment horizontal="center" vertical="center"/>
    </xf>
    <xf numFmtId="0" fontId="71" fillId="0" borderId="143" xfId="0" applyFont="1" applyBorder="1" applyAlignment="1">
      <alignment horizontal="center" vertical="center"/>
    </xf>
    <xf numFmtId="0" fontId="71" fillId="0" borderId="144" xfId="0" applyFont="1" applyBorder="1" applyAlignment="1">
      <alignment horizontal="center" vertical="center"/>
    </xf>
    <xf numFmtId="0" fontId="71" fillId="0" borderId="147" xfId="0" applyFont="1" applyBorder="1" applyAlignment="1">
      <alignment horizontal="center" vertical="center"/>
    </xf>
    <xf numFmtId="0" fontId="71" fillId="0" borderId="148" xfId="0" applyFont="1" applyBorder="1" applyAlignment="1">
      <alignment horizontal="center" vertical="center"/>
    </xf>
    <xf numFmtId="0" fontId="71" fillId="0" borderId="149" xfId="0" applyFont="1" applyBorder="1" applyAlignment="1">
      <alignment horizontal="center" vertical="center"/>
    </xf>
    <xf numFmtId="38" fontId="50" fillId="0" borderId="158" xfId="34" applyFont="1" applyBorder="1" applyAlignment="1">
      <alignment horizontal="center" vertical="center" shrinkToFit="1"/>
    </xf>
    <xf numFmtId="38" fontId="50" fillId="0" borderId="159" xfId="34" applyFont="1" applyBorder="1" applyAlignment="1">
      <alignment horizontal="center" vertical="center" shrinkToFit="1"/>
    </xf>
    <xf numFmtId="38" fontId="50" fillId="0" borderId="160" xfId="34" applyFont="1" applyBorder="1" applyAlignment="1">
      <alignment horizontal="center" vertical="center" shrinkToFit="1"/>
    </xf>
    <xf numFmtId="0" fontId="50" fillId="0" borderId="161" xfId="0" applyFont="1" applyBorder="1" applyAlignment="1">
      <alignment horizontal="center" vertical="center" shrinkToFit="1"/>
    </xf>
    <xf numFmtId="0" fontId="50" fillId="0" borderId="159" xfId="0" applyFont="1" applyBorder="1" applyAlignment="1">
      <alignment horizontal="center" vertical="center" shrinkToFit="1"/>
    </xf>
    <xf numFmtId="0" fontId="50" fillId="0" borderId="162" xfId="0" applyFont="1" applyBorder="1" applyAlignment="1">
      <alignment horizontal="center" vertical="center" shrinkToFit="1"/>
    </xf>
    <xf numFmtId="38" fontId="50" fillId="0" borderId="110" xfId="34" applyFont="1" applyBorder="1" applyAlignment="1">
      <alignment horizontal="center" vertical="center"/>
    </xf>
    <xf numFmtId="38" fontId="50" fillId="0" borderId="112" xfId="34" applyFont="1" applyBorder="1" applyAlignment="1">
      <alignment horizontal="center" vertical="center"/>
    </xf>
    <xf numFmtId="38" fontId="50" fillId="0" borderId="111" xfId="34" applyFont="1" applyBorder="1" applyAlignment="1">
      <alignment horizontal="center" vertical="center"/>
    </xf>
    <xf numFmtId="38" fontId="50" fillId="0" borderId="113" xfId="34" applyFont="1" applyBorder="1" applyAlignment="1">
      <alignment horizontal="center" vertical="center"/>
    </xf>
    <xf numFmtId="0" fontId="50" fillId="0" borderId="185" xfId="0" applyFont="1" applyBorder="1" applyAlignment="1">
      <alignment horizontal="center" vertical="center"/>
    </xf>
    <xf numFmtId="0" fontId="50" fillId="0" borderId="186" xfId="0" applyFont="1" applyBorder="1" applyAlignment="1">
      <alignment horizontal="center" vertical="center"/>
    </xf>
    <xf numFmtId="0" fontId="50" fillId="0" borderId="187" xfId="0" applyFont="1" applyBorder="1" applyAlignment="1">
      <alignment horizontal="center" vertical="center"/>
    </xf>
    <xf numFmtId="0" fontId="50" fillId="0" borderId="188" xfId="0" applyFont="1" applyBorder="1" applyAlignment="1">
      <alignment horizontal="center" vertical="center"/>
    </xf>
    <xf numFmtId="0" fontId="50" fillId="0" borderId="165" xfId="0" applyFont="1" applyBorder="1" applyAlignment="1">
      <alignment horizontal="center" vertical="center"/>
    </xf>
    <xf numFmtId="0" fontId="50" fillId="0" borderId="166" xfId="0" applyFont="1" applyBorder="1" applyAlignment="1">
      <alignment horizontal="center" vertical="center"/>
    </xf>
    <xf numFmtId="38" fontId="50" fillId="0" borderId="171" xfId="34" applyFont="1" applyBorder="1" applyAlignment="1">
      <alignment horizontal="center" vertical="center"/>
    </xf>
    <xf numFmtId="38" fontId="50" fillId="0" borderId="166" xfId="34" applyFont="1" applyBorder="1" applyAlignment="1">
      <alignment horizontal="center" vertical="center"/>
    </xf>
    <xf numFmtId="38" fontId="50" fillId="0" borderId="172" xfId="34" applyFont="1" applyBorder="1" applyAlignment="1">
      <alignment horizontal="center" vertical="center"/>
    </xf>
    <xf numFmtId="0" fontId="50" fillId="0" borderId="173" xfId="0" applyFont="1" applyBorder="1" applyAlignment="1">
      <alignment horizontal="center" vertical="center" shrinkToFit="1"/>
    </xf>
    <xf numFmtId="0" fontId="50" fillId="0" borderId="174" xfId="0" applyFont="1" applyBorder="1" applyAlignment="1">
      <alignment horizontal="center" vertical="center" shrinkToFit="1"/>
    </xf>
    <xf numFmtId="0" fontId="50" fillId="0" borderId="244" xfId="0" applyFont="1" applyBorder="1" applyAlignment="1">
      <alignment horizontal="center" vertical="center" shrinkToFit="1"/>
    </xf>
    <xf numFmtId="38" fontId="50" fillId="0" borderId="175" xfId="34" applyFont="1" applyBorder="1" applyAlignment="1">
      <alignment horizontal="center" vertical="center"/>
    </xf>
    <xf numFmtId="38" fontId="50" fillId="0" borderId="174" xfId="34" applyFont="1" applyBorder="1" applyAlignment="1">
      <alignment horizontal="center" vertical="center"/>
    </xf>
    <xf numFmtId="38" fontId="50" fillId="0" borderId="176" xfId="34" applyFont="1" applyBorder="1" applyAlignment="1">
      <alignment horizontal="center" vertical="center"/>
    </xf>
    <xf numFmtId="0" fontId="50" fillId="0" borderId="142" xfId="0" applyFont="1" applyBorder="1" applyAlignment="1">
      <alignment horizontal="center" vertical="center" wrapText="1"/>
    </xf>
    <xf numFmtId="0" fontId="50" fillId="0" borderId="143" xfId="0" applyFont="1" applyBorder="1" applyAlignment="1">
      <alignment horizontal="center" vertical="center" wrapText="1"/>
    </xf>
    <xf numFmtId="0" fontId="50" fillId="0" borderId="144" xfId="0" applyFont="1" applyBorder="1" applyAlignment="1">
      <alignment horizontal="center" vertical="center" wrapText="1"/>
    </xf>
    <xf numFmtId="0" fontId="50" fillId="0" borderId="147" xfId="0" applyFont="1" applyBorder="1" applyAlignment="1">
      <alignment horizontal="center" vertical="center" wrapText="1"/>
    </xf>
    <xf numFmtId="0" fontId="50" fillId="0" borderId="148" xfId="0" applyFont="1" applyBorder="1" applyAlignment="1">
      <alignment horizontal="center" vertical="center" wrapText="1"/>
    </xf>
    <xf numFmtId="0" fontId="50" fillId="0" borderId="149" xfId="0" applyFont="1" applyBorder="1" applyAlignment="1">
      <alignment horizontal="center" vertical="center" wrapText="1"/>
    </xf>
    <xf numFmtId="38" fontId="50" fillId="0" borderId="177" xfId="34" applyFont="1" applyBorder="1" applyAlignment="1">
      <alignment horizontal="center" vertical="center"/>
    </xf>
    <xf numFmtId="38" fontId="50" fillId="0" borderId="178" xfId="34" applyFont="1" applyBorder="1" applyAlignment="1">
      <alignment horizontal="center" vertical="center"/>
    </xf>
    <xf numFmtId="38" fontId="50" fillId="0" borderId="179" xfId="34" applyFont="1" applyBorder="1" applyAlignment="1">
      <alignment horizontal="center" vertical="center"/>
    </xf>
    <xf numFmtId="38" fontId="50" fillId="0" borderId="180" xfId="34" applyFont="1" applyBorder="1" applyAlignment="1">
      <alignment horizontal="center" vertical="center"/>
    </xf>
    <xf numFmtId="38" fontId="50" fillId="0" borderId="181" xfId="34" applyFont="1" applyBorder="1" applyAlignment="1">
      <alignment horizontal="center" vertical="center"/>
    </xf>
    <xf numFmtId="38" fontId="50" fillId="0" borderId="182" xfId="34" applyFont="1" applyBorder="1" applyAlignment="1">
      <alignment horizontal="center" vertical="center"/>
    </xf>
    <xf numFmtId="178" fontId="75" fillId="0" borderId="33" xfId="34" applyNumberFormat="1" applyFont="1" applyBorder="1" applyAlignment="1">
      <alignment horizontal="center" vertical="center"/>
    </xf>
    <xf numFmtId="38" fontId="50" fillId="0" borderId="106" xfId="34" applyFont="1" applyBorder="1" applyAlignment="1">
      <alignment horizontal="center" vertical="center"/>
    </xf>
    <xf numFmtId="38" fontId="50" fillId="0" borderId="108" xfId="34" applyFont="1" applyBorder="1" applyAlignment="1">
      <alignment horizontal="center" vertical="center"/>
    </xf>
    <xf numFmtId="38" fontId="50" fillId="0" borderId="107" xfId="34" applyFont="1" applyBorder="1" applyAlignment="1">
      <alignment horizontal="center" vertical="center"/>
    </xf>
    <xf numFmtId="38" fontId="50" fillId="0" borderId="109" xfId="34" applyFont="1" applyBorder="1" applyAlignment="1">
      <alignment horizontal="center" vertical="center"/>
    </xf>
    <xf numFmtId="0" fontId="50" fillId="0" borderId="114" xfId="0" applyFont="1" applyBorder="1" applyAlignment="1">
      <alignment horizontal="center" vertical="center"/>
    </xf>
    <xf numFmtId="0" fontId="50" fillId="0" borderId="115" xfId="0" applyFont="1" applyBorder="1" applyAlignment="1">
      <alignment horizontal="center" vertical="center"/>
    </xf>
    <xf numFmtId="0" fontId="50" fillId="0" borderId="116" xfId="0" applyFont="1" applyBorder="1" applyAlignment="1">
      <alignment horizontal="center" vertical="center"/>
    </xf>
    <xf numFmtId="0" fontId="50" fillId="0" borderId="117" xfId="0" applyFont="1" applyBorder="1" applyAlignment="1">
      <alignment horizontal="center" vertical="center"/>
    </xf>
    <xf numFmtId="0" fontId="50" fillId="0" borderId="152" xfId="0" applyFont="1" applyBorder="1" applyAlignment="1">
      <alignment horizontal="center" vertical="center"/>
    </xf>
    <xf numFmtId="0" fontId="50" fillId="0" borderId="153" xfId="0" applyFont="1" applyBorder="1" applyAlignment="1">
      <alignment horizontal="center" vertical="center"/>
    </xf>
    <xf numFmtId="0" fontId="50" fillId="0" borderId="154" xfId="0" applyFont="1" applyBorder="1" applyAlignment="1">
      <alignment horizontal="center" vertical="center"/>
    </xf>
    <xf numFmtId="0" fontId="73" fillId="0" borderId="165" xfId="0" applyFont="1" applyBorder="1" applyAlignment="1">
      <alignment horizontal="center" vertical="center"/>
    </xf>
    <xf numFmtId="0" fontId="73" fillId="0" borderId="166" xfId="0" applyFont="1" applyBorder="1" applyAlignment="1">
      <alignment horizontal="center" vertical="center"/>
    </xf>
    <xf numFmtId="0" fontId="73" fillId="0" borderId="167" xfId="0" applyFont="1" applyBorder="1" applyAlignment="1">
      <alignment horizontal="center" vertical="center"/>
    </xf>
    <xf numFmtId="0" fontId="73" fillId="0" borderId="168" xfId="0" applyFont="1" applyBorder="1" applyAlignment="1">
      <alignment horizontal="center" vertical="center"/>
    </xf>
    <xf numFmtId="0" fontId="73" fillId="0" borderId="169" xfId="0" applyFont="1" applyBorder="1" applyAlignment="1">
      <alignment horizontal="center" vertical="center"/>
    </xf>
    <xf numFmtId="0" fontId="73" fillId="0" borderId="170" xfId="0" applyFont="1" applyBorder="1" applyAlignment="1">
      <alignment horizontal="center" vertical="center"/>
    </xf>
    <xf numFmtId="0" fontId="45" fillId="43" borderId="11" xfId="0" applyFont="1" applyFill="1" applyBorder="1" applyAlignment="1">
      <alignment horizontal="center" vertical="center" shrinkToFit="1"/>
    </xf>
    <xf numFmtId="0" fontId="66" fillId="43" borderId="16" xfId="0" applyFont="1" applyFill="1" applyBorder="1" applyAlignment="1">
      <alignment horizontal="center" vertical="center" wrapText="1"/>
    </xf>
    <xf numFmtId="0" fontId="66" fillId="43" borderId="15" xfId="0" applyFont="1" applyFill="1" applyBorder="1" applyAlignment="1">
      <alignment horizontal="center" vertical="center" wrapText="1"/>
    </xf>
    <xf numFmtId="0" fontId="66" fillId="43" borderId="31" xfId="0" applyFont="1" applyFill="1" applyBorder="1" applyAlignment="1">
      <alignment horizontal="center" vertical="center" wrapText="1"/>
    </xf>
    <xf numFmtId="0" fontId="66" fillId="43" borderId="31" xfId="0" applyFont="1" applyFill="1" applyBorder="1" applyAlignment="1">
      <alignment horizontal="center" vertical="center"/>
    </xf>
    <xf numFmtId="0" fontId="45" fillId="43" borderId="32" xfId="0" applyFont="1" applyFill="1" applyBorder="1" applyAlignment="1">
      <alignment horizontal="center" vertical="center" wrapText="1" shrinkToFit="1"/>
    </xf>
    <xf numFmtId="0" fontId="45" fillId="43" borderId="26" xfId="0" applyFont="1" applyFill="1" applyBorder="1" applyAlignment="1">
      <alignment horizontal="center" vertical="center" wrapText="1" shrinkToFit="1"/>
    </xf>
    <xf numFmtId="0" fontId="45" fillId="43" borderId="23" xfId="0" applyFont="1" applyFill="1" applyBorder="1" applyAlignment="1">
      <alignment horizontal="center" vertical="center" wrapText="1" shrinkToFit="1"/>
    </xf>
    <xf numFmtId="0" fontId="45" fillId="43" borderId="25" xfId="0" applyFont="1" applyFill="1" applyBorder="1" applyAlignment="1">
      <alignment horizontal="center" vertical="center" wrapText="1" shrinkToFit="1"/>
    </xf>
    <xf numFmtId="0" fontId="66" fillId="43" borderId="24" xfId="0" applyFont="1" applyFill="1" applyBorder="1" applyAlignment="1">
      <alignment horizontal="center" vertical="center"/>
    </xf>
    <xf numFmtId="0" fontId="45" fillId="43" borderId="32" xfId="0" applyFont="1" applyFill="1" applyBorder="1" applyAlignment="1">
      <alignment horizontal="center" vertical="center"/>
    </xf>
    <xf numFmtId="0" fontId="45" fillId="43" borderId="26" xfId="0" applyFont="1" applyFill="1" applyBorder="1" applyAlignment="1">
      <alignment horizontal="center" vertical="center"/>
    </xf>
    <xf numFmtId="0" fontId="45" fillId="43" borderId="34" xfId="0" applyFont="1" applyFill="1" applyBorder="1" applyAlignment="1">
      <alignment horizontal="center" vertical="center"/>
    </xf>
    <xf numFmtId="0" fontId="45" fillId="43" borderId="24" xfId="0" applyFont="1" applyFill="1" applyBorder="1" applyAlignment="1">
      <alignment horizontal="center" vertical="center"/>
    </xf>
    <xf numFmtId="0" fontId="45" fillId="43" borderId="23" xfId="0" applyFont="1" applyFill="1" applyBorder="1" applyAlignment="1">
      <alignment horizontal="center" vertical="center"/>
    </xf>
    <xf numFmtId="0" fontId="45" fillId="43" borderId="25" xfId="0" applyFont="1" applyFill="1" applyBorder="1" applyAlignment="1">
      <alignment horizontal="center" vertical="center"/>
    </xf>
    <xf numFmtId="0" fontId="66" fillId="43" borderId="15" xfId="0" applyFont="1" applyFill="1" applyBorder="1" applyAlignment="1">
      <alignment horizontal="center" vertical="center"/>
    </xf>
    <xf numFmtId="0" fontId="66" fillId="43" borderId="31" xfId="0" applyFont="1" applyFill="1" applyBorder="1" applyAlignment="1">
      <alignment horizontal="center" vertical="center" wrapText="1" shrinkToFit="1"/>
    </xf>
    <xf numFmtId="0" fontId="45" fillId="43" borderId="35" xfId="0" applyFont="1" applyFill="1" applyBorder="1" applyAlignment="1">
      <alignment horizontal="center" vertical="center"/>
    </xf>
    <xf numFmtId="0" fontId="45" fillId="43" borderId="22" xfId="0" applyFont="1" applyFill="1" applyBorder="1" applyAlignment="1">
      <alignment horizontal="center" vertical="center"/>
    </xf>
    <xf numFmtId="0" fontId="45" fillId="43" borderId="32" xfId="0" applyFont="1" applyFill="1" applyBorder="1" applyAlignment="1">
      <alignment horizontal="center" vertical="center" shrinkToFit="1"/>
    </xf>
    <xf numFmtId="0" fontId="45" fillId="43" borderId="35" xfId="0" applyFont="1" applyFill="1" applyBorder="1" applyAlignment="1">
      <alignment horizontal="center" vertical="center" shrinkToFit="1"/>
    </xf>
    <xf numFmtId="0" fontId="45" fillId="43" borderId="26" xfId="0" applyFont="1" applyFill="1" applyBorder="1" applyAlignment="1">
      <alignment horizontal="center" vertical="center" shrinkToFit="1"/>
    </xf>
    <xf numFmtId="0" fontId="45" fillId="43" borderId="23" xfId="0" applyFont="1" applyFill="1" applyBorder="1" applyAlignment="1">
      <alignment horizontal="center" vertical="center" shrinkToFit="1"/>
    </xf>
    <xf numFmtId="0" fontId="45" fillId="43" borderId="22" xfId="0" applyFont="1" applyFill="1" applyBorder="1" applyAlignment="1">
      <alignment horizontal="center" vertical="center" shrinkToFit="1"/>
    </xf>
    <xf numFmtId="0" fontId="45" fillId="43" borderId="25" xfId="0" applyFont="1" applyFill="1" applyBorder="1" applyAlignment="1">
      <alignment horizontal="center" vertical="center" shrinkToFit="1"/>
    </xf>
    <xf numFmtId="181" fontId="67" fillId="43" borderId="84" xfId="34" applyNumberFormat="1" applyFont="1" applyFill="1" applyBorder="1" applyAlignment="1">
      <alignment horizontal="center" vertical="center" wrapText="1"/>
    </xf>
    <xf numFmtId="181" fontId="67" fillId="43" borderId="85" xfId="34" applyNumberFormat="1" applyFont="1" applyFill="1" applyBorder="1" applyAlignment="1">
      <alignment horizontal="center" vertical="center" wrapText="1"/>
    </xf>
    <xf numFmtId="181" fontId="67" fillId="43" borderId="86" xfId="34" applyNumberFormat="1" applyFont="1" applyFill="1" applyBorder="1" applyAlignment="1">
      <alignment horizontal="center" vertical="center" wrapText="1"/>
    </xf>
    <xf numFmtId="181" fontId="67" fillId="43" borderId="16" xfId="34" applyNumberFormat="1" applyFont="1" applyFill="1" applyBorder="1" applyAlignment="1">
      <alignment horizontal="center" vertical="center" wrapText="1"/>
    </xf>
    <xf numFmtId="181" fontId="67" fillId="43" borderId="87" xfId="34" applyNumberFormat="1" applyFont="1" applyFill="1" applyBorder="1" applyAlignment="1">
      <alignment horizontal="center" vertical="center" wrapText="1"/>
    </xf>
    <xf numFmtId="181" fontId="67" fillId="43" borderId="88" xfId="34" applyNumberFormat="1" applyFont="1" applyFill="1" applyBorder="1" applyAlignment="1">
      <alignment horizontal="center" vertical="center" wrapText="1"/>
    </xf>
    <xf numFmtId="181" fontId="67" fillId="43" borderId="58" xfId="34" applyNumberFormat="1" applyFont="1" applyFill="1" applyBorder="1" applyAlignment="1">
      <alignment horizontal="center" vertical="center" wrapText="1"/>
    </xf>
    <xf numFmtId="181" fontId="67" fillId="43" borderId="25" xfId="34" applyNumberFormat="1" applyFont="1" applyFill="1" applyBorder="1" applyAlignment="1">
      <alignment horizontal="center" vertical="center" wrapText="1"/>
    </xf>
    <xf numFmtId="181" fontId="67" fillId="43" borderId="54" xfId="34" applyNumberFormat="1" applyFont="1" applyFill="1" applyBorder="1" applyAlignment="1">
      <alignment horizontal="center" vertical="center"/>
    </xf>
    <xf numFmtId="181" fontId="67" fillId="43" borderId="16" xfId="34" quotePrefix="1" applyNumberFormat="1" applyFont="1" applyFill="1" applyBorder="1" applyAlignment="1">
      <alignment horizontal="center" vertical="center"/>
    </xf>
    <xf numFmtId="181" fontId="67" fillId="43" borderId="55" xfId="34" applyNumberFormat="1" applyFont="1" applyFill="1" applyBorder="1" applyAlignment="1">
      <alignment horizontal="center" vertical="center"/>
    </xf>
    <xf numFmtId="181" fontId="67" fillId="43" borderId="50" xfId="34" quotePrefix="1" applyNumberFormat="1" applyFont="1" applyFill="1" applyBorder="1" applyAlignment="1">
      <alignment horizontal="center" vertical="center"/>
    </xf>
    <xf numFmtId="181" fontId="10" fillId="43" borderId="29" xfId="34" applyNumberFormat="1" applyFont="1" applyFill="1" applyBorder="1" applyAlignment="1">
      <alignment horizontal="center"/>
    </xf>
    <xf numFmtId="181" fontId="10" fillId="43" borderId="4" xfId="34" applyNumberFormat="1" applyFont="1" applyFill="1" applyBorder="1" applyAlignment="1">
      <alignment horizontal="center"/>
    </xf>
    <xf numFmtId="181" fontId="10" fillId="43" borderId="77" xfId="34" applyNumberFormat="1" applyFont="1" applyFill="1" applyBorder="1" applyAlignment="1">
      <alignment horizontal="center"/>
    </xf>
    <xf numFmtId="181" fontId="10" fillId="43" borderId="78" xfId="34" applyNumberFormat="1" applyFont="1" applyFill="1" applyBorder="1" applyAlignment="1">
      <alignment horizontal="center"/>
    </xf>
    <xf numFmtId="0" fontId="45" fillId="43" borderId="89" xfId="0" applyFont="1" applyFill="1" applyBorder="1" applyAlignment="1">
      <alignment horizontal="center" vertical="center" shrinkToFit="1"/>
    </xf>
    <xf numFmtId="0" fontId="45" fillId="43" borderId="71" xfId="0" applyFont="1" applyFill="1" applyBorder="1" applyAlignment="1">
      <alignment horizontal="center" vertical="center" shrinkToFit="1"/>
    </xf>
    <xf numFmtId="0" fontId="45" fillId="43" borderId="90" xfId="0" applyFont="1" applyFill="1" applyBorder="1" applyAlignment="1">
      <alignment horizontal="center" vertical="center" shrinkToFit="1"/>
    </xf>
    <xf numFmtId="0" fontId="45" fillId="43" borderId="53" xfId="0" applyFont="1" applyFill="1" applyBorder="1" applyAlignment="1">
      <alignment horizontal="center" vertical="center" shrinkToFi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xr:uid="{00000000-0005-0000-0000-000022000000}"/>
    <cellStyle name="桁区切り 3" xfId="36" xr:uid="{00000000-0005-0000-0000-000023000000}"/>
    <cellStyle name="桁区切り_統合表（大分類）"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50" xr:uid="{00000000-0005-0000-0000-000030000000}"/>
    <cellStyle name="標準 4" xfId="51" xr:uid="{00000000-0005-0000-0000-000031000000}"/>
    <cellStyle name="標準_統合表（大分類）" xfId="48" xr:uid="{00000000-0005-0000-0000-000032000000}"/>
    <cellStyle name="良い" xfId="49" builtinId="26" customBuiltin="1"/>
  </cellStyles>
  <dxfs count="2">
    <dxf>
      <font>
        <color auto="1"/>
      </font>
      <fill>
        <patternFill>
          <bgColor theme="0"/>
        </patternFill>
      </fill>
    </dxf>
    <dxf>
      <font>
        <condense val="0"/>
        <extend val="0"/>
        <color auto="1"/>
      </font>
      <fill>
        <patternFill patternType="none">
          <bgColor indexed="65"/>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333333"/>
                </a:solidFill>
                <a:latin typeface="ＭＳ Ｐゴシック"/>
                <a:ea typeface="ＭＳ Ｐゴシック"/>
                <a:cs typeface="ＭＳ Ｐゴシック"/>
              </a:defRPr>
            </a:pPr>
            <a:r>
              <a:rPr lang="ja-JP" altLang="en-US"/>
              <a:t>経済波及効果の測定結果</a:t>
            </a:r>
          </a:p>
        </c:rich>
      </c:tx>
      <c:overlay val="0"/>
      <c:spPr>
        <a:noFill/>
        <a:ln w="25400">
          <a:noFill/>
        </a:ln>
      </c:spPr>
    </c:title>
    <c:autoTitleDeleted val="0"/>
    <c:plotArea>
      <c:layout/>
      <c:barChart>
        <c:barDir val="col"/>
        <c:grouping val="clustered"/>
        <c:varyColors val="0"/>
        <c:ser>
          <c:idx val="0"/>
          <c:order val="0"/>
          <c:tx>
            <c:strRef>
              <c:f>総括表!$B$17:$C$17</c:f>
              <c:strCache>
                <c:ptCount val="2"/>
                <c:pt idx="0">
                  <c:v>生産誘発額</c:v>
                </c:pt>
              </c:strCache>
            </c:strRef>
          </c:tx>
          <c:spPr>
            <a:solidFill>
              <a:srgbClr val="6699FF"/>
            </a:solidFill>
            <a:ln w="12700">
              <a:solidFill>
                <a:srgbClr val="000000"/>
              </a:solidFill>
              <a:prstDash val="solid"/>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総括表!$D$17:$G$17</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B13B-44CF-8E2C-0D76D245636F}"/>
            </c:ext>
          </c:extLst>
        </c:ser>
        <c:ser>
          <c:idx val="1"/>
          <c:order val="1"/>
          <c:tx>
            <c:strRef>
              <c:f>総括表!$B$18:$C$18</c:f>
              <c:strCache>
                <c:ptCount val="2"/>
                <c:pt idx="0">
                  <c:v>　粗付加価値誘発額</c:v>
                </c:pt>
              </c:strCache>
            </c:strRef>
          </c:tx>
          <c:spPr>
            <a:solidFill>
              <a:srgbClr val="66FF33"/>
            </a:solidFill>
            <a:ln w="12700">
              <a:solidFill>
                <a:srgbClr val="000000"/>
              </a:solidFill>
              <a:prstDash val="solid"/>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総括表!$D$18:$G$18</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5-B13B-44CF-8E2C-0D76D245636F}"/>
            </c:ext>
          </c:extLst>
        </c:ser>
        <c:ser>
          <c:idx val="2"/>
          <c:order val="2"/>
          <c:tx>
            <c:strRef>
              <c:f>総括表!$B$19:$C$19</c:f>
              <c:strCache>
                <c:ptCount val="2"/>
                <c:pt idx="0">
                  <c:v>　うち雇用者所得誘発額</c:v>
                </c:pt>
              </c:strCache>
            </c:strRef>
          </c:tx>
          <c:spPr>
            <a:solidFill>
              <a:srgbClr val="FF9966"/>
            </a:solidFill>
            <a:ln w="12700">
              <a:solidFill>
                <a:srgbClr val="000000"/>
              </a:solidFill>
              <a:prstDash val="solid"/>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総括表!$D$19:$G$19</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A-B13B-44CF-8E2C-0D76D245636F}"/>
            </c:ext>
          </c:extLst>
        </c:ser>
        <c:dLbls>
          <c:showLegendKey val="0"/>
          <c:showVal val="0"/>
          <c:showCatName val="0"/>
          <c:showSerName val="0"/>
          <c:showPercent val="0"/>
          <c:showBubbleSize val="0"/>
        </c:dLbls>
        <c:gapWidth val="106"/>
        <c:axId val="515864112"/>
        <c:axId val="1"/>
      </c:barChart>
      <c:catAx>
        <c:axId val="515864112"/>
        <c:scaling>
          <c:orientation val="minMax"/>
        </c:scaling>
        <c:delete val="0"/>
        <c:axPos val="b"/>
        <c:numFmt formatCode="General" sourceLinked="1"/>
        <c:majorTickMark val="in"/>
        <c:minorTickMark val="none"/>
        <c:tickLblPos val="nextTo"/>
        <c:spPr>
          <a:noFill/>
          <a:ln w="9525" cap="flat" cmpd="sng" algn="ctr">
            <a:solidFill>
              <a:schemeClr val="tx1">
                <a:lumMod val="65000"/>
                <a:lumOff val="3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15864112"/>
        <c:crosses val="autoZero"/>
        <c:crossBetween val="between"/>
      </c:valAx>
      <c:spPr>
        <a:noFill/>
        <a:ln w="25400">
          <a:noFill/>
        </a:ln>
      </c:spPr>
    </c:plotArea>
    <c:legend>
      <c:legendPos val="r"/>
      <c:layout>
        <c:manualLayout>
          <c:xMode val="edge"/>
          <c:yMode val="edge"/>
          <c:x val="0.55945121951219512"/>
          <c:y val="0.17647141166177757"/>
          <c:w val="0.19359756097560976"/>
          <c:h val="0.2274518038186403"/>
        </c:manualLayout>
      </c:layout>
      <c:overlay val="1"/>
      <c:spPr>
        <a:noFill/>
        <a:ln>
          <a:solidFill>
            <a:schemeClr val="tx1">
              <a:lumMod val="50000"/>
              <a:lumOff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zero"/>
    <c:showDLblsOverMax val="0"/>
  </c:chart>
  <c:spPr>
    <a:solidFill>
      <a:schemeClr val="bg1"/>
    </a:solidFill>
    <a:ln w="9525" cap="flat" cmpd="sng" algn="ctr">
      <a:solidFill>
        <a:schemeClr val="bg1">
          <a:lumMod val="75000"/>
          <a:alpha val="99000"/>
        </a:schemeClr>
      </a:solidFill>
      <a:round/>
    </a:ln>
    <a:effectLst/>
  </c:spPr>
  <c:txPr>
    <a:bodyPr/>
    <a:lstStyle/>
    <a:p>
      <a:pPr>
        <a:defRPr/>
      </a:pPr>
      <a:endParaRPr lang="ja-JP"/>
    </a:p>
  </c:txPr>
  <c:printSettings>
    <c:headerFooter alignWithMargins="0"/>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333333"/>
                </a:solidFill>
                <a:latin typeface="ＭＳ Ｐゴシック"/>
                <a:ea typeface="ＭＳ Ｐゴシック"/>
                <a:cs typeface="ＭＳ Ｐゴシック"/>
              </a:defRPr>
            </a:pPr>
            <a:r>
              <a:rPr lang="ja-JP" altLang="en-US"/>
              <a:t>雇用誘発効果の測定結果</a:t>
            </a:r>
          </a:p>
        </c:rich>
      </c:tx>
      <c:overlay val="0"/>
      <c:spPr>
        <a:noFill/>
        <a:ln w="25400">
          <a:noFill/>
        </a:ln>
      </c:spPr>
    </c:title>
    <c:autoTitleDeleted val="0"/>
    <c:plotArea>
      <c:layout/>
      <c:barChart>
        <c:barDir val="col"/>
        <c:grouping val="clustered"/>
        <c:varyColors val="0"/>
        <c:ser>
          <c:idx val="0"/>
          <c:order val="0"/>
          <c:tx>
            <c:strRef>
              <c:f>総括表!$B$20</c:f>
              <c:strCache>
                <c:ptCount val="1"/>
                <c:pt idx="0">
                  <c:v>就業者誘発数</c:v>
                </c:pt>
              </c:strCache>
            </c:strRef>
          </c:tx>
          <c:spPr>
            <a:solidFill>
              <a:srgbClr val="FFFF66"/>
            </a:solidFill>
            <a:ln w="12700">
              <a:solidFill>
                <a:srgbClr val="000000"/>
              </a:solidFill>
              <a:prstDash val="solid"/>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総括表!$D$20:$G$20</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2A6E-410F-8C49-27AEE8BD4427}"/>
            </c:ext>
          </c:extLst>
        </c:ser>
        <c:ser>
          <c:idx val="1"/>
          <c:order val="1"/>
          <c:tx>
            <c:strRef>
              <c:f>総括表!$B$21</c:f>
              <c:strCache>
                <c:ptCount val="1"/>
                <c:pt idx="0">
                  <c:v>雇用者誘発数</c:v>
                </c:pt>
              </c:strCache>
            </c:strRef>
          </c:tx>
          <c:spPr>
            <a:solidFill>
              <a:srgbClr val="FF99FF"/>
            </a:solidFill>
            <a:ln w="12700">
              <a:solidFill>
                <a:srgbClr val="000000"/>
              </a:solidFill>
              <a:prstDash val="solid"/>
            </a:ln>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総括表!$D$16:$G$16</c:f>
              <c:strCache>
                <c:ptCount val="4"/>
                <c:pt idx="0">
                  <c:v>直接効果</c:v>
                </c:pt>
                <c:pt idx="1">
                  <c:v>1次波及効果</c:v>
                </c:pt>
                <c:pt idx="2">
                  <c:v>2次波及効果</c:v>
                </c:pt>
                <c:pt idx="3">
                  <c:v>合計（総合効果）</c:v>
                </c:pt>
              </c:strCache>
            </c:strRef>
          </c:cat>
          <c:val>
            <c:numRef>
              <c:f>総括表!$D$21:$G$21</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5-2A6E-410F-8C49-27AEE8BD4427}"/>
            </c:ext>
          </c:extLst>
        </c:ser>
        <c:dLbls>
          <c:showLegendKey val="0"/>
          <c:showVal val="0"/>
          <c:showCatName val="0"/>
          <c:showSerName val="0"/>
          <c:showPercent val="0"/>
          <c:showBubbleSize val="0"/>
        </c:dLbls>
        <c:gapWidth val="89"/>
        <c:axId val="515866408"/>
        <c:axId val="1"/>
      </c:barChart>
      <c:catAx>
        <c:axId val="515866408"/>
        <c:scaling>
          <c:orientation val="minMax"/>
        </c:scaling>
        <c:delete val="0"/>
        <c:axPos val="b"/>
        <c:numFmt formatCode="General" sourceLinked="1"/>
        <c:majorTickMark val="in"/>
        <c:minorTickMark val="none"/>
        <c:tickLblPos val="nextTo"/>
        <c:spPr>
          <a:noFill/>
          <a:ln w="9525" cap="flat" cmpd="sng" algn="ctr">
            <a:solidFill>
              <a:schemeClr val="tx1">
                <a:lumMod val="75000"/>
                <a:lumOff val="2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100"/>
        <c:noMultiLvlLbl val="0"/>
      </c:catAx>
      <c:valAx>
        <c:axId val="1"/>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15866408"/>
        <c:crosses val="autoZero"/>
        <c:crossBetween val="between"/>
      </c:valAx>
      <c:spPr>
        <a:noFill/>
        <a:ln w="25400">
          <a:noFill/>
        </a:ln>
      </c:spPr>
    </c:plotArea>
    <c:legend>
      <c:legendPos val="r"/>
      <c:layout>
        <c:manualLayout>
          <c:xMode val="edge"/>
          <c:yMode val="edge"/>
          <c:x val="0.56202143950995409"/>
          <c:y val="0.18503937007874016"/>
          <c:w val="0.15160796324655434"/>
          <c:h val="0.15748031496062992"/>
        </c:manualLayout>
      </c:layout>
      <c:overlay val="1"/>
      <c:spPr>
        <a:noFill/>
        <a:ln>
          <a:solidFill>
            <a:schemeClr val="tx1">
              <a:lumMod val="50000"/>
              <a:lumOff val="50000"/>
            </a:scheme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alignWithMargins="0"/>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a:t>産業・業種別経済波及効果（直接効果を除く）</a:t>
            </a:r>
          </a:p>
        </c:rich>
      </c:tx>
      <c:overlay val="0"/>
      <c:spPr>
        <a:noFill/>
        <a:ln w="25400">
          <a:noFill/>
        </a:ln>
      </c:spPr>
    </c:title>
    <c:autoTitleDeleted val="0"/>
    <c:plotArea>
      <c:layout>
        <c:manualLayout>
          <c:layoutTarget val="inner"/>
          <c:xMode val="edge"/>
          <c:yMode val="edge"/>
          <c:x val="0.39286414419436511"/>
          <c:y val="4.4976945012254299E-2"/>
          <c:w val="0.57401884498950906"/>
          <c:h val="0.94569086430341864"/>
        </c:manualLayout>
      </c:layout>
      <c:barChart>
        <c:barDir val="bar"/>
        <c:grouping val="stacked"/>
        <c:varyColors val="0"/>
        <c:ser>
          <c:idx val="0"/>
          <c:order val="0"/>
          <c:tx>
            <c:v>1次波及効果</c:v>
          </c:tx>
          <c:spPr>
            <a:solidFill>
              <a:srgbClr val="66FF66"/>
            </a:solidFill>
            <a:ln w="12700">
              <a:solidFill>
                <a:schemeClr val="tx1">
                  <a:lumMod val="50000"/>
                  <a:lumOff val="50000"/>
                </a:schemeClr>
              </a:solidFill>
            </a:ln>
            <a:effectLst/>
          </c:spPr>
          <c:invertIfNegative val="0"/>
          <c:cat>
            <c:strRef>
              <c:f>総合結果!$C$14:$C$121</c:f>
              <c:strCache>
                <c:ptCount val="108"/>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c:v>
                </c:pt>
                <c:pt idx="23">
                  <c:v>化学繊維</c:v>
                </c:pt>
                <c:pt idx="24">
                  <c:v>医薬品</c:v>
                </c:pt>
                <c:pt idx="25">
                  <c:v>化学最終製品（医薬品を除く。）</c:v>
                </c:pt>
                <c:pt idx="26">
                  <c:v>石油製品</c:v>
                </c:pt>
                <c:pt idx="27">
                  <c:v>石炭製品</c:v>
                </c:pt>
                <c:pt idx="28">
                  <c:v>プラスチック製品</c:v>
                </c:pt>
                <c:pt idx="29">
                  <c:v>ゴム製品</c:v>
                </c:pt>
                <c:pt idx="30">
                  <c:v>なめし革・革製品・毛皮</c:v>
                </c:pt>
                <c:pt idx="31">
                  <c:v>ガラス・ガラス製品</c:v>
                </c:pt>
                <c:pt idx="32">
                  <c:v>セメント・セメント製品</c:v>
                </c:pt>
                <c:pt idx="33">
                  <c:v>陶磁器</c:v>
                </c:pt>
                <c:pt idx="34">
                  <c:v>その他の窯業・土石製品</c:v>
                </c:pt>
                <c:pt idx="35">
                  <c:v>銑鉄・粗鋼</c:v>
                </c:pt>
                <c:pt idx="36">
                  <c:v>鋼材</c:v>
                </c:pt>
                <c:pt idx="37">
                  <c:v>鋳鍛造品（鉄）</c:v>
                </c:pt>
                <c:pt idx="38">
                  <c:v>その他の鉄鋼製品</c:v>
                </c:pt>
                <c:pt idx="39">
                  <c:v>非鉄金属製錬・精製</c:v>
                </c:pt>
                <c:pt idx="40">
                  <c:v>非鉄金属加工製品</c:v>
                </c:pt>
                <c:pt idx="41">
                  <c:v>建設用・建築用金属製品</c:v>
                </c:pt>
                <c:pt idx="42">
                  <c:v>その他の金属製品</c:v>
                </c:pt>
                <c:pt idx="43">
                  <c:v>はん用機械</c:v>
                </c:pt>
                <c:pt idx="44">
                  <c:v>生産用機械</c:v>
                </c:pt>
                <c:pt idx="45">
                  <c:v>業務用機械</c:v>
                </c:pt>
                <c:pt idx="46">
                  <c:v>電子デバイス</c:v>
                </c:pt>
                <c:pt idx="47">
                  <c:v>その他の電子部品</c:v>
                </c:pt>
                <c:pt idx="48">
                  <c:v>産業用電気機器</c:v>
                </c:pt>
                <c:pt idx="49">
                  <c:v>民生用電気機器</c:v>
                </c:pt>
                <c:pt idx="50">
                  <c:v>電子応用装置・電気計測器</c:v>
                </c:pt>
                <c:pt idx="51">
                  <c:v>その他の電気機械</c:v>
                </c:pt>
                <c:pt idx="52">
                  <c:v>通信・映像・音響機器</c:v>
                </c:pt>
                <c:pt idx="53">
                  <c:v>電子計算機・同附属装置</c:v>
                </c:pt>
                <c:pt idx="54">
                  <c:v>乗用車</c:v>
                </c:pt>
                <c:pt idx="55">
                  <c:v>その他の自動車</c:v>
                </c:pt>
                <c:pt idx="56">
                  <c:v>自動車部品・同附属品</c:v>
                </c:pt>
                <c:pt idx="57">
                  <c:v>船舶・同修理</c:v>
                </c:pt>
                <c:pt idx="58">
                  <c:v>その他の輸送機械・同修理</c:v>
                </c:pt>
                <c:pt idx="59">
                  <c:v>その他の製造工業製品</c:v>
                </c:pt>
                <c:pt idx="60">
                  <c:v>再生資源回収・加工処理</c:v>
                </c:pt>
                <c:pt idx="61">
                  <c:v>建築</c:v>
                </c:pt>
                <c:pt idx="62">
                  <c:v>建設補修</c:v>
                </c:pt>
                <c:pt idx="63">
                  <c:v>公共事業</c:v>
                </c:pt>
                <c:pt idx="64">
                  <c:v>その他の土木建設</c:v>
                </c:pt>
                <c:pt idx="65">
                  <c:v>電気</c:v>
                </c:pt>
                <c:pt idx="66">
                  <c:v>ガス・熱供給</c:v>
                </c:pt>
                <c:pt idx="67">
                  <c:v>水道</c:v>
                </c:pt>
                <c:pt idx="68">
                  <c:v>廃棄物処理</c:v>
                </c:pt>
                <c:pt idx="69">
                  <c:v>商業</c:v>
                </c:pt>
                <c:pt idx="70">
                  <c:v>金融・保険</c:v>
                </c:pt>
                <c:pt idx="71">
                  <c:v>不動産仲介及び賃貸</c:v>
                </c:pt>
                <c:pt idx="72">
                  <c:v>住宅賃貸料</c:v>
                </c:pt>
                <c:pt idx="73">
                  <c:v>住宅賃貸料（帰属家賃）</c:v>
                </c:pt>
                <c:pt idx="74">
                  <c:v>鉄道輸送</c:v>
                </c:pt>
                <c:pt idx="75">
                  <c:v>道路輸送（自家輸送を除く。）</c:v>
                </c:pt>
                <c:pt idx="76">
                  <c:v>自家輸送</c:v>
                </c:pt>
                <c:pt idx="77">
                  <c:v>水運</c:v>
                </c:pt>
                <c:pt idx="78">
                  <c:v>航空輸送</c:v>
                </c:pt>
                <c:pt idx="79">
                  <c:v>貨物利用運送</c:v>
                </c:pt>
                <c:pt idx="80">
                  <c:v>倉庫</c:v>
                </c:pt>
                <c:pt idx="81">
                  <c:v>運輸附帯サービス</c:v>
                </c:pt>
                <c:pt idx="82">
                  <c:v>郵便・信書便</c:v>
                </c:pt>
                <c:pt idx="83">
                  <c:v>通信</c:v>
                </c:pt>
                <c:pt idx="84">
                  <c:v>放送</c:v>
                </c:pt>
                <c:pt idx="85">
                  <c:v>情報サービス</c:v>
                </c:pt>
                <c:pt idx="86">
                  <c:v>インターネット附随サービス</c:v>
                </c:pt>
                <c:pt idx="87">
                  <c:v>映像・音声・文字情報制作</c:v>
                </c:pt>
                <c:pt idx="88">
                  <c:v>公務</c:v>
                </c:pt>
                <c:pt idx="89">
                  <c:v>教育</c:v>
                </c:pt>
                <c:pt idx="90">
                  <c:v>研究</c:v>
                </c:pt>
                <c:pt idx="91">
                  <c:v>医療</c:v>
                </c:pt>
                <c:pt idx="92">
                  <c:v>保健衛生</c:v>
                </c:pt>
                <c:pt idx="93">
                  <c:v>社会保険・社会福祉</c:v>
                </c:pt>
                <c:pt idx="94">
                  <c:v>介護</c:v>
                </c:pt>
                <c:pt idx="95">
                  <c:v>他に分類されない会員制団体</c:v>
                </c:pt>
                <c:pt idx="96">
                  <c:v>物品賃貸サービス</c:v>
                </c:pt>
                <c:pt idx="97">
                  <c:v>広告</c:v>
                </c:pt>
                <c:pt idx="98">
                  <c:v>自動車整備・機械修理</c:v>
                </c:pt>
                <c:pt idx="99">
                  <c:v>その他の対事業所サービス</c:v>
                </c:pt>
                <c:pt idx="100">
                  <c:v>宿泊業</c:v>
                </c:pt>
                <c:pt idx="101">
                  <c:v>飲食サービス</c:v>
                </c:pt>
                <c:pt idx="102">
                  <c:v>洗濯・理容・美容・浴場業</c:v>
                </c:pt>
                <c:pt idx="103">
                  <c:v>娯楽サービス</c:v>
                </c:pt>
                <c:pt idx="104">
                  <c:v>獣医業</c:v>
                </c:pt>
                <c:pt idx="105">
                  <c:v>その他の対個人サービス</c:v>
                </c:pt>
                <c:pt idx="106">
                  <c:v>事務用品</c:v>
                </c:pt>
                <c:pt idx="107">
                  <c:v>分類不明</c:v>
                </c:pt>
              </c:strCache>
            </c:strRef>
          </c:cat>
          <c:val>
            <c:numRef>
              <c:f>総合結果!$F$14:$F$121</c:f>
              <c:numCache>
                <c:formatCode>#,##0_);[Red]\(#,##0\)</c:formatCode>
                <c:ptCount val="10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numCache>
            </c:numRef>
          </c:val>
          <c:extLst>
            <c:ext xmlns:c16="http://schemas.microsoft.com/office/drawing/2014/chart" uri="{C3380CC4-5D6E-409C-BE32-E72D297353CC}">
              <c16:uniqueId val="{00000000-F91B-4BD5-A7FA-F7D01D100DE2}"/>
            </c:ext>
          </c:extLst>
        </c:ser>
        <c:ser>
          <c:idx val="1"/>
          <c:order val="1"/>
          <c:tx>
            <c:v>2次波及効果</c:v>
          </c:tx>
          <c:spPr>
            <a:solidFill>
              <a:srgbClr val="FF9966"/>
            </a:solidFill>
            <a:ln w="12700">
              <a:solidFill>
                <a:schemeClr val="tx1">
                  <a:lumMod val="50000"/>
                  <a:lumOff val="50000"/>
                </a:schemeClr>
              </a:solidFill>
            </a:ln>
            <a:effectLst/>
          </c:spPr>
          <c:invertIfNegative val="0"/>
          <c:cat>
            <c:strRef>
              <c:f>総合結果!$C$14:$C$121</c:f>
              <c:strCache>
                <c:ptCount val="108"/>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c:v>
                </c:pt>
                <c:pt idx="23">
                  <c:v>化学繊維</c:v>
                </c:pt>
                <c:pt idx="24">
                  <c:v>医薬品</c:v>
                </c:pt>
                <c:pt idx="25">
                  <c:v>化学最終製品（医薬品を除く。）</c:v>
                </c:pt>
                <c:pt idx="26">
                  <c:v>石油製品</c:v>
                </c:pt>
                <c:pt idx="27">
                  <c:v>石炭製品</c:v>
                </c:pt>
                <c:pt idx="28">
                  <c:v>プラスチック製品</c:v>
                </c:pt>
                <c:pt idx="29">
                  <c:v>ゴム製品</c:v>
                </c:pt>
                <c:pt idx="30">
                  <c:v>なめし革・革製品・毛皮</c:v>
                </c:pt>
                <c:pt idx="31">
                  <c:v>ガラス・ガラス製品</c:v>
                </c:pt>
                <c:pt idx="32">
                  <c:v>セメント・セメント製品</c:v>
                </c:pt>
                <c:pt idx="33">
                  <c:v>陶磁器</c:v>
                </c:pt>
                <c:pt idx="34">
                  <c:v>その他の窯業・土石製品</c:v>
                </c:pt>
                <c:pt idx="35">
                  <c:v>銑鉄・粗鋼</c:v>
                </c:pt>
                <c:pt idx="36">
                  <c:v>鋼材</c:v>
                </c:pt>
                <c:pt idx="37">
                  <c:v>鋳鍛造品（鉄）</c:v>
                </c:pt>
                <c:pt idx="38">
                  <c:v>その他の鉄鋼製品</c:v>
                </c:pt>
                <c:pt idx="39">
                  <c:v>非鉄金属製錬・精製</c:v>
                </c:pt>
                <c:pt idx="40">
                  <c:v>非鉄金属加工製品</c:v>
                </c:pt>
                <c:pt idx="41">
                  <c:v>建設用・建築用金属製品</c:v>
                </c:pt>
                <c:pt idx="42">
                  <c:v>その他の金属製品</c:v>
                </c:pt>
                <c:pt idx="43">
                  <c:v>はん用機械</c:v>
                </c:pt>
                <c:pt idx="44">
                  <c:v>生産用機械</c:v>
                </c:pt>
                <c:pt idx="45">
                  <c:v>業務用機械</c:v>
                </c:pt>
                <c:pt idx="46">
                  <c:v>電子デバイス</c:v>
                </c:pt>
                <c:pt idx="47">
                  <c:v>その他の電子部品</c:v>
                </c:pt>
                <c:pt idx="48">
                  <c:v>産業用電気機器</c:v>
                </c:pt>
                <c:pt idx="49">
                  <c:v>民生用電気機器</c:v>
                </c:pt>
                <c:pt idx="50">
                  <c:v>電子応用装置・電気計測器</c:v>
                </c:pt>
                <c:pt idx="51">
                  <c:v>その他の電気機械</c:v>
                </c:pt>
                <c:pt idx="52">
                  <c:v>通信・映像・音響機器</c:v>
                </c:pt>
                <c:pt idx="53">
                  <c:v>電子計算機・同附属装置</c:v>
                </c:pt>
                <c:pt idx="54">
                  <c:v>乗用車</c:v>
                </c:pt>
                <c:pt idx="55">
                  <c:v>その他の自動車</c:v>
                </c:pt>
                <c:pt idx="56">
                  <c:v>自動車部品・同附属品</c:v>
                </c:pt>
                <c:pt idx="57">
                  <c:v>船舶・同修理</c:v>
                </c:pt>
                <c:pt idx="58">
                  <c:v>その他の輸送機械・同修理</c:v>
                </c:pt>
                <c:pt idx="59">
                  <c:v>その他の製造工業製品</c:v>
                </c:pt>
                <c:pt idx="60">
                  <c:v>再生資源回収・加工処理</c:v>
                </c:pt>
                <c:pt idx="61">
                  <c:v>建築</c:v>
                </c:pt>
                <c:pt idx="62">
                  <c:v>建設補修</c:v>
                </c:pt>
                <c:pt idx="63">
                  <c:v>公共事業</c:v>
                </c:pt>
                <c:pt idx="64">
                  <c:v>その他の土木建設</c:v>
                </c:pt>
                <c:pt idx="65">
                  <c:v>電気</c:v>
                </c:pt>
                <c:pt idx="66">
                  <c:v>ガス・熱供給</c:v>
                </c:pt>
                <c:pt idx="67">
                  <c:v>水道</c:v>
                </c:pt>
                <c:pt idx="68">
                  <c:v>廃棄物処理</c:v>
                </c:pt>
                <c:pt idx="69">
                  <c:v>商業</c:v>
                </c:pt>
                <c:pt idx="70">
                  <c:v>金融・保険</c:v>
                </c:pt>
                <c:pt idx="71">
                  <c:v>不動産仲介及び賃貸</c:v>
                </c:pt>
                <c:pt idx="72">
                  <c:v>住宅賃貸料</c:v>
                </c:pt>
                <c:pt idx="73">
                  <c:v>住宅賃貸料（帰属家賃）</c:v>
                </c:pt>
                <c:pt idx="74">
                  <c:v>鉄道輸送</c:v>
                </c:pt>
                <c:pt idx="75">
                  <c:v>道路輸送（自家輸送を除く。）</c:v>
                </c:pt>
                <c:pt idx="76">
                  <c:v>自家輸送</c:v>
                </c:pt>
                <c:pt idx="77">
                  <c:v>水運</c:v>
                </c:pt>
                <c:pt idx="78">
                  <c:v>航空輸送</c:v>
                </c:pt>
                <c:pt idx="79">
                  <c:v>貨物利用運送</c:v>
                </c:pt>
                <c:pt idx="80">
                  <c:v>倉庫</c:v>
                </c:pt>
                <c:pt idx="81">
                  <c:v>運輸附帯サービス</c:v>
                </c:pt>
                <c:pt idx="82">
                  <c:v>郵便・信書便</c:v>
                </c:pt>
                <c:pt idx="83">
                  <c:v>通信</c:v>
                </c:pt>
                <c:pt idx="84">
                  <c:v>放送</c:v>
                </c:pt>
                <c:pt idx="85">
                  <c:v>情報サービス</c:v>
                </c:pt>
                <c:pt idx="86">
                  <c:v>インターネット附随サービス</c:v>
                </c:pt>
                <c:pt idx="87">
                  <c:v>映像・音声・文字情報制作</c:v>
                </c:pt>
                <c:pt idx="88">
                  <c:v>公務</c:v>
                </c:pt>
                <c:pt idx="89">
                  <c:v>教育</c:v>
                </c:pt>
                <c:pt idx="90">
                  <c:v>研究</c:v>
                </c:pt>
                <c:pt idx="91">
                  <c:v>医療</c:v>
                </c:pt>
                <c:pt idx="92">
                  <c:v>保健衛生</c:v>
                </c:pt>
                <c:pt idx="93">
                  <c:v>社会保険・社会福祉</c:v>
                </c:pt>
                <c:pt idx="94">
                  <c:v>介護</c:v>
                </c:pt>
                <c:pt idx="95">
                  <c:v>他に分類されない会員制団体</c:v>
                </c:pt>
                <c:pt idx="96">
                  <c:v>物品賃貸サービス</c:v>
                </c:pt>
                <c:pt idx="97">
                  <c:v>広告</c:v>
                </c:pt>
                <c:pt idx="98">
                  <c:v>自動車整備・機械修理</c:v>
                </c:pt>
                <c:pt idx="99">
                  <c:v>その他の対事業所サービス</c:v>
                </c:pt>
                <c:pt idx="100">
                  <c:v>宿泊業</c:v>
                </c:pt>
                <c:pt idx="101">
                  <c:v>飲食サービス</c:v>
                </c:pt>
                <c:pt idx="102">
                  <c:v>洗濯・理容・美容・浴場業</c:v>
                </c:pt>
                <c:pt idx="103">
                  <c:v>娯楽サービス</c:v>
                </c:pt>
                <c:pt idx="104">
                  <c:v>獣医業</c:v>
                </c:pt>
                <c:pt idx="105">
                  <c:v>その他の対個人サービス</c:v>
                </c:pt>
                <c:pt idx="106">
                  <c:v>事務用品</c:v>
                </c:pt>
                <c:pt idx="107">
                  <c:v>分類不明</c:v>
                </c:pt>
              </c:strCache>
            </c:strRef>
          </c:cat>
          <c:val>
            <c:numRef>
              <c:f>総合結果!$G$14:$G$121</c:f>
              <c:numCache>
                <c:formatCode>#,##0_);[Red]\(#,##0\)</c:formatCode>
                <c:ptCount val="10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numCache>
            </c:numRef>
          </c:val>
          <c:extLst>
            <c:ext xmlns:c16="http://schemas.microsoft.com/office/drawing/2014/chart" uri="{C3380CC4-5D6E-409C-BE32-E72D297353CC}">
              <c16:uniqueId val="{00000001-F91B-4BD5-A7FA-F7D01D100DE2}"/>
            </c:ext>
          </c:extLst>
        </c:ser>
        <c:dLbls>
          <c:showLegendKey val="0"/>
          <c:showVal val="0"/>
          <c:showCatName val="0"/>
          <c:showSerName val="0"/>
          <c:showPercent val="0"/>
          <c:showBubbleSize val="0"/>
        </c:dLbls>
        <c:gapWidth val="100"/>
        <c:overlap val="100"/>
        <c:axId val="524930968"/>
        <c:axId val="1"/>
      </c:barChart>
      <c:catAx>
        <c:axId val="524930968"/>
        <c:scaling>
          <c:orientation val="maxMin"/>
        </c:scaling>
        <c:delete val="0"/>
        <c:axPos val="l"/>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300"/>
        <c:noMultiLvlLbl val="0"/>
      </c:catAx>
      <c:valAx>
        <c:axId val="1"/>
        <c:scaling>
          <c:orientation val="minMax"/>
          <c:min val="0"/>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4930968"/>
        <c:crosses val="autoZero"/>
        <c:crossBetween val="between"/>
      </c:valAx>
      <c:spPr>
        <a:noFill/>
        <a:ln>
          <a:solidFill>
            <a:schemeClr val="tx1">
              <a:lumMod val="50000"/>
              <a:lumOff val="50000"/>
            </a:schemeClr>
          </a:solidFill>
        </a:ln>
        <a:effectLst/>
      </c:spPr>
    </c:plotArea>
    <c:legend>
      <c:legendPos val="r"/>
      <c:layout>
        <c:manualLayout>
          <c:xMode val="edge"/>
          <c:yMode val="edge"/>
          <c:x val="0.68081310632631098"/>
          <c:y val="1.6665294874465279E-2"/>
          <c:w val="0.13668867049513547"/>
          <c:h val="2.3776978742517416E-2"/>
        </c:manualLayout>
      </c:layout>
      <c:overlay val="1"/>
      <c:spPr>
        <a:solidFill>
          <a:schemeClr val="bg1"/>
        </a:solidFill>
        <a:ln>
          <a:solidFill>
            <a:schemeClr val="tx1">
              <a:lumMod val="50000"/>
              <a:lumOff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a:t>産業・業種別雇用誘発効果（直接効果を除く）</a:t>
            </a:r>
          </a:p>
        </c:rich>
      </c:tx>
      <c:overlay val="0"/>
      <c:spPr>
        <a:noFill/>
        <a:ln w="25400">
          <a:noFill/>
        </a:ln>
      </c:spPr>
    </c:title>
    <c:autoTitleDeleted val="0"/>
    <c:plotArea>
      <c:layout>
        <c:manualLayout>
          <c:layoutTarget val="inner"/>
          <c:xMode val="edge"/>
          <c:yMode val="edge"/>
          <c:x val="0.39286414419436511"/>
          <c:y val="4.4976945012254299E-2"/>
          <c:w val="0.57401884498950906"/>
          <c:h val="0.94569086430341864"/>
        </c:manualLayout>
      </c:layout>
      <c:barChart>
        <c:barDir val="bar"/>
        <c:grouping val="stacked"/>
        <c:varyColors val="0"/>
        <c:ser>
          <c:idx val="0"/>
          <c:order val="0"/>
          <c:tx>
            <c:v>就業者誘発数</c:v>
          </c:tx>
          <c:spPr>
            <a:solidFill>
              <a:srgbClr val="66FF66"/>
            </a:solidFill>
            <a:ln w="12700">
              <a:solidFill>
                <a:schemeClr val="tx1">
                  <a:lumMod val="50000"/>
                  <a:lumOff val="50000"/>
                </a:schemeClr>
              </a:solidFill>
            </a:ln>
            <a:effectLst/>
          </c:spPr>
          <c:invertIfNegative val="0"/>
          <c:cat>
            <c:strRef>
              <c:f>総合結果!$C$14:$C$121</c:f>
              <c:strCache>
                <c:ptCount val="108"/>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c:v>
                </c:pt>
                <c:pt idx="23">
                  <c:v>化学繊維</c:v>
                </c:pt>
                <c:pt idx="24">
                  <c:v>医薬品</c:v>
                </c:pt>
                <c:pt idx="25">
                  <c:v>化学最終製品（医薬品を除く。）</c:v>
                </c:pt>
                <c:pt idx="26">
                  <c:v>石油製品</c:v>
                </c:pt>
                <c:pt idx="27">
                  <c:v>石炭製品</c:v>
                </c:pt>
                <c:pt idx="28">
                  <c:v>プラスチック製品</c:v>
                </c:pt>
                <c:pt idx="29">
                  <c:v>ゴム製品</c:v>
                </c:pt>
                <c:pt idx="30">
                  <c:v>なめし革・革製品・毛皮</c:v>
                </c:pt>
                <c:pt idx="31">
                  <c:v>ガラス・ガラス製品</c:v>
                </c:pt>
                <c:pt idx="32">
                  <c:v>セメント・セメント製品</c:v>
                </c:pt>
                <c:pt idx="33">
                  <c:v>陶磁器</c:v>
                </c:pt>
                <c:pt idx="34">
                  <c:v>その他の窯業・土石製品</c:v>
                </c:pt>
                <c:pt idx="35">
                  <c:v>銑鉄・粗鋼</c:v>
                </c:pt>
                <c:pt idx="36">
                  <c:v>鋼材</c:v>
                </c:pt>
                <c:pt idx="37">
                  <c:v>鋳鍛造品（鉄）</c:v>
                </c:pt>
                <c:pt idx="38">
                  <c:v>その他の鉄鋼製品</c:v>
                </c:pt>
                <c:pt idx="39">
                  <c:v>非鉄金属製錬・精製</c:v>
                </c:pt>
                <c:pt idx="40">
                  <c:v>非鉄金属加工製品</c:v>
                </c:pt>
                <c:pt idx="41">
                  <c:v>建設用・建築用金属製品</c:v>
                </c:pt>
                <c:pt idx="42">
                  <c:v>その他の金属製品</c:v>
                </c:pt>
                <c:pt idx="43">
                  <c:v>はん用機械</c:v>
                </c:pt>
                <c:pt idx="44">
                  <c:v>生産用機械</c:v>
                </c:pt>
                <c:pt idx="45">
                  <c:v>業務用機械</c:v>
                </c:pt>
                <c:pt idx="46">
                  <c:v>電子デバイス</c:v>
                </c:pt>
                <c:pt idx="47">
                  <c:v>その他の電子部品</c:v>
                </c:pt>
                <c:pt idx="48">
                  <c:v>産業用電気機器</c:v>
                </c:pt>
                <c:pt idx="49">
                  <c:v>民生用電気機器</c:v>
                </c:pt>
                <c:pt idx="50">
                  <c:v>電子応用装置・電気計測器</c:v>
                </c:pt>
                <c:pt idx="51">
                  <c:v>その他の電気機械</c:v>
                </c:pt>
                <c:pt idx="52">
                  <c:v>通信・映像・音響機器</c:v>
                </c:pt>
                <c:pt idx="53">
                  <c:v>電子計算機・同附属装置</c:v>
                </c:pt>
                <c:pt idx="54">
                  <c:v>乗用車</c:v>
                </c:pt>
                <c:pt idx="55">
                  <c:v>その他の自動車</c:v>
                </c:pt>
                <c:pt idx="56">
                  <c:v>自動車部品・同附属品</c:v>
                </c:pt>
                <c:pt idx="57">
                  <c:v>船舶・同修理</c:v>
                </c:pt>
                <c:pt idx="58">
                  <c:v>その他の輸送機械・同修理</c:v>
                </c:pt>
                <c:pt idx="59">
                  <c:v>その他の製造工業製品</c:v>
                </c:pt>
                <c:pt idx="60">
                  <c:v>再生資源回収・加工処理</c:v>
                </c:pt>
                <c:pt idx="61">
                  <c:v>建築</c:v>
                </c:pt>
                <c:pt idx="62">
                  <c:v>建設補修</c:v>
                </c:pt>
                <c:pt idx="63">
                  <c:v>公共事業</c:v>
                </c:pt>
                <c:pt idx="64">
                  <c:v>その他の土木建設</c:v>
                </c:pt>
                <c:pt idx="65">
                  <c:v>電気</c:v>
                </c:pt>
                <c:pt idx="66">
                  <c:v>ガス・熱供給</c:v>
                </c:pt>
                <c:pt idx="67">
                  <c:v>水道</c:v>
                </c:pt>
                <c:pt idx="68">
                  <c:v>廃棄物処理</c:v>
                </c:pt>
                <c:pt idx="69">
                  <c:v>商業</c:v>
                </c:pt>
                <c:pt idx="70">
                  <c:v>金融・保険</c:v>
                </c:pt>
                <c:pt idx="71">
                  <c:v>不動産仲介及び賃貸</c:v>
                </c:pt>
                <c:pt idx="72">
                  <c:v>住宅賃貸料</c:v>
                </c:pt>
                <c:pt idx="73">
                  <c:v>住宅賃貸料（帰属家賃）</c:v>
                </c:pt>
                <c:pt idx="74">
                  <c:v>鉄道輸送</c:v>
                </c:pt>
                <c:pt idx="75">
                  <c:v>道路輸送（自家輸送を除く。）</c:v>
                </c:pt>
                <c:pt idx="76">
                  <c:v>自家輸送</c:v>
                </c:pt>
                <c:pt idx="77">
                  <c:v>水運</c:v>
                </c:pt>
                <c:pt idx="78">
                  <c:v>航空輸送</c:v>
                </c:pt>
                <c:pt idx="79">
                  <c:v>貨物利用運送</c:v>
                </c:pt>
                <c:pt idx="80">
                  <c:v>倉庫</c:v>
                </c:pt>
                <c:pt idx="81">
                  <c:v>運輸附帯サービス</c:v>
                </c:pt>
                <c:pt idx="82">
                  <c:v>郵便・信書便</c:v>
                </c:pt>
                <c:pt idx="83">
                  <c:v>通信</c:v>
                </c:pt>
                <c:pt idx="84">
                  <c:v>放送</c:v>
                </c:pt>
                <c:pt idx="85">
                  <c:v>情報サービス</c:v>
                </c:pt>
                <c:pt idx="86">
                  <c:v>インターネット附随サービス</c:v>
                </c:pt>
                <c:pt idx="87">
                  <c:v>映像・音声・文字情報制作</c:v>
                </c:pt>
                <c:pt idx="88">
                  <c:v>公務</c:v>
                </c:pt>
                <c:pt idx="89">
                  <c:v>教育</c:v>
                </c:pt>
                <c:pt idx="90">
                  <c:v>研究</c:v>
                </c:pt>
                <c:pt idx="91">
                  <c:v>医療</c:v>
                </c:pt>
                <c:pt idx="92">
                  <c:v>保健衛生</c:v>
                </c:pt>
                <c:pt idx="93">
                  <c:v>社会保険・社会福祉</c:v>
                </c:pt>
                <c:pt idx="94">
                  <c:v>介護</c:v>
                </c:pt>
                <c:pt idx="95">
                  <c:v>他に分類されない会員制団体</c:v>
                </c:pt>
                <c:pt idx="96">
                  <c:v>物品賃貸サービス</c:v>
                </c:pt>
                <c:pt idx="97">
                  <c:v>広告</c:v>
                </c:pt>
                <c:pt idx="98">
                  <c:v>自動車整備・機械修理</c:v>
                </c:pt>
                <c:pt idx="99">
                  <c:v>その他の対事業所サービス</c:v>
                </c:pt>
                <c:pt idx="100">
                  <c:v>宿泊業</c:v>
                </c:pt>
                <c:pt idx="101">
                  <c:v>飲食サービス</c:v>
                </c:pt>
                <c:pt idx="102">
                  <c:v>洗濯・理容・美容・浴場業</c:v>
                </c:pt>
                <c:pt idx="103">
                  <c:v>娯楽サービス</c:v>
                </c:pt>
                <c:pt idx="104">
                  <c:v>獣医業</c:v>
                </c:pt>
                <c:pt idx="105">
                  <c:v>その他の対個人サービス</c:v>
                </c:pt>
                <c:pt idx="106">
                  <c:v>事務用品</c:v>
                </c:pt>
                <c:pt idx="107">
                  <c:v>分類不明</c:v>
                </c:pt>
              </c:strCache>
            </c:strRef>
          </c:cat>
          <c:val>
            <c:numRef>
              <c:f>総合結果!$J$14:$J$121</c:f>
              <c:numCache>
                <c:formatCode>#,##0_);[Red]\(#,##0\)</c:formatCode>
                <c:ptCount val="10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numCache>
            </c:numRef>
          </c:val>
          <c:extLst>
            <c:ext xmlns:c16="http://schemas.microsoft.com/office/drawing/2014/chart" uri="{C3380CC4-5D6E-409C-BE32-E72D297353CC}">
              <c16:uniqueId val="{00000000-C2E2-4631-A9AB-85B30F02D15F}"/>
            </c:ext>
          </c:extLst>
        </c:ser>
        <c:ser>
          <c:idx val="1"/>
          <c:order val="1"/>
          <c:tx>
            <c:v>雇用者誘発数</c:v>
          </c:tx>
          <c:spPr>
            <a:solidFill>
              <a:srgbClr val="FF9966"/>
            </a:solidFill>
            <a:ln w="12700">
              <a:solidFill>
                <a:schemeClr val="tx1">
                  <a:lumMod val="50000"/>
                  <a:lumOff val="50000"/>
                </a:schemeClr>
              </a:solidFill>
            </a:ln>
            <a:effectLst/>
          </c:spPr>
          <c:invertIfNegative val="0"/>
          <c:cat>
            <c:strRef>
              <c:f>総合結果!$C$14:$C$121</c:f>
              <c:strCache>
                <c:ptCount val="108"/>
                <c:pt idx="0">
                  <c:v>耕種農業</c:v>
                </c:pt>
                <c:pt idx="1">
                  <c:v>畜産</c:v>
                </c:pt>
                <c:pt idx="2">
                  <c:v>農業サービス</c:v>
                </c:pt>
                <c:pt idx="3">
                  <c:v>林業</c:v>
                </c:pt>
                <c:pt idx="4">
                  <c:v>漁業</c:v>
                </c:pt>
                <c:pt idx="5">
                  <c:v>石炭・原油・天然ガス</c:v>
                </c:pt>
                <c:pt idx="6">
                  <c:v>その他の鉱業</c:v>
                </c:pt>
                <c:pt idx="7">
                  <c:v>食料品</c:v>
                </c:pt>
                <c:pt idx="8">
                  <c:v>飲料</c:v>
                </c:pt>
                <c:pt idx="9">
                  <c:v>飼料・有機質肥料（別掲を除く。）</c:v>
                </c:pt>
                <c:pt idx="10">
                  <c:v>たばこ</c:v>
                </c:pt>
                <c:pt idx="11">
                  <c:v>繊維工業製品</c:v>
                </c:pt>
                <c:pt idx="12">
                  <c:v>衣服・その他の繊維既製品</c:v>
                </c:pt>
                <c:pt idx="13">
                  <c:v>木材・木製品</c:v>
                </c:pt>
                <c:pt idx="14">
                  <c:v>家具・装備品</c:v>
                </c:pt>
                <c:pt idx="15">
                  <c:v>パルプ・紙・板紙・加工紙</c:v>
                </c:pt>
                <c:pt idx="16">
                  <c:v>紙加工品</c:v>
                </c:pt>
                <c:pt idx="17">
                  <c:v>印刷・製版・製本</c:v>
                </c:pt>
                <c:pt idx="18">
                  <c:v>化学肥料</c:v>
                </c:pt>
                <c:pt idx="19">
                  <c:v>無機化学工業製品</c:v>
                </c:pt>
                <c:pt idx="20">
                  <c:v>石油化学系基礎製品</c:v>
                </c:pt>
                <c:pt idx="21">
                  <c:v>有機化学工業製品（石油化学系基礎製品・合成樹脂を除く。）</c:v>
                </c:pt>
                <c:pt idx="22">
                  <c:v>合成樹脂</c:v>
                </c:pt>
                <c:pt idx="23">
                  <c:v>化学繊維</c:v>
                </c:pt>
                <c:pt idx="24">
                  <c:v>医薬品</c:v>
                </c:pt>
                <c:pt idx="25">
                  <c:v>化学最終製品（医薬品を除く。）</c:v>
                </c:pt>
                <c:pt idx="26">
                  <c:v>石油製品</c:v>
                </c:pt>
                <c:pt idx="27">
                  <c:v>石炭製品</c:v>
                </c:pt>
                <c:pt idx="28">
                  <c:v>プラスチック製品</c:v>
                </c:pt>
                <c:pt idx="29">
                  <c:v>ゴム製品</c:v>
                </c:pt>
                <c:pt idx="30">
                  <c:v>なめし革・革製品・毛皮</c:v>
                </c:pt>
                <c:pt idx="31">
                  <c:v>ガラス・ガラス製品</c:v>
                </c:pt>
                <c:pt idx="32">
                  <c:v>セメント・セメント製品</c:v>
                </c:pt>
                <c:pt idx="33">
                  <c:v>陶磁器</c:v>
                </c:pt>
                <c:pt idx="34">
                  <c:v>その他の窯業・土石製品</c:v>
                </c:pt>
                <c:pt idx="35">
                  <c:v>銑鉄・粗鋼</c:v>
                </c:pt>
                <c:pt idx="36">
                  <c:v>鋼材</c:v>
                </c:pt>
                <c:pt idx="37">
                  <c:v>鋳鍛造品（鉄）</c:v>
                </c:pt>
                <c:pt idx="38">
                  <c:v>その他の鉄鋼製品</c:v>
                </c:pt>
                <c:pt idx="39">
                  <c:v>非鉄金属製錬・精製</c:v>
                </c:pt>
                <c:pt idx="40">
                  <c:v>非鉄金属加工製品</c:v>
                </c:pt>
                <c:pt idx="41">
                  <c:v>建設用・建築用金属製品</c:v>
                </c:pt>
                <c:pt idx="42">
                  <c:v>その他の金属製品</c:v>
                </c:pt>
                <c:pt idx="43">
                  <c:v>はん用機械</c:v>
                </c:pt>
                <c:pt idx="44">
                  <c:v>生産用機械</c:v>
                </c:pt>
                <c:pt idx="45">
                  <c:v>業務用機械</c:v>
                </c:pt>
                <c:pt idx="46">
                  <c:v>電子デバイス</c:v>
                </c:pt>
                <c:pt idx="47">
                  <c:v>その他の電子部品</c:v>
                </c:pt>
                <c:pt idx="48">
                  <c:v>産業用電気機器</c:v>
                </c:pt>
                <c:pt idx="49">
                  <c:v>民生用電気機器</c:v>
                </c:pt>
                <c:pt idx="50">
                  <c:v>電子応用装置・電気計測器</c:v>
                </c:pt>
                <c:pt idx="51">
                  <c:v>その他の電気機械</c:v>
                </c:pt>
                <c:pt idx="52">
                  <c:v>通信・映像・音響機器</c:v>
                </c:pt>
                <c:pt idx="53">
                  <c:v>電子計算機・同附属装置</c:v>
                </c:pt>
                <c:pt idx="54">
                  <c:v>乗用車</c:v>
                </c:pt>
                <c:pt idx="55">
                  <c:v>その他の自動車</c:v>
                </c:pt>
                <c:pt idx="56">
                  <c:v>自動車部品・同附属品</c:v>
                </c:pt>
                <c:pt idx="57">
                  <c:v>船舶・同修理</c:v>
                </c:pt>
                <c:pt idx="58">
                  <c:v>その他の輸送機械・同修理</c:v>
                </c:pt>
                <c:pt idx="59">
                  <c:v>その他の製造工業製品</c:v>
                </c:pt>
                <c:pt idx="60">
                  <c:v>再生資源回収・加工処理</c:v>
                </c:pt>
                <c:pt idx="61">
                  <c:v>建築</c:v>
                </c:pt>
                <c:pt idx="62">
                  <c:v>建設補修</c:v>
                </c:pt>
                <c:pt idx="63">
                  <c:v>公共事業</c:v>
                </c:pt>
                <c:pt idx="64">
                  <c:v>その他の土木建設</c:v>
                </c:pt>
                <c:pt idx="65">
                  <c:v>電気</c:v>
                </c:pt>
                <c:pt idx="66">
                  <c:v>ガス・熱供給</c:v>
                </c:pt>
                <c:pt idx="67">
                  <c:v>水道</c:v>
                </c:pt>
                <c:pt idx="68">
                  <c:v>廃棄物処理</c:v>
                </c:pt>
                <c:pt idx="69">
                  <c:v>商業</c:v>
                </c:pt>
                <c:pt idx="70">
                  <c:v>金融・保険</c:v>
                </c:pt>
                <c:pt idx="71">
                  <c:v>不動産仲介及び賃貸</c:v>
                </c:pt>
                <c:pt idx="72">
                  <c:v>住宅賃貸料</c:v>
                </c:pt>
                <c:pt idx="73">
                  <c:v>住宅賃貸料（帰属家賃）</c:v>
                </c:pt>
                <c:pt idx="74">
                  <c:v>鉄道輸送</c:v>
                </c:pt>
                <c:pt idx="75">
                  <c:v>道路輸送（自家輸送を除く。）</c:v>
                </c:pt>
                <c:pt idx="76">
                  <c:v>自家輸送</c:v>
                </c:pt>
                <c:pt idx="77">
                  <c:v>水運</c:v>
                </c:pt>
                <c:pt idx="78">
                  <c:v>航空輸送</c:v>
                </c:pt>
                <c:pt idx="79">
                  <c:v>貨物利用運送</c:v>
                </c:pt>
                <c:pt idx="80">
                  <c:v>倉庫</c:v>
                </c:pt>
                <c:pt idx="81">
                  <c:v>運輸附帯サービス</c:v>
                </c:pt>
                <c:pt idx="82">
                  <c:v>郵便・信書便</c:v>
                </c:pt>
                <c:pt idx="83">
                  <c:v>通信</c:v>
                </c:pt>
                <c:pt idx="84">
                  <c:v>放送</c:v>
                </c:pt>
                <c:pt idx="85">
                  <c:v>情報サービス</c:v>
                </c:pt>
                <c:pt idx="86">
                  <c:v>インターネット附随サービス</c:v>
                </c:pt>
                <c:pt idx="87">
                  <c:v>映像・音声・文字情報制作</c:v>
                </c:pt>
                <c:pt idx="88">
                  <c:v>公務</c:v>
                </c:pt>
                <c:pt idx="89">
                  <c:v>教育</c:v>
                </c:pt>
                <c:pt idx="90">
                  <c:v>研究</c:v>
                </c:pt>
                <c:pt idx="91">
                  <c:v>医療</c:v>
                </c:pt>
                <c:pt idx="92">
                  <c:v>保健衛生</c:v>
                </c:pt>
                <c:pt idx="93">
                  <c:v>社会保険・社会福祉</c:v>
                </c:pt>
                <c:pt idx="94">
                  <c:v>介護</c:v>
                </c:pt>
                <c:pt idx="95">
                  <c:v>他に分類されない会員制団体</c:v>
                </c:pt>
                <c:pt idx="96">
                  <c:v>物品賃貸サービス</c:v>
                </c:pt>
                <c:pt idx="97">
                  <c:v>広告</c:v>
                </c:pt>
                <c:pt idx="98">
                  <c:v>自動車整備・機械修理</c:v>
                </c:pt>
                <c:pt idx="99">
                  <c:v>その他の対事業所サービス</c:v>
                </c:pt>
                <c:pt idx="100">
                  <c:v>宿泊業</c:v>
                </c:pt>
                <c:pt idx="101">
                  <c:v>飲食サービス</c:v>
                </c:pt>
                <c:pt idx="102">
                  <c:v>洗濯・理容・美容・浴場業</c:v>
                </c:pt>
                <c:pt idx="103">
                  <c:v>娯楽サービス</c:v>
                </c:pt>
                <c:pt idx="104">
                  <c:v>獣医業</c:v>
                </c:pt>
                <c:pt idx="105">
                  <c:v>その他の対個人サービス</c:v>
                </c:pt>
                <c:pt idx="106">
                  <c:v>事務用品</c:v>
                </c:pt>
                <c:pt idx="107">
                  <c:v>分類不明</c:v>
                </c:pt>
              </c:strCache>
            </c:strRef>
          </c:cat>
          <c:val>
            <c:numRef>
              <c:f>総合結果!$K$14:$K$121</c:f>
              <c:numCache>
                <c:formatCode>#,##0_);[Red]\(#,##0\)</c:formatCode>
                <c:ptCount val="10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numCache>
            </c:numRef>
          </c:val>
          <c:extLst>
            <c:ext xmlns:c16="http://schemas.microsoft.com/office/drawing/2014/chart" uri="{C3380CC4-5D6E-409C-BE32-E72D297353CC}">
              <c16:uniqueId val="{00000001-C2E2-4631-A9AB-85B30F02D15F}"/>
            </c:ext>
          </c:extLst>
        </c:ser>
        <c:dLbls>
          <c:showLegendKey val="0"/>
          <c:showVal val="0"/>
          <c:showCatName val="0"/>
          <c:showSerName val="0"/>
          <c:showPercent val="0"/>
          <c:showBubbleSize val="0"/>
        </c:dLbls>
        <c:gapWidth val="100"/>
        <c:overlap val="100"/>
        <c:axId val="524930968"/>
        <c:axId val="1"/>
      </c:barChart>
      <c:catAx>
        <c:axId val="524930968"/>
        <c:scaling>
          <c:orientation val="maxMin"/>
        </c:scaling>
        <c:delete val="0"/>
        <c:axPos val="l"/>
        <c:numFmt formatCode="General" sourceLinked="1"/>
        <c:majorTickMark val="in"/>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ja-JP"/>
          </a:p>
        </c:txPr>
        <c:crossAx val="1"/>
        <c:crosses val="autoZero"/>
        <c:auto val="1"/>
        <c:lblAlgn val="ctr"/>
        <c:lblOffset val="300"/>
        <c:noMultiLvlLbl val="0"/>
      </c:catAx>
      <c:valAx>
        <c:axId val="1"/>
        <c:scaling>
          <c:orientation val="minMax"/>
          <c:min val="0"/>
        </c:scaling>
        <c:delete val="0"/>
        <c:axPos val="t"/>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4930968"/>
        <c:crosses val="autoZero"/>
        <c:crossBetween val="between"/>
      </c:valAx>
      <c:spPr>
        <a:noFill/>
        <a:ln>
          <a:solidFill>
            <a:schemeClr val="tx1">
              <a:lumMod val="50000"/>
              <a:lumOff val="50000"/>
            </a:schemeClr>
          </a:solidFill>
        </a:ln>
        <a:effectLst/>
      </c:spPr>
    </c:plotArea>
    <c:legend>
      <c:legendPos val="r"/>
      <c:layout>
        <c:manualLayout>
          <c:xMode val="edge"/>
          <c:yMode val="edge"/>
          <c:x val="0.64525758724603866"/>
          <c:y val="1.873247811268015E-2"/>
          <c:w val="0.14596185345252893"/>
          <c:h val="2.3787033495072007E-2"/>
        </c:manualLayout>
      </c:layout>
      <c:overlay val="1"/>
      <c:spPr>
        <a:solidFill>
          <a:schemeClr val="bg1"/>
        </a:solidFill>
        <a:ln>
          <a:solidFill>
            <a:schemeClr val="tx1">
              <a:lumMod val="50000"/>
              <a:lumOff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emf"/><Relationship Id="rId2" Type="http://schemas.openxmlformats.org/officeDocument/2006/relationships/image" Target="../media/image3.png"/><Relationship Id="rId1" Type="http://schemas.openxmlformats.org/officeDocument/2006/relationships/image" Target="../media/image2.emf"/><Relationship Id="rId6" Type="http://schemas.openxmlformats.org/officeDocument/2006/relationships/image" Target="../media/image7.png"/><Relationship Id="rId5" Type="http://schemas.openxmlformats.org/officeDocument/2006/relationships/image" Target="../media/image6.emf"/><Relationship Id="rId4" Type="http://schemas.openxmlformats.org/officeDocument/2006/relationships/image" Target="../media/image5.emf"/></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12399;&#12376;&#12417;&#12395;!B59"/><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hyperlink" Target="#&#21033;&#29992;&#25163;&#24341;&#12365;!C45"/></Relationships>
</file>

<file path=xl/drawings/drawing1.xml><?xml version="1.0" encoding="utf-8"?>
<xdr:wsDr xmlns:xdr="http://schemas.openxmlformats.org/drawingml/2006/spreadsheetDrawing" xmlns:a="http://schemas.openxmlformats.org/drawingml/2006/main">
  <xdr:twoCellAnchor>
    <xdr:from>
      <xdr:col>0</xdr:col>
      <xdr:colOff>144780</xdr:colOff>
      <xdr:row>52</xdr:row>
      <xdr:rowOff>93343</xdr:rowOff>
    </xdr:from>
    <xdr:to>
      <xdr:col>37</xdr:col>
      <xdr:colOff>83820</xdr:colOff>
      <xdr:row>69</xdr:row>
      <xdr:rowOff>140971</xdr:rowOff>
    </xdr:to>
    <xdr:sp macro="" textlink="">
      <xdr:nvSpPr>
        <xdr:cNvPr id="2" name="正方形/長方形 1">
          <a:extLst>
            <a:ext uri="{FF2B5EF4-FFF2-40B4-BE49-F238E27FC236}">
              <a16:creationId xmlns:a16="http://schemas.microsoft.com/office/drawing/2014/main" id="{04C33EA8-7D63-4E43-A3D2-58428A0D71CD}"/>
            </a:ext>
          </a:extLst>
        </xdr:cNvPr>
        <xdr:cNvSpPr/>
      </xdr:nvSpPr>
      <xdr:spPr>
        <a:xfrm>
          <a:off x="144780" y="10852783"/>
          <a:ext cx="6141720" cy="2897508"/>
        </a:xfrm>
        <a:prstGeom prst="rect">
          <a:avLst/>
        </a:prstGeom>
        <a:solidFill>
          <a:schemeClr val="accent5">
            <a:lumMod val="40000"/>
            <a:lumOff val="60000"/>
          </a:schemeClr>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0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①</a:t>
          </a:r>
          <a:r>
            <a:rPr kumimoji="1" lang="ja-JP" altLang="en-US" sz="105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企業の生産能力に限界がなく、あらゆる需要の増加にはすべて生産の増加で対応する。</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② 財・サービスの生産に必要な原材料等の費用構成（投入構造）は、変化せず一定。</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③ 価格は産業連関表作成年（令和２年）のもので、分析対象時点と完全には一致しない。</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t> </a:t>
          </a: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④ 各部門が使用する投入量は、その部門の生産量に比例する。</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⑤</a:t>
          </a:r>
          <a:r>
            <a:rPr kumimoji="1" lang="ja-JP" altLang="en-US" sz="105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生産波及は、在庫の取り崩しや移輸入品の増加等での中断は想定しない。</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⑥ ある産業の生産活動が他の産業の生産を促進させるという、各産業間の相互干渉は想定しない。</a:t>
          </a: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⑦ 産業連関表の分析において、生産波及効果が達成される期間は不明。</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200"/>
            </a:lnSpc>
          </a:pPr>
          <a:br>
            <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rPr>
          </a:b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⑧ 就業（雇用）誘発数は、時間外勤務や設備投資の増減による雇用調整を考慮しない。</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100"/>
            </a:lnSpc>
          </a:pP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000"/>
            </a:lnSpc>
          </a:pP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05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4</xdr:col>
      <xdr:colOff>125730</xdr:colOff>
      <xdr:row>147</xdr:row>
      <xdr:rowOff>66674</xdr:rowOff>
    </xdr:from>
    <xdr:to>
      <xdr:col>32</xdr:col>
      <xdr:colOff>137160</xdr:colOff>
      <xdr:row>154</xdr:row>
      <xdr:rowOff>95248</xdr:rowOff>
    </xdr:to>
    <xdr:sp macro="" textlink="">
      <xdr:nvSpPr>
        <xdr:cNvPr id="3" name="正方形/長方形 2">
          <a:extLst>
            <a:ext uri="{FF2B5EF4-FFF2-40B4-BE49-F238E27FC236}">
              <a16:creationId xmlns:a16="http://schemas.microsoft.com/office/drawing/2014/main" id="{04F3D927-8B46-41B1-8131-46C148E31456}"/>
            </a:ext>
          </a:extLst>
        </xdr:cNvPr>
        <xdr:cNvSpPr/>
      </xdr:nvSpPr>
      <xdr:spPr>
        <a:xfrm>
          <a:off x="796290" y="32375474"/>
          <a:ext cx="4705350" cy="1202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問い合わせ、連絡先</a:t>
          </a:r>
          <a:r>
            <a:rPr kumimoji="1" lang="en-US" altLang="ja-JP" sz="1050">
              <a:solidFill>
                <a:sysClr val="windowText" lastClr="000000"/>
              </a:solidFill>
              <a:latin typeface="+mn-ea"/>
              <a:ea typeface="+mn-ea"/>
            </a:rPr>
            <a:t>】</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長野県企画振興部 総合政策課統計室 統計第一係</a:t>
          </a:r>
          <a:br>
            <a:rPr kumimoji="1" lang="en-US" altLang="ja-JP" sz="1050">
              <a:solidFill>
                <a:sysClr val="windowText" lastClr="000000"/>
              </a:solidFill>
              <a:latin typeface="+mn-ea"/>
              <a:ea typeface="+mn-ea"/>
            </a:rPr>
          </a:b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a:t>
          </a:r>
          <a:r>
            <a:rPr kumimoji="1" lang="en-US" altLang="ja-JP" sz="1050">
              <a:solidFill>
                <a:sysClr val="windowText" lastClr="000000"/>
              </a:solidFill>
              <a:latin typeface="+mn-ea"/>
              <a:ea typeface="+mn-ea"/>
            </a:rPr>
            <a:t>380-8570</a:t>
          </a:r>
          <a:r>
            <a:rPr kumimoji="1" lang="ja-JP" altLang="en-US" sz="1050">
              <a:solidFill>
                <a:sysClr val="windowText" lastClr="000000"/>
              </a:solidFill>
              <a:latin typeface="+mn-ea"/>
              <a:ea typeface="+mn-ea"/>
            </a:rPr>
            <a:t>　　長野県長野市大字南長野字幅下</a:t>
          </a:r>
          <a:r>
            <a:rPr kumimoji="1" lang="en-US" altLang="ja-JP" sz="1050">
              <a:solidFill>
                <a:sysClr val="windowText" lastClr="000000"/>
              </a:solidFill>
              <a:latin typeface="+mn-ea"/>
              <a:ea typeface="+mn-ea"/>
            </a:rPr>
            <a:t>692-2</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TEL</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026-235-7070</a:t>
          </a:r>
          <a:r>
            <a:rPr kumimoji="1" lang="ja-JP" altLang="en-US" sz="1050">
              <a:solidFill>
                <a:sysClr val="windowText" lastClr="000000"/>
              </a:solidFill>
              <a:latin typeface="+mn-ea"/>
              <a:ea typeface="+mn-ea"/>
            </a:rPr>
            <a:t>（直通）　　　　</a:t>
          </a:r>
          <a:r>
            <a:rPr kumimoji="1" lang="en-US" altLang="ja-JP" sz="1050">
              <a:solidFill>
                <a:sysClr val="windowText" lastClr="000000"/>
              </a:solidFill>
              <a:latin typeface="+mn-ea"/>
              <a:ea typeface="+mn-ea"/>
            </a:rPr>
            <a:t>FAX</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026-235-0517</a:t>
          </a:r>
          <a:br>
            <a:rPr kumimoji="1" lang="en-US" altLang="ja-JP" sz="1050">
              <a:solidFill>
                <a:sysClr val="windowText" lastClr="000000"/>
              </a:solidFill>
              <a:latin typeface="+mn-ea"/>
              <a:ea typeface="+mn-ea"/>
            </a:rPr>
          </a:b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E-mail</a:t>
          </a:r>
          <a:r>
            <a:rPr kumimoji="1" lang="ja-JP" altLang="en-US" sz="1050">
              <a:solidFill>
                <a:sysClr val="windowText" lastClr="000000"/>
              </a:solidFill>
              <a:latin typeface="+mn-ea"/>
              <a:ea typeface="+mn-ea"/>
            </a:rPr>
            <a:t>　</a:t>
          </a:r>
          <a:r>
            <a:rPr kumimoji="1" lang="en-US" altLang="ja-JP" sz="1050">
              <a:solidFill>
                <a:sysClr val="windowText" lastClr="000000"/>
              </a:solidFill>
              <a:latin typeface="+mn-ea"/>
              <a:ea typeface="+mn-ea"/>
            </a:rPr>
            <a:t>tokei@pref.nagano.lg.jp</a:t>
          </a:r>
          <a:endParaRPr kumimoji="1" lang="ja-JP" altLang="en-US" sz="1050">
            <a:solidFill>
              <a:sysClr val="windowText" lastClr="000000"/>
            </a:solidFill>
            <a:latin typeface="+mn-ea"/>
            <a:ea typeface="+mn-ea"/>
          </a:endParaRPr>
        </a:p>
      </xdr:txBody>
    </xdr:sp>
    <xdr:clientData/>
  </xdr:twoCellAnchor>
  <xdr:twoCellAnchor>
    <xdr:from>
      <xdr:col>0</xdr:col>
      <xdr:colOff>152400</xdr:colOff>
      <xdr:row>0</xdr:row>
      <xdr:rowOff>142875</xdr:rowOff>
    </xdr:from>
    <xdr:to>
      <xdr:col>7</xdr:col>
      <xdr:colOff>181078</xdr:colOff>
      <xdr:row>2</xdr:row>
      <xdr:rowOff>136525</xdr:rowOff>
    </xdr:to>
    <xdr:sp macro="" textlink="">
      <xdr:nvSpPr>
        <xdr:cNvPr id="4" name="テキスト ボックス 3">
          <a:extLst>
            <a:ext uri="{FF2B5EF4-FFF2-40B4-BE49-F238E27FC236}">
              <a16:creationId xmlns:a16="http://schemas.microsoft.com/office/drawing/2014/main" id="{FC483CDF-C552-488D-8061-493BA48D1E15}"/>
            </a:ext>
          </a:extLst>
        </xdr:cNvPr>
        <xdr:cNvSpPr txBox="1"/>
      </xdr:nvSpPr>
      <xdr:spPr>
        <a:xfrm>
          <a:off x="152400" y="142875"/>
          <a:ext cx="1186918" cy="32893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はじめに</a:t>
          </a:r>
        </a:p>
      </xdr:txBody>
    </xdr:sp>
    <xdr:clientData/>
  </xdr:twoCellAnchor>
  <xdr:twoCellAnchor>
    <xdr:from>
      <xdr:col>17</xdr:col>
      <xdr:colOff>71436</xdr:colOff>
      <xdr:row>87</xdr:row>
      <xdr:rowOff>71441</xdr:rowOff>
    </xdr:from>
    <xdr:to>
      <xdr:col>30</xdr:col>
      <xdr:colOff>180974</xdr:colOff>
      <xdr:row>88</xdr:row>
      <xdr:rowOff>57151</xdr:rowOff>
    </xdr:to>
    <xdr:sp macro="" textlink="">
      <xdr:nvSpPr>
        <xdr:cNvPr id="5" name="右中かっこ 18">
          <a:extLst>
            <a:ext uri="{FF2B5EF4-FFF2-40B4-BE49-F238E27FC236}">
              <a16:creationId xmlns:a16="http://schemas.microsoft.com/office/drawing/2014/main" id="{E6C8DBF0-6AEC-4030-9F0B-BDF2D3B7837D}"/>
            </a:ext>
          </a:extLst>
        </xdr:cNvPr>
        <xdr:cNvSpPr/>
      </xdr:nvSpPr>
      <xdr:spPr>
        <a:xfrm rot="5400000">
          <a:off x="3981450" y="17139287"/>
          <a:ext cx="153350" cy="227361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28575</xdr:colOff>
      <xdr:row>88</xdr:row>
      <xdr:rowOff>114300</xdr:rowOff>
    </xdr:from>
    <xdr:to>
      <xdr:col>32</xdr:col>
      <xdr:colOff>66675</xdr:colOff>
      <xdr:row>90</xdr:row>
      <xdr:rowOff>85725</xdr:rowOff>
    </xdr:to>
    <xdr:sp macro="" textlink="">
      <xdr:nvSpPr>
        <xdr:cNvPr id="6" name="テキスト ボックス 19">
          <a:extLst>
            <a:ext uri="{FF2B5EF4-FFF2-40B4-BE49-F238E27FC236}">
              <a16:creationId xmlns:a16="http://schemas.microsoft.com/office/drawing/2014/main" id="{D31EF94D-4D5A-41DE-A978-AB0BFADB67E8}"/>
            </a:ext>
          </a:extLst>
        </xdr:cNvPr>
        <xdr:cNvSpPr txBox="1"/>
      </xdr:nvSpPr>
      <xdr:spPr>
        <a:xfrm>
          <a:off x="2710815" y="18409920"/>
          <a:ext cx="2720340" cy="306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購入者価格からこの部分が抜き出されます</a:t>
          </a:r>
        </a:p>
      </xdr:txBody>
    </xdr:sp>
    <xdr:clientData/>
  </xdr:twoCellAnchor>
  <xdr:twoCellAnchor>
    <xdr:from>
      <xdr:col>2</xdr:col>
      <xdr:colOff>9524</xdr:colOff>
      <xdr:row>93</xdr:row>
      <xdr:rowOff>70484</xdr:rowOff>
    </xdr:from>
    <xdr:to>
      <xdr:col>36</xdr:col>
      <xdr:colOff>137160</xdr:colOff>
      <xdr:row>97</xdr:row>
      <xdr:rowOff>51434</xdr:rowOff>
    </xdr:to>
    <xdr:sp macro="" textlink="">
      <xdr:nvSpPr>
        <xdr:cNvPr id="7" name="テキスト ボックス 8">
          <a:extLst>
            <a:ext uri="{FF2B5EF4-FFF2-40B4-BE49-F238E27FC236}">
              <a16:creationId xmlns:a16="http://schemas.microsoft.com/office/drawing/2014/main" id="{0D4CD1FB-F0D2-4A4B-B17A-4F8320A90C85}"/>
            </a:ext>
          </a:extLst>
        </xdr:cNvPr>
        <xdr:cNvSpPr txBox="1"/>
      </xdr:nvSpPr>
      <xdr:spPr>
        <a:xfrm>
          <a:off x="344804" y="20735924"/>
          <a:ext cx="5827396" cy="651510"/>
        </a:xfrm>
        <a:prstGeom prst="rect">
          <a:avLst/>
        </a:prstGeom>
        <a:solidFill>
          <a:schemeClr val="lt1"/>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200"/>
            </a:lnSpc>
          </a:pPr>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実収入　：世帯の現金収入の合計のこと。</a:t>
          </a:r>
          <a:endParaRPr kumimoji="1" lang="en-US" altLang="ja-JP" sz="1000">
            <a:latin typeface="HG丸ｺﾞｼｯｸM-PRO" panose="020F0600000000000000" pitchFamily="50" charset="-128"/>
            <a:ea typeface="HG丸ｺﾞｼｯｸM-PRO" panose="020F0600000000000000" pitchFamily="50" charset="-128"/>
          </a:endParaRPr>
        </a:p>
        <a:p>
          <a:pPr>
            <a:lnSpc>
              <a:spcPts val="1100"/>
            </a:lnSpc>
          </a:pPr>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消費支出：日常の生活に必要な商品の購入やサービスに支払った金額のこと。税金や社会保険料</a:t>
          </a:r>
          <a:endParaRPr kumimoji="1" lang="en-US" altLang="ja-JP" sz="1000">
            <a:latin typeface="HG丸ｺﾞｼｯｸM-PRO" panose="020F0600000000000000" pitchFamily="50" charset="-128"/>
            <a:ea typeface="HG丸ｺﾞｼｯｸM-PRO" panose="020F0600000000000000" pitchFamily="50" charset="-128"/>
          </a:endParaRPr>
        </a:p>
        <a:p>
          <a:r>
            <a:rPr kumimoji="1" lang="ja-JP" altLang="en-US" sz="1000" baseline="0">
              <a:latin typeface="HG丸ｺﾞｼｯｸM-PRO" panose="020F0600000000000000" pitchFamily="50" charset="-128"/>
              <a:ea typeface="HG丸ｺﾞｼｯｸM-PRO" panose="020F0600000000000000" pitchFamily="50" charset="-128"/>
            </a:rPr>
            <a:t> </a:t>
          </a:r>
          <a:r>
            <a:rPr kumimoji="1" lang="ja-JP" altLang="en-US" sz="1000">
              <a:latin typeface="HG丸ｺﾞｼｯｸM-PRO" panose="020F0600000000000000" pitchFamily="50" charset="-128"/>
              <a:ea typeface="HG丸ｺﾞｼｯｸM-PRO" panose="020F0600000000000000" pitchFamily="50" charset="-128"/>
            </a:rPr>
            <a:t>　　　　　などの支払いは含まれない。</a:t>
          </a:r>
        </a:p>
      </xdr:txBody>
    </xdr:sp>
    <xdr:clientData/>
  </xdr:twoCellAnchor>
  <xdr:twoCellAnchor editAs="oneCell">
    <xdr:from>
      <xdr:col>2</xdr:col>
      <xdr:colOff>28575</xdr:colOff>
      <xdr:row>33</xdr:row>
      <xdr:rowOff>28575</xdr:rowOff>
    </xdr:from>
    <xdr:to>
      <xdr:col>36</xdr:col>
      <xdr:colOff>95250</xdr:colOff>
      <xdr:row>47</xdr:row>
      <xdr:rowOff>57150</xdr:rowOff>
    </xdr:to>
    <xdr:pic>
      <xdr:nvPicPr>
        <xdr:cNvPr id="8" name="図 74">
          <a:extLst>
            <a:ext uri="{FF2B5EF4-FFF2-40B4-BE49-F238E27FC236}">
              <a16:creationId xmlns:a16="http://schemas.microsoft.com/office/drawing/2014/main" id="{26ECE485-1C11-4FEB-B7C1-92B0F24F0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3855" y="7374255"/>
          <a:ext cx="5766435" cy="2375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114300</xdr:colOff>
      <xdr:row>0</xdr:row>
      <xdr:rowOff>76200</xdr:rowOff>
    </xdr:from>
    <xdr:to>
      <xdr:col>2</xdr:col>
      <xdr:colOff>990600</xdr:colOff>
      <xdr:row>0</xdr:row>
      <xdr:rowOff>401170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19075" y="76200"/>
          <a:ext cx="1162050" cy="32497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投入係数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66675</xdr:colOff>
      <xdr:row>0</xdr:row>
      <xdr:rowOff>47625</xdr:rowOff>
    </xdr:from>
    <xdr:to>
      <xdr:col>2</xdr:col>
      <xdr:colOff>1664073</xdr:colOff>
      <xdr:row>0</xdr:row>
      <xdr:rowOff>379413</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52400" y="47625"/>
          <a:ext cx="1949823" cy="331788"/>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逆行列計数（開放型）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0</xdr:row>
      <xdr:rowOff>66675</xdr:rowOff>
    </xdr:from>
    <xdr:to>
      <xdr:col>2</xdr:col>
      <xdr:colOff>1057275</xdr:colOff>
      <xdr:row>1</xdr:row>
      <xdr:rowOff>95250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314325" y="66675"/>
          <a:ext cx="1285875" cy="333375"/>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その他係数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114710</xdr:colOff>
      <xdr:row>222</xdr:row>
      <xdr:rowOff>131097</xdr:rowOff>
    </xdr:from>
    <xdr:to>
      <xdr:col>31</xdr:col>
      <xdr:colOff>130523</xdr:colOff>
      <xdr:row>229</xdr:row>
      <xdr:rowOff>89146</xdr:rowOff>
    </xdr:to>
    <xdr:pic>
      <xdr:nvPicPr>
        <xdr:cNvPr id="16" name="図 15">
          <a:extLst>
            <a:ext uri="{FF2B5EF4-FFF2-40B4-BE49-F238E27FC236}">
              <a16:creationId xmlns:a16="http://schemas.microsoft.com/office/drawing/2014/main" id="{5C4F8022-3B69-91E0-7074-EBE3CE458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6258" y="40213936"/>
          <a:ext cx="4522265" cy="11051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32775</xdr:colOff>
      <xdr:row>257</xdr:row>
      <xdr:rowOff>122903</xdr:rowOff>
    </xdr:from>
    <xdr:to>
      <xdr:col>22</xdr:col>
      <xdr:colOff>31309</xdr:colOff>
      <xdr:row>268</xdr:row>
      <xdr:rowOff>19729</xdr:rowOff>
    </xdr:to>
    <xdr:pic>
      <xdr:nvPicPr>
        <xdr:cNvPr id="15" name="図 14">
          <a:extLst>
            <a:ext uri="{FF2B5EF4-FFF2-40B4-BE49-F238E27FC236}">
              <a16:creationId xmlns:a16="http://schemas.microsoft.com/office/drawing/2014/main" id="{BB096CB5-B46E-424F-B79D-5A8E58AA872A}"/>
            </a:ext>
          </a:extLst>
        </xdr:cNvPr>
        <xdr:cNvPicPr>
          <a:picLocks noChangeAspect="1"/>
        </xdr:cNvPicPr>
      </xdr:nvPicPr>
      <xdr:blipFill>
        <a:blip xmlns:r="http://schemas.openxmlformats.org/officeDocument/2006/relationships" r:embed="rId2"/>
        <a:stretch>
          <a:fillRect/>
        </a:stretch>
      </xdr:blipFill>
      <xdr:spPr>
        <a:xfrm>
          <a:off x="2015614" y="46236193"/>
          <a:ext cx="1981372" cy="1699407"/>
        </a:xfrm>
        <a:prstGeom prst="rect">
          <a:avLst/>
        </a:prstGeom>
      </xdr:spPr>
    </xdr:pic>
    <xdr:clientData/>
  </xdr:twoCellAnchor>
  <xdr:twoCellAnchor editAs="oneCell">
    <xdr:from>
      <xdr:col>11</xdr:col>
      <xdr:colOff>81934</xdr:colOff>
      <xdr:row>237</xdr:row>
      <xdr:rowOff>139291</xdr:rowOff>
    </xdr:from>
    <xdr:to>
      <xdr:col>22</xdr:col>
      <xdr:colOff>133812</xdr:colOff>
      <xdr:row>254</xdr:row>
      <xdr:rowOff>371266</xdr:rowOff>
    </xdr:to>
    <xdr:pic>
      <xdr:nvPicPr>
        <xdr:cNvPr id="14" name="図 13">
          <a:extLst>
            <a:ext uri="{FF2B5EF4-FFF2-40B4-BE49-F238E27FC236}">
              <a16:creationId xmlns:a16="http://schemas.microsoft.com/office/drawing/2014/main" id="{00D3BF73-508B-48F6-A5F5-631BB51EA9DA}"/>
            </a:ext>
          </a:extLst>
        </xdr:cNvPr>
        <xdr:cNvPicPr>
          <a:picLocks noChangeAspect="1"/>
        </xdr:cNvPicPr>
      </xdr:nvPicPr>
      <xdr:blipFill>
        <a:blip xmlns:r="http://schemas.openxmlformats.org/officeDocument/2006/relationships" r:embed="rId3"/>
        <a:stretch>
          <a:fillRect/>
        </a:stretch>
      </xdr:blipFill>
      <xdr:spPr>
        <a:xfrm>
          <a:off x="2064773" y="42680194"/>
          <a:ext cx="2034716" cy="3017782"/>
        </a:xfrm>
        <a:prstGeom prst="rect">
          <a:avLst/>
        </a:prstGeom>
      </xdr:spPr>
    </xdr:pic>
    <xdr:clientData/>
  </xdr:twoCellAnchor>
  <xdr:twoCellAnchor editAs="oneCell">
    <xdr:from>
      <xdr:col>4</xdr:col>
      <xdr:colOff>106516</xdr:colOff>
      <xdr:row>46</xdr:row>
      <xdr:rowOff>106516</xdr:rowOff>
    </xdr:from>
    <xdr:to>
      <xdr:col>37</xdr:col>
      <xdr:colOff>312256</xdr:colOff>
      <xdr:row>152</xdr:row>
      <xdr:rowOff>716116</xdr:rowOff>
    </xdr:to>
    <xdr:pic>
      <xdr:nvPicPr>
        <xdr:cNvPr id="11" name="図 10">
          <a:extLst>
            <a:ext uri="{FF2B5EF4-FFF2-40B4-BE49-F238E27FC236}">
              <a16:creationId xmlns:a16="http://schemas.microsoft.com/office/drawing/2014/main" id="{DCE86E28-5ED5-CAF9-15D6-5BE20C5576A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27548" y="7644581"/>
          <a:ext cx="6334514" cy="179799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147484</xdr:colOff>
      <xdr:row>28</xdr:row>
      <xdr:rowOff>106516</xdr:rowOff>
    </xdr:from>
    <xdr:to>
      <xdr:col>35</xdr:col>
      <xdr:colOff>288084</xdr:colOff>
      <xdr:row>42</xdr:row>
      <xdr:rowOff>56945</xdr:rowOff>
    </xdr:to>
    <xdr:pic>
      <xdr:nvPicPr>
        <xdr:cNvPr id="4" name="図 3">
          <a:extLst>
            <a:ext uri="{FF2B5EF4-FFF2-40B4-BE49-F238E27FC236}">
              <a16:creationId xmlns:a16="http://schemas.microsoft.com/office/drawing/2014/main" id="{BE884075-3043-E302-D2B4-4290C5D8EAA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88258" y="4694903"/>
          <a:ext cx="5917052" cy="22446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180254</xdr:colOff>
      <xdr:row>9</xdr:row>
      <xdr:rowOff>8194</xdr:rowOff>
    </xdr:from>
    <xdr:to>
      <xdr:col>23</xdr:col>
      <xdr:colOff>72690</xdr:colOff>
      <xdr:row>19</xdr:row>
      <xdr:rowOff>25485</xdr:rowOff>
    </xdr:to>
    <xdr:pic>
      <xdr:nvPicPr>
        <xdr:cNvPr id="3" name="図 2">
          <a:extLst>
            <a:ext uri="{FF2B5EF4-FFF2-40B4-BE49-F238E27FC236}">
              <a16:creationId xmlns:a16="http://schemas.microsoft.com/office/drawing/2014/main" id="{4CBF6ABE-3147-8560-56CE-BC64DE2A1E6D}"/>
            </a:ext>
          </a:extLst>
        </xdr:cNvPr>
        <xdr:cNvPicPr>
          <a:picLocks noChangeAspect="1"/>
        </xdr:cNvPicPr>
      </xdr:nvPicPr>
      <xdr:blipFill>
        <a:blip xmlns:r="http://schemas.openxmlformats.org/officeDocument/2006/relationships" r:embed="rId6"/>
        <a:stretch>
          <a:fillRect/>
        </a:stretch>
      </xdr:blipFill>
      <xdr:spPr>
        <a:xfrm>
          <a:off x="540770" y="1483033"/>
          <a:ext cx="3677855" cy="1656000"/>
        </a:xfrm>
        <a:prstGeom prst="rect">
          <a:avLst/>
        </a:prstGeom>
      </xdr:spPr>
    </xdr:pic>
    <xdr:clientData/>
  </xdr:twoCellAnchor>
  <xdr:twoCellAnchor>
    <xdr:from>
      <xdr:col>1</xdr:col>
      <xdr:colOff>30726</xdr:colOff>
      <xdr:row>1</xdr:row>
      <xdr:rowOff>0</xdr:rowOff>
    </xdr:from>
    <xdr:to>
      <xdr:col>7</xdr:col>
      <xdr:colOff>163872</xdr:colOff>
      <xdr:row>2</xdr:row>
      <xdr:rowOff>153629</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30751" y="171450"/>
          <a:ext cx="1333296" cy="325079"/>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利用手引き</a:t>
          </a:r>
        </a:p>
      </xdr:txBody>
    </xdr:sp>
    <xdr:clientData/>
  </xdr:twoCellAnchor>
  <xdr:twoCellAnchor>
    <xdr:from>
      <xdr:col>1</xdr:col>
      <xdr:colOff>32775</xdr:colOff>
      <xdr:row>246</xdr:row>
      <xdr:rowOff>16387</xdr:rowOff>
    </xdr:from>
    <xdr:to>
      <xdr:col>8</xdr:col>
      <xdr:colOff>159775</xdr:colOff>
      <xdr:row>252</xdr:row>
      <xdr:rowOff>40967</xdr:rowOff>
    </xdr:to>
    <xdr:sp macro="" textlink="">
      <xdr:nvSpPr>
        <xdr:cNvPr id="7" name="四角形吹き出し 21">
          <a:extLst>
            <a:ext uri="{FF2B5EF4-FFF2-40B4-BE49-F238E27FC236}">
              <a16:creationId xmlns:a16="http://schemas.microsoft.com/office/drawing/2014/main" id="{00000000-0008-0000-0100-000007000000}"/>
            </a:ext>
          </a:extLst>
        </xdr:cNvPr>
        <xdr:cNvSpPr/>
      </xdr:nvSpPr>
      <xdr:spPr>
        <a:xfrm>
          <a:off x="213033" y="44032129"/>
          <a:ext cx="1388807" cy="1007806"/>
        </a:xfrm>
        <a:prstGeom prst="wedgeRectCallout">
          <a:avLst>
            <a:gd name="adj1" fmla="val 86623"/>
            <a:gd name="adj2" fmla="val 64537"/>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1200">
              <a:solidFill>
                <a:sysClr val="windowText" lastClr="000000"/>
              </a:solidFill>
            </a:rPr>
            <a:t>ここに入力すると、任意に設定したい値が選択可能となります。</a:t>
          </a:r>
        </a:p>
      </xdr:txBody>
    </xdr:sp>
    <xdr:clientData/>
  </xdr:twoCellAnchor>
  <xdr:twoCellAnchor>
    <xdr:from>
      <xdr:col>11</xdr:col>
      <xdr:colOff>20484</xdr:colOff>
      <xdr:row>240</xdr:row>
      <xdr:rowOff>20482</xdr:rowOff>
    </xdr:from>
    <xdr:to>
      <xdr:col>14</xdr:col>
      <xdr:colOff>194597</xdr:colOff>
      <xdr:row>241</xdr:row>
      <xdr:rowOff>133144</xdr:rowOff>
    </xdr:to>
    <xdr:sp macro="" textlink="">
      <xdr:nvSpPr>
        <xdr:cNvPr id="8" name="楕円 7">
          <a:extLst>
            <a:ext uri="{FF2B5EF4-FFF2-40B4-BE49-F238E27FC236}">
              <a16:creationId xmlns:a16="http://schemas.microsoft.com/office/drawing/2014/main" id="{00000000-0008-0000-0100-000008000000}"/>
            </a:ext>
          </a:extLst>
        </xdr:cNvPr>
        <xdr:cNvSpPr/>
      </xdr:nvSpPr>
      <xdr:spPr>
        <a:xfrm>
          <a:off x="2273710" y="45289837"/>
          <a:ext cx="788629" cy="286775"/>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10241</xdr:colOff>
      <xdr:row>260</xdr:row>
      <xdr:rowOff>10242</xdr:rowOff>
    </xdr:from>
    <xdr:to>
      <xdr:col>14</xdr:col>
      <xdr:colOff>184354</xdr:colOff>
      <xdr:row>261</xdr:row>
      <xdr:rowOff>122904</xdr:rowOff>
    </xdr:to>
    <xdr:sp macro="" textlink="">
      <xdr:nvSpPr>
        <xdr:cNvPr id="10" name="楕円 9">
          <a:extLst>
            <a:ext uri="{FF2B5EF4-FFF2-40B4-BE49-F238E27FC236}">
              <a16:creationId xmlns:a16="http://schemas.microsoft.com/office/drawing/2014/main" id="{00000000-0008-0000-0100-00000A000000}"/>
            </a:ext>
          </a:extLst>
        </xdr:cNvPr>
        <xdr:cNvSpPr/>
      </xdr:nvSpPr>
      <xdr:spPr>
        <a:xfrm>
          <a:off x="2210516" y="8068392"/>
          <a:ext cx="774188" cy="284112"/>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174114</xdr:colOff>
      <xdr:row>9</xdr:row>
      <xdr:rowOff>131096</xdr:rowOff>
    </xdr:from>
    <xdr:to>
      <xdr:col>22</xdr:col>
      <xdr:colOff>179357</xdr:colOff>
      <xdr:row>20</xdr:row>
      <xdr:rowOff>10243</xdr:rowOff>
    </xdr:to>
    <xdr:sp macro="" textlink="">
      <xdr:nvSpPr>
        <xdr:cNvPr id="6" name="楕円 5">
          <a:extLst>
            <a:ext uri="{FF2B5EF4-FFF2-40B4-BE49-F238E27FC236}">
              <a16:creationId xmlns:a16="http://schemas.microsoft.com/office/drawing/2014/main" id="{00000000-0008-0000-0100-000006000000}"/>
            </a:ext>
          </a:extLst>
        </xdr:cNvPr>
        <xdr:cNvSpPr/>
      </xdr:nvSpPr>
      <xdr:spPr>
        <a:xfrm>
          <a:off x="2337211" y="1605935"/>
          <a:ext cx="1807823" cy="1681727"/>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34</xdr:col>
      <xdr:colOff>143386</xdr:colOff>
      <xdr:row>35</xdr:row>
      <xdr:rowOff>174111</xdr:rowOff>
    </xdr:from>
    <xdr:to>
      <xdr:col>36</xdr:col>
      <xdr:colOff>51209</xdr:colOff>
      <xdr:row>37</xdr:row>
      <xdr:rowOff>71693</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7107902" y="6268063"/>
          <a:ext cx="471130" cy="245807"/>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174112</xdr:colOff>
      <xdr:row>49</xdr:row>
      <xdr:rowOff>10242</xdr:rowOff>
    </xdr:from>
    <xdr:to>
      <xdr:col>29</xdr:col>
      <xdr:colOff>116757</xdr:colOff>
      <xdr:row>152</xdr:row>
      <xdr:rowOff>540774</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4680564" y="8039919"/>
          <a:ext cx="663677" cy="17409242"/>
        </a:xfrm>
        <a:prstGeom prst="roundRect">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33</xdr:col>
      <xdr:colOff>30724</xdr:colOff>
      <xdr:row>47</xdr:row>
      <xdr:rowOff>143388</xdr:rowOff>
    </xdr:from>
    <xdr:to>
      <xdr:col>37</xdr:col>
      <xdr:colOff>348226</xdr:colOff>
      <xdr:row>152</xdr:row>
      <xdr:rowOff>557161</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5979240" y="7845323"/>
          <a:ext cx="1218792" cy="17620225"/>
        </a:xfrm>
        <a:prstGeom prst="roundRect">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133146</xdr:colOff>
      <xdr:row>222</xdr:row>
      <xdr:rowOff>143387</xdr:rowOff>
    </xdr:from>
    <xdr:to>
      <xdr:col>31</xdr:col>
      <xdr:colOff>174113</xdr:colOff>
      <xdr:row>230</xdr:row>
      <xdr:rowOff>20484</xdr:rowOff>
    </xdr:to>
    <xdr:sp macro="" textlink="">
      <xdr:nvSpPr>
        <xdr:cNvPr id="27" name="楕円 26">
          <a:extLst>
            <a:ext uri="{FF2B5EF4-FFF2-40B4-BE49-F238E27FC236}">
              <a16:creationId xmlns:a16="http://schemas.microsoft.com/office/drawing/2014/main" id="{00000000-0008-0000-0100-00001B000000}"/>
            </a:ext>
          </a:extLst>
        </xdr:cNvPr>
        <xdr:cNvSpPr/>
      </xdr:nvSpPr>
      <xdr:spPr>
        <a:xfrm>
          <a:off x="5458952" y="38970564"/>
          <a:ext cx="1065161" cy="1270001"/>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51208</xdr:colOff>
      <xdr:row>39</xdr:row>
      <xdr:rowOff>133144</xdr:rowOff>
    </xdr:from>
    <xdr:to>
      <xdr:col>36</xdr:col>
      <xdr:colOff>81934</xdr:colOff>
      <xdr:row>42</xdr:row>
      <xdr:rowOff>81934</xdr:rowOff>
    </xdr:to>
    <xdr:sp macro="" textlink="">
      <xdr:nvSpPr>
        <xdr:cNvPr id="24" name="楕円 23">
          <a:extLst>
            <a:ext uri="{FF2B5EF4-FFF2-40B4-BE49-F238E27FC236}">
              <a16:creationId xmlns:a16="http://schemas.microsoft.com/office/drawing/2014/main" id="{00000000-0008-0000-0100-000018000000}"/>
            </a:ext>
          </a:extLst>
        </xdr:cNvPr>
        <xdr:cNvSpPr/>
      </xdr:nvSpPr>
      <xdr:spPr>
        <a:xfrm>
          <a:off x="7220563" y="6923547"/>
          <a:ext cx="389194" cy="471129"/>
        </a:xfrm>
        <a:prstGeom prst="ellipse">
          <a:avLst/>
        </a:prstGeom>
        <a:noFill/>
        <a:ln w="285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4</xdr:col>
      <xdr:colOff>32774</xdr:colOff>
      <xdr:row>155</xdr:row>
      <xdr:rowOff>65549</xdr:rowOff>
    </xdr:from>
    <xdr:to>
      <xdr:col>36</xdr:col>
      <xdr:colOff>175668</xdr:colOff>
      <xdr:row>214</xdr:row>
      <xdr:rowOff>32365</xdr:rowOff>
    </xdr:to>
    <xdr:pic>
      <xdr:nvPicPr>
        <xdr:cNvPr id="13" name="図 12">
          <a:extLst>
            <a:ext uri="{FF2B5EF4-FFF2-40B4-BE49-F238E27FC236}">
              <a16:creationId xmlns:a16="http://schemas.microsoft.com/office/drawing/2014/main" id="{6C2FCCE9-B80E-8493-9763-59722FDEA94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53806" y="26186581"/>
          <a:ext cx="6066830" cy="126176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70485</xdr:colOff>
      <xdr:row>0</xdr:row>
      <xdr:rowOff>142875</xdr:rowOff>
    </xdr:from>
    <xdr:to>
      <xdr:col>2</xdr:col>
      <xdr:colOff>1158240</xdr:colOff>
      <xdr:row>2</xdr:row>
      <xdr:rowOff>136525</xdr:rowOff>
    </xdr:to>
    <xdr:sp macro="" textlink="">
      <xdr:nvSpPr>
        <xdr:cNvPr id="2" name="テキスト ボックス 1">
          <a:extLst>
            <a:ext uri="{FF2B5EF4-FFF2-40B4-BE49-F238E27FC236}">
              <a16:creationId xmlns:a16="http://schemas.microsoft.com/office/drawing/2014/main" id="{CDB91576-175D-45C4-8ABB-16C5688D3177}"/>
            </a:ext>
          </a:extLst>
        </xdr:cNvPr>
        <xdr:cNvSpPr txBox="1"/>
      </xdr:nvSpPr>
      <xdr:spPr>
        <a:xfrm>
          <a:off x="680085" y="142875"/>
          <a:ext cx="1392555" cy="32893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lgn="ctr"/>
          <a:r>
            <a:rPr kumimoji="1" lang="ja-JP" altLang="en-US" sz="1400" b="1"/>
            <a:t>部門部類表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47625</xdr:rowOff>
    </xdr:from>
    <xdr:to>
      <xdr:col>2</xdr:col>
      <xdr:colOff>838200</xdr:colOff>
      <xdr:row>2</xdr:row>
      <xdr:rowOff>51858</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38125" y="47625"/>
          <a:ext cx="838200" cy="309033"/>
        </a:xfrm>
        <a:prstGeom prst="rect">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ctr"/>
          <a:r>
            <a:rPr kumimoji="1" lang="ja-JP" altLang="en-US" sz="1400" b="1"/>
            <a:t>入力</a:t>
          </a:r>
        </a:p>
      </xdr:txBody>
    </xdr:sp>
    <xdr:clientData/>
  </xdr:twoCellAnchor>
  <xdr:twoCellAnchor>
    <xdr:from>
      <xdr:col>14</xdr:col>
      <xdr:colOff>205740</xdr:colOff>
      <xdr:row>8</xdr:row>
      <xdr:rowOff>68580</xdr:rowOff>
    </xdr:from>
    <xdr:to>
      <xdr:col>20</xdr:col>
      <xdr:colOff>609600</xdr:colOff>
      <xdr:row>23</xdr:row>
      <xdr:rowOff>121920</xdr:rowOff>
    </xdr:to>
    <xdr:sp macro="" textlink="">
      <xdr:nvSpPr>
        <xdr:cNvPr id="4" name="テキスト ボックス 3">
          <a:extLst>
            <a:ext uri="{FF2B5EF4-FFF2-40B4-BE49-F238E27FC236}">
              <a16:creationId xmlns:a16="http://schemas.microsoft.com/office/drawing/2014/main" id="{99834A2B-0099-4BE5-8D3E-FCB13ECC8A1B}"/>
            </a:ext>
          </a:extLst>
        </xdr:cNvPr>
        <xdr:cNvSpPr txBox="1"/>
      </xdr:nvSpPr>
      <xdr:spPr>
        <a:xfrm>
          <a:off x="9867900" y="1501140"/>
          <a:ext cx="4107180" cy="2453640"/>
        </a:xfrm>
        <a:prstGeom prst="rect">
          <a:avLst/>
        </a:prstGeom>
        <a:solidFill>
          <a:srgbClr val="F79646">
            <a:lumMod val="20000"/>
            <a:lumOff val="80000"/>
          </a:srgbClr>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rPr>
            <a:t>◆需要額入力シートの留意事項</a:t>
          </a:r>
          <a:endParaRPr kumimoji="1" lang="en-US" altLang="ja-JP"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・入力する新規需要が一般的にお店で購入する価格の場合は、購入者価格に、工場出荷時の価格の場合は生産者価格に数値を入力してください。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スーパーで購入した商品等を一括して「商業」には計上しません。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⇒商品の種類に応じて部門分類に対応させて入力してください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・新規需要額がどの部門分類に該当するか分からない場合は、</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部門分類表シートを参照いただくか、</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総務省「令和</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2</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年（</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2020</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年）産業連関表</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総合解説書</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p.160</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～の品目例示</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などをご覧ください。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142875</xdr:colOff>
      <xdr:row>19</xdr:row>
      <xdr:rowOff>76200</xdr:rowOff>
    </xdr:from>
    <xdr:to>
      <xdr:col>5</xdr:col>
      <xdr:colOff>609600</xdr:colOff>
      <xdr:row>21</xdr:row>
      <xdr:rowOff>38100</xdr:rowOff>
    </xdr:to>
    <xdr:sp macro="" textlink="" fLocksText="0">
      <xdr:nvSpPr>
        <xdr:cNvPr id="2" name="右矢印 1">
          <a:extLst>
            <a:ext uri="{FF2B5EF4-FFF2-40B4-BE49-F238E27FC236}">
              <a16:creationId xmlns:a16="http://schemas.microsoft.com/office/drawing/2014/main" id="{00000000-0008-0000-0400-000002000000}"/>
            </a:ext>
          </a:extLst>
        </xdr:cNvPr>
        <xdr:cNvSpPr/>
      </xdr:nvSpPr>
      <xdr:spPr>
        <a:xfrm>
          <a:off x="4295775" y="3209925"/>
          <a:ext cx="466725" cy="304800"/>
        </a:xfrm>
        <a:prstGeom prst="rightArrow">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0</xdr:colOff>
      <xdr:row>0</xdr:row>
      <xdr:rowOff>57150</xdr:rowOff>
    </xdr:from>
    <xdr:to>
      <xdr:col>3</xdr:col>
      <xdr:colOff>0</xdr:colOff>
      <xdr:row>2</xdr:row>
      <xdr:rowOff>23283</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247650" y="57150"/>
          <a:ext cx="895350" cy="309033"/>
        </a:xfrm>
        <a:prstGeom prst="rect">
          <a:avLst/>
        </a:prstGeom>
        <a:ln/>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t"/>
        <a:lstStyle/>
        <a:p>
          <a:pPr algn="ctr"/>
          <a:r>
            <a:rPr kumimoji="1" lang="ja-JP" altLang="en-US" sz="1400" b="1"/>
            <a:t>自給率</a:t>
          </a:r>
        </a:p>
      </xdr:txBody>
    </xdr:sp>
    <xdr:clientData/>
  </xdr:twoCellAnchor>
  <xdr:twoCellAnchor>
    <xdr:from>
      <xdr:col>7</xdr:col>
      <xdr:colOff>480060</xdr:colOff>
      <xdr:row>6</xdr:row>
      <xdr:rowOff>68580</xdr:rowOff>
    </xdr:from>
    <xdr:to>
      <xdr:col>14</xdr:col>
      <xdr:colOff>320040</xdr:colOff>
      <xdr:row>19</xdr:row>
      <xdr:rowOff>152400</xdr:rowOff>
    </xdr:to>
    <xdr:sp macro="" textlink="">
      <xdr:nvSpPr>
        <xdr:cNvPr id="5" name="テキスト ボックス 4">
          <a:extLst>
            <a:ext uri="{FF2B5EF4-FFF2-40B4-BE49-F238E27FC236}">
              <a16:creationId xmlns:a16="http://schemas.microsoft.com/office/drawing/2014/main" id="{261128B3-5A91-4F1C-993A-F10FA7D63A53}"/>
            </a:ext>
          </a:extLst>
        </xdr:cNvPr>
        <xdr:cNvSpPr txBox="1"/>
      </xdr:nvSpPr>
      <xdr:spPr>
        <a:xfrm>
          <a:off x="5646420" y="1470660"/>
          <a:ext cx="4107180" cy="2270760"/>
        </a:xfrm>
        <a:prstGeom prst="rect">
          <a:avLst/>
        </a:prstGeom>
        <a:solidFill>
          <a:srgbClr val="F79646">
            <a:lumMod val="20000"/>
            <a:lumOff val="80000"/>
          </a:srgbClr>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rPr>
            <a:t>◆自給率シートの留意事項</a:t>
          </a:r>
          <a:endParaRPr kumimoji="1" lang="en-US" altLang="ja-JP" sz="1200" b="1" i="0" u="none" strike="noStrike" kern="120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・自給率（新規需要が県内で調達される割合）を変更したい場合、変更したい部門の欄に、数値を入力してください。</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・未入力の場合は、長野県産業連関表で計算した自給率が自動で適用されます。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例）全て県内で調達される場合（県産品）は、該当部門の欄に「１」を入力します。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直接効果以外は、長野県産業連関表で計算した自給率で固定しています。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xdr:colOff>
      <xdr:row>25</xdr:row>
      <xdr:rowOff>19050</xdr:rowOff>
    </xdr:from>
    <xdr:to>
      <xdr:col>6</xdr:col>
      <xdr:colOff>1209675</xdr:colOff>
      <xdr:row>37</xdr:row>
      <xdr:rowOff>161925</xdr:rowOff>
    </xdr:to>
    <xdr:graphicFrame macro="">
      <xdr:nvGraphicFramePr>
        <xdr:cNvPr id="1581257" name="グラフ 3">
          <a:extLst>
            <a:ext uri="{FF2B5EF4-FFF2-40B4-BE49-F238E27FC236}">
              <a16:creationId xmlns:a16="http://schemas.microsoft.com/office/drawing/2014/main" id="{00000000-0008-0000-0500-0000C9201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40</xdr:row>
      <xdr:rowOff>9525</xdr:rowOff>
    </xdr:from>
    <xdr:to>
      <xdr:col>6</xdr:col>
      <xdr:colOff>1181100</xdr:colOff>
      <xdr:row>52</xdr:row>
      <xdr:rowOff>142875</xdr:rowOff>
    </xdr:to>
    <xdr:graphicFrame macro="">
      <xdr:nvGraphicFramePr>
        <xdr:cNvPr id="1581258" name="グラフ 1">
          <a:extLst>
            <a:ext uri="{FF2B5EF4-FFF2-40B4-BE49-F238E27FC236}">
              <a16:creationId xmlns:a16="http://schemas.microsoft.com/office/drawing/2014/main" id="{00000000-0008-0000-0500-0000CA201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xdr:row>
      <xdr:rowOff>0</xdr:rowOff>
    </xdr:from>
    <xdr:to>
      <xdr:col>2</xdr:col>
      <xdr:colOff>482600</xdr:colOff>
      <xdr:row>2</xdr:row>
      <xdr:rowOff>156105</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0025" y="171450"/>
          <a:ext cx="1120775" cy="327555"/>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総括表</a:t>
          </a:r>
        </a:p>
      </xdr:txBody>
    </xdr:sp>
    <xdr:clientData/>
  </xdr:twoCellAnchor>
  <xdr:twoCellAnchor>
    <xdr:from>
      <xdr:col>0</xdr:col>
      <xdr:colOff>104775</xdr:colOff>
      <xdr:row>55</xdr:row>
      <xdr:rowOff>47623</xdr:rowOff>
    </xdr:from>
    <xdr:to>
      <xdr:col>7</xdr:col>
      <xdr:colOff>28575</xdr:colOff>
      <xdr:row>162</xdr:row>
      <xdr:rowOff>114300</xdr:rowOff>
    </xdr:to>
    <xdr:graphicFrame macro="">
      <xdr:nvGraphicFramePr>
        <xdr:cNvPr id="7" name="グラフ 6">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123825</xdr:colOff>
      <xdr:row>165</xdr:row>
      <xdr:rowOff>114300</xdr:rowOff>
    </xdr:from>
    <xdr:to>
      <xdr:col>7</xdr:col>
      <xdr:colOff>47625</xdr:colOff>
      <xdr:row>273</xdr:row>
      <xdr:rowOff>28577</xdr:rowOff>
    </xdr:to>
    <xdr:graphicFrame macro="">
      <xdr:nvGraphicFramePr>
        <xdr:cNvPr id="8" name="グラフ 7">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567690</xdr:colOff>
      <xdr:row>5</xdr:row>
      <xdr:rowOff>114300</xdr:rowOff>
    </xdr:from>
    <xdr:to>
      <xdr:col>11</xdr:col>
      <xdr:colOff>38100</xdr:colOff>
      <xdr:row>8</xdr:row>
      <xdr:rowOff>107155</xdr:rowOff>
    </xdr:to>
    <xdr:sp macro="" textlink="">
      <xdr:nvSpPr>
        <xdr:cNvPr id="10" name="額縁 9">
          <a:hlinkClick xmlns:r="http://schemas.openxmlformats.org/officeDocument/2006/relationships" r:id="rId5"/>
          <a:extLst>
            <a:ext uri="{FF2B5EF4-FFF2-40B4-BE49-F238E27FC236}">
              <a16:creationId xmlns:a16="http://schemas.microsoft.com/office/drawing/2014/main" id="{00000000-0008-0000-0500-00000A000000}"/>
            </a:ext>
          </a:extLst>
        </xdr:cNvPr>
        <xdr:cNvSpPr/>
      </xdr:nvSpPr>
      <xdr:spPr>
        <a:xfrm>
          <a:off x="6808470" y="1013460"/>
          <a:ext cx="1184910" cy="518635"/>
        </a:xfrm>
        <a:prstGeom prst="bevel">
          <a:avLst/>
        </a:prstGeom>
        <a:solidFill>
          <a:schemeClr val="accent5">
            <a:lumMod val="60000"/>
            <a:lumOff val="40000"/>
          </a:schemeClr>
        </a:solidFill>
        <a:ln>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n-ea"/>
              <a:ea typeface="+mn-ea"/>
            </a:rPr>
            <a:t>留意事項</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76200</xdr:colOff>
      <xdr:row>0</xdr:row>
      <xdr:rowOff>66675</xdr:rowOff>
    </xdr:from>
    <xdr:to>
      <xdr:col>2</xdr:col>
      <xdr:colOff>1247775</xdr:colOff>
      <xdr:row>2</xdr:row>
      <xdr:rowOff>17463</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71450" y="66675"/>
          <a:ext cx="1390650" cy="331788"/>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総合結果</a:t>
          </a:r>
        </a:p>
      </xdr:txBody>
    </xdr:sp>
    <xdr:clientData/>
  </xdr:twoCellAnchor>
  <xdr:twoCellAnchor>
    <xdr:from>
      <xdr:col>12</xdr:col>
      <xdr:colOff>34290</xdr:colOff>
      <xdr:row>6</xdr:row>
      <xdr:rowOff>142875</xdr:rowOff>
    </xdr:from>
    <xdr:to>
      <xdr:col>16</xdr:col>
      <xdr:colOff>190500</xdr:colOff>
      <xdr:row>9</xdr:row>
      <xdr:rowOff>22861</xdr:rowOff>
    </xdr:to>
    <xdr:sp macro="" textlink="">
      <xdr:nvSpPr>
        <xdr:cNvPr id="3" name="額縁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143750" y="1339215"/>
          <a:ext cx="2625090" cy="466726"/>
        </a:xfrm>
        <a:prstGeom prst="bevel">
          <a:avLst/>
        </a:prstGeom>
        <a:solidFill>
          <a:schemeClr val="accent5">
            <a:lumMod val="60000"/>
            <a:lumOff val="40000"/>
          </a:schemeClr>
        </a:solidFill>
        <a:ln>
          <a:solidFill>
            <a:schemeClr val="accent5">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n-ea"/>
              <a:ea typeface="+mn-ea"/>
            </a:rPr>
            <a:t>入力結果の確認について</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28575</xdr:colOff>
      <xdr:row>0</xdr:row>
      <xdr:rowOff>66675</xdr:rowOff>
    </xdr:from>
    <xdr:to>
      <xdr:col>7</xdr:col>
      <xdr:colOff>57150</xdr:colOff>
      <xdr:row>1</xdr:row>
      <xdr:rowOff>133350</xdr:rowOff>
    </xdr:to>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323850" y="66675"/>
          <a:ext cx="981075" cy="285750"/>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t"/>
        <a:lstStyle/>
        <a:p>
          <a:pPr algn="ctr"/>
          <a:r>
            <a:rPr kumimoji="1" lang="ja-JP" altLang="en-US" sz="1400" b="1"/>
            <a:t>フロー</a:t>
          </a:r>
        </a:p>
      </xdr:txBody>
    </xdr:sp>
    <xdr:clientData/>
  </xdr:twoCellAnchor>
  <xdr:twoCellAnchor>
    <xdr:from>
      <xdr:col>8</xdr:col>
      <xdr:colOff>0</xdr:colOff>
      <xdr:row>22</xdr:row>
      <xdr:rowOff>9525</xdr:rowOff>
    </xdr:from>
    <xdr:to>
      <xdr:col>8</xdr:col>
      <xdr:colOff>0</xdr:colOff>
      <xdr:row>23</xdr:row>
      <xdr:rowOff>180975</xdr:rowOff>
    </xdr:to>
    <xdr:cxnSp macro="">
      <xdr:nvCxnSpPr>
        <xdr:cNvPr id="68" name="直線矢印コネクタ 67">
          <a:extLst>
            <a:ext uri="{FF2B5EF4-FFF2-40B4-BE49-F238E27FC236}">
              <a16:creationId xmlns:a16="http://schemas.microsoft.com/office/drawing/2014/main" id="{642734C4-0D00-4CBC-B725-498E1D440E22}"/>
            </a:ext>
          </a:extLst>
        </xdr:cNvPr>
        <xdr:cNvCxnSpPr/>
      </xdr:nvCxnSpPr>
      <xdr:spPr>
        <a:xfrm>
          <a:off x="1438275" y="4286250"/>
          <a:ext cx="0" cy="35242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xdr:colOff>
      <xdr:row>20</xdr:row>
      <xdr:rowOff>19050</xdr:rowOff>
    </xdr:from>
    <xdr:to>
      <xdr:col>8</xdr:col>
      <xdr:colOff>9525</xdr:colOff>
      <xdr:row>21</xdr:row>
      <xdr:rowOff>9525</xdr:rowOff>
    </xdr:to>
    <xdr:cxnSp macro="">
      <xdr:nvCxnSpPr>
        <xdr:cNvPr id="69" name="直線コネクタ 68">
          <a:extLst>
            <a:ext uri="{FF2B5EF4-FFF2-40B4-BE49-F238E27FC236}">
              <a16:creationId xmlns:a16="http://schemas.microsoft.com/office/drawing/2014/main" id="{58ADBC80-804B-41A9-9FD2-EA917F7B63A7}"/>
            </a:ext>
          </a:extLst>
        </xdr:cNvPr>
        <xdr:cNvCxnSpPr/>
      </xdr:nvCxnSpPr>
      <xdr:spPr>
        <a:xfrm>
          <a:off x="1447800" y="3933825"/>
          <a:ext cx="0" cy="1714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5</xdr:row>
      <xdr:rowOff>171450</xdr:rowOff>
    </xdr:from>
    <xdr:to>
      <xdr:col>17</xdr:col>
      <xdr:colOff>28575</xdr:colOff>
      <xdr:row>6</xdr:row>
      <xdr:rowOff>171450</xdr:rowOff>
    </xdr:to>
    <xdr:cxnSp macro="">
      <xdr:nvCxnSpPr>
        <xdr:cNvPr id="70" name="直線コネクタ 69">
          <a:extLst>
            <a:ext uri="{FF2B5EF4-FFF2-40B4-BE49-F238E27FC236}">
              <a16:creationId xmlns:a16="http://schemas.microsoft.com/office/drawing/2014/main" id="{B2287316-A0AD-4DEB-B2D5-DDED350081E7}"/>
            </a:ext>
          </a:extLst>
        </xdr:cNvPr>
        <xdr:cNvCxnSpPr/>
      </xdr:nvCxnSpPr>
      <xdr:spPr>
        <a:xfrm>
          <a:off x="3181350" y="1371600"/>
          <a:ext cx="0" cy="180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8</xdr:row>
      <xdr:rowOff>19050</xdr:rowOff>
    </xdr:from>
    <xdr:to>
      <xdr:col>17</xdr:col>
      <xdr:colOff>38100</xdr:colOff>
      <xdr:row>10</xdr:row>
      <xdr:rowOff>171450</xdr:rowOff>
    </xdr:to>
    <xdr:cxnSp macro="">
      <xdr:nvCxnSpPr>
        <xdr:cNvPr id="71" name="直線矢印コネクタ 70">
          <a:extLst>
            <a:ext uri="{FF2B5EF4-FFF2-40B4-BE49-F238E27FC236}">
              <a16:creationId xmlns:a16="http://schemas.microsoft.com/office/drawing/2014/main" id="{057486E0-28ED-4A1F-9887-2D9F20DADCF4}"/>
            </a:ext>
          </a:extLst>
        </xdr:cNvPr>
        <xdr:cNvCxnSpPr/>
      </xdr:nvCxnSpPr>
      <xdr:spPr>
        <a:xfrm>
          <a:off x="3190875" y="1762125"/>
          <a:ext cx="0" cy="5143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26</xdr:row>
      <xdr:rowOff>0</xdr:rowOff>
    </xdr:from>
    <xdr:to>
      <xdr:col>8</xdr:col>
      <xdr:colOff>0</xdr:colOff>
      <xdr:row>26</xdr:row>
      <xdr:rowOff>180975</xdr:rowOff>
    </xdr:to>
    <xdr:cxnSp macro="">
      <xdr:nvCxnSpPr>
        <xdr:cNvPr id="72" name="直線コネクタ 71">
          <a:extLst>
            <a:ext uri="{FF2B5EF4-FFF2-40B4-BE49-F238E27FC236}">
              <a16:creationId xmlns:a16="http://schemas.microsoft.com/office/drawing/2014/main" id="{02B194C3-C777-4E71-837D-7AEE8D27E7D9}"/>
            </a:ext>
          </a:extLst>
        </xdr:cNvPr>
        <xdr:cNvCxnSpPr/>
      </xdr:nvCxnSpPr>
      <xdr:spPr>
        <a:xfrm>
          <a:off x="1438275" y="5000625"/>
          <a:ext cx="0" cy="1809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28</xdr:row>
      <xdr:rowOff>0</xdr:rowOff>
    </xdr:from>
    <xdr:to>
      <xdr:col>8</xdr:col>
      <xdr:colOff>0</xdr:colOff>
      <xdr:row>30</xdr:row>
      <xdr:rowOff>171450</xdr:rowOff>
    </xdr:to>
    <xdr:cxnSp macro="">
      <xdr:nvCxnSpPr>
        <xdr:cNvPr id="73" name="直線矢印コネクタ 72">
          <a:extLst>
            <a:ext uri="{FF2B5EF4-FFF2-40B4-BE49-F238E27FC236}">
              <a16:creationId xmlns:a16="http://schemas.microsoft.com/office/drawing/2014/main" id="{BE73D284-2866-47ED-979D-22B9045B68A3}"/>
            </a:ext>
          </a:extLst>
        </xdr:cNvPr>
        <xdr:cNvCxnSpPr/>
      </xdr:nvCxnSpPr>
      <xdr:spPr>
        <a:xfrm>
          <a:off x="1438275" y="5362575"/>
          <a:ext cx="0" cy="5334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43</xdr:row>
      <xdr:rowOff>0</xdr:rowOff>
    </xdr:from>
    <xdr:to>
      <xdr:col>8</xdr:col>
      <xdr:colOff>0</xdr:colOff>
      <xdr:row>43</xdr:row>
      <xdr:rowOff>170391</xdr:rowOff>
    </xdr:to>
    <xdr:cxnSp macro="">
      <xdr:nvCxnSpPr>
        <xdr:cNvPr id="74" name="直線コネクタ 73">
          <a:extLst>
            <a:ext uri="{FF2B5EF4-FFF2-40B4-BE49-F238E27FC236}">
              <a16:creationId xmlns:a16="http://schemas.microsoft.com/office/drawing/2014/main" id="{8C209275-55B1-44F8-B635-39393E385C90}"/>
            </a:ext>
          </a:extLst>
        </xdr:cNvPr>
        <xdr:cNvCxnSpPr/>
      </xdr:nvCxnSpPr>
      <xdr:spPr>
        <a:xfrm>
          <a:off x="1438275" y="8096250"/>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49</xdr:row>
      <xdr:rowOff>0</xdr:rowOff>
    </xdr:from>
    <xdr:to>
      <xdr:col>8</xdr:col>
      <xdr:colOff>0</xdr:colOff>
      <xdr:row>49</xdr:row>
      <xdr:rowOff>170391</xdr:rowOff>
    </xdr:to>
    <xdr:cxnSp macro="">
      <xdr:nvCxnSpPr>
        <xdr:cNvPr id="75" name="直線コネクタ 74">
          <a:extLst>
            <a:ext uri="{FF2B5EF4-FFF2-40B4-BE49-F238E27FC236}">
              <a16:creationId xmlns:a16="http://schemas.microsoft.com/office/drawing/2014/main" id="{B39D1F92-8E07-4E34-97C3-0E0811328630}"/>
            </a:ext>
          </a:extLst>
        </xdr:cNvPr>
        <xdr:cNvCxnSpPr/>
      </xdr:nvCxnSpPr>
      <xdr:spPr>
        <a:xfrm>
          <a:off x="1438275" y="9182100"/>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56</xdr:row>
      <xdr:rowOff>0</xdr:rowOff>
    </xdr:from>
    <xdr:to>
      <xdr:col>8</xdr:col>
      <xdr:colOff>0</xdr:colOff>
      <xdr:row>56</xdr:row>
      <xdr:rowOff>170391</xdr:rowOff>
    </xdr:to>
    <xdr:cxnSp macro="">
      <xdr:nvCxnSpPr>
        <xdr:cNvPr id="76" name="直線コネクタ 75">
          <a:extLst>
            <a:ext uri="{FF2B5EF4-FFF2-40B4-BE49-F238E27FC236}">
              <a16:creationId xmlns:a16="http://schemas.microsoft.com/office/drawing/2014/main" id="{825D392D-889B-45B1-9F0C-F69DB883983F}"/>
            </a:ext>
          </a:extLst>
        </xdr:cNvPr>
        <xdr:cNvCxnSpPr/>
      </xdr:nvCxnSpPr>
      <xdr:spPr>
        <a:xfrm>
          <a:off x="1438275" y="10391775"/>
          <a:ext cx="0" cy="1703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45</xdr:row>
      <xdr:rowOff>0</xdr:rowOff>
    </xdr:from>
    <xdr:to>
      <xdr:col>8</xdr:col>
      <xdr:colOff>0</xdr:colOff>
      <xdr:row>46</xdr:row>
      <xdr:rowOff>171450</xdr:rowOff>
    </xdr:to>
    <xdr:cxnSp macro="">
      <xdr:nvCxnSpPr>
        <xdr:cNvPr id="77" name="直線矢印コネクタ 76">
          <a:extLst>
            <a:ext uri="{FF2B5EF4-FFF2-40B4-BE49-F238E27FC236}">
              <a16:creationId xmlns:a16="http://schemas.microsoft.com/office/drawing/2014/main" id="{17FE610C-9D30-478B-BEA0-28A8E20B9721}"/>
            </a:ext>
          </a:extLst>
        </xdr:cNvPr>
        <xdr:cNvCxnSpPr/>
      </xdr:nvCxnSpPr>
      <xdr:spPr>
        <a:xfrm>
          <a:off x="1438275" y="8458200"/>
          <a:ext cx="0" cy="35242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52</xdr:row>
      <xdr:rowOff>0</xdr:rowOff>
    </xdr:from>
    <xdr:to>
      <xdr:col>8</xdr:col>
      <xdr:colOff>0</xdr:colOff>
      <xdr:row>54</xdr:row>
      <xdr:rowOff>0</xdr:rowOff>
    </xdr:to>
    <xdr:cxnSp macro="">
      <xdr:nvCxnSpPr>
        <xdr:cNvPr id="78" name="直線矢印コネクタ 77">
          <a:extLst>
            <a:ext uri="{FF2B5EF4-FFF2-40B4-BE49-F238E27FC236}">
              <a16:creationId xmlns:a16="http://schemas.microsoft.com/office/drawing/2014/main" id="{B0AA46EE-3B96-424A-99BD-DDA333852360}"/>
            </a:ext>
          </a:extLst>
        </xdr:cNvPr>
        <xdr:cNvCxnSpPr/>
      </xdr:nvCxnSpPr>
      <xdr:spPr>
        <a:xfrm>
          <a:off x="1438275" y="9725025"/>
          <a:ext cx="0" cy="3048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58</xdr:row>
      <xdr:rowOff>0</xdr:rowOff>
    </xdr:from>
    <xdr:to>
      <xdr:col>8</xdr:col>
      <xdr:colOff>0</xdr:colOff>
      <xdr:row>60</xdr:row>
      <xdr:rowOff>171450</xdr:rowOff>
    </xdr:to>
    <xdr:cxnSp macro="">
      <xdr:nvCxnSpPr>
        <xdr:cNvPr id="79" name="直線矢印コネクタ 78">
          <a:extLst>
            <a:ext uri="{FF2B5EF4-FFF2-40B4-BE49-F238E27FC236}">
              <a16:creationId xmlns:a16="http://schemas.microsoft.com/office/drawing/2014/main" id="{81CE7B73-FDFC-4479-A84E-2E354D511BF0}"/>
            </a:ext>
          </a:extLst>
        </xdr:cNvPr>
        <xdr:cNvCxnSpPr/>
      </xdr:nvCxnSpPr>
      <xdr:spPr>
        <a:xfrm>
          <a:off x="1438275" y="10753725"/>
          <a:ext cx="0" cy="5238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13</xdr:row>
      <xdr:rowOff>9525</xdr:rowOff>
    </xdr:from>
    <xdr:to>
      <xdr:col>8</xdr:col>
      <xdr:colOff>0</xdr:colOff>
      <xdr:row>14</xdr:row>
      <xdr:rowOff>161925</xdr:rowOff>
    </xdr:to>
    <xdr:cxnSp macro="">
      <xdr:nvCxnSpPr>
        <xdr:cNvPr id="80" name="直線コネクタ 79">
          <a:extLst>
            <a:ext uri="{FF2B5EF4-FFF2-40B4-BE49-F238E27FC236}">
              <a16:creationId xmlns:a16="http://schemas.microsoft.com/office/drawing/2014/main" id="{B75E4A29-D927-4BCF-9ECC-8CA368E2AB1F}"/>
            </a:ext>
          </a:extLst>
        </xdr:cNvPr>
        <xdr:cNvCxnSpPr/>
      </xdr:nvCxnSpPr>
      <xdr:spPr>
        <a:xfrm>
          <a:off x="1438275" y="2657475"/>
          <a:ext cx="0" cy="3333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16</xdr:row>
      <xdr:rowOff>0</xdr:rowOff>
    </xdr:from>
    <xdr:to>
      <xdr:col>8</xdr:col>
      <xdr:colOff>1</xdr:colOff>
      <xdr:row>18</xdr:row>
      <xdr:rowOff>0</xdr:rowOff>
    </xdr:to>
    <xdr:cxnSp macro="">
      <xdr:nvCxnSpPr>
        <xdr:cNvPr id="81" name="直線矢印コネクタ 80">
          <a:extLst>
            <a:ext uri="{FF2B5EF4-FFF2-40B4-BE49-F238E27FC236}">
              <a16:creationId xmlns:a16="http://schemas.microsoft.com/office/drawing/2014/main" id="{B0B22061-47BB-4C92-A66C-D8A88718ECBB}"/>
            </a:ext>
          </a:extLst>
        </xdr:cNvPr>
        <xdr:cNvCxnSpPr/>
      </xdr:nvCxnSpPr>
      <xdr:spPr>
        <a:xfrm>
          <a:off x="1438275" y="3190875"/>
          <a:ext cx="1" cy="3619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13</xdr:row>
      <xdr:rowOff>171450</xdr:rowOff>
    </xdr:from>
    <xdr:to>
      <xdr:col>18</xdr:col>
      <xdr:colOff>0</xdr:colOff>
      <xdr:row>13</xdr:row>
      <xdr:rowOff>171451</xdr:rowOff>
    </xdr:to>
    <xdr:cxnSp macro="">
      <xdr:nvCxnSpPr>
        <xdr:cNvPr id="82" name="直線コネクタ 81">
          <a:extLst>
            <a:ext uri="{FF2B5EF4-FFF2-40B4-BE49-F238E27FC236}">
              <a16:creationId xmlns:a16="http://schemas.microsoft.com/office/drawing/2014/main" id="{6FD28D4E-3E03-4BBE-8CF7-A2487C5A0932}"/>
            </a:ext>
          </a:extLst>
        </xdr:cNvPr>
        <xdr:cNvCxnSpPr/>
      </xdr:nvCxnSpPr>
      <xdr:spPr>
        <a:xfrm flipV="1">
          <a:off x="1438275" y="2819400"/>
          <a:ext cx="1905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171450</xdr:colOff>
      <xdr:row>17</xdr:row>
      <xdr:rowOff>9525</xdr:rowOff>
    </xdr:from>
    <xdr:to>
      <xdr:col>17</xdr:col>
      <xdr:colOff>180975</xdr:colOff>
      <xdr:row>18</xdr:row>
      <xdr:rowOff>9525</xdr:rowOff>
    </xdr:to>
    <xdr:cxnSp macro="">
      <xdr:nvCxnSpPr>
        <xdr:cNvPr id="83" name="直線矢印コネクタ 82">
          <a:extLst>
            <a:ext uri="{FF2B5EF4-FFF2-40B4-BE49-F238E27FC236}">
              <a16:creationId xmlns:a16="http://schemas.microsoft.com/office/drawing/2014/main" id="{4F172F78-DE78-466E-B545-FFE2A102DB93}"/>
            </a:ext>
          </a:extLst>
        </xdr:cNvPr>
        <xdr:cNvCxnSpPr/>
      </xdr:nvCxnSpPr>
      <xdr:spPr>
        <a:xfrm>
          <a:off x="3324225" y="3381375"/>
          <a:ext cx="9525" cy="18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xdr:colOff>
      <xdr:row>19</xdr:row>
      <xdr:rowOff>104775</xdr:rowOff>
    </xdr:from>
    <xdr:to>
      <xdr:col>27</xdr:col>
      <xdr:colOff>188383</xdr:colOff>
      <xdr:row>19</xdr:row>
      <xdr:rowOff>104776</xdr:rowOff>
    </xdr:to>
    <xdr:cxnSp macro="">
      <xdr:nvCxnSpPr>
        <xdr:cNvPr id="84" name="直線コネクタ 83">
          <a:extLst>
            <a:ext uri="{FF2B5EF4-FFF2-40B4-BE49-F238E27FC236}">
              <a16:creationId xmlns:a16="http://schemas.microsoft.com/office/drawing/2014/main" id="{164EBF1A-E0BA-454E-A602-8A3C58F82521}"/>
            </a:ext>
          </a:extLst>
        </xdr:cNvPr>
        <xdr:cNvCxnSpPr/>
      </xdr:nvCxnSpPr>
      <xdr:spPr>
        <a:xfrm>
          <a:off x="4886325" y="3838575"/>
          <a:ext cx="359833" cy="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9526</xdr:colOff>
      <xdr:row>19</xdr:row>
      <xdr:rowOff>114301</xdr:rowOff>
    </xdr:from>
    <xdr:to>
      <xdr:col>28</xdr:col>
      <xdr:colOff>2</xdr:colOff>
      <xdr:row>38</xdr:row>
      <xdr:rowOff>66677</xdr:rowOff>
    </xdr:to>
    <xdr:cxnSp macro="">
      <xdr:nvCxnSpPr>
        <xdr:cNvPr id="85" name="カギ線コネクタ 3">
          <a:extLst>
            <a:ext uri="{FF2B5EF4-FFF2-40B4-BE49-F238E27FC236}">
              <a16:creationId xmlns:a16="http://schemas.microsoft.com/office/drawing/2014/main" id="{8C3B62F9-44A2-47AA-9FCB-9B836377B0D6}"/>
            </a:ext>
          </a:extLst>
        </xdr:cNvPr>
        <xdr:cNvCxnSpPr/>
      </xdr:nvCxnSpPr>
      <xdr:spPr>
        <a:xfrm rot="5400000">
          <a:off x="2890838" y="4881564"/>
          <a:ext cx="3390901" cy="1323976"/>
        </a:xfrm>
        <a:prstGeom prst="bentConnector3">
          <a:avLst>
            <a:gd name="adj1" fmla="val 10028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19051</xdr:colOff>
      <xdr:row>38</xdr:row>
      <xdr:rowOff>95250</xdr:rowOff>
    </xdr:from>
    <xdr:to>
      <xdr:col>28</xdr:col>
      <xdr:colOff>4</xdr:colOff>
      <xdr:row>42</xdr:row>
      <xdr:rowOff>19050</xdr:rowOff>
    </xdr:to>
    <xdr:cxnSp macro="">
      <xdr:nvCxnSpPr>
        <xdr:cNvPr id="86" name="カギ線コネクタ 41">
          <a:extLst>
            <a:ext uri="{FF2B5EF4-FFF2-40B4-BE49-F238E27FC236}">
              <a16:creationId xmlns:a16="http://schemas.microsoft.com/office/drawing/2014/main" id="{91A1037A-BDBB-4EE4-B207-E0E6EB38B87F}"/>
            </a:ext>
          </a:extLst>
        </xdr:cNvPr>
        <xdr:cNvCxnSpPr/>
      </xdr:nvCxnSpPr>
      <xdr:spPr>
        <a:xfrm rot="10800000" flipV="1">
          <a:off x="3933826" y="7267575"/>
          <a:ext cx="1314453" cy="666750"/>
        </a:xfrm>
        <a:prstGeom prst="bentConnector3">
          <a:avLst>
            <a:gd name="adj1" fmla="val 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180975</xdr:colOff>
      <xdr:row>14</xdr:row>
      <xdr:rowOff>0</xdr:rowOff>
    </xdr:from>
    <xdr:to>
      <xdr:col>17</xdr:col>
      <xdr:colOff>180975</xdr:colOff>
      <xdr:row>14</xdr:row>
      <xdr:rowOff>179916</xdr:rowOff>
    </xdr:to>
    <xdr:cxnSp macro="">
      <xdr:nvCxnSpPr>
        <xdr:cNvPr id="87" name="直線コネクタ 86">
          <a:extLst>
            <a:ext uri="{FF2B5EF4-FFF2-40B4-BE49-F238E27FC236}">
              <a16:creationId xmlns:a16="http://schemas.microsoft.com/office/drawing/2014/main" id="{285E4A98-DA7B-4404-9FFF-D8D6C154F195}"/>
            </a:ext>
          </a:extLst>
        </xdr:cNvPr>
        <xdr:cNvCxnSpPr/>
      </xdr:nvCxnSpPr>
      <xdr:spPr>
        <a:xfrm>
          <a:off x="3333750" y="2828925"/>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171450</xdr:colOff>
      <xdr:row>36</xdr:row>
      <xdr:rowOff>9525</xdr:rowOff>
    </xdr:from>
    <xdr:to>
      <xdr:col>12</xdr:col>
      <xdr:colOff>180975</xdr:colOff>
      <xdr:row>37</xdr:row>
      <xdr:rowOff>9525</xdr:rowOff>
    </xdr:to>
    <xdr:cxnSp macro="">
      <xdr:nvCxnSpPr>
        <xdr:cNvPr id="88" name="直線矢印コネクタ 87">
          <a:extLst>
            <a:ext uri="{FF2B5EF4-FFF2-40B4-BE49-F238E27FC236}">
              <a16:creationId xmlns:a16="http://schemas.microsoft.com/office/drawing/2014/main" id="{FCF4966A-74DF-4612-B23B-D68A96BC3550}"/>
            </a:ext>
          </a:extLst>
        </xdr:cNvPr>
        <xdr:cNvCxnSpPr/>
      </xdr:nvCxnSpPr>
      <xdr:spPr>
        <a:xfrm>
          <a:off x="2371725" y="6819900"/>
          <a:ext cx="9525" cy="1809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180975</xdr:colOff>
      <xdr:row>33</xdr:row>
      <xdr:rowOff>0</xdr:rowOff>
    </xdr:from>
    <xdr:to>
      <xdr:col>12</xdr:col>
      <xdr:colOff>180975</xdr:colOff>
      <xdr:row>33</xdr:row>
      <xdr:rowOff>179916</xdr:rowOff>
    </xdr:to>
    <xdr:cxnSp macro="">
      <xdr:nvCxnSpPr>
        <xdr:cNvPr id="89" name="直線コネクタ 88">
          <a:extLst>
            <a:ext uri="{FF2B5EF4-FFF2-40B4-BE49-F238E27FC236}">
              <a16:creationId xmlns:a16="http://schemas.microsoft.com/office/drawing/2014/main" id="{7B6A419E-8494-49F4-9898-083B59106DA6}"/>
            </a:ext>
          </a:extLst>
        </xdr:cNvPr>
        <xdr:cNvCxnSpPr/>
      </xdr:nvCxnSpPr>
      <xdr:spPr>
        <a:xfrm>
          <a:off x="2381250" y="6267450"/>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171450</xdr:colOff>
      <xdr:row>66</xdr:row>
      <xdr:rowOff>9525</xdr:rowOff>
    </xdr:from>
    <xdr:to>
      <xdr:col>7</xdr:col>
      <xdr:colOff>180975</xdr:colOff>
      <xdr:row>67</xdr:row>
      <xdr:rowOff>9525</xdr:rowOff>
    </xdr:to>
    <xdr:cxnSp macro="">
      <xdr:nvCxnSpPr>
        <xdr:cNvPr id="90" name="直線矢印コネクタ 89">
          <a:extLst>
            <a:ext uri="{FF2B5EF4-FFF2-40B4-BE49-F238E27FC236}">
              <a16:creationId xmlns:a16="http://schemas.microsoft.com/office/drawing/2014/main" id="{7D45C34A-0F98-4AD1-8C34-838D8BBBD027}"/>
            </a:ext>
          </a:extLst>
        </xdr:cNvPr>
        <xdr:cNvCxnSpPr/>
      </xdr:nvCxnSpPr>
      <xdr:spPr>
        <a:xfrm>
          <a:off x="1419225" y="12220575"/>
          <a:ext cx="9525" cy="1905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180975</xdr:colOff>
      <xdr:row>63</xdr:row>
      <xdr:rowOff>0</xdr:rowOff>
    </xdr:from>
    <xdr:to>
      <xdr:col>7</xdr:col>
      <xdr:colOff>180975</xdr:colOff>
      <xdr:row>63</xdr:row>
      <xdr:rowOff>179916</xdr:rowOff>
    </xdr:to>
    <xdr:cxnSp macro="">
      <xdr:nvCxnSpPr>
        <xdr:cNvPr id="91" name="直線コネクタ 90">
          <a:extLst>
            <a:ext uri="{FF2B5EF4-FFF2-40B4-BE49-F238E27FC236}">
              <a16:creationId xmlns:a16="http://schemas.microsoft.com/office/drawing/2014/main" id="{A04B7932-EF66-4210-A9C2-4D75EB498AED}"/>
            </a:ext>
          </a:extLst>
        </xdr:cNvPr>
        <xdr:cNvCxnSpPr/>
      </xdr:nvCxnSpPr>
      <xdr:spPr>
        <a:xfrm>
          <a:off x="1428750" y="11649075"/>
          <a:ext cx="0" cy="1799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31750</xdr:colOff>
      <xdr:row>0</xdr:row>
      <xdr:rowOff>63500</xdr:rowOff>
    </xdr:from>
    <xdr:to>
      <xdr:col>2</xdr:col>
      <xdr:colOff>1313579</xdr:colOff>
      <xdr:row>1</xdr:row>
      <xdr:rowOff>145053</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84667" y="63500"/>
          <a:ext cx="1546412" cy="324970"/>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pPr algn="ctr"/>
          <a:r>
            <a:rPr kumimoji="1" lang="ja-JP" altLang="en-US" sz="1400" b="1"/>
            <a:t>波及効果計算</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8E88E-DEC1-4294-8A45-589683B971E0}">
  <sheetPr>
    <tabColor theme="8" tint="0.39997558519241921"/>
  </sheetPr>
  <dimension ref="B1:BW159"/>
  <sheetViews>
    <sheetView showGridLines="0" tabSelected="1" zoomScaleNormal="100" zoomScaleSheetLayoutView="100" workbookViewId="0">
      <selection activeCell="E84" sqref="E84:AE84"/>
    </sheetView>
  </sheetViews>
  <sheetFormatPr defaultColWidth="9" defaultRowHeight="13.2" x14ac:dyDescent="0.2"/>
  <cols>
    <col min="1" max="39" width="2.44140625" style="169" customWidth="1"/>
    <col min="40" max="16384" width="9" style="169"/>
  </cols>
  <sheetData>
    <row r="1" spans="2:39" ht="13.5" customHeight="1" x14ac:dyDescent="0.2"/>
    <row r="2" spans="2:39" ht="13.5" customHeight="1" x14ac:dyDescent="0.2"/>
    <row r="3" spans="2:39" ht="13.5" customHeight="1" x14ac:dyDescent="0.2"/>
    <row r="4" spans="2:39" ht="13.5" customHeight="1" x14ac:dyDescent="0.2"/>
    <row r="5" spans="2:39" ht="13.5" customHeight="1" x14ac:dyDescent="0.2">
      <c r="B5" s="290" t="s">
        <v>946</v>
      </c>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2"/>
    </row>
    <row r="6" spans="2:39" ht="51" customHeight="1" x14ac:dyDescent="0.2">
      <c r="B6" s="554" t="s">
        <v>930</v>
      </c>
      <c r="C6" s="554"/>
      <c r="D6" s="554"/>
      <c r="E6" s="554"/>
      <c r="F6" s="554"/>
      <c r="G6" s="554"/>
      <c r="H6" s="554"/>
      <c r="I6" s="554"/>
      <c r="J6" s="554"/>
      <c r="K6" s="554"/>
      <c r="L6" s="554"/>
      <c r="M6" s="554"/>
      <c r="N6" s="554"/>
      <c r="O6" s="554"/>
      <c r="P6" s="554"/>
      <c r="Q6" s="554"/>
      <c r="R6" s="554"/>
      <c r="S6" s="554"/>
      <c r="T6" s="554"/>
      <c r="U6" s="554"/>
      <c r="V6" s="554"/>
      <c r="W6" s="554"/>
      <c r="X6" s="554"/>
      <c r="Y6" s="554"/>
      <c r="Z6" s="554"/>
      <c r="AA6" s="554"/>
      <c r="AB6" s="554"/>
      <c r="AC6" s="554"/>
      <c r="AD6" s="554"/>
      <c r="AE6" s="554"/>
      <c r="AF6" s="554"/>
      <c r="AG6" s="554"/>
      <c r="AH6" s="554"/>
      <c r="AI6" s="554"/>
      <c r="AJ6" s="554"/>
      <c r="AK6" s="554"/>
      <c r="AL6" s="554"/>
      <c r="AM6" s="354"/>
    </row>
    <row r="7" spans="2:39" ht="13.5" customHeight="1" x14ac:dyDescent="0.2">
      <c r="B7" s="176" t="s">
        <v>813</v>
      </c>
      <c r="C7" s="297"/>
      <c r="D7" s="297"/>
      <c r="E7" s="297"/>
      <c r="F7" s="297"/>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row>
    <row r="8" spans="2:39" ht="13.5" customHeight="1" x14ac:dyDescent="0.2">
      <c r="B8" s="169" t="s">
        <v>814</v>
      </c>
    </row>
    <row r="9" spans="2:39" ht="13.5" customHeight="1" x14ac:dyDescent="0.2"/>
    <row r="10" spans="2:39" ht="15" customHeight="1" x14ac:dyDescent="0.2">
      <c r="D10" s="555" t="s">
        <v>815</v>
      </c>
      <c r="E10" s="556"/>
      <c r="F10" s="556"/>
      <c r="G10" s="556"/>
      <c r="H10" s="556"/>
      <c r="I10" s="556"/>
      <c r="J10" s="556"/>
      <c r="K10" s="556"/>
      <c r="L10" s="556"/>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8"/>
    </row>
    <row r="11" spans="2:39" ht="13.5" customHeight="1" x14ac:dyDescent="0.2">
      <c r="D11" s="559" t="s">
        <v>816</v>
      </c>
      <c r="E11" s="560"/>
      <c r="F11" s="560"/>
      <c r="G11" s="560"/>
      <c r="H11" s="560"/>
      <c r="I11" s="560"/>
      <c r="J11" s="560"/>
      <c r="K11" s="560"/>
      <c r="L11" s="561"/>
      <c r="M11" s="538" t="s">
        <v>817</v>
      </c>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row>
    <row r="12" spans="2:39" ht="13.5" customHeight="1" x14ac:dyDescent="0.2">
      <c r="D12" s="551" t="s">
        <v>818</v>
      </c>
      <c r="E12" s="552"/>
      <c r="F12" s="552"/>
      <c r="G12" s="552"/>
      <c r="H12" s="552"/>
      <c r="I12" s="552"/>
      <c r="J12" s="552"/>
      <c r="K12" s="552"/>
      <c r="L12" s="553"/>
      <c r="M12" s="503" t="s">
        <v>819</v>
      </c>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5"/>
    </row>
    <row r="13" spans="2:39" ht="13.5" customHeight="1" x14ac:dyDescent="0.2">
      <c r="D13" s="541" t="s">
        <v>820</v>
      </c>
      <c r="E13" s="542"/>
      <c r="F13" s="542"/>
      <c r="G13" s="542"/>
      <c r="H13" s="542"/>
      <c r="I13" s="542"/>
      <c r="J13" s="542"/>
      <c r="K13" s="542"/>
      <c r="L13" s="543"/>
      <c r="M13" s="519" t="s">
        <v>821</v>
      </c>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1"/>
    </row>
    <row r="14" spans="2:39" ht="15" customHeight="1" x14ac:dyDescent="0.2">
      <c r="D14" s="544" t="s">
        <v>822</v>
      </c>
      <c r="E14" s="545"/>
      <c r="F14" s="545"/>
      <c r="G14" s="545"/>
      <c r="H14" s="545"/>
      <c r="I14" s="545"/>
      <c r="J14" s="545"/>
      <c r="K14" s="355"/>
      <c r="L14" s="355"/>
      <c r="M14" s="546"/>
      <c r="N14" s="546"/>
      <c r="O14" s="546"/>
      <c r="P14" s="546"/>
      <c r="Q14" s="546"/>
      <c r="R14" s="546"/>
      <c r="S14" s="546"/>
      <c r="T14" s="546"/>
      <c r="U14" s="546"/>
      <c r="V14" s="546"/>
      <c r="W14" s="546"/>
      <c r="X14" s="546"/>
      <c r="Y14" s="546"/>
      <c r="Z14" s="546"/>
      <c r="AA14" s="546"/>
      <c r="AB14" s="546"/>
      <c r="AC14" s="546"/>
      <c r="AD14" s="546"/>
      <c r="AE14" s="546"/>
      <c r="AF14" s="546"/>
      <c r="AG14" s="546"/>
      <c r="AH14" s="546"/>
      <c r="AI14" s="546"/>
      <c r="AJ14" s="546"/>
      <c r="AK14" s="547"/>
    </row>
    <row r="15" spans="2:39" ht="13.5" customHeight="1" x14ac:dyDescent="0.2">
      <c r="D15" s="548" t="s">
        <v>823</v>
      </c>
      <c r="E15" s="549"/>
      <c r="F15" s="549"/>
      <c r="G15" s="549"/>
      <c r="H15" s="549"/>
      <c r="I15" s="549"/>
      <c r="J15" s="549"/>
      <c r="K15" s="549"/>
      <c r="L15" s="550"/>
      <c r="M15" s="538" t="s">
        <v>824</v>
      </c>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40"/>
    </row>
    <row r="16" spans="2:39" ht="13.5" customHeight="1" x14ac:dyDescent="0.2">
      <c r="D16" s="526" t="s">
        <v>825</v>
      </c>
      <c r="E16" s="527"/>
      <c r="F16" s="527"/>
      <c r="G16" s="527"/>
      <c r="H16" s="527"/>
      <c r="I16" s="527"/>
      <c r="J16" s="527"/>
      <c r="K16" s="527"/>
      <c r="L16" s="528"/>
      <c r="M16" s="529" t="s">
        <v>826</v>
      </c>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1"/>
    </row>
    <row r="17" spans="2:38" ht="15" customHeight="1" x14ac:dyDescent="0.2">
      <c r="D17" s="532" t="s">
        <v>827</v>
      </c>
      <c r="E17" s="533"/>
      <c r="F17" s="533"/>
      <c r="G17" s="533"/>
      <c r="H17" s="533"/>
      <c r="I17" s="533"/>
      <c r="J17" s="533"/>
      <c r="K17" s="533"/>
      <c r="L17" s="533"/>
      <c r="M17" s="533"/>
      <c r="N17" s="533"/>
      <c r="O17" s="533"/>
      <c r="P17" s="533"/>
      <c r="Q17" s="533"/>
      <c r="R17" s="533"/>
      <c r="S17" s="533"/>
      <c r="T17" s="533"/>
      <c r="U17" s="533"/>
      <c r="V17" s="533"/>
      <c r="W17" s="533"/>
      <c r="X17" s="533"/>
      <c r="Y17" s="533"/>
      <c r="Z17" s="533"/>
      <c r="AA17" s="533"/>
      <c r="AB17" s="533"/>
      <c r="AC17" s="533"/>
      <c r="AD17" s="533"/>
      <c r="AE17" s="533"/>
      <c r="AF17" s="533"/>
      <c r="AG17" s="533"/>
      <c r="AH17" s="533"/>
      <c r="AI17" s="533"/>
      <c r="AJ17" s="533"/>
      <c r="AK17" s="534"/>
    </row>
    <row r="18" spans="2:38" ht="13.5" customHeight="1" x14ac:dyDescent="0.2">
      <c r="D18" s="535" t="s">
        <v>828</v>
      </c>
      <c r="E18" s="536"/>
      <c r="F18" s="536"/>
      <c r="G18" s="536"/>
      <c r="H18" s="536"/>
      <c r="I18" s="536"/>
      <c r="J18" s="536"/>
      <c r="K18" s="536"/>
      <c r="L18" s="537"/>
      <c r="M18" s="538" t="s">
        <v>902</v>
      </c>
      <c r="N18" s="539"/>
      <c r="O18" s="539"/>
      <c r="P18" s="539"/>
      <c r="Q18" s="539"/>
      <c r="R18" s="539"/>
      <c r="S18" s="539"/>
      <c r="T18" s="539"/>
      <c r="U18" s="539"/>
      <c r="V18" s="539"/>
      <c r="W18" s="539"/>
      <c r="X18" s="539"/>
      <c r="Y18" s="539"/>
      <c r="Z18" s="539"/>
      <c r="AA18" s="539"/>
      <c r="AB18" s="539"/>
      <c r="AC18" s="539"/>
      <c r="AD18" s="539"/>
      <c r="AE18" s="539"/>
      <c r="AF18" s="539"/>
      <c r="AG18" s="539"/>
      <c r="AH18" s="539"/>
      <c r="AI18" s="539"/>
      <c r="AJ18" s="539"/>
      <c r="AK18" s="540"/>
    </row>
    <row r="19" spans="2:38" ht="13.5" customHeight="1" x14ac:dyDescent="0.2">
      <c r="D19" s="513" t="s">
        <v>829</v>
      </c>
      <c r="E19" s="514"/>
      <c r="F19" s="514"/>
      <c r="G19" s="514"/>
      <c r="H19" s="514"/>
      <c r="I19" s="514"/>
      <c r="J19" s="514"/>
      <c r="K19" s="514"/>
      <c r="L19" s="515"/>
      <c r="M19" s="503" t="s">
        <v>931</v>
      </c>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5"/>
    </row>
    <row r="20" spans="2:38" ht="13.5" customHeight="1" x14ac:dyDescent="0.2">
      <c r="D20" s="516" t="s">
        <v>830</v>
      </c>
      <c r="E20" s="517"/>
      <c r="F20" s="517"/>
      <c r="G20" s="517"/>
      <c r="H20" s="517"/>
      <c r="I20" s="517"/>
      <c r="J20" s="517"/>
      <c r="K20" s="517"/>
      <c r="L20" s="518"/>
      <c r="M20" s="519" t="s">
        <v>831</v>
      </c>
      <c r="N20" s="520"/>
      <c r="O20" s="520"/>
      <c r="P20" s="520"/>
      <c r="Q20" s="520"/>
      <c r="R20" s="520"/>
      <c r="S20" s="520"/>
      <c r="T20" s="520"/>
      <c r="U20" s="520"/>
      <c r="V20" s="520"/>
      <c r="W20" s="520"/>
      <c r="X20" s="520"/>
      <c r="Y20" s="520"/>
      <c r="Z20" s="520"/>
      <c r="AA20" s="520"/>
      <c r="AB20" s="520"/>
      <c r="AC20" s="520"/>
      <c r="AD20" s="520"/>
      <c r="AE20" s="520"/>
      <c r="AF20" s="520"/>
      <c r="AG20" s="520"/>
      <c r="AH20" s="520"/>
      <c r="AI20" s="520"/>
      <c r="AJ20" s="520"/>
      <c r="AK20" s="521"/>
    </row>
    <row r="21" spans="2:38" ht="28.2" customHeight="1" x14ac:dyDescent="0.2">
      <c r="D21" s="522" t="s">
        <v>832</v>
      </c>
      <c r="E21" s="523"/>
      <c r="F21" s="523"/>
      <c r="G21" s="523"/>
      <c r="H21" s="523"/>
      <c r="I21" s="523"/>
      <c r="J21" s="523"/>
      <c r="K21" s="523"/>
      <c r="L21" s="523"/>
      <c r="M21" s="524" t="s">
        <v>901</v>
      </c>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5"/>
    </row>
    <row r="22" spans="2:38" ht="13.5" customHeight="1" x14ac:dyDescent="0.2">
      <c r="D22" s="500" t="s">
        <v>833</v>
      </c>
      <c r="E22" s="501"/>
      <c r="F22" s="501"/>
      <c r="G22" s="501"/>
      <c r="H22" s="501"/>
      <c r="I22" s="501"/>
      <c r="J22" s="501"/>
      <c r="K22" s="501"/>
      <c r="L22" s="502"/>
      <c r="M22" s="503" t="s">
        <v>834</v>
      </c>
      <c r="N22" s="504"/>
      <c r="O22" s="504"/>
      <c r="P22" s="504"/>
      <c r="Q22" s="504"/>
      <c r="R22" s="504"/>
      <c r="S22" s="504"/>
      <c r="T22" s="504"/>
      <c r="U22" s="504"/>
      <c r="V22" s="504"/>
      <c r="W22" s="504"/>
      <c r="X22" s="504"/>
      <c r="Y22" s="504"/>
      <c r="Z22" s="504"/>
      <c r="AA22" s="504"/>
      <c r="AB22" s="504"/>
      <c r="AC22" s="504"/>
      <c r="AD22" s="504"/>
      <c r="AE22" s="504"/>
      <c r="AF22" s="504"/>
      <c r="AG22" s="504"/>
      <c r="AH22" s="504"/>
      <c r="AI22" s="504"/>
      <c r="AJ22" s="504"/>
      <c r="AK22" s="505"/>
    </row>
    <row r="23" spans="2:38" ht="13.5" customHeight="1" x14ac:dyDescent="0.2">
      <c r="D23" s="500" t="s">
        <v>835</v>
      </c>
      <c r="E23" s="501"/>
      <c r="F23" s="501"/>
      <c r="G23" s="501"/>
      <c r="H23" s="501"/>
      <c r="I23" s="501"/>
      <c r="J23" s="501"/>
      <c r="K23" s="501"/>
      <c r="L23" s="502"/>
      <c r="M23" s="503" t="s">
        <v>836</v>
      </c>
      <c r="N23" s="504"/>
      <c r="O23" s="504"/>
      <c r="P23" s="504"/>
      <c r="Q23" s="504"/>
      <c r="R23" s="504"/>
      <c r="S23" s="504"/>
      <c r="T23" s="504"/>
      <c r="U23" s="504"/>
      <c r="V23" s="504"/>
      <c r="W23" s="504"/>
      <c r="X23" s="504"/>
      <c r="Y23" s="504"/>
      <c r="Z23" s="504"/>
      <c r="AA23" s="504"/>
      <c r="AB23" s="504"/>
      <c r="AC23" s="504"/>
      <c r="AD23" s="504"/>
      <c r="AE23" s="504"/>
      <c r="AF23" s="504"/>
      <c r="AG23" s="504"/>
      <c r="AH23" s="504"/>
      <c r="AI23" s="504"/>
      <c r="AJ23" s="504"/>
      <c r="AK23" s="505"/>
    </row>
    <row r="24" spans="2:38" ht="13.5" customHeight="1" x14ac:dyDescent="0.2">
      <c r="D24" s="500" t="s">
        <v>837</v>
      </c>
      <c r="E24" s="501"/>
      <c r="F24" s="501"/>
      <c r="G24" s="501"/>
      <c r="H24" s="501"/>
      <c r="I24" s="501"/>
      <c r="J24" s="501"/>
      <c r="K24" s="501"/>
      <c r="L24" s="502"/>
      <c r="M24" s="503" t="s">
        <v>838</v>
      </c>
      <c r="N24" s="504"/>
      <c r="O24" s="504"/>
      <c r="P24" s="504"/>
      <c r="Q24" s="504"/>
      <c r="R24" s="504"/>
      <c r="S24" s="504"/>
      <c r="T24" s="504"/>
      <c r="U24" s="504"/>
      <c r="V24" s="504"/>
      <c r="W24" s="504"/>
      <c r="X24" s="504"/>
      <c r="Y24" s="504"/>
      <c r="Z24" s="504"/>
      <c r="AA24" s="504"/>
      <c r="AB24" s="504"/>
      <c r="AC24" s="504"/>
      <c r="AD24" s="504"/>
      <c r="AE24" s="504"/>
      <c r="AF24" s="504"/>
      <c r="AG24" s="504"/>
      <c r="AH24" s="504"/>
      <c r="AI24" s="504"/>
      <c r="AJ24" s="504"/>
      <c r="AK24" s="505"/>
    </row>
    <row r="25" spans="2:38" ht="13.5" customHeight="1" x14ac:dyDescent="0.2">
      <c r="D25" s="506" t="s">
        <v>839</v>
      </c>
      <c r="E25" s="507"/>
      <c r="F25" s="507"/>
      <c r="G25" s="507"/>
      <c r="H25" s="507"/>
      <c r="I25" s="507"/>
      <c r="J25" s="507"/>
      <c r="K25" s="507"/>
      <c r="L25" s="508"/>
      <c r="M25" s="509" t="s">
        <v>840</v>
      </c>
      <c r="N25" s="510"/>
      <c r="O25" s="510"/>
      <c r="P25" s="510"/>
      <c r="Q25" s="510"/>
      <c r="R25" s="510"/>
      <c r="S25" s="510"/>
      <c r="T25" s="510"/>
      <c r="U25" s="510"/>
      <c r="V25" s="510"/>
      <c r="W25" s="510"/>
      <c r="X25" s="510"/>
      <c r="Y25" s="510"/>
      <c r="Z25" s="510"/>
      <c r="AA25" s="510"/>
      <c r="AB25" s="510"/>
      <c r="AC25" s="510"/>
      <c r="AD25" s="510"/>
      <c r="AE25" s="510"/>
      <c r="AF25" s="510"/>
      <c r="AG25" s="510"/>
      <c r="AH25" s="510"/>
      <c r="AI25" s="510"/>
      <c r="AJ25" s="510"/>
      <c r="AK25" s="511"/>
    </row>
    <row r="26" spans="2:38" ht="13.5" customHeight="1" x14ac:dyDescent="0.2">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row>
    <row r="27" spans="2:38" ht="13.5" customHeight="1" x14ac:dyDescent="0.2"/>
    <row r="28" spans="2:38" ht="13.5" customHeight="1" x14ac:dyDescent="0.2">
      <c r="B28" s="290" t="s">
        <v>841</v>
      </c>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2"/>
    </row>
    <row r="29" spans="2:38" s="356" customFormat="1" ht="97.8" customHeight="1" x14ac:dyDescent="0.2">
      <c r="B29" s="462" t="s">
        <v>932</v>
      </c>
      <c r="C29" s="512"/>
      <c r="D29" s="512"/>
      <c r="E29" s="512"/>
      <c r="F29" s="512"/>
      <c r="G29" s="512"/>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row>
    <row r="30" spans="2:38" ht="13.5" customHeight="1" x14ac:dyDescent="0.2"/>
    <row r="31" spans="2:38" ht="13.5" customHeight="1" x14ac:dyDescent="0.2">
      <c r="B31" s="290" t="s">
        <v>842</v>
      </c>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291"/>
      <c r="AL31" s="292"/>
    </row>
    <row r="32" spans="2:38" ht="13.5" customHeight="1" x14ac:dyDescent="0.2">
      <c r="B32" s="169" t="s">
        <v>843</v>
      </c>
    </row>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spans="2:65" ht="13.5" customHeight="1" x14ac:dyDescent="0.2"/>
    <row r="50" spans="2:65" ht="13.5" customHeight="1" x14ac:dyDescent="0.2"/>
    <row r="51" spans="2:65" ht="13.5" customHeight="1" x14ac:dyDescent="0.2">
      <c r="B51" s="290" t="s">
        <v>844</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8"/>
      <c r="AM51" s="171"/>
      <c r="AN51" s="171"/>
      <c r="AO51" s="171"/>
      <c r="AP51" s="171"/>
      <c r="AQ51" s="171"/>
      <c r="AR51" s="171"/>
      <c r="AS51" s="171"/>
      <c r="AT51" s="171"/>
      <c r="AU51" s="171"/>
      <c r="AV51" s="171"/>
      <c r="AW51" s="171"/>
      <c r="AX51" s="171"/>
      <c r="AY51" s="171"/>
      <c r="AZ51" s="171"/>
      <c r="BA51" s="171"/>
      <c r="BB51" s="171"/>
      <c r="BC51" s="171"/>
      <c r="BD51" s="171"/>
      <c r="BE51" s="171"/>
      <c r="BF51" s="171"/>
      <c r="BG51" s="171"/>
      <c r="BH51" s="171"/>
      <c r="BI51" s="171"/>
      <c r="BJ51" s="171"/>
      <c r="BK51" s="171"/>
      <c r="BL51" s="171"/>
      <c r="BM51" s="171"/>
    </row>
    <row r="52" spans="2:65" ht="31.2" customHeight="1" x14ac:dyDescent="0.2">
      <c r="B52" s="462" t="s">
        <v>933</v>
      </c>
      <c r="C52" s="462"/>
      <c r="D52" s="462"/>
      <c r="E52" s="462"/>
      <c r="F52" s="462"/>
      <c r="G52" s="462"/>
      <c r="H52" s="462"/>
      <c r="I52" s="462"/>
      <c r="J52" s="462"/>
      <c r="K52" s="462"/>
      <c r="L52" s="462"/>
      <c r="M52" s="462"/>
      <c r="N52" s="462"/>
      <c r="O52" s="462"/>
      <c r="P52" s="462"/>
      <c r="Q52" s="462"/>
      <c r="R52" s="462"/>
      <c r="S52" s="462"/>
      <c r="T52" s="462"/>
      <c r="U52" s="462"/>
      <c r="V52" s="462"/>
      <c r="W52" s="462"/>
      <c r="X52" s="462"/>
      <c r="Y52" s="462"/>
      <c r="Z52" s="462"/>
      <c r="AA52" s="462"/>
      <c r="AB52" s="462"/>
      <c r="AC52" s="462"/>
      <c r="AD52" s="462"/>
      <c r="AE52" s="462"/>
      <c r="AF52" s="462"/>
      <c r="AG52" s="462"/>
      <c r="AH52" s="462"/>
      <c r="AI52" s="462"/>
      <c r="AJ52" s="462"/>
      <c r="AK52" s="462"/>
      <c r="AL52" s="462"/>
      <c r="AM52" s="171"/>
      <c r="AN52" s="171"/>
      <c r="AO52" s="171"/>
      <c r="AP52" s="171"/>
      <c r="AQ52" s="171"/>
      <c r="AR52" s="171"/>
      <c r="AS52" s="171"/>
      <c r="AT52" s="171"/>
      <c r="AU52" s="171"/>
      <c r="AV52" s="171"/>
      <c r="AW52" s="171"/>
      <c r="AX52" s="171"/>
      <c r="AY52" s="171"/>
      <c r="AZ52" s="171"/>
      <c r="BA52" s="171"/>
      <c r="BB52" s="171"/>
      <c r="BC52" s="171"/>
      <c r="BD52" s="171"/>
      <c r="BE52" s="171"/>
      <c r="BF52" s="171"/>
      <c r="BG52" s="171"/>
      <c r="BH52" s="171"/>
      <c r="BI52" s="171"/>
      <c r="BJ52" s="171"/>
      <c r="BK52" s="171"/>
      <c r="BL52" s="171"/>
      <c r="BM52" s="171"/>
    </row>
    <row r="53" spans="2:65" ht="13.5" customHeight="1" x14ac:dyDescent="0.2">
      <c r="B53" s="169" t="s">
        <v>934</v>
      </c>
    </row>
    <row r="54" spans="2:65" ht="13.5" customHeight="1" x14ac:dyDescent="0.2"/>
    <row r="55" spans="2:65" ht="13.5" customHeight="1" x14ac:dyDescent="0.2"/>
    <row r="56" spans="2:65" ht="13.5" customHeight="1" x14ac:dyDescent="0.2"/>
    <row r="57" spans="2:65" ht="13.5" customHeight="1" x14ac:dyDescent="0.2"/>
    <row r="58" spans="2:65" ht="13.5" customHeight="1" x14ac:dyDescent="0.2"/>
    <row r="59" spans="2:65" ht="13.5" customHeight="1" x14ac:dyDescent="0.2"/>
    <row r="60" spans="2:65" ht="13.5" customHeight="1" x14ac:dyDescent="0.2"/>
    <row r="61" spans="2:65" ht="13.5" customHeight="1" x14ac:dyDescent="0.2"/>
    <row r="62" spans="2:65" ht="13.5" customHeight="1" x14ac:dyDescent="0.2"/>
    <row r="63" spans="2:65" ht="13.5" customHeight="1" x14ac:dyDescent="0.2"/>
    <row r="64" spans="2:65" ht="13.5" customHeight="1" x14ac:dyDescent="0.2"/>
    <row r="65" spans="2:38" ht="13.5" customHeight="1" x14ac:dyDescent="0.2"/>
    <row r="66" spans="2:38" ht="13.5" customHeight="1" x14ac:dyDescent="0.2"/>
    <row r="67" spans="2:38" ht="13.5" customHeight="1" x14ac:dyDescent="0.2"/>
    <row r="68" spans="2:38" ht="13.5" customHeight="1" x14ac:dyDescent="0.2"/>
    <row r="69" spans="2:38" ht="13.5" customHeight="1" x14ac:dyDescent="0.2"/>
    <row r="70" spans="2:38" ht="13.5" customHeight="1" x14ac:dyDescent="0.2">
      <c r="B70" s="173"/>
    </row>
    <row r="71" spans="2:38" ht="13.5" customHeight="1" x14ac:dyDescent="0.2"/>
    <row r="72" spans="2:38" ht="13.5" customHeight="1" x14ac:dyDescent="0.2"/>
    <row r="73" spans="2:38" ht="13.5" customHeight="1" x14ac:dyDescent="0.2">
      <c r="B73" s="290" t="s">
        <v>845</v>
      </c>
      <c r="C73" s="291"/>
      <c r="D73" s="291"/>
      <c r="E73" s="291"/>
      <c r="F73" s="291"/>
      <c r="G73" s="291"/>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2"/>
    </row>
    <row r="74" spans="2:38" ht="13.5" customHeight="1" x14ac:dyDescent="0.2">
      <c r="B74" s="169" t="s">
        <v>846</v>
      </c>
    </row>
    <row r="75" spans="2:38" ht="13.5" customHeight="1" x14ac:dyDescent="0.2">
      <c r="B75" s="176"/>
    </row>
    <row r="76" spans="2:38" ht="13.5" customHeight="1" x14ac:dyDescent="0.2">
      <c r="B76" s="176" t="s">
        <v>847</v>
      </c>
      <c r="C76" s="297"/>
      <c r="D76" s="297"/>
      <c r="E76" s="297"/>
      <c r="F76" s="297"/>
      <c r="G76" s="297"/>
      <c r="H76" s="297"/>
      <c r="I76" s="297"/>
      <c r="J76" s="297"/>
      <c r="K76" s="297"/>
      <c r="L76" s="297"/>
      <c r="M76" s="297"/>
      <c r="N76" s="297"/>
      <c r="O76" s="297"/>
      <c r="P76" s="297"/>
      <c r="Q76" s="297"/>
      <c r="R76" s="297"/>
      <c r="S76" s="297"/>
      <c r="T76" s="297"/>
      <c r="U76" s="297"/>
      <c r="V76" s="297"/>
      <c r="W76" s="297"/>
      <c r="X76" s="297"/>
      <c r="Y76" s="297"/>
      <c r="Z76" s="297"/>
      <c r="AA76" s="297"/>
      <c r="AB76" s="297"/>
      <c r="AC76" s="297"/>
      <c r="AD76" s="297"/>
      <c r="AE76" s="297"/>
      <c r="AF76" s="297"/>
      <c r="AG76" s="297"/>
      <c r="AH76" s="297"/>
      <c r="AI76" s="297"/>
      <c r="AJ76" s="297"/>
      <c r="AK76" s="297"/>
      <c r="AL76" s="297"/>
    </row>
    <row r="77" spans="2:38" ht="47.4" customHeight="1" x14ac:dyDescent="0.2">
      <c r="C77" s="462" t="s">
        <v>935</v>
      </c>
      <c r="D77" s="462"/>
      <c r="E77" s="462"/>
      <c r="F77" s="462"/>
      <c r="G77" s="462"/>
      <c r="H77" s="462"/>
      <c r="I77" s="462"/>
      <c r="J77" s="462"/>
      <c r="K77" s="462"/>
      <c r="L77" s="462"/>
      <c r="M77" s="462"/>
      <c r="N77" s="462"/>
      <c r="O77" s="462"/>
      <c r="P77" s="462"/>
      <c r="Q77" s="462"/>
      <c r="R77" s="462"/>
      <c r="S77" s="462"/>
      <c r="T77" s="462"/>
      <c r="U77" s="462"/>
      <c r="V77" s="462"/>
      <c r="W77" s="462"/>
      <c r="X77" s="462"/>
      <c r="Y77" s="462"/>
      <c r="Z77" s="462"/>
      <c r="AA77" s="462"/>
      <c r="AB77" s="462"/>
      <c r="AC77" s="462"/>
      <c r="AD77" s="462"/>
      <c r="AE77" s="462"/>
      <c r="AF77" s="462"/>
      <c r="AG77" s="462"/>
      <c r="AH77" s="462"/>
      <c r="AI77" s="462"/>
      <c r="AJ77" s="462"/>
      <c r="AK77" s="462"/>
      <c r="AL77" s="462"/>
    </row>
    <row r="78" spans="2:38" ht="28.2" customHeight="1" x14ac:dyDescent="0.2">
      <c r="C78" s="463" t="s">
        <v>848</v>
      </c>
      <c r="D78" s="463"/>
      <c r="E78" s="463"/>
      <c r="F78" s="463"/>
      <c r="G78" s="463"/>
      <c r="H78" s="463"/>
      <c r="I78" s="463"/>
      <c r="J78" s="463"/>
      <c r="K78" s="463"/>
      <c r="L78" s="463"/>
      <c r="M78" s="463"/>
      <c r="N78" s="463"/>
      <c r="O78" s="463"/>
      <c r="P78" s="463"/>
      <c r="Q78" s="463"/>
      <c r="R78" s="463"/>
      <c r="S78" s="463"/>
      <c r="T78" s="463"/>
      <c r="U78" s="463"/>
      <c r="V78" s="463"/>
      <c r="W78" s="463"/>
      <c r="X78" s="463"/>
      <c r="Y78" s="463"/>
      <c r="Z78" s="463"/>
      <c r="AA78" s="463"/>
      <c r="AB78" s="463"/>
      <c r="AC78" s="463"/>
      <c r="AD78" s="463"/>
      <c r="AE78" s="463"/>
      <c r="AF78" s="463"/>
      <c r="AG78" s="463"/>
      <c r="AH78" s="463"/>
      <c r="AI78" s="463"/>
      <c r="AJ78" s="463"/>
      <c r="AK78" s="463"/>
      <c r="AL78" s="463"/>
    </row>
    <row r="79" spans="2:38" ht="13.5" customHeight="1" x14ac:dyDescent="0.2"/>
    <row r="80" spans="2:38" ht="13.5" customHeight="1" x14ac:dyDescent="0.2">
      <c r="B80" s="176" t="s">
        <v>849</v>
      </c>
      <c r="C80" s="299"/>
      <c r="D80" s="299"/>
      <c r="E80" s="300"/>
      <c r="F80" s="300"/>
      <c r="G80" s="300"/>
      <c r="H80" s="300"/>
      <c r="I80" s="300"/>
      <c r="J80" s="300"/>
      <c r="K80" s="300"/>
      <c r="L80" s="300"/>
      <c r="M80" s="297"/>
      <c r="N80" s="297"/>
      <c r="O80" s="297"/>
      <c r="P80" s="297"/>
      <c r="Q80" s="297"/>
      <c r="R80" s="297"/>
      <c r="S80" s="297"/>
      <c r="T80" s="297"/>
      <c r="U80" s="297"/>
      <c r="V80" s="297"/>
      <c r="W80" s="297"/>
      <c r="X80" s="297"/>
      <c r="Y80" s="297"/>
      <c r="Z80" s="297"/>
      <c r="AA80" s="297"/>
      <c r="AB80" s="297"/>
      <c r="AC80" s="297"/>
      <c r="AD80" s="297"/>
      <c r="AE80" s="297"/>
      <c r="AF80" s="297"/>
      <c r="AG80" s="297"/>
      <c r="AH80" s="297"/>
      <c r="AI80" s="297"/>
      <c r="AJ80" s="297"/>
      <c r="AK80" s="297"/>
      <c r="AL80" s="297"/>
    </row>
    <row r="81" spans="2:38" ht="82.2" customHeight="1" x14ac:dyDescent="0.2">
      <c r="C81" s="462" t="s">
        <v>936</v>
      </c>
      <c r="D81" s="462"/>
      <c r="E81" s="462"/>
      <c r="F81" s="462"/>
      <c r="G81" s="462"/>
      <c r="H81" s="462"/>
      <c r="I81" s="462"/>
      <c r="J81" s="462"/>
      <c r="K81" s="462"/>
      <c r="L81" s="462"/>
      <c r="M81" s="462"/>
      <c r="N81" s="462"/>
      <c r="O81" s="462"/>
      <c r="P81" s="462"/>
      <c r="Q81" s="462"/>
      <c r="R81" s="462"/>
      <c r="S81" s="462"/>
      <c r="T81" s="462"/>
      <c r="U81" s="462"/>
      <c r="V81" s="462"/>
      <c r="W81" s="462"/>
      <c r="X81" s="462"/>
      <c r="Y81" s="462"/>
      <c r="Z81" s="462"/>
      <c r="AA81" s="462"/>
      <c r="AB81" s="462"/>
      <c r="AC81" s="462"/>
      <c r="AD81" s="462"/>
      <c r="AE81" s="462"/>
      <c r="AF81" s="462"/>
      <c r="AG81" s="462"/>
      <c r="AH81" s="462"/>
      <c r="AI81" s="462"/>
      <c r="AJ81" s="462"/>
      <c r="AK81" s="462"/>
      <c r="AL81" s="462"/>
    </row>
    <row r="82" spans="2:38" ht="13.5" customHeight="1" x14ac:dyDescent="0.2"/>
    <row r="83" spans="2:38" ht="13.5" customHeight="1" x14ac:dyDescent="0.2">
      <c r="D83" s="169" t="s">
        <v>850</v>
      </c>
    </row>
    <row r="84" spans="2:38" ht="13.5" customHeight="1" x14ac:dyDescent="0.2">
      <c r="B84" s="174"/>
      <c r="C84" s="174"/>
      <c r="D84" s="174"/>
      <c r="E84" s="492" t="s">
        <v>1</v>
      </c>
      <c r="F84" s="493"/>
      <c r="G84" s="493"/>
      <c r="H84" s="493"/>
      <c r="I84" s="493"/>
      <c r="J84" s="493"/>
      <c r="K84" s="493"/>
      <c r="L84" s="493"/>
      <c r="M84" s="493"/>
      <c r="N84" s="493"/>
      <c r="O84" s="493"/>
      <c r="P84" s="493"/>
      <c r="Q84" s="493"/>
      <c r="R84" s="493"/>
      <c r="S84" s="493"/>
      <c r="T84" s="493"/>
      <c r="U84" s="493"/>
      <c r="V84" s="493"/>
      <c r="W84" s="493"/>
      <c r="X84" s="493"/>
      <c r="Y84" s="493"/>
      <c r="Z84" s="493"/>
      <c r="AA84" s="493"/>
      <c r="AB84" s="493"/>
      <c r="AC84" s="493"/>
      <c r="AD84" s="493"/>
      <c r="AE84" s="493"/>
      <c r="AF84" s="357"/>
      <c r="AG84" s="174"/>
      <c r="AH84" s="174"/>
    </row>
    <row r="85" spans="2:38" ht="13.5" customHeight="1" x14ac:dyDescent="0.2">
      <c r="B85" s="174"/>
      <c r="C85" s="174"/>
      <c r="D85" s="174"/>
      <c r="E85" s="492" t="s">
        <v>2</v>
      </c>
      <c r="F85" s="493"/>
      <c r="G85" s="493"/>
      <c r="H85" s="493"/>
      <c r="I85" s="493"/>
      <c r="J85" s="493"/>
      <c r="K85" s="493"/>
      <c r="L85" s="493"/>
      <c r="M85" s="493"/>
      <c r="N85" s="493"/>
      <c r="O85" s="493"/>
      <c r="P85" s="493"/>
      <c r="Q85" s="494"/>
      <c r="R85" s="492" t="s">
        <v>851</v>
      </c>
      <c r="S85" s="493"/>
      <c r="T85" s="493"/>
      <c r="U85" s="493"/>
      <c r="V85" s="493"/>
      <c r="W85" s="493"/>
      <c r="X85" s="493"/>
      <c r="Y85" s="493"/>
      <c r="Z85" s="493"/>
      <c r="AA85" s="493"/>
      <c r="AB85" s="493"/>
      <c r="AC85" s="493"/>
      <c r="AD85" s="493"/>
      <c r="AE85" s="493"/>
      <c r="AF85" s="357"/>
      <c r="AG85" s="174"/>
      <c r="AH85" s="174"/>
    </row>
    <row r="86" spans="2:38" ht="13.5" customHeight="1" x14ac:dyDescent="0.2">
      <c r="B86" s="174"/>
      <c r="C86" s="174"/>
      <c r="D86" s="174"/>
      <c r="E86" s="495" t="s">
        <v>852</v>
      </c>
      <c r="F86" s="496"/>
      <c r="G86" s="496"/>
      <c r="H86" s="496"/>
      <c r="I86" s="496"/>
      <c r="J86" s="496"/>
      <c r="K86" s="496"/>
      <c r="L86" s="496"/>
      <c r="M86" s="496"/>
      <c r="N86" s="496"/>
      <c r="O86" s="496"/>
      <c r="P86" s="496"/>
      <c r="Q86" s="496"/>
      <c r="R86" s="497" t="s">
        <v>853</v>
      </c>
      <c r="S86" s="498"/>
      <c r="T86" s="498"/>
      <c r="U86" s="498"/>
      <c r="V86" s="498"/>
      <c r="W86" s="498"/>
      <c r="X86" s="498"/>
      <c r="Y86" s="499" t="s">
        <v>854</v>
      </c>
      <c r="Z86" s="499"/>
      <c r="AA86" s="499"/>
      <c r="AB86" s="499"/>
      <c r="AC86" s="499"/>
      <c r="AD86" s="499"/>
      <c r="AE86" s="499"/>
      <c r="AF86" s="357"/>
      <c r="AG86" s="174"/>
      <c r="AH86" s="174"/>
    </row>
    <row r="87" spans="2:38" ht="13.5" customHeight="1" x14ac:dyDescent="0.2">
      <c r="B87" s="174"/>
      <c r="C87" s="174"/>
      <c r="D87" s="174"/>
      <c r="E87" s="475" t="s">
        <v>855</v>
      </c>
      <c r="F87" s="476"/>
      <c r="G87" s="476"/>
      <c r="H87" s="476"/>
      <c r="I87" s="476"/>
      <c r="J87" s="476"/>
      <c r="K87" s="476"/>
      <c r="L87" s="476"/>
      <c r="M87" s="476"/>
      <c r="N87" s="476"/>
      <c r="O87" s="476"/>
      <c r="P87" s="476"/>
      <c r="Q87" s="477"/>
      <c r="R87" s="478" t="s">
        <v>856</v>
      </c>
      <c r="S87" s="479"/>
      <c r="T87" s="479"/>
      <c r="U87" s="479"/>
      <c r="V87" s="479"/>
      <c r="W87" s="479"/>
      <c r="X87" s="479"/>
      <c r="Y87" s="480" t="s">
        <v>857</v>
      </c>
      <c r="Z87" s="480"/>
      <c r="AA87" s="480"/>
      <c r="AB87" s="480"/>
      <c r="AC87" s="480"/>
      <c r="AD87" s="480"/>
      <c r="AE87" s="480"/>
      <c r="AF87" s="357"/>
      <c r="AG87" s="174"/>
      <c r="AH87" s="174"/>
    </row>
    <row r="88" spans="2:38" ht="13.5" customHeight="1" x14ac:dyDescent="0.2">
      <c r="B88" s="174"/>
      <c r="C88" s="174"/>
      <c r="D88" s="174"/>
      <c r="E88" s="174"/>
      <c r="F88" s="174"/>
      <c r="G88" s="174"/>
      <c r="H88" s="174"/>
      <c r="I88" s="174"/>
      <c r="J88" s="174"/>
      <c r="K88" s="174"/>
      <c r="L88" s="174"/>
      <c r="M88" s="174"/>
      <c r="N88" s="174"/>
      <c r="O88" s="174"/>
      <c r="P88" s="174"/>
      <c r="Q88" s="174"/>
      <c r="R88" s="174"/>
      <c r="S88" s="174"/>
      <c r="T88" s="174"/>
      <c r="U88" s="174"/>
      <c r="V88" s="174"/>
      <c r="W88" s="174"/>
      <c r="X88" s="174"/>
      <c r="Y88" s="174"/>
      <c r="Z88" s="174"/>
      <c r="AA88" s="174"/>
      <c r="AB88" s="174"/>
      <c r="AC88" s="174"/>
      <c r="AD88" s="174"/>
      <c r="AE88" s="174"/>
      <c r="AF88" s="174"/>
      <c r="AG88" s="174"/>
      <c r="AH88" s="174"/>
    </row>
    <row r="89" spans="2:38" ht="13.5" customHeight="1" x14ac:dyDescent="0.2">
      <c r="E89" s="358"/>
      <c r="F89" s="358"/>
      <c r="G89" s="358"/>
      <c r="H89" s="358"/>
      <c r="I89" s="358"/>
      <c r="J89" s="358"/>
      <c r="K89" s="358"/>
      <c r="L89" s="358"/>
      <c r="M89" s="358"/>
      <c r="N89" s="358"/>
      <c r="O89" s="358"/>
      <c r="P89" s="358"/>
      <c r="Q89" s="358"/>
      <c r="R89" s="358"/>
      <c r="S89" s="358"/>
      <c r="T89" s="358"/>
      <c r="U89" s="358"/>
      <c r="V89" s="358"/>
      <c r="Z89" s="358"/>
      <c r="AA89" s="358"/>
      <c r="AB89" s="358"/>
      <c r="AC89" s="358"/>
      <c r="AD89" s="358"/>
    </row>
    <row r="90" spans="2:38" ht="13.5" customHeight="1" x14ac:dyDescent="0.2"/>
    <row r="91" spans="2:38" ht="13.5" customHeight="1" x14ac:dyDescent="0.2"/>
    <row r="92" spans="2:38" ht="13.5" customHeight="1" x14ac:dyDescent="0.2">
      <c r="B92" s="176" t="s">
        <v>858</v>
      </c>
      <c r="C92" s="297"/>
      <c r="D92" s="297"/>
      <c r="E92" s="297"/>
      <c r="F92" s="297"/>
      <c r="G92" s="297"/>
      <c r="H92" s="297"/>
      <c r="I92" s="297"/>
      <c r="J92" s="297"/>
      <c r="K92" s="297"/>
      <c r="L92" s="297"/>
      <c r="M92" s="297"/>
      <c r="N92" s="297"/>
      <c r="O92" s="297"/>
      <c r="P92" s="297"/>
      <c r="Q92" s="297"/>
      <c r="R92" s="297"/>
      <c r="S92" s="297"/>
      <c r="T92" s="297"/>
      <c r="U92" s="297"/>
      <c r="V92" s="297"/>
      <c r="W92" s="297"/>
      <c r="X92" s="297"/>
      <c r="Y92" s="297"/>
      <c r="Z92" s="297"/>
      <c r="AA92" s="297"/>
      <c r="AB92" s="297"/>
      <c r="AC92" s="297"/>
      <c r="AD92" s="297"/>
      <c r="AE92" s="297"/>
      <c r="AF92" s="297"/>
      <c r="AG92" s="297"/>
      <c r="AH92" s="297"/>
      <c r="AI92" s="297"/>
      <c r="AJ92" s="297"/>
      <c r="AK92" s="297"/>
      <c r="AL92" s="297"/>
    </row>
    <row r="93" spans="2:38" ht="133.80000000000001" customHeight="1" x14ac:dyDescent="0.2">
      <c r="C93" s="481" t="s">
        <v>937</v>
      </c>
      <c r="D93" s="481"/>
      <c r="E93" s="481"/>
      <c r="F93" s="481"/>
      <c r="G93" s="481"/>
      <c r="H93" s="481"/>
      <c r="I93" s="481"/>
      <c r="J93" s="481"/>
      <c r="K93" s="481"/>
      <c r="L93" s="481"/>
      <c r="M93" s="481"/>
      <c r="N93" s="481"/>
      <c r="O93" s="481"/>
      <c r="P93" s="481"/>
      <c r="Q93" s="481"/>
      <c r="R93" s="481"/>
      <c r="S93" s="481"/>
      <c r="T93" s="481"/>
      <c r="U93" s="481"/>
      <c r="V93" s="481"/>
      <c r="W93" s="481"/>
      <c r="X93" s="481"/>
      <c r="Y93" s="481"/>
      <c r="Z93" s="481"/>
      <c r="AA93" s="481"/>
      <c r="AB93" s="481"/>
      <c r="AC93" s="481"/>
      <c r="AD93" s="481"/>
      <c r="AE93" s="481"/>
      <c r="AF93" s="481"/>
      <c r="AG93" s="481"/>
      <c r="AH93" s="481"/>
      <c r="AI93" s="481"/>
      <c r="AJ93" s="481"/>
      <c r="AK93" s="481"/>
      <c r="AL93" s="481"/>
    </row>
    <row r="94" spans="2:38" ht="13.5" customHeight="1" x14ac:dyDescent="0.2"/>
    <row r="95" spans="2:38" ht="13.5" customHeight="1" x14ac:dyDescent="0.2"/>
    <row r="96" spans="2:38" ht="13.5" customHeight="1" x14ac:dyDescent="0.2"/>
    <row r="97" spans="2:75" ht="13.5" customHeight="1" x14ac:dyDescent="0.2"/>
    <row r="98" spans="2:75" ht="13.5" customHeight="1" x14ac:dyDescent="0.2"/>
    <row r="99" spans="2:75" ht="28.2" customHeight="1" x14ac:dyDescent="0.2">
      <c r="C99" s="463" t="s">
        <v>859</v>
      </c>
      <c r="D99" s="463"/>
      <c r="E99" s="463"/>
      <c r="F99" s="463"/>
      <c r="G99" s="463"/>
      <c r="H99" s="463"/>
      <c r="I99" s="463"/>
      <c r="J99" s="463"/>
      <c r="K99" s="463"/>
      <c r="L99" s="463"/>
      <c r="M99" s="463"/>
      <c r="N99" s="463"/>
      <c r="O99" s="463"/>
      <c r="P99" s="463"/>
      <c r="Q99" s="463"/>
      <c r="R99" s="463"/>
      <c r="S99" s="463"/>
      <c r="T99" s="463"/>
      <c r="U99" s="463"/>
      <c r="V99" s="463"/>
      <c r="W99" s="463"/>
      <c r="X99" s="463"/>
      <c r="Y99" s="463"/>
      <c r="Z99" s="463"/>
      <c r="AA99" s="463"/>
      <c r="AB99" s="463"/>
      <c r="AC99" s="463"/>
      <c r="AD99" s="463"/>
      <c r="AE99" s="463"/>
      <c r="AF99" s="463"/>
      <c r="AG99" s="463"/>
      <c r="AH99" s="463"/>
      <c r="AI99" s="463"/>
      <c r="AJ99" s="463"/>
      <c r="AK99" s="463"/>
      <c r="AL99" s="463"/>
    </row>
    <row r="100" spans="2:75" ht="13.5" customHeight="1" x14ac:dyDescent="0.2"/>
    <row r="101" spans="2:75" ht="13.5" customHeight="1" x14ac:dyDescent="0.2">
      <c r="C101" s="169" t="s">
        <v>860</v>
      </c>
    </row>
    <row r="102" spans="2:75" ht="13.5" customHeight="1" x14ac:dyDescent="0.2">
      <c r="D102" s="465" t="s">
        <v>861</v>
      </c>
      <c r="E102" s="466"/>
      <c r="F102" s="466"/>
      <c r="G102" s="466"/>
      <c r="H102" s="466"/>
      <c r="I102" s="466"/>
      <c r="J102" s="467"/>
      <c r="K102" s="474" t="s">
        <v>862</v>
      </c>
      <c r="L102" s="474"/>
      <c r="M102" s="474"/>
      <c r="N102" s="474"/>
      <c r="O102" s="474"/>
      <c r="P102" s="474"/>
      <c r="Q102" s="474"/>
      <c r="R102" s="474"/>
      <c r="S102" s="474"/>
      <c r="T102" s="474"/>
      <c r="U102" s="474"/>
      <c r="V102" s="474"/>
      <c r="W102" s="474"/>
      <c r="X102" s="474"/>
      <c r="Y102" s="474"/>
      <c r="Z102" s="474"/>
      <c r="AA102" s="474"/>
      <c r="AB102" s="474"/>
      <c r="AC102" s="474"/>
      <c r="AD102" s="474"/>
      <c r="AE102" s="474"/>
      <c r="AF102" s="474"/>
      <c r="AG102" s="474"/>
      <c r="AH102" s="474"/>
      <c r="AI102" s="474"/>
      <c r="AJ102" s="474"/>
      <c r="AK102" s="474"/>
      <c r="AL102" s="171"/>
    </row>
    <row r="103" spans="2:75" ht="13.5" customHeight="1" x14ac:dyDescent="0.2">
      <c r="D103" s="468"/>
      <c r="E103" s="469"/>
      <c r="F103" s="469"/>
      <c r="G103" s="469"/>
      <c r="H103" s="469"/>
      <c r="I103" s="469"/>
      <c r="J103" s="470"/>
      <c r="K103" s="474"/>
      <c r="L103" s="474"/>
      <c r="M103" s="474"/>
      <c r="N103" s="474"/>
      <c r="O103" s="474"/>
      <c r="P103" s="474"/>
      <c r="Q103" s="474"/>
      <c r="R103" s="474"/>
      <c r="S103" s="474"/>
      <c r="T103" s="474"/>
      <c r="U103" s="474"/>
      <c r="V103" s="474"/>
      <c r="W103" s="474"/>
      <c r="X103" s="474"/>
      <c r="Y103" s="474"/>
      <c r="Z103" s="474"/>
      <c r="AA103" s="474"/>
      <c r="AB103" s="474"/>
      <c r="AC103" s="474"/>
      <c r="AD103" s="474"/>
      <c r="AE103" s="474"/>
      <c r="AF103" s="474"/>
      <c r="AG103" s="474"/>
      <c r="AH103" s="474"/>
      <c r="AI103" s="474"/>
      <c r="AJ103" s="474"/>
      <c r="AK103" s="474"/>
      <c r="AL103" s="171"/>
      <c r="AO103" s="171"/>
      <c r="AP103" s="171"/>
      <c r="AQ103" s="171"/>
      <c r="AR103" s="171"/>
      <c r="AS103" s="171"/>
      <c r="AT103" s="171"/>
      <c r="AU103" s="171"/>
      <c r="AV103" s="171"/>
      <c r="AW103" s="171"/>
      <c r="AX103" s="171"/>
      <c r="AY103" s="171"/>
      <c r="AZ103" s="171"/>
      <c r="BA103" s="171"/>
      <c r="BB103" s="171"/>
      <c r="BC103" s="171"/>
      <c r="BD103" s="171"/>
      <c r="BE103" s="171"/>
      <c r="BF103" s="171"/>
      <c r="BG103" s="171"/>
      <c r="BH103" s="171"/>
      <c r="BI103" s="171"/>
      <c r="BJ103" s="171"/>
      <c r="BK103" s="171"/>
      <c r="BL103" s="171"/>
      <c r="BM103" s="171"/>
      <c r="BN103" s="171"/>
      <c r="BO103" s="171"/>
      <c r="BP103" s="171"/>
      <c r="BQ103" s="171"/>
      <c r="BR103" s="171"/>
      <c r="BS103" s="171"/>
      <c r="BT103" s="171"/>
      <c r="BU103" s="171"/>
      <c r="BV103" s="171"/>
      <c r="BW103" s="171"/>
    </row>
    <row r="104" spans="2:75" ht="13.5" customHeight="1" x14ac:dyDescent="0.2">
      <c r="D104" s="471"/>
      <c r="E104" s="472"/>
      <c r="F104" s="472"/>
      <c r="G104" s="472"/>
      <c r="H104" s="472"/>
      <c r="I104" s="472"/>
      <c r="J104" s="473"/>
      <c r="K104" s="474"/>
      <c r="L104" s="474"/>
      <c r="M104" s="474"/>
      <c r="N104" s="474"/>
      <c r="O104" s="474"/>
      <c r="P104" s="474"/>
      <c r="Q104" s="474"/>
      <c r="R104" s="474"/>
      <c r="S104" s="474"/>
      <c r="T104" s="474"/>
      <c r="U104" s="474"/>
      <c r="V104" s="474"/>
      <c r="W104" s="474"/>
      <c r="X104" s="474"/>
      <c r="Y104" s="474"/>
      <c r="Z104" s="474"/>
      <c r="AA104" s="474"/>
      <c r="AB104" s="474"/>
      <c r="AC104" s="474"/>
      <c r="AD104" s="474"/>
      <c r="AE104" s="474"/>
      <c r="AF104" s="474"/>
      <c r="AG104" s="474"/>
      <c r="AH104" s="474"/>
      <c r="AI104" s="474"/>
      <c r="AJ104" s="474"/>
      <c r="AK104" s="474"/>
      <c r="AL104" s="171"/>
      <c r="AO104" s="171"/>
      <c r="AP104" s="171"/>
      <c r="AQ104" s="171"/>
      <c r="AR104" s="171"/>
      <c r="AS104" s="171"/>
      <c r="AT104" s="171"/>
      <c r="AU104" s="171"/>
      <c r="AV104" s="171"/>
      <c r="AW104" s="171"/>
      <c r="AX104" s="171"/>
      <c r="AY104" s="171"/>
      <c r="AZ104" s="171"/>
      <c r="BA104" s="171"/>
      <c r="BB104" s="171"/>
      <c r="BC104" s="171"/>
      <c r="BD104" s="171"/>
      <c r="BE104" s="171"/>
      <c r="BF104" s="171"/>
      <c r="BG104" s="171"/>
      <c r="BH104" s="171"/>
      <c r="BI104" s="171"/>
      <c r="BJ104" s="171"/>
      <c r="BK104" s="171"/>
      <c r="BL104" s="171"/>
      <c r="BM104" s="171"/>
      <c r="BN104" s="171"/>
      <c r="BO104" s="171"/>
      <c r="BP104" s="171"/>
      <c r="BQ104" s="171"/>
      <c r="BR104" s="171"/>
      <c r="BS104" s="171"/>
      <c r="BT104" s="171"/>
      <c r="BU104" s="171"/>
      <c r="BV104" s="171"/>
      <c r="BW104" s="171"/>
    </row>
    <row r="105" spans="2:75" ht="13.5" customHeight="1" x14ac:dyDescent="0.2">
      <c r="D105" s="482" t="s">
        <v>656</v>
      </c>
      <c r="E105" s="483"/>
      <c r="F105" s="483"/>
      <c r="G105" s="483"/>
      <c r="H105" s="483"/>
      <c r="I105" s="483"/>
      <c r="J105" s="484"/>
      <c r="K105" s="491" t="s">
        <v>938</v>
      </c>
      <c r="L105" s="491"/>
      <c r="M105" s="491"/>
      <c r="N105" s="491"/>
      <c r="O105" s="491"/>
      <c r="P105" s="491"/>
      <c r="Q105" s="491"/>
      <c r="R105" s="491"/>
      <c r="S105" s="491"/>
      <c r="T105" s="491"/>
      <c r="U105" s="491"/>
      <c r="V105" s="491"/>
      <c r="W105" s="491"/>
      <c r="X105" s="491"/>
      <c r="Y105" s="491"/>
      <c r="Z105" s="491"/>
      <c r="AA105" s="491"/>
      <c r="AB105" s="491"/>
      <c r="AC105" s="491"/>
      <c r="AD105" s="491"/>
      <c r="AE105" s="491"/>
      <c r="AF105" s="491"/>
      <c r="AG105" s="491"/>
      <c r="AH105" s="491"/>
      <c r="AI105" s="491"/>
      <c r="AJ105" s="491"/>
      <c r="AK105" s="491"/>
      <c r="AL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c r="BM105" s="171"/>
      <c r="BN105" s="171"/>
      <c r="BO105" s="171"/>
      <c r="BP105" s="171"/>
      <c r="BQ105" s="171"/>
      <c r="BR105" s="171"/>
      <c r="BS105" s="171"/>
      <c r="BT105" s="171"/>
      <c r="BU105" s="171"/>
      <c r="BV105" s="171"/>
      <c r="BW105" s="171"/>
    </row>
    <row r="106" spans="2:75" ht="13.5" customHeight="1" x14ac:dyDescent="0.2">
      <c r="D106" s="485"/>
      <c r="E106" s="486"/>
      <c r="F106" s="486"/>
      <c r="G106" s="486"/>
      <c r="H106" s="486"/>
      <c r="I106" s="486"/>
      <c r="J106" s="487"/>
      <c r="K106" s="491"/>
      <c r="L106" s="491"/>
      <c r="M106" s="491"/>
      <c r="N106" s="491"/>
      <c r="O106" s="491"/>
      <c r="P106" s="491"/>
      <c r="Q106" s="491"/>
      <c r="R106" s="491"/>
      <c r="S106" s="491"/>
      <c r="T106" s="491"/>
      <c r="U106" s="491"/>
      <c r="V106" s="491"/>
      <c r="W106" s="491"/>
      <c r="X106" s="491"/>
      <c r="Y106" s="491"/>
      <c r="Z106" s="491"/>
      <c r="AA106" s="491"/>
      <c r="AB106" s="491"/>
      <c r="AC106" s="491"/>
      <c r="AD106" s="491"/>
      <c r="AE106" s="491"/>
      <c r="AF106" s="491"/>
      <c r="AG106" s="491"/>
      <c r="AH106" s="491"/>
      <c r="AI106" s="491"/>
      <c r="AJ106" s="491"/>
      <c r="AK106" s="491"/>
      <c r="AL106" s="171"/>
      <c r="AO106" s="171"/>
      <c r="AP106" s="171"/>
      <c r="AQ106" s="171"/>
      <c r="AR106" s="171"/>
      <c r="AS106" s="171"/>
      <c r="AT106" s="171"/>
      <c r="AU106" s="171"/>
      <c r="AV106" s="171"/>
      <c r="AW106" s="171"/>
      <c r="AX106" s="171"/>
      <c r="AY106" s="171"/>
      <c r="AZ106" s="171"/>
      <c r="BA106" s="171"/>
      <c r="BB106" s="171"/>
      <c r="BC106" s="171"/>
      <c r="BD106" s="171"/>
      <c r="BE106" s="171"/>
      <c r="BF106" s="171"/>
      <c r="BG106" s="171"/>
      <c r="BH106" s="171"/>
      <c r="BI106" s="171"/>
      <c r="BJ106" s="171"/>
      <c r="BK106" s="171"/>
      <c r="BL106" s="171"/>
      <c r="BM106" s="171"/>
      <c r="BN106" s="171"/>
      <c r="BO106" s="171"/>
      <c r="BP106" s="171"/>
      <c r="BQ106" s="171"/>
      <c r="BR106" s="171"/>
      <c r="BS106" s="171"/>
      <c r="BT106" s="171"/>
      <c r="BU106" s="171"/>
      <c r="BV106" s="171"/>
      <c r="BW106" s="171"/>
    </row>
    <row r="107" spans="2:75" ht="40.799999999999997" customHeight="1" x14ac:dyDescent="0.2">
      <c r="D107" s="488"/>
      <c r="E107" s="489"/>
      <c r="F107" s="489"/>
      <c r="G107" s="489"/>
      <c r="H107" s="489"/>
      <c r="I107" s="489"/>
      <c r="J107" s="490"/>
      <c r="K107" s="491"/>
      <c r="L107" s="491"/>
      <c r="M107" s="491"/>
      <c r="N107" s="491"/>
      <c r="O107" s="491"/>
      <c r="P107" s="491"/>
      <c r="Q107" s="491"/>
      <c r="R107" s="491"/>
      <c r="S107" s="491"/>
      <c r="T107" s="491"/>
      <c r="U107" s="491"/>
      <c r="V107" s="491"/>
      <c r="W107" s="491"/>
      <c r="X107" s="491"/>
      <c r="Y107" s="491"/>
      <c r="Z107" s="491"/>
      <c r="AA107" s="491"/>
      <c r="AB107" s="491"/>
      <c r="AC107" s="491"/>
      <c r="AD107" s="491"/>
      <c r="AE107" s="491"/>
      <c r="AF107" s="491"/>
      <c r="AG107" s="491"/>
      <c r="AH107" s="491"/>
      <c r="AI107" s="491"/>
      <c r="AJ107" s="491"/>
      <c r="AK107" s="491"/>
      <c r="AL107" s="171"/>
      <c r="AO107" s="171"/>
      <c r="AP107" s="171"/>
      <c r="AQ107" s="171"/>
      <c r="AR107" s="171"/>
      <c r="AS107" s="171"/>
      <c r="AT107" s="171"/>
      <c r="AU107" s="171"/>
      <c r="AV107" s="171"/>
      <c r="AW107" s="171"/>
      <c r="AX107" s="171"/>
      <c r="AY107" s="171"/>
      <c r="AZ107" s="171"/>
      <c r="BA107" s="171"/>
      <c r="BB107" s="171"/>
      <c r="BC107" s="171"/>
      <c r="BD107" s="171"/>
      <c r="BE107" s="171"/>
      <c r="BF107" s="171"/>
      <c r="BG107" s="171"/>
      <c r="BH107" s="171"/>
      <c r="BI107" s="171"/>
      <c r="BJ107" s="171"/>
      <c r="BK107" s="171"/>
      <c r="BL107" s="171"/>
      <c r="BM107" s="171"/>
      <c r="BN107" s="171"/>
      <c r="BO107" s="171"/>
      <c r="BP107" s="171"/>
      <c r="BQ107" s="171"/>
      <c r="BR107" s="171"/>
      <c r="BS107" s="171"/>
      <c r="BT107" s="171"/>
      <c r="BU107" s="171"/>
      <c r="BV107" s="171"/>
      <c r="BW107" s="171"/>
    </row>
    <row r="108" spans="2:75" ht="13.5" customHeight="1" x14ac:dyDescent="0.2">
      <c r="C108" s="175"/>
      <c r="D108" s="175"/>
      <c r="E108" s="175"/>
      <c r="F108" s="175"/>
      <c r="G108" s="175"/>
      <c r="H108" s="175"/>
      <c r="I108" s="175"/>
      <c r="J108" s="175"/>
      <c r="K108" s="175"/>
      <c r="L108" s="175"/>
      <c r="M108" s="175"/>
      <c r="N108" s="175"/>
      <c r="O108" s="175"/>
      <c r="P108" s="175"/>
      <c r="Q108" s="175"/>
      <c r="R108" s="175"/>
      <c r="S108" s="175"/>
      <c r="T108" s="175"/>
      <c r="U108" s="175"/>
      <c r="V108" s="175"/>
      <c r="W108" s="175"/>
      <c r="X108" s="175"/>
      <c r="Y108" s="175"/>
      <c r="Z108" s="175"/>
      <c r="AA108" s="175"/>
      <c r="AB108" s="175"/>
      <c r="AC108" s="175"/>
      <c r="AD108" s="175"/>
      <c r="AE108" s="175"/>
      <c r="AF108" s="175"/>
      <c r="AG108" s="175"/>
      <c r="AH108" s="175"/>
      <c r="AI108" s="171"/>
      <c r="AJ108" s="171"/>
      <c r="AK108" s="171"/>
      <c r="AL108" s="171"/>
      <c r="AO108" s="171"/>
      <c r="AP108" s="171"/>
      <c r="AQ108" s="171"/>
      <c r="AR108" s="171"/>
      <c r="AS108" s="171"/>
      <c r="AT108" s="171"/>
      <c r="AU108" s="171"/>
      <c r="AV108" s="171"/>
      <c r="AW108" s="171"/>
      <c r="AX108" s="171"/>
      <c r="AY108" s="171"/>
      <c r="AZ108" s="171"/>
      <c r="BA108" s="171"/>
      <c r="BB108" s="171"/>
      <c r="BC108" s="171"/>
      <c r="BD108" s="171"/>
      <c r="BE108" s="171"/>
      <c r="BF108" s="171"/>
      <c r="BG108" s="171"/>
      <c r="BH108" s="171"/>
      <c r="BI108" s="171"/>
      <c r="BJ108" s="171"/>
      <c r="BK108" s="171"/>
      <c r="BL108" s="171"/>
      <c r="BM108" s="171"/>
      <c r="BN108" s="171"/>
      <c r="BO108" s="171"/>
      <c r="BP108" s="171"/>
      <c r="BQ108" s="171"/>
      <c r="BR108" s="171"/>
      <c r="BS108" s="171"/>
      <c r="BT108" s="171"/>
      <c r="BU108" s="171"/>
      <c r="BV108" s="171"/>
      <c r="BW108" s="171"/>
    </row>
    <row r="109" spans="2:75" ht="13.5" customHeight="1" x14ac:dyDescent="0.2">
      <c r="AI109" s="171"/>
      <c r="AJ109" s="171"/>
      <c r="AK109" s="171"/>
      <c r="AL109" s="171"/>
    </row>
    <row r="110" spans="2:75" ht="13.5" customHeight="1" x14ac:dyDescent="0.2">
      <c r="B110" s="176" t="s">
        <v>863</v>
      </c>
      <c r="C110" s="297"/>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301"/>
      <c r="AK110" s="301"/>
      <c r="AL110" s="301"/>
    </row>
    <row r="111" spans="2:75" ht="13.5" customHeight="1" x14ac:dyDescent="0.2">
      <c r="C111" s="169" t="s">
        <v>864</v>
      </c>
    </row>
    <row r="112" spans="2:75" ht="13.5" customHeight="1" x14ac:dyDescent="0.2"/>
    <row r="113" spans="2:39" ht="13.5" customHeight="1" x14ac:dyDescent="0.2">
      <c r="D113" s="169" t="s">
        <v>865</v>
      </c>
      <c r="P113" s="169" t="s">
        <v>657</v>
      </c>
    </row>
    <row r="114" spans="2:39" ht="13.5" customHeight="1" x14ac:dyDescent="0.2"/>
    <row r="115" spans="2:39" ht="64.2" customHeight="1" x14ac:dyDescent="0.2">
      <c r="C115" s="463" t="s">
        <v>939</v>
      </c>
      <c r="D115" s="463"/>
      <c r="E115" s="463"/>
      <c r="F115" s="463"/>
      <c r="G115" s="463"/>
      <c r="H115" s="463"/>
      <c r="I115" s="463"/>
      <c r="J115" s="463"/>
      <c r="K115" s="463"/>
      <c r="L115" s="463"/>
      <c r="M115" s="463"/>
      <c r="N115" s="463"/>
      <c r="O115" s="463"/>
      <c r="P115" s="463"/>
      <c r="Q115" s="463"/>
      <c r="R115" s="463"/>
      <c r="S115" s="463"/>
      <c r="T115" s="463"/>
      <c r="U115" s="463"/>
      <c r="V115" s="463"/>
      <c r="W115" s="463"/>
      <c r="X115" s="463"/>
      <c r="Y115" s="463"/>
      <c r="Z115" s="463"/>
      <c r="AA115" s="463"/>
      <c r="AB115" s="463"/>
      <c r="AC115" s="463"/>
      <c r="AD115" s="463"/>
      <c r="AE115" s="463"/>
      <c r="AF115" s="463"/>
      <c r="AG115" s="463"/>
      <c r="AH115" s="463"/>
      <c r="AI115" s="463"/>
      <c r="AJ115" s="463"/>
      <c r="AK115" s="463"/>
      <c r="AL115" s="463"/>
    </row>
    <row r="116" spans="2:39" s="176" customFormat="1" ht="13.5" customHeight="1" x14ac:dyDescent="0.2">
      <c r="B116" s="176" t="s">
        <v>866</v>
      </c>
      <c r="C116" s="302"/>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02"/>
      <c r="AD116" s="302"/>
      <c r="AE116" s="302"/>
      <c r="AF116" s="302"/>
      <c r="AG116" s="302"/>
      <c r="AH116" s="302"/>
      <c r="AI116" s="302"/>
      <c r="AJ116" s="302"/>
      <c r="AK116" s="302"/>
      <c r="AL116" s="302"/>
    </row>
    <row r="117" spans="2:39" ht="13.5" customHeight="1" x14ac:dyDescent="0.2"/>
    <row r="118" spans="2:39" ht="13.5" customHeight="1" x14ac:dyDescent="0.2">
      <c r="D118" s="465" t="s">
        <v>87</v>
      </c>
      <c r="E118" s="466"/>
      <c r="F118" s="466"/>
      <c r="G118" s="466"/>
      <c r="H118" s="466"/>
      <c r="I118" s="466"/>
      <c r="J118" s="467"/>
      <c r="K118" s="474" t="s">
        <v>867</v>
      </c>
      <c r="L118" s="474"/>
      <c r="M118" s="474"/>
      <c r="N118" s="474"/>
      <c r="O118" s="474"/>
      <c r="P118" s="474"/>
      <c r="Q118" s="474"/>
      <c r="R118" s="474"/>
      <c r="S118" s="474"/>
      <c r="T118" s="474"/>
      <c r="U118" s="474"/>
      <c r="V118" s="474"/>
      <c r="W118" s="474"/>
      <c r="X118" s="474"/>
      <c r="Y118" s="474"/>
      <c r="Z118" s="474"/>
      <c r="AA118" s="474"/>
      <c r="AB118" s="474"/>
      <c r="AC118" s="474"/>
      <c r="AD118" s="474"/>
      <c r="AE118" s="474"/>
      <c r="AF118" s="474"/>
      <c r="AG118" s="474"/>
      <c r="AH118" s="474"/>
      <c r="AI118" s="474"/>
      <c r="AJ118" s="474"/>
      <c r="AK118" s="474"/>
      <c r="AL118" s="171"/>
      <c r="AM118" s="171"/>
    </row>
    <row r="119" spans="2:39" ht="13.5" customHeight="1" x14ac:dyDescent="0.2">
      <c r="D119" s="471"/>
      <c r="E119" s="472"/>
      <c r="F119" s="472"/>
      <c r="G119" s="472"/>
      <c r="H119" s="472"/>
      <c r="I119" s="472"/>
      <c r="J119" s="473"/>
      <c r="K119" s="474"/>
      <c r="L119" s="474"/>
      <c r="M119" s="474"/>
      <c r="N119" s="474"/>
      <c r="O119" s="474"/>
      <c r="P119" s="474"/>
      <c r="Q119" s="474"/>
      <c r="R119" s="474"/>
      <c r="S119" s="474"/>
      <c r="T119" s="474"/>
      <c r="U119" s="474"/>
      <c r="V119" s="474"/>
      <c r="W119" s="474"/>
      <c r="X119" s="474"/>
      <c r="Y119" s="474"/>
      <c r="Z119" s="474"/>
      <c r="AA119" s="474"/>
      <c r="AB119" s="474"/>
      <c r="AC119" s="474"/>
      <c r="AD119" s="474"/>
      <c r="AE119" s="474"/>
      <c r="AF119" s="474"/>
      <c r="AG119" s="474"/>
      <c r="AH119" s="474"/>
      <c r="AI119" s="474"/>
      <c r="AJ119" s="474"/>
      <c r="AK119" s="474"/>
      <c r="AL119" s="171"/>
      <c r="AM119" s="171"/>
    </row>
    <row r="120" spans="2:39" ht="13.5" customHeight="1" x14ac:dyDescent="0.2">
      <c r="D120" s="465" t="s">
        <v>176</v>
      </c>
      <c r="E120" s="466"/>
      <c r="F120" s="466"/>
      <c r="G120" s="466"/>
      <c r="H120" s="466"/>
      <c r="I120" s="466"/>
      <c r="J120" s="467"/>
      <c r="K120" s="474" t="s">
        <v>868</v>
      </c>
      <c r="L120" s="474"/>
      <c r="M120" s="474"/>
      <c r="N120" s="474"/>
      <c r="O120" s="474"/>
      <c r="P120" s="474"/>
      <c r="Q120" s="474"/>
      <c r="R120" s="474"/>
      <c r="S120" s="474"/>
      <c r="T120" s="474"/>
      <c r="U120" s="474"/>
      <c r="V120" s="474"/>
      <c r="W120" s="474"/>
      <c r="X120" s="474"/>
      <c r="Y120" s="474"/>
      <c r="Z120" s="474"/>
      <c r="AA120" s="474"/>
      <c r="AB120" s="474"/>
      <c r="AC120" s="474"/>
      <c r="AD120" s="474"/>
      <c r="AE120" s="474"/>
      <c r="AF120" s="474"/>
      <c r="AG120" s="474"/>
      <c r="AH120" s="474"/>
      <c r="AI120" s="474"/>
      <c r="AJ120" s="474"/>
      <c r="AK120" s="474"/>
      <c r="AL120" s="171"/>
      <c r="AM120" s="171"/>
    </row>
    <row r="121" spans="2:39" ht="13.5" customHeight="1" x14ac:dyDescent="0.2">
      <c r="D121" s="471"/>
      <c r="E121" s="472"/>
      <c r="F121" s="472"/>
      <c r="G121" s="472"/>
      <c r="H121" s="472"/>
      <c r="I121" s="472"/>
      <c r="J121" s="473"/>
      <c r="K121" s="474"/>
      <c r="L121" s="474"/>
      <c r="M121" s="474"/>
      <c r="N121" s="474"/>
      <c r="O121" s="474"/>
      <c r="P121" s="474"/>
      <c r="Q121" s="474"/>
      <c r="R121" s="474"/>
      <c r="S121" s="474"/>
      <c r="T121" s="474"/>
      <c r="U121" s="474"/>
      <c r="V121" s="474"/>
      <c r="W121" s="474"/>
      <c r="X121" s="474"/>
      <c r="Y121" s="474"/>
      <c r="Z121" s="474"/>
      <c r="AA121" s="474"/>
      <c r="AB121" s="474"/>
      <c r="AC121" s="474"/>
      <c r="AD121" s="474"/>
      <c r="AE121" s="474"/>
      <c r="AF121" s="474"/>
      <c r="AG121" s="474"/>
      <c r="AH121" s="474"/>
      <c r="AI121" s="474"/>
      <c r="AJ121" s="474"/>
      <c r="AK121" s="474"/>
      <c r="AL121" s="171"/>
      <c r="AM121" s="171"/>
    </row>
    <row r="122" spans="2:39" ht="13.5" customHeight="1" x14ac:dyDescent="0.2">
      <c r="D122" s="465" t="s">
        <v>177</v>
      </c>
      <c r="E122" s="466"/>
      <c r="F122" s="466"/>
      <c r="G122" s="466"/>
      <c r="H122" s="466"/>
      <c r="I122" s="466"/>
      <c r="J122" s="467"/>
      <c r="K122" s="474" t="s">
        <v>869</v>
      </c>
      <c r="L122" s="474"/>
      <c r="M122" s="474"/>
      <c r="N122" s="474"/>
      <c r="O122" s="474"/>
      <c r="P122" s="474"/>
      <c r="Q122" s="474"/>
      <c r="R122" s="474"/>
      <c r="S122" s="474"/>
      <c r="T122" s="474"/>
      <c r="U122" s="474"/>
      <c r="V122" s="474"/>
      <c r="W122" s="474"/>
      <c r="X122" s="474"/>
      <c r="Y122" s="474"/>
      <c r="Z122" s="474"/>
      <c r="AA122" s="474"/>
      <c r="AB122" s="474"/>
      <c r="AC122" s="474"/>
      <c r="AD122" s="474"/>
      <c r="AE122" s="474"/>
      <c r="AF122" s="474"/>
      <c r="AG122" s="474"/>
      <c r="AH122" s="474"/>
      <c r="AI122" s="474"/>
      <c r="AJ122" s="474"/>
      <c r="AK122" s="474"/>
      <c r="AL122" s="171"/>
      <c r="AM122" s="171"/>
    </row>
    <row r="123" spans="2:39" ht="13.5" customHeight="1" x14ac:dyDescent="0.2">
      <c r="D123" s="468"/>
      <c r="E123" s="469"/>
      <c r="F123" s="469"/>
      <c r="G123" s="469"/>
      <c r="H123" s="469"/>
      <c r="I123" s="469"/>
      <c r="J123" s="470"/>
      <c r="K123" s="474"/>
      <c r="L123" s="474"/>
      <c r="M123" s="474"/>
      <c r="N123" s="474"/>
      <c r="O123" s="474"/>
      <c r="P123" s="474"/>
      <c r="Q123" s="474"/>
      <c r="R123" s="474"/>
      <c r="S123" s="474"/>
      <c r="T123" s="474"/>
      <c r="U123" s="474"/>
      <c r="V123" s="474"/>
      <c r="W123" s="474"/>
      <c r="X123" s="474"/>
      <c r="Y123" s="474"/>
      <c r="Z123" s="474"/>
      <c r="AA123" s="474"/>
      <c r="AB123" s="474"/>
      <c r="AC123" s="474"/>
      <c r="AD123" s="474"/>
      <c r="AE123" s="474"/>
      <c r="AF123" s="474"/>
      <c r="AG123" s="474"/>
      <c r="AH123" s="474"/>
      <c r="AI123" s="474"/>
      <c r="AJ123" s="474"/>
      <c r="AK123" s="474"/>
      <c r="AL123" s="171"/>
      <c r="AM123" s="171"/>
    </row>
    <row r="124" spans="2:39" ht="13.5" customHeight="1" x14ac:dyDescent="0.2">
      <c r="D124" s="468"/>
      <c r="E124" s="469"/>
      <c r="F124" s="469"/>
      <c r="G124" s="469"/>
      <c r="H124" s="469"/>
      <c r="I124" s="469"/>
      <c r="J124" s="470"/>
      <c r="K124" s="474"/>
      <c r="L124" s="474"/>
      <c r="M124" s="474"/>
      <c r="N124" s="474"/>
      <c r="O124" s="474"/>
      <c r="P124" s="474"/>
      <c r="Q124" s="474"/>
      <c r="R124" s="474"/>
      <c r="S124" s="474"/>
      <c r="T124" s="474"/>
      <c r="U124" s="474"/>
      <c r="V124" s="474"/>
      <c r="W124" s="474"/>
      <c r="X124" s="474"/>
      <c r="Y124" s="474"/>
      <c r="Z124" s="474"/>
      <c r="AA124" s="474"/>
      <c r="AB124" s="474"/>
      <c r="AC124" s="474"/>
      <c r="AD124" s="474"/>
      <c r="AE124" s="474"/>
      <c r="AF124" s="474"/>
      <c r="AG124" s="474"/>
      <c r="AH124" s="474"/>
      <c r="AI124" s="474"/>
      <c r="AJ124" s="474"/>
      <c r="AK124" s="474"/>
      <c r="AL124" s="171"/>
      <c r="AM124" s="171"/>
    </row>
    <row r="125" spans="2:39" ht="21" customHeight="1" x14ac:dyDescent="0.2">
      <c r="D125" s="471"/>
      <c r="E125" s="472"/>
      <c r="F125" s="472"/>
      <c r="G125" s="472"/>
      <c r="H125" s="472"/>
      <c r="I125" s="472"/>
      <c r="J125" s="473"/>
      <c r="K125" s="474"/>
      <c r="L125" s="474"/>
      <c r="M125" s="474"/>
      <c r="N125" s="474"/>
      <c r="O125" s="474"/>
      <c r="P125" s="474"/>
      <c r="Q125" s="474"/>
      <c r="R125" s="474"/>
      <c r="S125" s="474"/>
      <c r="T125" s="474"/>
      <c r="U125" s="474"/>
      <c r="V125" s="474"/>
      <c r="W125" s="474"/>
      <c r="X125" s="474"/>
      <c r="Y125" s="474"/>
      <c r="Z125" s="474"/>
      <c r="AA125" s="474"/>
      <c r="AB125" s="474"/>
      <c r="AC125" s="474"/>
      <c r="AD125" s="474"/>
      <c r="AE125" s="474"/>
      <c r="AF125" s="474"/>
      <c r="AG125" s="474"/>
      <c r="AH125" s="474"/>
      <c r="AI125" s="474"/>
      <c r="AJ125" s="474"/>
      <c r="AK125" s="474"/>
      <c r="AL125" s="171"/>
      <c r="AM125" s="171"/>
    </row>
    <row r="126" spans="2:39" ht="13.5" customHeight="1" x14ac:dyDescent="0.2">
      <c r="D126" s="465" t="s">
        <v>89</v>
      </c>
      <c r="E126" s="466"/>
      <c r="F126" s="466"/>
      <c r="G126" s="466"/>
      <c r="H126" s="466"/>
      <c r="I126" s="466"/>
      <c r="J126" s="467"/>
      <c r="K126" s="474" t="s">
        <v>870</v>
      </c>
      <c r="L126" s="474"/>
      <c r="M126" s="474"/>
      <c r="N126" s="474"/>
      <c r="O126" s="474"/>
      <c r="P126" s="474"/>
      <c r="Q126" s="474"/>
      <c r="R126" s="474"/>
      <c r="S126" s="474"/>
      <c r="T126" s="474"/>
      <c r="U126" s="474"/>
      <c r="V126" s="474"/>
      <c r="W126" s="474"/>
      <c r="X126" s="474"/>
      <c r="Y126" s="474"/>
      <c r="Z126" s="474"/>
      <c r="AA126" s="474"/>
      <c r="AB126" s="474"/>
      <c r="AC126" s="474"/>
      <c r="AD126" s="474"/>
      <c r="AE126" s="474"/>
      <c r="AF126" s="474"/>
      <c r="AG126" s="474"/>
      <c r="AH126" s="474"/>
      <c r="AI126" s="474"/>
      <c r="AJ126" s="474"/>
      <c r="AK126" s="474"/>
      <c r="AL126" s="171"/>
      <c r="AM126" s="171"/>
    </row>
    <row r="127" spans="2:39" ht="13.5" customHeight="1" x14ac:dyDescent="0.2">
      <c r="D127" s="471"/>
      <c r="E127" s="472"/>
      <c r="F127" s="472"/>
      <c r="G127" s="472"/>
      <c r="H127" s="472"/>
      <c r="I127" s="472"/>
      <c r="J127" s="473"/>
      <c r="K127" s="474"/>
      <c r="L127" s="474"/>
      <c r="M127" s="474"/>
      <c r="N127" s="474"/>
      <c r="O127" s="474"/>
      <c r="P127" s="474"/>
      <c r="Q127" s="474"/>
      <c r="R127" s="474"/>
      <c r="S127" s="474"/>
      <c r="T127" s="474"/>
      <c r="U127" s="474"/>
      <c r="V127" s="474"/>
      <c r="W127" s="474"/>
      <c r="X127" s="474"/>
      <c r="Y127" s="474"/>
      <c r="Z127" s="474"/>
      <c r="AA127" s="474"/>
      <c r="AB127" s="474"/>
      <c r="AC127" s="474"/>
      <c r="AD127" s="474"/>
      <c r="AE127" s="474"/>
      <c r="AF127" s="474"/>
      <c r="AG127" s="474"/>
      <c r="AH127" s="474"/>
      <c r="AI127" s="474"/>
      <c r="AJ127" s="474"/>
      <c r="AK127" s="474"/>
      <c r="AL127" s="171"/>
      <c r="AM127" s="171"/>
    </row>
    <row r="128" spans="2:39" ht="13.5" customHeight="1" x14ac:dyDescent="0.2">
      <c r="D128" s="465" t="s">
        <v>871</v>
      </c>
      <c r="E128" s="466"/>
      <c r="F128" s="466"/>
      <c r="G128" s="466"/>
      <c r="H128" s="466"/>
      <c r="I128" s="466"/>
      <c r="J128" s="467"/>
      <c r="K128" s="474" t="s">
        <v>872</v>
      </c>
      <c r="L128" s="474"/>
      <c r="M128" s="474"/>
      <c r="N128" s="474"/>
      <c r="O128" s="474"/>
      <c r="P128" s="474"/>
      <c r="Q128" s="474"/>
      <c r="R128" s="474"/>
      <c r="S128" s="474"/>
      <c r="T128" s="474"/>
      <c r="U128" s="474"/>
      <c r="V128" s="474"/>
      <c r="W128" s="474"/>
      <c r="X128" s="474"/>
      <c r="Y128" s="474"/>
      <c r="Z128" s="474"/>
      <c r="AA128" s="474"/>
      <c r="AB128" s="474"/>
      <c r="AC128" s="474"/>
      <c r="AD128" s="474"/>
      <c r="AE128" s="474"/>
      <c r="AF128" s="474"/>
      <c r="AG128" s="474"/>
      <c r="AH128" s="474"/>
      <c r="AI128" s="474"/>
      <c r="AJ128" s="474"/>
      <c r="AK128" s="474"/>
      <c r="AL128" s="171"/>
      <c r="AM128" s="171"/>
    </row>
    <row r="129" spans="2:39" ht="36" customHeight="1" x14ac:dyDescent="0.2">
      <c r="D129" s="471"/>
      <c r="E129" s="472"/>
      <c r="F129" s="472"/>
      <c r="G129" s="472"/>
      <c r="H129" s="472"/>
      <c r="I129" s="472"/>
      <c r="J129" s="473"/>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171"/>
      <c r="AM129" s="171"/>
    </row>
    <row r="130" spans="2:39" ht="13.5" customHeight="1" x14ac:dyDescent="0.2">
      <c r="D130" s="465" t="s">
        <v>940</v>
      </c>
      <c r="E130" s="466"/>
      <c r="F130" s="466"/>
      <c r="G130" s="466"/>
      <c r="H130" s="466"/>
      <c r="I130" s="466"/>
      <c r="J130" s="467"/>
      <c r="K130" s="474" t="s">
        <v>941</v>
      </c>
      <c r="L130" s="474"/>
      <c r="M130" s="474"/>
      <c r="N130" s="474"/>
      <c r="O130" s="474"/>
      <c r="P130" s="474"/>
      <c r="Q130" s="474"/>
      <c r="R130" s="474"/>
      <c r="S130" s="474"/>
      <c r="T130" s="474"/>
      <c r="U130" s="474"/>
      <c r="V130" s="474"/>
      <c r="W130" s="474"/>
      <c r="X130" s="474"/>
      <c r="Y130" s="474"/>
      <c r="Z130" s="474"/>
      <c r="AA130" s="474"/>
      <c r="AB130" s="474"/>
      <c r="AC130" s="474"/>
      <c r="AD130" s="474"/>
      <c r="AE130" s="474"/>
      <c r="AF130" s="474"/>
      <c r="AG130" s="474"/>
      <c r="AH130" s="474"/>
      <c r="AI130" s="474"/>
      <c r="AJ130" s="474"/>
      <c r="AK130" s="474"/>
      <c r="AL130" s="171"/>
      <c r="AM130" s="171"/>
    </row>
    <row r="131" spans="2:39" ht="13.5" customHeight="1" x14ac:dyDescent="0.2">
      <c r="D131" s="468"/>
      <c r="E131" s="469"/>
      <c r="F131" s="469"/>
      <c r="G131" s="469"/>
      <c r="H131" s="469"/>
      <c r="I131" s="469"/>
      <c r="J131" s="470"/>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171"/>
      <c r="AM131" s="171"/>
    </row>
    <row r="132" spans="2:39" ht="13.5" customHeight="1" x14ac:dyDescent="0.2">
      <c r="D132" s="468"/>
      <c r="E132" s="469"/>
      <c r="F132" s="469"/>
      <c r="G132" s="469"/>
      <c r="H132" s="469"/>
      <c r="I132" s="469"/>
      <c r="J132" s="470"/>
      <c r="K132" s="474"/>
      <c r="L132" s="474"/>
      <c r="M132" s="474"/>
      <c r="N132" s="474"/>
      <c r="O132" s="474"/>
      <c r="P132" s="474"/>
      <c r="Q132" s="474"/>
      <c r="R132" s="474"/>
      <c r="S132" s="474"/>
      <c r="T132" s="474"/>
      <c r="U132" s="474"/>
      <c r="V132" s="474"/>
      <c r="W132" s="474"/>
      <c r="X132" s="474"/>
      <c r="Y132" s="474"/>
      <c r="Z132" s="474"/>
      <c r="AA132" s="474"/>
      <c r="AB132" s="474"/>
      <c r="AC132" s="474"/>
      <c r="AD132" s="474"/>
      <c r="AE132" s="474"/>
      <c r="AF132" s="474"/>
      <c r="AG132" s="474"/>
      <c r="AH132" s="474"/>
      <c r="AI132" s="474"/>
      <c r="AJ132" s="474"/>
      <c r="AK132" s="474"/>
      <c r="AL132" s="171"/>
      <c r="AM132" s="171"/>
    </row>
    <row r="133" spans="2:39" ht="45.6" customHeight="1" x14ac:dyDescent="0.2">
      <c r="D133" s="471"/>
      <c r="E133" s="472"/>
      <c r="F133" s="472"/>
      <c r="G133" s="472"/>
      <c r="H133" s="472"/>
      <c r="I133" s="472"/>
      <c r="J133" s="473"/>
      <c r="K133" s="474"/>
      <c r="L133" s="474"/>
      <c r="M133" s="474"/>
      <c r="N133" s="474"/>
      <c r="O133" s="474"/>
      <c r="P133" s="474"/>
      <c r="Q133" s="474"/>
      <c r="R133" s="474"/>
      <c r="S133" s="474"/>
      <c r="T133" s="474"/>
      <c r="U133" s="474"/>
      <c r="V133" s="474"/>
      <c r="W133" s="474"/>
      <c r="X133" s="474"/>
      <c r="Y133" s="474"/>
      <c r="Z133" s="474"/>
      <c r="AA133" s="474"/>
      <c r="AB133" s="474"/>
      <c r="AC133" s="474"/>
      <c r="AD133" s="474"/>
      <c r="AE133" s="474"/>
      <c r="AF133" s="474"/>
      <c r="AG133" s="474"/>
      <c r="AH133" s="474"/>
      <c r="AI133" s="474"/>
      <c r="AJ133" s="474"/>
      <c r="AK133" s="474"/>
      <c r="AL133" s="171"/>
      <c r="AM133" s="171"/>
    </row>
    <row r="134" spans="2:39" ht="13.5" customHeight="1" x14ac:dyDescent="0.2">
      <c r="D134" s="465" t="s">
        <v>873</v>
      </c>
      <c r="E134" s="466"/>
      <c r="F134" s="466"/>
      <c r="G134" s="466"/>
      <c r="H134" s="466"/>
      <c r="I134" s="466"/>
      <c r="J134" s="467"/>
      <c r="K134" s="474" t="s">
        <v>874</v>
      </c>
      <c r="L134" s="474"/>
      <c r="M134" s="474"/>
      <c r="N134" s="474"/>
      <c r="O134" s="474"/>
      <c r="P134" s="474"/>
      <c r="Q134" s="474"/>
      <c r="R134" s="474"/>
      <c r="S134" s="474"/>
      <c r="T134" s="474"/>
      <c r="U134" s="474"/>
      <c r="V134" s="474"/>
      <c r="W134" s="474"/>
      <c r="X134" s="474"/>
      <c r="Y134" s="474"/>
      <c r="Z134" s="474"/>
      <c r="AA134" s="474"/>
      <c r="AB134" s="474"/>
      <c r="AC134" s="474"/>
      <c r="AD134" s="474"/>
      <c r="AE134" s="474"/>
      <c r="AF134" s="474"/>
      <c r="AG134" s="474"/>
      <c r="AH134" s="474"/>
      <c r="AI134" s="474"/>
      <c r="AJ134" s="474"/>
      <c r="AK134" s="474"/>
      <c r="AL134" s="171"/>
      <c r="AM134" s="171"/>
    </row>
    <row r="135" spans="2:39" ht="18" customHeight="1" x14ac:dyDescent="0.2">
      <c r="D135" s="471"/>
      <c r="E135" s="472"/>
      <c r="F135" s="472"/>
      <c r="G135" s="472"/>
      <c r="H135" s="472"/>
      <c r="I135" s="472"/>
      <c r="J135" s="473"/>
      <c r="K135" s="474"/>
      <c r="L135" s="474"/>
      <c r="M135" s="474"/>
      <c r="N135" s="474"/>
      <c r="O135" s="474"/>
      <c r="P135" s="474"/>
      <c r="Q135" s="474"/>
      <c r="R135" s="474"/>
      <c r="S135" s="474"/>
      <c r="T135" s="474"/>
      <c r="U135" s="474"/>
      <c r="V135" s="474"/>
      <c r="W135" s="474"/>
      <c r="X135" s="474"/>
      <c r="Y135" s="474"/>
      <c r="Z135" s="474"/>
      <c r="AA135" s="474"/>
      <c r="AB135" s="474"/>
      <c r="AC135" s="474"/>
      <c r="AD135" s="474"/>
      <c r="AE135" s="474"/>
      <c r="AF135" s="474"/>
      <c r="AG135" s="474"/>
      <c r="AH135" s="474"/>
      <c r="AI135" s="474"/>
      <c r="AJ135" s="474"/>
      <c r="AK135" s="474"/>
      <c r="AL135" s="171"/>
      <c r="AM135" s="171"/>
    </row>
    <row r="136" spans="2:39" ht="13.5" customHeight="1" x14ac:dyDescent="0.2">
      <c r="D136" s="465" t="s">
        <v>875</v>
      </c>
      <c r="E136" s="466"/>
      <c r="F136" s="466"/>
      <c r="G136" s="466"/>
      <c r="H136" s="466"/>
      <c r="I136" s="466"/>
      <c r="J136" s="467"/>
      <c r="K136" s="474" t="s">
        <v>942</v>
      </c>
      <c r="L136" s="474"/>
      <c r="M136" s="474"/>
      <c r="N136" s="474"/>
      <c r="O136" s="474"/>
      <c r="P136" s="474"/>
      <c r="Q136" s="474"/>
      <c r="R136" s="474"/>
      <c r="S136" s="474"/>
      <c r="T136" s="474"/>
      <c r="U136" s="474"/>
      <c r="V136" s="474"/>
      <c r="W136" s="474"/>
      <c r="X136" s="474"/>
      <c r="Y136" s="474"/>
      <c r="Z136" s="474"/>
      <c r="AA136" s="474"/>
      <c r="AB136" s="474"/>
      <c r="AC136" s="474"/>
      <c r="AD136" s="474"/>
      <c r="AE136" s="474"/>
      <c r="AF136" s="474"/>
      <c r="AG136" s="474"/>
      <c r="AH136" s="474"/>
      <c r="AI136" s="474"/>
      <c r="AJ136" s="474"/>
      <c r="AK136" s="474"/>
      <c r="AL136" s="171"/>
      <c r="AM136" s="171"/>
    </row>
    <row r="137" spans="2:39" ht="13.5" customHeight="1" x14ac:dyDescent="0.2">
      <c r="D137" s="468"/>
      <c r="E137" s="469"/>
      <c r="F137" s="469"/>
      <c r="G137" s="469"/>
      <c r="H137" s="469"/>
      <c r="I137" s="469"/>
      <c r="J137" s="470"/>
      <c r="K137" s="474"/>
      <c r="L137" s="474"/>
      <c r="M137" s="474"/>
      <c r="N137" s="474"/>
      <c r="O137" s="474"/>
      <c r="P137" s="474"/>
      <c r="Q137" s="474"/>
      <c r="R137" s="474"/>
      <c r="S137" s="474"/>
      <c r="T137" s="474"/>
      <c r="U137" s="474"/>
      <c r="V137" s="474"/>
      <c r="W137" s="474"/>
      <c r="X137" s="474"/>
      <c r="Y137" s="474"/>
      <c r="Z137" s="474"/>
      <c r="AA137" s="474"/>
      <c r="AB137" s="474"/>
      <c r="AC137" s="474"/>
      <c r="AD137" s="474"/>
      <c r="AE137" s="474"/>
      <c r="AF137" s="474"/>
      <c r="AG137" s="474"/>
      <c r="AH137" s="474"/>
      <c r="AI137" s="474"/>
      <c r="AJ137" s="474"/>
      <c r="AK137" s="474"/>
      <c r="AL137" s="171"/>
      <c r="AM137" s="171"/>
    </row>
    <row r="138" spans="2:39" ht="32.4" customHeight="1" x14ac:dyDescent="0.2">
      <c r="D138" s="471"/>
      <c r="E138" s="472"/>
      <c r="F138" s="472"/>
      <c r="G138" s="472"/>
      <c r="H138" s="472"/>
      <c r="I138" s="472"/>
      <c r="J138" s="473"/>
      <c r="K138" s="474"/>
      <c r="L138" s="474"/>
      <c r="M138" s="474"/>
      <c r="N138" s="474"/>
      <c r="O138" s="474"/>
      <c r="P138" s="474"/>
      <c r="Q138" s="474"/>
      <c r="R138" s="474"/>
      <c r="S138" s="474"/>
      <c r="T138" s="474"/>
      <c r="U138" s="474"/>
      <c r="V138" s="474"/>
      <c r="W138" s="474"/>
      <c r="X138" s="474"/>
      <c r="Y138" s="474"/>
      <c r="Z138" s="474"/>
      <c r="AA138" s="474"/>
      <c r="AB138" s="474"/>
      <c r="AC138" s="474"/>
      <c r="AD138" s="474"/>
      <c r="AE138" s="474"/>
      <c r="AF138" s="474"/>
      <c r="AG138" s="474"/>
      <c r="AH138" s="474"/>
      <c r="AI138" s="474"/>
      <c r="AJ138" s="474"/>
      <c r="AK138" s="474"/>
      <c r="AL138" s="171"/>
      <c r="AM138" s="171"/>
    </row>
    <row r="139" spans="2:39" ht="13.5" customHeight="1" x14ac:dyDescent="0.2">
      <c r="D139" s="177" t="s">
        <v>876</v>
      </c>
      <c r="AJ139" s="171"/>
      <c r="AK139" s="171"/>
      <c r="AL139" s="171"/>
      <c r="AM139" s="171"/>
    </row>
    <row r="140" spans="2:39" ht="13.5" customHeight="1" x14ac:dyDescent="0.2">
      <c r="D140" s="177"/>
    </row>
    <row r="141" spans="2:39" ht="13.5" customHeight="1" x14ac:dyDescent="0.2">
      <c r="B141" s="290" t="s">
        <v>877</v>
      </c>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291"/>
      <c r="Z141" s="291"/>
      <c r="AA141" s="291"/>
      <c r="AB141" s="291"/>
      <c r="AC141" s="291"/>
      <c r="AD141" s="291"/>
      <c r="AE141" s="291"/>
      <c r="AF141" s="291"/>
      <c r="AG141" s="291"/>
      <c r="AH141" s="291"/>
      <c r="AI141" s="291"/>
      <c r="AJ141" s="291"/>
      <c r="AK141" s="291"/>
      <c r="AL141" s="292"/>
    </row>
    <row r="142" spans="2:39" ht="13.5" customHeight="1" x14ac:dyDescent="0.2">
      <c r="C142" s="462" t="s">
        <v>943</v>
      </c>
      <c r="D142" s="462"/>
      <c r="E142" s="462"/>
      <c r="F142" s="462"/>
      <c r="G142" s="462"/>
      <c r="H142" s="462"/>
      <c r="I142" s="462"/>
      <c r="J142" s="462"/>
      <c r="K142" s="462"/>
      <c r="L142" s="462"/>
      <c r="M142" s="462"/>
      <c r="N142" s="462"/>
      <c r="O142" s="462"/>
      <c r="P142" s="462"/>
      <c r="Q142" s="462"/>
      <c r="R142" s="462"/>
      <c r="S142" s="462"/>
      <c r="T142" s="462"/>
      <c r="U142" s="462"/>
      <c r="V142" s="462"/>
      <c r="W142" s="462"/>
      <c r="X142" s="462"/>
      <c r="Y142" s="462"/>
      <c r="Z142" s="462"/>
      <c r="AA142" s="462"/>
      <c r="AB142" s="462"/>
      <c r="AC142" s="462"/>
      <c r="AD142" s="462"/>
      <c r="AE142" s="462"/>
      <c r="AF142" s="462"/>
      <c r="AG142" s="462"/>
      <c r="AH142" s="462"/>
      <c r="AI142" s="462"/>
      <c r="AJ142" s="462"/>
      <c r="AK142" s="462"/>
      <c r="AL142" s="462"/>
    </row>
    <row r="143" spans="2:39" ht="13.5" customHeight="1" x14ac:dyDescent="0.2">
      <c r="C143" s="463"/>
      <c r="D143" s="463"/>
      <c r="E143" s="463"/>
      <c r="F143" s="463"/>
      <c r="G143" s="463"/>
      <c r="H143" s="463"/>
      <c r="I143" s="463"/>
      <c r="J143" s="463"/>
      <c r="K143" s="463"/>
      <c r="L143" s="463"/>
      <c r="M143" s="463"/>
      <c r="N143" s="463"/>
      <c r="O143" s="463"/>
      <c r="P143" s="463"/>
      <c r="Q143" s="463"/>
      <c r="R143" s="463"/>
      <c r="S143" s="463"/>
      <c r="T143" s="463"/>
      <c r="U143" s="463"/>
      <c r="V143" s="463"/>
      <c r="W143" s="463"/>
      <c r="X143" s="463"/>
      <c r="Y143" s="463"/>
      <c r="Z143" s="463"/>
      <c r="AA143" s="463"/>
      <c r="AB143" s="463"/>
      <c r="AC143" s="463"/>
      <c r="AD143" s="463"/>
      <c r="AE143" s="463"/>
      <c r="AF143" s="463"/>
      <c r="AG143" s="463"/>
      <c r="AH143" s="463"/>
      <c r="AI143" s="463"/>
      <c r="AJ143" s="463"/>
      <c r="AK143" s="463"/>
      <c r="AL143" s="463"/>
    </row>
    <row r="144" spans="2:39" ht="13.5" customHeight="1" x14ac:dyDescent="0.2">
      <c r="C144" s="464" t="s">
        <v>878</v>
      </c>
      <c r="D144" s="464"/>
      <c r="E144" s="464"/>
      <c r="F144" s="464"/>
      <c r="G144" s="464"/>
      <c r="H144" s="464"/>
      <c r="I144" s="464"/>
      <c r="J144" s="464"/>
      <c r="K144" s="464"/>
      <c r="L144" s="464"/>
      <c r="M144" s="464"/>
      <c r="N144" s="464"/>
      <c r="O144" s="464"/>
      <c r="P144" s="464"/>
      <c r="Q144" s="464"/>
      <c r="R144" s="464"/>
      <c r="S144" s="464"/>
      <c r="T144" s="464"/>
      <c r="U144" s="464"/>
      <c r="V144" s="464"/>
      <c r="W144" s="464"/>
      <c r="X144" s="464"/>
      <c r="Y144" s="464"/>
      <c r="Z144" s="464"/>
      <c r="AA144" s="464"/>
      <c r="AB144" s="464"/>
      <c r="AC144" s="464"/>
      <c r="AD144" s="464"/>
      <c r="AE144" s="464"/>
      <c r="AF144" s="464"/>
      <c r="AG144" s="464"/>
      <c r="AH144" s="464"/>
      <c r="AI144" s="464"/>
      <c r="AJ144" s="464"/>
      <c r="AK144" s="464"/>
      <c r="AL144" s="464"/>
    </row>
    <row r="145" spans="3:38" ht="13.5" customHeight="1" x14ac:dyDescent="0.2">
      <c r="C145" s="463" t="s">
        <v>879</v>
      </c>
      <c r="D145" s="463"/>
      <c r="E145" s="463"/>
      <c r="F145" s="463"/>
      <c r="G145" s="463"/>
      <c r="H145" s="463"/>
      <c r="I145" s="463"/>
      <c r="J145" s="463"/>
      <c r="K145" s="463"/>
      <c r="L145" s="463"/>
      <c r="M145" s="463"/>
      <c r="N145" s="463"/>
      <c r="O145" s="463"/>
      <c r="P145" s="463"/>
      <c r="Q145" s="463"/>
      <c r="R145" s="463"/>
      <c r="S145" s="463"/>
      <c r="T145" s="463"/>
      <c r="U145" s="463"/>
      <c r="V145" s="463"/>
      <c r="W145" s="463"/>
      <c r="X145" s="463"/>
      <c r="Y145" s="463"/>
      <c r="Z145" s="463"/>
      <c r="AA145" s="463"/>
      <c r="AB145" s="463"/>
      <c r="AC145" s="463"/>
      <c r="AD145" s="463"/>
      <c r="AE145" s="463"/>
      <c r="AF145" s="463"/>
      <c r="AG145" s="463"/>
      <c r="AH145" s="463"/>
      <c r="AI145" s="463"/>
      <c r="AJ145" s="463"/>
      <c r="AK145" s="463"/>
      <c r="AL145" s="463"/>
    </row>
    <row r="146" spans="3:38" ht="36.6" customHeight="1" x14ac:dyDescent="0.2">
      <c r="C146" s="463" t="s">
        <v>944</v>
      </c>
      <c r="D146" s="463"/>
      <c r="E146" s="463"/>
      <c r="F146" s="463"/>
      <c r="G146" s="463"/>
      <c r="H146" s="463"/>
      <c r="I146" s="463"/>
      <c r="J146" s="463"/>
      <c r="K146" s="463"/>
      <c r="L146" s="463"/>
      <c r="M146" s="463"/>
      <c r="N146" s="463"/>
      <c r="O146" s="463"/>
      <c r="P146" s="463"/>
      <c r="Q146" s="463"/>
      <c r="R146" s="463"/>
      <c r="S146" s="463"/>
      <c r="T146" s="463"/>
      <c r="U146" s="463"/>
      <c r="V146" s="463"/>
      <c r="W146" s="463"/>
      <c r="X146" s="463"/>
      <c r="Y146" s="463"/>
      <c r="Z146" s="463"/>
      <c r="AA146" s="463"/>
      <c r="AB146" s="463"/>
      <c r="AC146" s="463"/>
      <c r="AD146" s="463"/>
      <c r="AE146" s="463"/>
      <c r="AF146" s="463"/>
      <c r="AG146" s="463"/>
      <c r="AH146" s="463"/>
      <c r="AI146" s="463"/>
      <c r="AJ146" s="463"/>
      <c r="AK146" s="463"/>
      <c r="AL146" s="463"/>
    </row>
    <row r="147" spans="3:38" ht="13.5" customHeight="1" x14ac:dyDescent="0.2">
      <c r="C147" s="169" t="s">
        <v>945</v>
      </c>
    </row>
    <row r="148" spans="3:38" ht="13.5" customHeight="1" x14ac:dyDescent="0.2"/>
    <row r="149" spans="3:38" ht="13.5" customHeight="1" x14ac:dyDescent="0.2"/>
    <row r="150" spans="3:38" ht="13.5" customHeight="1" x14ac:dyDescent="0.2"/>
    <row r="151" spans="3:38" ht="13.5" customHeight="1" x14ac:dyDescent="0.2"/>
    <row r="152" spans="3:38" ht="13.5" customHeight="1" x14ac:dyDescent="0.2"/>
    <row r="153" spans="3:38" ht="13.5" customHeight="1" x14ac:dyDescent="0.2"/>
    <row r="154" spans="3:38" ht="13.5" customHeight="1" x14ac:dyDescent="0.2"/>
    <row r="155" spans="3:38" ht="13.5" customHeight="1" x14ac:dyDescent="0.2"/>
    <row r="156" spans="3:38" ht="13.5" customHeight="1" x14ac:dyDescent="0.2"/>
    <row r="157" spans="3:38" ht="13.5" customHeight="1" x14ac:dyDescent="0.2"/>
    <row r="158" spans="3:38" ht="12.9" customHeight="1" x14ac:dyDescent="0.2"/>
    <row r="159" spans="3:38" ht="12.9" customHeight="1" x14ac:dyDescent="0.2"/>
  </sheetData>
  <sheetProtection formatCells="0" formatColumns="0" formatRows="0"/>
  <mergeCells count="74">
    <mergeCell ref="D12:L12"/>
    <mergeCell ref="M12:AK12"/>
    <mergeCell ref="B6:AL6"/>
    <mergeCell ref="D10:L10"/>
    <mergeCell ref="M10:AK10"/>
    <mergeCell ref="D11:L11"/>
    <mergeCell ref="M11:AK11"/>
    <mergeCell ref="D13:L13"/>
    <mergeCell ref="M13:AK13"/>
    <mergeCell ref="D14:J14"/>
    <mergeCell ref="M14:AK14"/>
    <mergeCell ref="D15:L15"/>
    <mergeCell ref="M15:AK15"/>
    <mergeCell ref="D16:L16"/>
    <mergeCell ref="M16:AK16"/>
    <mergeCell ref="D17:L17"/>
    <mergeCell ref="M17:AK17"/>
    <mergeCell ref="D18:L18"/>
    <mergeCell ref="M18:AK18"/>
    <mergeCell ref="D19:L19"/>
    <mergeCell ref="M19:AK19"/>
    <mergeCell ref="D20:L20"/>
    <mergeCell ref="M20:AK20"/>
    <mergeCell ref="D21:L21"/>
    <mergeCell ref="M21:AK21"/>
    <mergeCell ref="C78:AL78"/>
    <mergeCell ref="D22:L22"/>
    <mergeCell ref="M22:AK22"/>
    <mergeCell ref="D23:L23"/>
    <mergeCell ref="M23:AK23"/>
    <mergeCell ref="D24:L24"/>
    <mergeCell ref="M24:AK24"/>
    <mergeCell ref="D25:L25"/>
    <mergeCell ref="M25:AK25"/>
    <mergeCell ref="B29:AL29"/>
    <mergeCell ref="B52:AL52"/>
    <mergeCell ref="C77:AL77"/>
    <mergeCell ref="C81:AL81"/>
    <mergeCell ref="E84:AE84"/>
    <mergeCell ref="E85:Q85"/>
    <mergeCell ref="R85:AE85"/>
    <mergeCell ref="E86:Q86"/>
    <mergeCell ref="R86:X86"/>
    <mergeCell ref="Y86:AE86"/>
    <mergeCell ref="D120:J121"/>
    <mergeCell ref="K120:AK121"/>
    <mergeCell ref="E87:Q87"/>
    <mergeCell ref="R87:X87"/>
    <mergeCell ref="Y87:AE87"/>
    <mergeCell ref="C93:AL93"/>
    <mergeCell ref="C99:AL99"/>
    <mergeCell ref="D102:J104"/>
    <mergeCell ref="K102:AK104"/>
    <mergeCell ref="D105:J107"/>
    <mergeCell ref="K105:AK107"/>
    <mergeCell ref="C115:AL115"/>
    <mergeCell ref="D118:J119"/>
    <mergeCell ref="K118:AK119"/>
    <mergeCell ref="D122:J125"/>
    <mergeCell ref="K122:AK125"/>
    <mergeCell ref="D126:J127"/>
    <mergeCell ref="K126:AK127"/>
    <mergeCell ref="D128:J129"/>
    <mergeCell ref="K128:AK129"/>
    <mergeCell ref="C142:AL143"/>
    <mergeCell ref="C144:AL144"/>
    <mergeCell ref="C145:AL145"/>
    <mergeCell ref="C146:AL146"/>
    <mergeCell ref="D130:J133"/>
    <mergeCell ref="K130:AK133"/>
    <mergeCell ref="D134:J135"/>
    <mergeCell ref="K134:AK135"/>
    <mergeCell ref="D136:J138"/>
    <mergeCell ref="K136:AK138"/>
  </mergeCells>
  <phoneticPr fontId="53"/>
  <pageMargins left="0.51181102362204722" right="0.51181102362204722" top="0.55118110236220474" bottom="0.55118110236220474" header="0.31496062992125984" footer="0.31496062992125984"/>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34998626667073579"/>
  </sheetPr>
  <dimension ref="B1:DI121"/>
  <sheetViews>
    <sheetView showGridLines="0" zoomScaleNormal="100" workbookViewId="0">
      <pane xSplit="3" ySplit="3" topLeftCell="D4" activePane="bottomRight" state="frozen"/>
      <selection activeCell="AK39" sqref="AK39"/>
      <selection pane="topRight" activeCell="AK39" sqref="AK39"/>
      <selection pane="bottomLeft" activeCell="AK39" sqref="AK39"/>
      <selection pane="bottomRight" activeCell="D1" sqref="D1"/>
    </sheetView>
  </sheetViews>
  <sheetFormatPr defaultRowHeight="13.2" x14ac:dyDescent="0.2"/>
  <cols>
    <col min="1" max="1" width="1.33203125" customWidth="1"/>
    <col min="2" max="2" width="4.44140625" customWidth="1"/>
    <col min="3" max="3" width="25.77734375" customWidth="1"/>
    <col min="4" max="20" width="10.109375" customWidth="1"/>
    <col min="21" max="21" width="12.109375" customWidth="1"/>
    <col min="22" max="111" width="10.109375" customWidth="1"/>
    <col min="112" max="112" width="10.109375" style="39" customWidth="1"/>
    <col min="113" max="113" width="9.44140625" bestFit="1" customWidth="1"/>
  </cols>
  <sheetData>
    <row r="1" spans="2:113" ht="38.25" customHeight="1" thickBot="1" x14ac:dyDescent="0.25">
      <c r="B1" s="119"/>
      <c r="C1" s="117"/>
      <c r="D1" s="118"/>
      <c r="DH1"/>
    </row>
    <row r="2" spans="2:113" ht="11.25" customHeight="1" x14ac:dyDescent="0.2">
      <c r="B2" s="791" t="s">
        <v>956</v>
      </c>
      <c r="C2" s="792"/>
      <c r="D2" s="254" t="s">
        <v>12</v>
      </c>
      <c r="E2" s="254" t="s">
        <v>13</v>
      </c>
      <c r="F2" s="254" t="s">
        <v>14</v>
      </c>
      <c r="G2" s="254" t="s">
        <v>15</v>
      </c>
      <c r="H2" s="254" t="s">
        <v>16</v>
      </c>
      <c r="I2" s="254" t="s">
        <v>18</v>
      </c>
      <c r="J2" s="254" t="s">
        <v>19</v>
      </c>
      <c r="K2" s="254" t="s">
        <v>20</v>
      </c>
      <c r="L2" s="254" t="s">
        <v>21</v>
      </c>
      <c r="M2" s="254" t="s">
        <v>22</v>
      </c>
      <c r="N2" s="254" t="s">
        <v>23</v>
      </c>
      <c r="O2" s="254" t="s">
        <v>24</v>
      </c>
      <c r="P2" s="254" t="s">
        <v>25</v>
      </c>
      <c r="Q2" s="254" t="s">
        <v>26</v>
      </c>
      <c r="R2" s="254" t="s">
        <v>27</v>
      </c>
      <c r="S2" s="254" t="s">
        <v>28</v>
      </c>
      <c r="T2" s="254" t="s">
        <v>29</v>
      </c>
      <c r="U2" s="254" t="s">
        <v>30</v>
      </c>
      <c r="V2" s="254" t="s">
        <v>31</v>
      </c>
      <c r="W2" s="254" t="s">
        <v>32</v>
      </c>
      <c r="X2" s="254" t="s">
        <v>34</v>
      </c>
      <c r="Y2" s="254" t="s">
        <v>35</v>
      </c>
      <c r="Z2" s="254" t="s">
        <v>36</v>
      </c>
      <c r="AA2" s="254" t="s">
        <v>38</v>
      </c>
      <c r="AB2" s="254" t="s">
        <v>40</v>
      </c>
      <c r="AC2" s="254" t="s">
        <v>41</v>
      </c>
      <c r="AD2" s="254" t="s">
        <v>42</v>
      </c>
      <c r="AE2" s="254" t="s">
        <v>43</v>
      </c>
      <c r="AF2" s="254" t="s">
        <v>44</v>
      </c>
      <c r="AG2" s="254" t="s">
        <v>45</v>
      </c>
      <c r="AH2" s="254" t="s">
        <v>46</v>
      </c>
      <c r="AI2" s="254" t="s">
        <v>47</v>
      </c>
      <c r="AJ2" s="254" t="s">
        <v>48</v>
      </c>
      <c r="AK2" s="254" t="s">
        <v>49</v>
      </c>
      <c r="AL2" s="254" t="s">
        <v>51</v>
      </c>
      <c r="AM2" s="254" t="s">
        <v>52</v>
      </c>
      <c r="AN2" s="254" t="s">
        <v>53</v>
      </c>
      <c r="AO2" s="254" t="s">
        <v>100</v>
      </c>
      <c r="AP2" s="254" t="s">
        <v>101</v>
      </c>
      <c r="AQ2" s="254" t="s">
        <v>102</v>
      </c>
      <c r="AR2" s="254" t="s">
        <v>103</v>
      </c>
      <c r="AS2" s="254" t="s">
        <v>104</v>
      </c>
      <c r="AT2" s="254" t="s">
        <v>105</v>
      </c>
      <c r="AU2" s="254" t="s">
        <v>106</v>
      </c>
      <c r="AV2" s="254" t="s">
        <v>107</v>
      </c>
      <c r="AW2" s="254" t="s">
        <v>108</v>
      </c>
      <c r="AX2" s="254" t="s">
        <v>109</v>
      </c>
      <c r="AY2" s="254" t="s">
        <v>110</v>
      </c>
      <c r="AZ2" s="254" t="s">
        <v>466</v>
      </c>
      <c r="BA2" s="254" t="s">
        <v>467</v>
      </c>
      <c r="BB2" s="254" t="s">
        <v>111</v>
      </c>
      <c r="BC2" s="254" t="s">
        <v>468</v>
      </c>
      <c r="BD2" s="254" t="s">
        <v>112</v>
      </c>
      <c r="BE2" s="254" t="s">
        <v>469</v>
      </c>
      <c r="BF2" s="254" t="s">
        <v>113</v>
      </c>
      <c r="BG2" s="254" t="s">
        <v>470</v>
      </c>
      <c r="BH2" s="254" t="s">
        <v>114</v>
      </c>
      <c r="BI2" s="254" t="s">
        <v>471</v>
      </c>
      <c r="BJ2" s="254" t="s">
        <v>115</v>
      </c>
      <c r="BK2" s="254" t="s">
        <v>472</v>
      </c>
      <c r="BL2" s="254" t="s">
        <v>116</v>
      </c>
      <c r="BM2" s="254" t="s">
        <v>473</v>
      </c>
      <c r="BN2" s="254" t="s">
        <v>117</v>
      </c>
      <c r="BO2" s="254" t="s">
        <v>118</v>
      </c>
      <c r="BP2" s="254" t="s">
        <v>119</v>
      </c>
      <c r="BQ2" s="254" t="s">
        <v>120</v>
      </c>
      <c r="BR2" s="254" t="s">
        <v>121</v>
      </c>
      <c r="BS2" s="254" t="s">
        <v>122</v>
      </c>
      <c r="BT2" s="254" t="s">
        <v>123</v>
      </c>
      <c r="BU2" s="254" t="s">
        <v>124</v>
      </c>
      <c r="BV2" s="254" t="s">
        <v>474</v>
      </c>
      <c r="BW2" s="254" t="s">
        <v>475</v>
      </c>
      <c r="BX2" s="254" t="s">
        <v>476</v>
      </c>
      <c r="BY2" s="254" t="s">
        <v>477</v>
      </c>
      <c r="BZ2" s="254" t="s">
        <v>478</v>
      </c>
      <c r="CA2" s="254" t="s">
        <v>479</v>
      </c>
      <c r="CB2" s="254" t="s">
        <v>480</v>
      </c>
      <c r="CC2" s="254" t="s">
        <v>481</v>
      </c>
      <c r="CD2" s="254" t="s">
        <v>482</v>
      </c>
      <c r="CE2" s="254" t="s">
        <v>483</v>
      </c>
      <c r="CF2" s="254" t="s">
        <v>484</v>
      </c>
      <c r="CG2" s="254" t="s">
        <v>485</v>
      </c>
      <c r="CH2" s="254" t="s">
        <v>486</v>
      </c>
      <c r="CI2" s="254" t="s">
        <v>487</v>
      </c>
      <c r="CJ2" s="254" t="s">
        <v>488</v>
      </c>
      <c r="CK2" s="254" t="s">
        <v>489</v>
      </c>
      <c r="CL2" s="254" t="s">
        <v>490</v>
      </c>
      <c r="CM2" s="254" t="s">
        <v>491</v>
      </c>
      <c r="CN2" s="254" t="s">
        <v>492</v>
      </c>
      <c r="CO2" s="254" t="s">
        <v>493</v>
      </c>
      <c r="CP2" s="254" t="s">
        <v>494</v>
      </c>
      <c r="CQ2" s="254" t="s">
        <v>495</v>
      </c>
      <c r="CR2" s="254" t="s">
        <v>496</v>
      </c>
      <c r="CS2" s="254" t="s">
        <v>497</v>
      </c>
      <c r="CT2" s="254" t="s">
        <v>498</v>
      </c>
      <c r="CU2" s="254" t="s">
        <v>499</v>
      </c>
      <c r="CV2" s="254" t="s">
        <v>500</v>
      </c>
      <c r="CW2" s="254" t="s">
        <v>501</v>
      </c>
      <c r="CX2" s="254" t="s">
        <v>502</v>
      </c>
      <c r="CY2" s="254" t="s">
        <v>503</v>
      </c>
      <c r="CZ2" s="254" t="s">
        <v>380</v>
      </c>
      <c r="DA2" s="254" t="s">
        <v>504</v>
      </c>
      <c r="DB2" s="254" t="s">
        <v>505</v>
      </c>
      <c r="DC2" s="254" t="s">
        <v>506</v>
      </c>
      <c r="DD2" s="254" t="s">
        <v>507</v>
      </c>
      <c r="DE2" s="254" t="s">
        <v>508</v>
      </c>
      <c r="DF2" s="254" t="s">
        <v>509</v>
      </c>
      <c r="DG2" s="255" t="s">
        <v>510</v>
      </c>
      <c r="DH2" s="255">
        <v>109</v>
      </c>
    </row>
    <row r="3" spans="2:113" ht="33.75" customHeight="1" x14ac:dyDescent="0.2">
      <c r="B3" s="793"/>
      <c r="C3" s="794"/>
      <c r="D3" s="256" t="s">
        <v>225</v>
      </c>
      <c r="E3" s="256" t="s">
        <v>240</v>
      </c>
      <c r="F3" s="256" t="s">
        <v>242</v>
      </c>
      <c r="G3" s="256" t="s">
        <v>244</v>
      </c>
      <c r="H3" s="256" t="s">
        <v>248</v>
      </c>
      <c r="I3" s="256" t="s">
        <v>512</v>
      </c>
      <c r="J3" s="256" t="s">
        <v>665</v>
      </c>
      <c r="K3" s="256" t="s">
        <v>252</v>
      </c>
      <c r="L3" s="256" t="s">
        <v>624</v>
      </c>
      <c r="M3" s="256" t="s">
        <v>513</v>
      </c>
      <c r="N3" s="256" t="s">
        <v>269</v>
      </c>
      <c r="O3" s="256" t="s">
        <v>271</v>
      </c>
      <c r="P3" s="256" t="s">
        <v>625</v>
      </c>
      <c r="Q3" s="256" t="s">
        <v>626</v>
      </c>
      <c r="R3" s="256" t="s">
        <v>288</v>
      </c>
      <c r="S3" s="256" t="s">
        <v>290</v>
      </c>
      <c r="T3" s="256" t="s">
        <v>293</v>
      </c>
      <c r="U3" s="256" t="s">
        <v>296</v>
      </c>
      <c r="V3" s="256" t="s">
        <v>298</v>
      </c>
      <c r="W3" s="256" t="s">
        <v>627</v>
      </c>
      <c r="X3" s="256" t="s">
        <v>807</v>
      </c>
      <c r="Y3" s="256" t="s">
        <v>949</v>
      </c>
      <c r="Z3" s="256" t="s">
        <v>307</v>
      </c>
      <c r="AA3" s="256" t="s">
        <v>309</v>
      </c>
      <c r="AB3" s="256" t="s">
        <v>310</v>
      </c>
      <c r="AC3" s="256" t="s">
        <v>628</v>
      </c>
      <c r="AD3" s="256" t="s">
        <v>317</v>
      </c>
      <c r="AE3" s="256" t="s">
        <v>320</v>
      </c>
      <c r="AF3" s="256" t="s">
        <v>322</v>
      </c>
      <c r="AG3" s="256" t="s">
        <v>324</v>
      </c>
      <c r="AH3" s="256" t="s">
        <v>808</v>
      </c>
      <c r="AI3" s="256" t="s">
        <v>328</v>
      </c>
      <c r="AJ3" s="256" t="s">
        <v>330</v>
      </c>
      <c r="AK3" s="256" t="s">
        <v>332</v>
      </c>
      <c r="AL3" s="256" t="s">
        <v>334</v>
      </c>
      <c r="AM3" s="256" t="s">
        <v>336</v>
      </c>
      <c r="AN3" s="256" t="s">
        <v>339</v>
      </c>
      <c r="AO3" s="256" t="s">
        <v>809</v>
      </c>
      <c r="AP3" s="256" t="s">
        <v>345</v>
      </c>
      <c r="AQ3" s="256" t="s">
        <v>347</v>
      </c>
      <c r="AR3" s="256" t="s">
        <v>351</v>
      </c>
      <c r="AS3" s="256" t="s">
        <v>810</v>
      </c>
      <c r="AT3" s="256" t="s">
        <v>358</v>
      </c>
      <c r="AU3" s="256" t="s">
        <v>629</v>
      </c>
      <c r="AV3" s="256" t="s">
        <v>630</v>
      </c>
      <c r="AW3" s="256" t="s">
        <v>631</v>
      </c>
      <c r="AX3" s="256" t="s">
        <v>632</v>
      </c>
      <c r="AY3" s="256" t="s">
        <v>633</v>
      </c>
      <c r="AZ3" s="256" t="s">
        <v>634</v>
      </c>
      <c r="BA3" s="256" t="s">
        <v>635</v>
      </c>
      <c r="BB3" s="256" t="s">
        <v>636</v>
      </c>
      <c r="BC3" s="256" t="s">
        <v>637</v>
      </c>
      <c r="BD3" s="256" t="s">
        <v>950</v>
      </c>
      <c r="BE3" s="256" t="s">
        <v>638</v>
      </c>
      <c r="BF3" s="256" t="s">
        <v>376</v>
      </c>
      <c r="BG3" s="256" t="s">
        <v>639</v>
      </c>
      <c r="BH3" s="256" t="s">
        <v>514</v>
      </c>
      <c r="BI3" s="256" t="s">
        <v>379</v>
      </c>
      <c r="BJ3" s="256" t="s">
        <v>382</v>
      </c>
      <c r="BK3" s="256" t="s">
        <v>33</v>
      </c>
      <c r="BL3" s="256" t="s">
        <v>640</v>
      </c>
      <c r="BM3" s="256" t="s">
        <v>515</v>
      </c>
      <c r="BN3" s="256" t="s">
        <v>391</v>
      </c>
      <c r="BO3" s="256" t="s">
        <v>393</v>
      </c>
      <c r="BP3" s="256" t="s">
        <v>394</v>
      </c>
      <c r="BQ3" s="256" t="s">
        <v>951</v>
      </c>
      <c r="BR3" s="256" t="s">
        <v>397</v>
      </c>
      <c r="BS3" s="256" t="s">
        <v>37</v>
      </c>
      <c r="BT3" s="256" t="s">
        <v>39</v>
      </c>
      <c r="BU3" s="256" t="s">
        <v>401</v>
      </c>
      <c r="BV3" s="256" t="s">
        <v>405</v>
      </c>
      <c r="BW3" s="256" t="s">
        <v>407</v>
      </c>
      <c r="BX3" s="256" t="s">
        <v>409</v>
      </c>
      <c r="BY3" s="256" t="s">
        <v>641</v>
      </c>
      <c r="BZ3" s="256" t="s">
        <v>413</v>
      </c>
      <c r="CA3" s="256" t="s">
        <v>952</v>
      </c>
      <c r="CB3" s="256" t="s">
        <v>516</v>
      </c>
      <c r="CC3" s="256" t="s">
        <v>417</v>
      </c>
      <c r="CD3" s="256" t="s">
        <v>420</v>
      </c>
      <c r="CE3" s="256" t="s">
        <v>642</v>
      </c>
      <c r="CF3" s="257" t="s">
        <v>422</v>
      </c>
      <c r="CG3" s="256" t="s">
        <v>643</v>
      </c>
      <c r="CH3" s="256" t="s">
        <v>644</v>
      </c>
      <c r="CI3" s="256" t="s">
        <v>645</v>
      </c>
      <c r="CJ3" s="256" t="s">
        <v>426</v>
      </c>
      <c r="CK3" s="257" t="s">
        <v>427</v>
      </c>
      <c r="CL3" s="256" t="s">
        <v>646</v>
      </c>
      <c r="CM3" s="256" t="s">
        <v>647</v>
      </c>
      <c r="CN3" s="256" t="s">
        <v>431</v>
      </c>
      <c r="CO3" s="256" t="s">
        <v>436</v>
      </c>
      <c r="CP3" s="257" t="s">
        <v>440</v>
      </c>
      <c r="CQ3" s="256" t="s">
        <v>648</v>
      </c>
      <c r="CR3" s="256" t="s">
        <v>649</v>
      </c>
      <c r="CS3" s="256" t="s">
        <v>650</v>
      </c>
      <c r="CT3" s="256" t="s">
        <v>651</v>
      </c>
      <c r="CU3" s="257" t="s">
        <v>811</v>
      </c>
      <c r="CV3" s="256" t="s">
        <v>447</v>
      </c>
      <c r="CW3" s="256" t="s">
        <v>451</v>
      </c>
      <c r="CX3" s="256" t="s">
        <v>517</v>
      </c>
      <c r="CY3" s="256" t="s">
        <v>456</v>
      </c>
      <c r="CZ3" s="257" t="s">
        <v>652</v>
      </c>
      <c r="DA3" s="256" t="s">
        <v>653</v>
      </c>
      <c r="DB3" s="256" t="s">
        <v>654</v>
      </c>
      <c r="DC3" s="256" t="s">
        <v>655</v>
      </c>
      <c r="DD3" s="256" t="s">
        <v>953</v>
      </c>
      <c r="DE3" s="257" t="s">
        <v>462</v>
      </c>
      <c r="DF3" s="256" t="s">
        <v>463</v>
      </c>
      <c r="DG3" s="258" t="s">
        <v>812</v>
      </c>
      <c r="DH3" s="258" t="s">
        <v>125</v>
      </c>
    </row>
    <row r="4" spans="2:113" x14ac:dyDescent="0.15">
      <c r="B4" s="263" t="s">
        <v>12</v>
      </c>
      <c r="C4" s="264" t="s">
        <v>225</v>
      </c>
      <c r="D4" s="120">
        <v>2.178090168025287E-2</v>
      </c>
      <c r="E4" s="120">
        <v>0.10326967684534968</v>
      </c>
      <c r="F4" s="120">
        <v>9.4705791026238155E-3</v>
      </c>
      <c r="G4" s="120">
        <v>3.1000683838614089E-3</v>
      </c>
      <c r="H4" s="120">
        <v>0</v>
      </c>
      <c r="I4" s="120">
        <v>0</v>
      </c>
      <c r="J4" s="120">
        <v>0</v>
      </c>
      <c r="K4" s="120">
        <v>0.10172595776594193</v>
      </c>
      <c r="L4" s="120">
        <v>1.7852778038920748E-2</v>
      </c>
      <c r="M4" s="120">
        <v>0.20735650767987066</v>
      </c>
      <c r="N4" s="120">
        <v>0</v>
      </c>
      <c r="O4" s="120">
        <v>4.778156996587031E-2</v>
      </c>
      <c r="P4" s="120">
        <v>1.606629460510739E-3</v>
      </c>
      <c r="Q4" s="120">
        <v>3.7696019300361879E-5</v>
      </c>
      <c r="R4" s="120">
        <v>0</v>
      </c>
      <c r="S4" s="120">
        <v>0</v>
      </c>
      <c r="T4" s="120">
        <v>0</v>
      </c>
      <c r="U4" s="120">
        <v>0</v>
      </c>
      <c r="V4" s="132">
        <v>0</v>
      </c>
      <c r="W4" s="120">
        <v>0</v>
      </c>
      <c r="X4" s="120">
        <v>0</v>
      </c>
      <c r="Y4" s="120">
        <v>0</v>
      </c>
      <c r="Z4" s="120">
        <v>0</v>
      </c>
      <c r="AA4" s="120">
        <v>0</v>
      </c>
      <c r="AB4" s="120">
        <v>2.9537111270517744E-3</v>
      </c>
      <c r="AC4" s="120">
        <v>4.5506257110352672E-4</v>
      </c>
      <c r="AD4" s="120">
        <v>0</v>
      </c>
      <c r="AE4" s="120">
        <v>0</v>
      </c>
      <c r="AF4" s="120">
        <v>0</v>
      </c>
      <c r="AG4" s="120">
        <v>1.3225343448841501E-2</v>
      </c>
      <c r="AH4" s="120">
        <v>0</v>
      </c>
      <c r="AI4" s="132">
        <v>0</v>
      </c>
      <c r="AJ4" s="120">
        <v>0</v>
      </c>
      <c r="AK4" s="120">
        <v>0</v>
      </c>
      <c r="AL4" s="120">
        <v>5.3304904051172707E-4</v>
      </c>
      <c r="AM4" s="120">
        <v>0</v>
      </c>
      <c r="AN4" s="120">
        <v>0</v>
      </c>
      <c r="AO4" s="120">
        <v>0</v>
      </c>
      <c r="AP4" s="120">
        <v>0</v>
      </c>
      <c r="AQ4" s="120">
        <v>0</v>
      </c>
      <c r="AR4" s="120">
        <v>0</v>
      </c>
      <c r="AS4" s="120">
        <v>0</v>
      </c>
      <c r="AT4" s="120">
        <v>0</v>
      </c>
      <c r="AU4" s="120">
        <v>0</v>
      </c>
      <c r="AV4" s="120">
        <v>0</v>
      </c>
      <c r="AW4" s="120">
        <v>0</v>
      </c>
      <c r="AX4" s="120">
        <v>0</v>
      </c>
      <c r="AY4" s="120">
        <v>0</v>
      </c>
      <c r="AZ4" s="120">
        <v>0</v>
      </c>
      <c r="BA4" s="120">
        <v>0</v>
      </c>
      <c r="BB4" s="120">
        <v>0</v>
      </c>
      <c r="BC4" s="120">
        <v>0</v>
      </c>
      <c r="BD4" s="120">
        <v>0</v>
      </c>
      <c r="BE4" s="120">
        <v>0</v>
      </c>
      <c r="BF4" s="120">
        <v>0</v>
      </c>
      <c r="BG4" s="120">
        <v>0</v>
      </c>
      <c r="BH4" s="120">
        <v>0</v>
      </c>
      <c r="BI4" s="120">
        <v>0</v>
      </c>
      <c r="BJ4" s="120">
        <v>0</v>
      </c>
      <c r="BK4" s="120">
        <v>2.0682103897157224E-3</v>
      </c>
      <c r="BL4" s="132">
        <v>0</v>
      </c>
      <c r="BM4" s="132">
        <v>5.8286898788084023E-4</v>
      </c>
      <c r="BN4" s="120">
        <v>1.7937541480564672E-5</v>
      </c>
      <c r="BO4" s="120">
        <v>1.7209315235795376E-3</v>
      </c>
      <c r="BP4" s="120">
        <v>1.9422791819698638E-3</v>
      </c>
      <c r="BQ4" s="120">
        <v>0</v>
      </c>
      <c r="BR4" s="120">
        <v>0</v>
      </c>
      <c r="BS4" s="120">
        <v>0</v>
      </c>
      <c r="BT4" s="120">
        <v>0</v>
      </c>
      <c r="BU4" s="120">
        <v>1.6034054262342989E-4</v>
      </c>
      <c r="BV4" s="120">
        <v>0</v>
      </c>
      <c r="BW4" s="120">
        <v>0</v>
      </c>
      <c r="BX4" s="120">
        <v>0</v>
      </c>
      <c r="BY4" s="120">
        <v>6.6154848654244991E-6</v>
      </c>
      <c r="BZ4" s="120">
        <v>0</v>
      </c>
      <c r="CA4" s="120">
        <v>0</v>
      </c>
      <c r="CB4" s="120">
        <v>0</v>
      </c>
      <c r="CC4" s="120">
        <v>0</v>
      </c>
      <c r="CD4" s="120">
        <v>0</v>
      </c>
      <c r="CE4" s="120">
        <v>0</v>
      </c>
      <c r="CF4" s="120">
        <v>0</v>
      </c>
      <c r="CG4" s="120">
        <v>0</v>
      </c>
      <c r="CH4" s="120">
        <v>0</v>
      </c>
      <c r="CI4" s="120">
        <v>0</v>
      </c>
      <c r="CJ4" s="120">
        <v>0</v>
      </c>
      <c r="CK4" s="120">
        <v>0</v>
      </c>
      <c r="CL4" s="120">
        <v>0</v>
      </c>
      <c r="CM4" s="120">
        <v>0</v>
      </c>
      <c r="CN4" s="120">
        <v>7.9339262620893206E-6</v>
      </c>
      <c r="CO4" s="120">
        <v>1.4578585261986539E-3</v>
      </c>
      <c r="CP4" s="120">
        <v>3.3403069566287515E-4</v>
      </c>
      <c r="CQ4" s="120">
        <v>6.9539500085206507E-4</v>
      </c>
      <c r="CR4" s="120">
        <v>0</v>
      </c>
      <c r="CS4" s="120">
        <v>2.409294741133306E-3</v>
      </c>
      <c r="CT4" s="120">
        <v>3.8176703599517767E-3</v>
      </c>
      <c r="CU4" s="120">
        <v>2.1457002241419194E-3</v>
      </c>
      <c r="CV4" s="120">
        <v>7.3683434911211461E-5</v>
      </c>
      <c r="CW4" s="120">
        <v>0</v>
      </c>
      <c r="CX4" s="120">
        <v>0</v>
      </c>
      <c r="CY4" s="120">
        <v>1.8357010817786476E-6</v>
      </c>
      <c r="CZ4" s="120">
        <v>1.6497410337509857E-2</v>
      </c>
      <c r="DA4" s="120">
        <v>1.6549408711662064E-2</v>
      </c>
      <c r="DB4" s="120">
        <v>1.5851000594412524E-4</v>
      </c>
      <c r="DC4" s="120">
        <v>1.0900149560191641E-3</v>
      </c>
      <c r="DD4" s="120">
        <v>2.6786801412394985E-3</v>
      </c>
      <c r="DE4" s="120">
        <v>5.0883710458178542E-3</v>
      </c>
      <c r="DF4" s="120">
        <v>0</v>
      </c>
      <c r="DG4" s="126">
        <v>0</v>
      </c>
      <c r="DH4" s="126">
        <v>5.4720874920736531E-3</v>
      </c>
      <c r="DI4" s="121"/>
    </row>
    <row r="5" spans="2:113" x14ac:dyDescent="0.15">
      <c r="B5" s="265" t="s">
        <v>13</v>
      </c>
      <c r="C5" s="266" t="s">
        <v>240</v>
      </c>
      <c r="D5" s="122">
        <v>3.1608717351522208E-3</v>
      </c>
      <c r="E5" s="122">
        <v>0.10107718216770996</v>
      </c>
      <c r="F5" s="122">
        <v>3.4311442322620712E-2</v>
      </c>
      <c r="G5" s="122">
        <v>3.0392827292758909E-5</v>
      </c>
      <c r="H5" s="122">
        <v>0</v>
      </c>
      <c r="I5" s="122">
        <v>0</v>
      </c>
      <c r="J5" s="122">
        <v>0</v>
      </c>
      <c r="K5" s="122">
        <v>6.2833751137097507E-2</v>
      </c>
      <c r="L5" s="122">
        <v>0</v>
      </c>
      <c r="M5" s="122">
        <v>1.5763945028294261E-2</v>
      </c>
      <c r="N5" s="122">
        <v>0</v>
      </c>
      <c r="O5" s="122">
        <v>2.6545316647705727E-3</v>
      </c>
      <c r="P5" s="122">
        <v>1.6911889058007779E-4</v>
      </c>
      <c r="Q5" s="122">
        <v>0</v>
      </c>
      <c r="R5" s="122">
        <v>0</v>
      </c>
      <c r="S5" s="122">
        <v>0</v>
      </c>
      <c r="T5" s="122">
        <v>0</v>
      </c>
      <c r="U5" s="122">
        <v>0</v>
      </c>
      <c r="V5" s="124">
        <v>6.6577896138482028E-4</v>
      </c>
      <c r="W5" s="122">
        <v>0</v>
      </c>
      <c r="X5" s="122">
        <v>0</v>
      </c>
      <c r="Y5" s="122">
        <v>0</v>
      </c>
      <c r="Z5" s="122">
        <v>0</v>
      </c>
      <c r="AA5" s="122">
        <v>0</v>
      </c>
      <c r="AB5" s="122">
        <v>2.1097936621798388E-5</v>
      </c>
      <c r="AC5" s="122">
        <v>0</v>
      </c>
      <c r="AD5" s="122">
        <v>0</v>
      </c>
      <c r="AE5" s="122">
        <v>0</v>
      </c>
      <c r="AF5" s="122">
        <v>0</v>
      </c>
      <c r="AG5" s="122">
        <v>0</v>
      </c>
      <c r="AH5" s="122">
        <v>2.2151898734177215E-2</v>
      </c>
      <c r="AI5" s="124">
        <v>0</v>
      </c>
      <c r="AJ5" s="122">
        <v>0</v>
      </c>
      <c r="AK5" s="122">
        <v>0</v>
      </c>
      <c r="AL5" s="122">
        <v>0</v>
      </c>
      <c r="AM5" s="122">
        <v>0</v>
      </c>
      <c r="AN5" s="122">
        <v>0</v>
      </c>
      <c r="AO5" s="122">
        <v>0</v>
      </c>
      <c r="AP5" s="122">
        <v>0</v>
      </c>
      <c r="AQ5" s="122">
        <v>0</v>
      </c>
      <c r="AR5" s="122">
        <v>0</v>
      </c>
      <c r="AS5" s="122">
        <v>0</v>
      </c>
      <c r="AT5" s="122">
        <v>0</v>
      </c>
      <c r="AU5" s="122">
        <v>0</v>
      </c>
      <c r="AV5" s="122">
        <v>0</v>
      </c>
      <c r="AW5" s="122">
        <v>0</v>
      </c>
      <c r="AX5" s="122">
        <v>0</v>
      </c>
      <c r="AY5" s="122">
        <v>0</v>
      </c>
      <c r="AZ5" s="122">
        <v>0</v>
      </c>
      <c r="BA5" s="122">
        <v>0</v>
      </c>
      <c r="BB5" s="122">
        <v>0</v>
      </c>
      <c r="BC5" s="122">
        <v>0</v>
      </c>
      <c r="BD5" s="122">
        <v>0</v>
      </c>
      <c r="BE5" s="122">
        <v>0</v>
      </c>
      <c r="BF5" s="122">
        <v>0</v>
      </c>
      <c r="BG5" s="122">
        <v>0</v>
      </c>
      <c r="BH5" s="122">
        <v>0</v>
      </c>
      <c r="BI5" s="122">
        <v>0</v>
      </c>
      <c r="BJ5" s="122">
        <v>0</v>
      </c>
      <c r="BK5" s="122">
        <v>1.0138286224096679E-4</v>
      </c>
      <c r="BL5" s="124">
        <v>0</v>
      </c>
      <c r="BM5" s="124">
        <v>0</v>
      </c>
      <c r="BN5" s="122">
        <v>0</v>
      </c>
      <c r="BO5" s="122">
        <v>0</v>
      </c>
      <c r="BP5" s="122">
        <v>0</v>
      </c>
      <c r="BQ5" s="122">
        <v>0</v>
      </c>
      <c r="BR5" s="122">
        <v>0</v>
      </c>
      <c r="BS5" s="122">
        <v>0</v>
      </c>
      <c r="BT5" s="122">
        <v>0</v>
      </c>
      <c r="BU5" s="122">
        <v>0</v>
      </c>
      <c r="BV5" s="122">
        <v>0</v>
      </c>
      <c r="BW5" s="122">
        <v>0</v>
      </c>
      <c r="BX5" s="122">
        <v>0</v>
      </c>
      <c r="BY5" s="122">
        <v>0</v>
      </c>
      <c r="BZ5" s="122">
        <v>0</v>
      </c>
      <c r="CA5" s="122">
        <v>0</v>
      </c>
      <c r="CB5" s="122">
        <v>0</v>
      </c>
      <c r="CC5" s="122">
        <v>0</v>
      </c>
      <c r="CD5" s="122">
        <v>0</v>
      </c>
      <c r="CE5" s="122">
        <v>0</v>
      </c>
      <c r="CF5" s="122">
        <v>0</v>
      </c>
      <c r="CG5" s="122">
        <v>0</v>
      </c>
      <c r="CH5" s="122">
        <v>0</v>
      </c>
      <c r="CI5" s="122">
        <v>0</v>
      </c>
      <c r="CJ5" s="122">
        <v>0</v>
      </c>
      <c r="CK5" s="122">
        <v>0</v>
      </c>
      <c r="CL5" s="122">
        <v>0</v>
      </c>
      <c r="CM5" s="122">
        <v>0</v>
      </c>
      <c r="CN5" s="122">
        <v>1.5867852524178641E-6</v>
      </c>
      <c r="CO5" s="122">
        <v>1.7119806546186028E-4</v>
      </c>
      <c r="CP5" s="122">
        <v>1.0372532128478753E-3</v>
      </c>
      <c r="CQ5" s="122">
        <v>8.9329397342656578E-5</v>
      </c>
      <c r="CR5" s="122">
        <v>0</v>
      </c>
      <c r="CS5" s="122">
        <v>4.0766408479412964E-4</v>
      </c>
      <c r="CT5" s="122">
        <v>7.0325506630690622E-4</v>
      </c>
      <c r="CU5" s="122">
        <v>0</v>
      </c>
      <c r="CV5" s="122">
        <v>0</v>
      </c>
      <c r="CW5" s="122">
        <v>0</v>
      </c>
      <c r="CX5" s="122">
        <v>0</v>
      </c>
      <c r="CY5" s="122">
        <v>0</v>
      </c>
      <c r="CZ5" s="122">
        <v>1.9595248355543994E-3</v>
      </c>
      <c r="DA5" s="122">
        <v>3.9821884541527642E-3</v>
      </c>
      <c r="DB5" s="122">
        <v>0</v>
      </c>
      <c r="DC5" s="122">
        <v>0</v>
      </c>
      <c r="DD5" s="122">
        <v>0</v>
      </c>
      <c r="DE5" s="122">
        <v>2.0263424518743666E-4</v>
      </c>
      <c r="DF5" s="122">
        <v>0</v>
      </c>
      <c r="DG5" s="127">
        <v>0</v>
      </c>
      <c r="DH5" s="127">
        <v>2.8649162244835519E-3</v>
      </c>
      <c r="DI5" s="121"/>
    </row>
    <row r="6" spans="2:113" x14ac:dyDescent="0.15">
      <c r="B6" s="265" t="s">
        <v>14</v>
      </c>
      <c r="C6" s="266" t="s">
        <v>242</v>
      </c>
      <c r="D6" s="122">
        <v>4.9010148061886548E-2</v>
      </c>
      <c r="E6" s="122">
        <v>3.4889263131136605E-2</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4">
        <v>0</v>
      </c>
      <c r="W6" s="122">
        <v>0</v>
      </c>
      <c r="X6" s="122">
        <v>0</v>
      </c>
      <c r="Y6" s="122">
        <v>0</v>
      </c>
      <c r="Z6" s="122">
        <v>0</v>
      </c>
      <c r="AA6" s="122">
        <v>0</v>
      </c>
      <c r="AB6" s="122">
        <v>0</v>
      </c>
      <c r="AC6" s="122">
        <v>0</v>
      </c>
      <c r="AD6" s="122">
        <v>0</v>
      </c>
      <c r="AE6" s="122">
        <v>0</v>
      </c>
      <c r="AF6" s="122">
        <v>0</v>
      </c>
      <c r="AG6" s="122">
        <v>0</v>
      </c>
      <c r="AH6" s="122">
        <v>0</v>
      </c>
      <c r="AI6" s="124">
        <v>0</v>
      </c>
      <c r="AJ6" s="122">
        <v>0</v>
      </c>
      <c r="AK6" s="122">
        <v>0</v>
      </c>
      <c r="AL6" s="122">
        <v>0</v>
      </c>
      <c r="AM6" s="122">
        <v>0</v>
      </c>
      <c r="AN6" s="122">
        <v>0</v>
      </c>
      <c r="AO6" s="122">
        <v>0</v>
      </c>
      <c r="AP6" s="122">
        <v>0</v>
      </c>
      <c r="AQ6" s="122">
        <v>0</v>
      </c>
      <c r="AR6" s="122">
        <v>0</v>
      </c>
      <c r="AS6" s="122">
        <v>0</v>
      </c>
      <c r="AT6" s="122">
        <v>0</v>
      </c>
      <c r="AU6" s="122">
        <v>0</v>
      </c>
      <c r="AV6" s="122">
        <v>0</v>
      </c>
      <c r="AW6" s="122">
        <v>0</v>
      </c>
      <c r="AX6" s="122">
        <v>0</v>
      </c>
      <c r="AY6" s="122">
        <v>0</v>
      </c>
      <c r="AZ6" s="122">
        <v>0</v>
      </c>
      <c r="BA6" s="122">
        <v>0</v>
      </c>
      <c r="BB6" s="122">
        <v>0</v>
      </c>
      <c r="BC6" s="122">
        <v>0</v>
      </c>
      <c r="BD6" s="122">
        <v>0</v>
      </c>
      <c r="BE6" s="122">
        <v>0</v>
      </c>
      <c r="BF6" s="122">
        <v>0</v>
      </c>
      <c r="BG6" s="122">
        <v>0</v>
      </c>
      <c r="BH6" s="122">
        <v>0</v>
      </c>
      <c r="BI6" s="122">
        <v>0</v>
      </c>
      <c r="BJ6" s="122">
        <v>0</v>
      </c>
      <c r="BK6" s="122">
        <v>0</v>
      </c>
      <c r="BL6" s="124">
        <v>0</v>
      </c>
      <c r="BM6" s="124">
        <v>0</v>
      </c>
      <c r="BN6" s="122">
        <v>0</v>
      </c>
      <c r="BO6" s="122">
        <v>0</v>
      </c>
      <c r="BP6" s="122">
        <v>0</v>
      </c>
      <c r="BQ6" s="122">
        <v>0</v>
      </c>
      <c r="BR6" s="122">
        <v>0</v>
      </c>
      <c r="BS6" s="122">
        <v>0</v>
      </c>
      <c r="BT6" s="122">
        <v>0</v>
      </c>
      <c r="BU6" s="122">
        <v>0</v>
      </c>
      <c r="BV6" s="122">
        <v>0</v>
      </c>
      <c r="BW6" s="122">
        <v>0</v>
      </c>
      <c r="BX6" s="122">
        <v>0</v>
      </c>
      <c r="BY6" s="122">
        <v>0</v>
      </c>
      <c r="BZ6" s="122">
        <v>0</v>
      </c>
      <c r="CA6" s="122">
        <v>0</v>
      </c>
      <c r="CB6" s="122">
        <v>0</v>
      </c>
      <c r="CC6" s="122">
        <v>0</v>
      </c>
      <c r="CD6" s="122">
        <v>0</v>
      </c>
      <c r="CE6" s="122">
        <v>0</v>
      </c>
      <c r="CF6" s="122">
        <v>0</v>
      </c>
      <c r="CG6" s="122">
        <v>0</v>
      </c>
      <c r="CH6" s="122">
        <v>0</v>
      </c>
      <c r="CI6" s="122">
        <v>0</v>
      </c>
      <c r="CJ6" s="122">
        <v>0</v>
      </c>
      <c r="CK6" s="122">
        <v>0</v>
      </c>
      <c r="CL6" s="122">
        <v>0</v>
      </c>
      <c r="CM6" s="122">
        <v>0</v>
      </c>
      <c r="CN6" s="122">
        <v>0</v>
      </c>
      <c r="CO6" s="122">
        <v>0</v>
      </c>
      <c r="CP6" s="122">
        <v>0</v>
      </c>
      <c r="CQ6" s="122">
        <v>0</v>
      </c>
      <c r="CR6" s="122">
        <v>0</v>
      </c>
      <c r="CS6" s="122">
        <v>0</v>
      </c>
      <c r="CT6" s="122">
        <v>0</v>
      </c>
      <c r="CU6" s="122">
        <v>0</v>
      </c>
      <c r="CV6" s="122">
        <v>0</v>
      </c>
      <c r="CW6" s="122">
        <v>0</v>
      </c>
      <c r="CX6" s="122">
        <v>0</v>
      </c>
      <c r="CY6" s="122">
        <v>0</v>
      </c>
      <c r="CZ6" s="122">
        <v>0</v>
      </c>
      <c r="DA6" s="122">
        <v>0</v>
      </c>
      <c r="DB6" s="122">
        <v>0</v>
      </c>
      <c r="DC6" s="122">
        <v>0</v>
      </c>
      <c r="DD6" s="122">
        <v>0</v>
      </c>
      <c r="DE6" s="122">
        <v>0</v>
      </c>
      <c r="DF6" s="122">
        <v>0</v>
      </c>
      <c r="DG6" s="127">
        <v>0</v>
      </c>
      <c r="DH6" s="127">
        <v>8.6623285538779769E-4</v>
      </c>
      <c r="DI6" s="121"/>
    </row>
    <row r="7" spans="2:113" x14ac:dyDescent="0.15">
      <c r="B7" s="265" t="s">
        <v>15</v>
      </c>
      <c r="C7" s="266" t="s">
        <v>244</v>
      </c>
      <c r="D7" s="122">
        <v>9.5657960405922478E-4</v>
      </c>
      <c r="E7" s="122">
        <v>0</v>
      </c>
      <c r="F7" s="122">
        <v>0</v>
      </c>
      <c r="G7" s="122">
        <v>0.20174758756933364</v>
      </c>
      <c r="H7" s="122">
        <v>0</v>
      </c>
      <c r="I7" s="122">
        <v>0</v>
      </c>
      <c r="J7" s="122">
        <v>0</v>
      </c>
      <c r="K7" s="122">
        <v>7.2565916934593455E-4</v>
      </c>
      <c r="L7" s="122">
        <v>0</v>
      </c>
      <c r="M7" s="122">
        <v>1.2126111560226355E-3</v>
      </c>
      <c r="N7" s="122">
        <v>0</v>
      </c>
      <c r="O7" s="122">
        <v>0</v>
      </c>
      <c r="P7" s="122">
        <v>0</v>
      </c>
      <c r="Q7" s="122">
        <v>0.1158021712907117</v>
      </c>
      <c r="R7" s="122">
        <v>0</v>
      </c>
      <c r="S7" s="122">
        <v>0</v>
      </c>
      <c r="T7" s="122">
        <v>0</v>
      </c>
      <c r="U7" s="122">
        <v>0</v>
      </c>
      <c r="V7" s="124">
        <v>0</v>
      </c>
      <c r="W7" s="122">
        <v>3.7327360955580441E-4</v>
      </c>
      <c r="X7" s="122">
        <v>0</v>
      </c>
      <c r="Y7" s="122">
        <v>0</v>
      </c>
      <c r="Z7" s="122">
        <v>0</v>
      </c>
      <c r="AA7" s="122">
        <v>0</v>
      </c>
      <c r="AB7" s="122">
        <v>0</v>
      </c>
      <c r="AC7" s="122">
        <v>1.1376564277588168E-4</v>
      </c>
      <c r="AD7" s="122">
        <v>0</v>
      </c>
      <c r="AE7" s="122">
        <v>0</v>
      </c>
      <c r="AF7" s="122">
        <v>0</v>
      </c>
      <c r="AG7" s="122">
        <v>0</v>
      </c>
      <c r="AH7" s="122">
        <v>1.1507479861910242E-3</v>
      </c>
      <c r="AI7" s="124">
        <v>0</v>
      </c>
      <c r="AJ7" s="122">
        <v>0</v>
      </c>
      <c r="AK7" s="122">
        <v>0</v>
      </c>
      <c r="AL7" s="122">
        <v>0</v>
      </c>
      <c r="AM7" s="122">
        <v>0</v>
      </c>
      <c r="AN7" s="122">
        <v>0</v>
      </c>
      <c r="AO7" s="122">
        <v>0</v>
      </c>
      <c r="AP7" s="122">
        <v>0</v>
      </c>
      <c r="AQ7" s="122">
        <v>0</v>
      </c>
      <c r="AR7" s="122">
        <v>0</v>
      </c>
      <c r="AS7" s="122">
        <v>0</v>
      </c>
      <c r="AT7" s="122">
        <v>0</v>
      </c>
      <c r="AU7" s="122">
        <v>0</v>
      </c>
      <c r="AV7" s="122">
        <v>0</v>
      </c>
      <c r="AW7" s="122">
        <v>0</v>
      </c>
      <c r="AX7" s="122">
        <v>0</v>
      </c>
      <c r="AY7" s="122">
        <v>0</v>
      </c>
      <c r="AZ7" s="122">
        <v>0</v>
      </c>
      <c r="BA7" s="122">
        <v>0</v>
      </c>
      <c r="BB7" s="122">
        <v>0</v>
      </c>
      <c r="BC7" s="122">
        <v>0</v>
      </c>
      <c r="BD7" s="122">
        <v>0</v>
      </c>
      <c r="BE7" s="122">
        <v>0</v>
      </c>
      <c r="BF7" s="122">
        <v>0</v>
      </c>
      <c r="BG7" s="122">
        <v>0</v>
      </c>
      <c r="BH7" s="122">
        <v>0</v>
      </c>
      <c r="BI7" s="122">
        <v>0</v>
      </c>
      <c r="BJ7" s="122">
        <v>0</v>
      </c>
      <c r="BK7" s="122">
        <v>2.9401030049880367E-4</v>
      </c>
      <c r="BL7" s="124">
        <v>0</v>
      </c>
      <c r="BM7" s="124">
        <v>1.0261777955648596E-5</v>
      </c>
      <c r="BN7" s="122">
        <v>4.1854263454650907E-5</v>
      </c>
      <c r="BO7" s="122">
        <v>6.5922780137119385E-5</v>
      </c>
      <c r="BP7" s="122">
        <v>3.0993816733561654E-5</v>
      </c>
      <c r="BQ7" s="122">
        <v>0</v>
      </c>
      <c r="BR7" s="122">
        <v>0</v>
      </c>
      <c r="BS7" s="122">
        <v>0</v>
      </c>
      <c r="BT7" s="122">
        <v>0</v>
      </c>
      <c r="BU7" s="122">
        <v>0</v>
      </c>
      <c r="BV7" s="122">
        <v>0</v>
      </c>
      <c r="BW7" s="122">
        <v>0</v>
      </c>
      <c r="BX7" s="122">
        <v>0</v>
      </c>
      <c r="BY7" s="122">
        <v>0</v>
      </c>
      <c r="BZ7" s="122">
        <v>0</v>
      </c>
      <c r="CA7" s="122">
        <v>0</v>
      </c>
      <c r="CB7" s="122">
        <v>0</v>
      </c>
      <c r="CC7" s="122">
        <v>0</v>
      </c>
      <c r="CD7" s="122">
        <v>0</v>
      </c>
      <c r="CE7" s="122">
        <v>0</v>
      </c>
      <c r="CF7" s="122">
        <v>0</v>
      </c>
      <c r="CG7" s="122">
        <v>0</v>
      </c>
      <c r="CH7" s="122">
        <v>0</v>
      </c>
      <c r="CI7" s="122">
        <v>0</v>
      </c>
      <c r="CJ7" s="122">
        <v>0</v>
      </c>
      <c r="CK7" s="122">
        <v>0</v>
      </c>
      <c r="CL7" s="122">
        <v>0</v>
      </c>
      <c r="CM7" s="122">
        <v>0</v>
      </c>
      <c r="CN7" s="122">
        <v>1.5867852524178641E-6</v>
      </c>
      <c r="CO7" s="122">
        <v>5.884933500251447E-5</v>
      </c>
      <c r="CP7" s="122">
        <v>5.2741688788875019E-5</v>
      </c>
      <c r="CQ7" s="122">
        <v>6.8714921032812751E-6</v>
      </c>
      <c r="CR7" s="122">
        <v>0</v>
      </c>
      <c r="CS7" s="122">
        <v>9.3762739502649818E-5</v>
      </c>
      <c r="CT7" s="122">
        <v>1.7222573052414031E-4</v>
      </c>
      <c r="CU7" s="122">
        <v>0</v>
      </c>
      <c r="CV7" s="122">
        <v>0</v>
      </c>
      <c r="CW7" s="122">
        <v>0</v>
      </c>
      <c r="CX7" s="122">
        <v>0</v>
      </c>
      <c r="CY7" s="122">
        <v>0</v>
      </c>
      <c r="CZ7" s="122">
        <v>1.5855076470253438E-3</v>
      </c>
      <c r="DA7" s="122">
        <v>2.2160295581686931E-3</v>
      </c>
      <c r="DB7" s="122">
        <v>0</v>
      </c>
      <c r="DC7" s="122">
        <v>0</v>
      </c>
      <c r="DD7" s="122">
        <v>0</v>
      </c>
      <c r="DE7" s="122">
        <v>1.6886187098953058E-4</v>
      </c>
      <c r="DF7" s="122">
        <v>0</v>
      </c>
      <c r="DG7" s="127">
        <v>0</v>
      </c>
      <c r="DH7" s="127">
        <v>1.2049391814697985E-3</v>
      </c>
      <c r="DI7" s="121"/>
    </row>
    <row r="8" spans="2:113" x14ac:dyDescent="0.15">
      <c r="B8" s="267" t="s">
        <v>16</v>
      </c>
      <c r="C8" s="268" t="s">
        <v>248</v>
      </c>
      <c r="D8" s="123">
        <v>0</v>
      </c>
      <c r="E8" s="123">
        <v>0</v>
      </c>
      <c r="F8" s="123">
        <v>0</v>
      </c>
      <c r="G8" s="123">
        <v>0</v>
      </c>
      <c r="H8" s="123">
        <v>9.4346829640947288E-2</v>
      </c>
      <c r="I8" s="123">
        <v>0</v>
      </c>
      <c r="J8" s="123">
        <v>0</v>
      </c>
      <c r="K8" s="123">
        <v>9.7182775837285681E-3</v>
      </c>
      <c r="L8" s="123">
        <v>0</v>
      </c>
      <c r="M8" s="123">
        <v>1.6168148746968471E-3</v>
      </c>
      <c r="N8" s="123">
        <v>0</v>
      </c>
      <c r="O8" s="123">
        <v>0</v>
      </c>
      <c r="P8" s="123">
        <v>0</v>
      </c>
      <c r="Q8" s="123">
        <v>0</v>
      </c>
      <c r="R8" s="123">
        <v>0</v>
      </c>
      <c r="S8" s="123">
        <v>0</v>
      </c>
      <c r="T8" s="123">
        <v>0</v>
      </c>
      <c r="U8" s="123">
        <v>0</v>
      </c>
      <c r="V8" s="133">
        <v>0</v>
      </c>
      <c r="W8" s="123">
        <v>0</v>
      </c>
      <c r="X8" s="123">
        <v>0</v>
      </c>
      <c r="Y8" s="123">
        <v>0</v>
      </c>
      <c r="Z8" s="123">
        <v>0</v>
      </c>
      <c r="AA8" s="123">
        <v>0</v>
      </c>
      <c r="AB8" s="123">
        <v>1.687834929743871E-4</v>
      </c>
      <c r="AC8" s="123">
        <v>0</v>
      </c>
      <c r="AD8" s="123">
        <v>0</v>
      </c>
      <c r="AE8" s="123">
        <v>0</v>
      </c>
      <c r="AF8" s="123">
        <v>0</v>
      </c>
      <c r="AG8" s="123">
        <v>0</v>
      </c>
      <c r="AH8" s="123">
        <v>0</v>
      </c>
      <c r="AI8" s="133">
        <v>0</v>
      </c>
      <c r="AJ8" s="123">
        <v>0</v>
      </c>
      <c r="AK8" s="123">
        <v>0</v>
      </c>
      <c r="AL8" s="123">
        <v>0</v>
      </c>
      <c r="AM8" s="123">
        <v>0</v>
      </c>
      <c r="AN8" s="123">
        <v>0</v>
      </c>
      <c r="AO8" s="123">
        <v>0</v>
      </c>
      <c r="AP8" s="123">
        <v>0</v>
      </c>
      <c r="AQ8" s="123">
        <v>0</v>
      </c>
      <c r="AR8" s="123">
        <v>0</v>
      </c>
      <c r="AS8" s="123">
        <v>0</v>
      </c>
      <c r="AT8" s="123">
        <v>0</v>
      </c>
      <c r="AU8" s="123">
        <v>0</v>
      </c>
      <c r="AV8" s="123">
        <v>0</v>
      </c>
      <c r="AW8" s="123">
        <v>0</v>
      </c>
      <c r="AX8" s="123">
        <v>0</v>
      </c>
      <c r="AY8" s="123">
        <v>0</v>
      </c>
      <c r="AZ8" s="123">
        <v>0</v>
      </c>
      <c r="BA8" s="123">
        <v>0</v>
      </c>
      <c r="BB8" s="123">
        <v>0</v>
      </c>
      <c r="BC8" s="123">
        <v>0</v>
      </c>
      <c r="BD8" s="123">
        <v>0</v>
      </c>
      <c r="BE8" s="123">
        <v>0</v>
      </c>
      <c r="BF8" s="123">
        <v>0</v>
      </c>
      <c r="BG8" s="123">
        <v>0</v>
      </c>
      <c r="BH8" s="123">
        <v>0</v>
      </c>
      <c r="BI8" s="123">
        <v>0</v>
      </c>
      <c r="BJ8" s="123">
        <v>0</v>
      </c>
      <c r="BK8" s="123">
        <v>6.6709923354556144E-3</v>
      </c>
      <c r="BL8" s="133">
        <v>0</v>
      </c>
      <c r="BM8" s="133">
        <v>0</v>
      </c>
      <c r="BN8" s="123">
        <v>0</v>
      </c>
      <c r="BO8" s="123">
        <v>0</v>
      </c>
      <c r="BP8" s="123">
        <v>0</v>
      </c>
      <c r="BQ8" s="123">
        <v>0</v>
      </c>
      <c r="BR8" s="123">
        <v>0</v>
      </c>
      <c r="BS8" s="123">
        <v>0</v>
      </c>
      <c r="BT8" s="123">
        <v>0</v>
      </c>
      <c r="BU8" s="123">
        <v>0</v>
      </c>
      <c r="BV8" s="123">
        <v>0</v>
      </c>
      <c r="BW8" s="123">
        <v>0</v>
      </c>
      <c r="BX8" s="123">
        <v>0</v>
      </c>
      <c r="BY8" s="123">
        <v>0</v>
      </c>
      <c r="BZ8" s="123">
        <v>0</v>
      </c>
      <c r="CA8" s="123">
        <v>0</v>
      </c>
      <c r="CB8" s="123">
        <v>0</v>
      </c>
      <c r="CC8" s="123">
        <v>0</v>
      </c>
      <c r="CD8" s="123">
        <v>0</v>
      </c>
      <c r="CE8" s="123">
        <v>0</v>
      </c>
      <c r="CF8" s="123">
        <v>0</v>
      </c>
      <c r="CG8" s="123">
        <v>0</v>
      </c>
      <c r="CH8" s="123">
        <v>0</v>
      </c>
      <c r="CI8" s="123">
        <v>0</v>
      </c>
      <c r="CJ8" s="123">
        <v>0</v>
      </c>
      <c r="CK8" s="123">
        <v>0</v>
      </c>
      <c r="CL8" s="123">
        <v>0</v>
      </c>
      <c r="CM8" s="123">
        <v>0</v>
      </c>
      <c r="CN8" s="123">
        <v>1.5867852524178641E-6</v>
      </c>
      <c r="CO8" s="123">
        <v>5.6174365229672902E-5</v>
      </c>
      <c r="CP8" s="123">
        <v>1.7580562929625005E-4</v>
      </c>
      <c r="CQ8" s="123">
        <v>1.2506115627971921E-4</v>
      </c>
      <c r="CR8" s="123">
        <v>0</v>
      </c>
      <c r="CS8" s="123">
        <v>5.2588666938442727E-4</v>
      </c>
      <c r="CT8" s="123">
        <v>9.6637771016323175E-4</v>
      </c>
      <c r="CU8" s="123">
        <v>0</v>
      </c>
      <c r="CV8" s="123">
        <v>0</v>
      </c>
      <c r="CW8" s="123">
        <v>0</v>
      </c>
      <c r="CX8" s="123">
        <v>0</v>
      </c>
      <c r="CY8" s="123">
        <v>0</v>
      </c>
      <c r="CZ8" s="123">
        <v>5.6427810617209672E-3</v>
      </c>
      <c r="DA8" s="123">
        <v>7.0438082384647743E-3</v>
      </c>
      <c r="DB8" s="123">
        <v>0</v>
      </c>
      <c r="DC8" s="123">
        <v>2.5349185023701486E-5</v>
      </c>
      <c r="DD8" s="123">
        <v>0</v>
      </c>
      <c r="DE8" s="123">
        <v>4.5029832263874815E-4</v>
      </c>
      <c r="DF8" s="123">
        <v>0</v>
      </c>
      <c r="DG8" s="128">
        <v>0</v>
      </c>
      <c r="DH8" s="128">
        <v>6.3504914503045796E-4</v>
      </c>
      <c r="DI8" s="121"/>
    </row>
    <row r="9" spans="2:113" x14ac:dyDescent="0.15">
      <c r="B9" s="265" t="s">
        <v>18</v>
      </c>
      <c r="C9" s="266" t="s">
        <v>512</v>
      </c>
      <c r="D9" s="122">
        <v>0</v>
      </c>
      <c r="E9" s="122">
        <v>0</v>
      </c>
      <c r="F9" s="122">
        <v>0</v>
      </c>
      <c r="G9" s="122">
        <v>1.5196413646379454E-4</v>
      </c>
      <c r="H9" s="122">
        <v>0</v>
      </c>
      <c r="I9" s="122">
        <v>0</v>
      </c>
      <c r="J9" s="122">
        <v>0</v>
      </c>
      <c r="K9" s="122">
        <v>2.5693195469664667E-4</v>
      </c>
      <c r="L9" s="122">
        <v>2.5383096737802011E-4</v>
      </c>
      <c r="M9" s="122">
        <v>0</v>
      </c>
      <c r="N9" s="122">
        <v>0</v>
      </c>
      <c r="O9" s="122">
        <v>0</v>
      </c>
      <c r="P9" s="122">
        <v>0</v>
      </c>
      <c r="Q9" s="122">
        <v>0</v>
      </c>
      <c r="R9" s="122">
        <v>0</v>
      </c>
      <c r="S9" s="122">
        <v>2.7998298837538984E-3</v>
      </c>
      <c r="T9" s="122">
        <v>1.8954830638588245E-5</v>
      </c>
      <c r="U9" s="122">
        <v>0</v>
      </c>
      <c r="V9" s="124">
        <v>6.3581890812250338E-2</v>
      </c>
      <c r="W9" s="122">
        <v>2.4884907303720296E-4</v>
      </c>
      <c r="X9" s="122">
        <v>0</v>
      </c>
      <c r="Y9" s="122">
        <v>0</v>
      </c>
      <c r="Z9" s="122">
        <v>1.2135922330097086E-3</v>
      </c>
      <c r="AA9" s="122">
        <v>0</v>
      </c>
      <c r="AB9" s="122">
        <v>1.687834929743871E-4</v>
      </c>
      <c r="AC9" s="122">
        <v>2.2753128555176336E-4</v>
      </c>
      <c r="AD9" s="122">
        <v>0.49152542372881358</v>
      </c>
      <c r="AE9" s="122">
        <v>1.2410027302060066E-4</v>
      </c>
      <c r="AF9" s="122">
        <v>2.1404682274247492E-5</v>
      </c>
      <c r="AG9" s="122">
        <v>0</v>
      </c>
      <c r="AH9" s="122">
        <v>0</v>
      </c>
      <c r="AI9" s="124">
        <v>5.1679586563307496E-3</v>
      </c>
      <c r="AJ9" s="122">
        <v>2.58384579608289E-4</v>
      </c>
      <c r="AK9" s="122">
        <v>7.9774472168905944E-3</v>
      </c>
      <c r="AL9" s="122">
        <v>4.5055335567062644E-3</v>
      </c>
      <c r="AM9" s="122">
        <v>0</v>
      </c>
      <c r="AN9" s="122">
        <v>0</v>
      </c>
      <c r="AO9" s="122">
        <v>6.592392379194409E-5</v>
      </c>
      <c r="AP9" s="122">
        <v>0</v>
      </c>
      <c r="AQ9" s="122">
        <v>9.0471882291319461E-4</v>
      </c>
      <c r="AR9" s="122">
        <v>4.0119582238672688E-4</v>
      </c>
      <c r="AS9" s="122">
        <v>3.4098561893152156E-5</v>
      </c>
      <c r="AT9" s="122">
        <v>7.408006034157643E-5</v>
      </c>
      <c r="AU9" s="122">
        <v>5.466889442411445E-5</v>
      </c>
      <c r="AV9" s="122">
        <v>2.3309829255500703E-5</v>
      </c>
      <c r="AW9" s="122">
        <v>0</v>
      </c>
      <c r="AX9" s="122">
        <v>9.7938396748445224E-5</v>
      </c>
      <c r="AY9" s="122">
        <v>1.4818248483029306E-4</v>
      </c>
      <c r="AZ9" s="122">
        <v>3.0631624088709183E-5</v>
      </c>
      <c r="BA9" s="122">
        <v>0</v>
      </c>
      <c r="BB9" s="122">
        <v>0</v>
      </c>
      <c r="BC9" s="122">
        <v>0</v>
      </c>
      <c r="BD9" s="122">
        <v>0</v>
      </c>
      <c r="BE9" s="122">
        <v>5.499430808911278E-6</v>
      </c>
      <c r="BF9" s="122">
        <v>0</v>
      </c>
      <c r="BG9" s="122">
        <v>0</v>
      </c>
      <c r="BH9" s="122">
        <v>1.2183917886979343E-4</v>
      </c>
      <c r="BI9" s="122">
        <v>0</v>
      </c>
      <c r="BJ9" s="122">
        <v>6.2597809076682316E-5</v>
      </c>
      <c r="BK9" s="122">
        <v>0</v>
      </c>
      <c r="BL9" s="124">
        <v>1.7667844522968197E-4</v>
      </c>
      <c r="BM9" s="124">
        <v>0</v>
      </c>
      <c r="BN9" s="122">
        <v>0</v>
      </c>
      <c r="BO9" s="122">
        <v>6.9392400144336191E-6</v>
      </c>
      <c r="BP9" s="122">
        <v>5.165636122260276E-6</v>
      </c>
      <c r="BQ9" s="122">
        <v>1.8321471355084208E-3</v>
      </c>
      <c r="BR9" s="122">
        <v>0.43777727648695391</v>
      </c>
      <c r="BS9" s="122">
        <v>0</v>
      </c>
      <c r="BT9" s="122">
        <v>0</v>
      </c>
      <c r="BU9" s="122">
        <v>1.7240918561659128E-6</v>
      </c>
      <c r="BV9" s="122">
        <v>0</v>
      </c>
      <c r="BW9" s="122">
        <v>0</v>
      </c>
      <c r="BX9" s="122">
        <v>0</v>
      </c>
      <c r="BY9" s="122">
        <v>0</v>
      </c>
      <c r="BZ9" s="122">
        <v>0</v>
      </c>
      <c r="CA9" s="122">
        <v>0</v>
      </c>
      <c r="CB9" s="122">
        <v>0</v>
      </c>
      <c r="CC9" s="122">
        <v>0</v>
      </c>
      <c r="CD9" s="122">
        <v>0</v>
      </c>
      <c r="CE9" s="122">
        <v>0</v>
      </c>
      <c r="CF9" s="122">
        <v>0</v>
      </c>
      <c r="CG9" s="122">
        <v>9.9620446100357638E-6</v>
      </c>
      <c r="CH9" s="122">
        <v>0</v>
      </c>
      <c r="CI9" s="122">
        <v>0</v>
      </c>
      <c r="CJ9" s="122">
        <v>0</v>
      </c>
      <c r="CK9" s="122">
        <v>0</v>
      </c>
      <c r="CL9" s="122">
        <v>0</v>
      </c>
      <c r="CM9" s="122">
        <v>0</v>
      </c>
      <c r="CN9" s="122">
        <v>0</v>
      </c>
      <c r="CO9" s="122">
        <v>2.6749697728415669E-6</v>
      </c>
      <c r="CP9" s="122">
        <v>9.1418927234050037E-5</v>
      </c>
      <c r="CQ9" s="122">
        <v>5.4971936826250199E-6</v>
      </c>
      <c r="CR9" s="122">
        <v>0</v>
      </c>
      <c r="CS9" s="122">
        <v>4.0766408479412964E-6</v>
      </c>
      <c r="CT9" s="122">
        <v>9.5680961402300176E-6</v>
      </c>
      <c r="CU9" s="122">
        <v>3.9882903794459468E-5</v>
      </c>
      <c r="CV9" s="122">
        <v>3.1578614961947767E-5</v>
      </c>
      <c r="CW9" s="122">
        <v>0</v>
      </c>
      <c r="CX9" s="122">
        <v>0</v>
      </c>
      <c r="CY9" s="122">
        <v>0</v>
      </c>
      <c r="CZ9" s="122">
        <v>5.69156591239867E-5</v>
      </c>
      <c r="DA9" s="122">
        <v>0</v>
      </c>
      <c r="DB9" s="122">
        <v>5.2836668648041741E-5</v>
      </c>
      <c r="DC9" s="122">
        <v>0</v>
      </c>
      <c r="DD9" s="122">
        <v>0</v>
      </c>
      <c r="DE9" s="122">
        <v>0</v>
      </c>
      <c r="DF9" s="122">
        <v>0</v>
      </c>
      <c r="DG9" s="127">
        <v>0</v>
      </c>
      <c r="DH9" s="127">
        <v>9.0294789490353558E-4</v>
      </c>
      <c r="DI9" s="121"/>
    </row>
    <row r="10" spans="2:113" x14ac:dyDescent="0.15">
      <c r="B10" s="265" t="s">
        <v>19</v>
      </c>
      <c r="C10" s="266" t="s">
        <v>665</v>
      </c>
      <c r="D10" s="122">
        <v>0</v>
      </c>
      <c r="E10" s="122">
        <v>0</v>
      </c>
      <c r="F10" s="122">
        <v>0</v>
      </c>
      <c r="G10" s="122">
        <v>9.1178481878276729E-5</v>
      </c>
      <c r="H10" s="122">
        <v>0</v>
      </c>
      <c r="I10" s="122">
        <v>0</v>
      </c>
      <c r="J10" s="122">
        <v>0</v>
      </c>
      <c r="K10" s="122">
        <v>0</v>
      </c>
      <c r="L10" s="122">
        <v>0</v>
      </c>
      <c r="M10" s="122">
        <v>1.2126111560226355E-3</v>
      </c>
      <c r="N10" s="122">
        <v>0</v>
      </c>
      <c r="O10" s="122">
        <v>0</v>
      </c>
      <c r="P10" s="122">
        <v>0</v>
      </c>
      <c r="Q10" s="122">
        <v>0</v>
      </c>
      <c r="R10" s="122">
        <v>0</v>
      </c>
      <c r="S10" s="122">
        <v>6.0249503827615534E-4</v>
      </c>
      <c r="T10" s="122">
        <v>0</v>
      </c>
      <c r="U10" s="122">
        <v>0</v>
      </c>
      <c r="V10" s="124">
        <v>4.6604527296937419E-3</v>
      </c>
      <c r="W10" s="122">
        <v>2.811994525320393E-2</v>
      </c>
      <c r="X10" s="122">
        <v>0</v>
      </c>
      <c r="Y10" s="122">
        <v>0</v>
      </c>
      <c r="Z10" s="122">
        <v>1.2135922330097086E-3</v>
      </c>
      <c r="AA10" s="122">
        <v>0</v>
      </c>
      <c r="AB10" s="122">
        <v>1.2658761973079034E-4</v>
      </c>
      <c r="AC10" s="122">
        <v>4.1714069017823285E-4</v>
      </c>
      <c r="AD10" s="122">
        <v>0</v>
      </c>
      <c r="AE10" s="122">
        <v>4.5048399106478038E-2</v>
      </c>
      <c r="AF10" s="122">
        <v>0</v>
      </c>
      <c r="AG10" s="122">
        <v>2.0504408447816281E-4</v>
      </c>
      <c r="AH10" s="122">
        <v>0</v>
      </c>
      <c r="AI10" s="124">
        <v>4.6188630490956076E-2</v>
      </c>
      <c r="AJ10" s="122">
        <v>3.0282672730091467E-2</v>
      </c>
      <c r="AK10" s="122">
        <v>4.1446737044145872E-2</v>
      </c>
      <c r="AL10" s="122">
        <v>1.290740176667682E-2</v>
      </c>
      <c r="AM10" s="122">
        <v>0</v>
      </c>
      <c r="AN10" s="122">
        <v>0</v>
      </c>
      <c r="AO10" s="122">
        <v>1.9777177137583228E-4</v>
      </c>
      <c r="AP10" s="122">
        <v>0</v>
      </c>
      <c r="AQ10" s="122">
        <v>0.11132803199847627</v>
      </c>
      <c r="AR10" s="122">
        <v>1.0353440577721984E-4</v>
      </c>
      <c r="AS10" s="122">
        <v>4.2623202366440196E-5</v>
      </c>
      <c r="AT10" s="122">
        <v>2.6938203760573246E-5</v>
      </c>
      <c r="AU10" s="122">
        <v>1.3667223606028612E-5</v>
      </c>
      <c r="AV10" s="122">
        <v>2.497481705946504E-5</v>
      </c>
      <c r="AW10" s="122">
        <v>6.271679507528427E-5</v>
      </c>
      <c r="AX10" s="122">
        <v>0</v>
      </c>
      <c r="AY10" s="122">
        <v>0</v>
      </c>
      <c r="AZ10" s="122">
        <v>0</v>
      </c>
      <c r="BA10" s="122">
        <v>0</v>
      </c>
      <c r="BB10" s="122">
        <v>0</v>
      </c>
      <c r="BC10" s="122">
        <v>0</v>
      </c>
      <c r="BD10" s="122">
        <v>0</v>
      </c>
      <c r="BE10" s="122">
        <v>0</v>
      </c>
      <c r="BF10" s="122">
        <v>0</v>
      </c>
      <c r="BG10" s="122">
        <v>0</v>
      </c>
      <c r="BH10" s="122">
        <v>0</v>
      </c>
      <c r="BI10" s="122">
        <v>0</v>
      </c>
      <c r="BJ10" s="122">
        <v>0</v>
      </c>
      <c r="BK10" s="122">
        <v>7.6037146680725087E-4</v>
      </c>
      <c r="BL10" s="124">
        <v>0</v>
      </c>
      <c r="BM10" s="124">
        <v>1.1103243748011781E-3</v>
      </c>
      <c r="BN10" s="122">
        <v>1.5545869283156052E-4</v>
      </c>
      <c r="BO10" s="122">
        <v>4.0455769284148003E-3</v>
      </c>
      <c r="BP10" s="122">
        <v>4.5354285153445225E-3</v>
      </c>
      <c r="BQ10" s="122">
        <v>0</v>
      </c>
      <c r="BR10" s="122">
        <v>0</v>
      </c>
      <c r="BS10" s="122">
        <v>0</v>
      </c>
      <c r="BT10" s="122">
        <v>0</v>
      </c>
      <c r="BU10" s="122">
        <v>0</v>
      </c>
      <c r="BV10" s="122">
        <v>0</v>
      </c>
      <c r="BW10" s="122">
        <v>0</v>
      </c>
      <c r="BX10" s="122">
        <v>0</v>
      </c>
      <c r="BY10" s="122">
        <v>0</v>
      </c>
      <c r="BZ10" s="122">
        <v>0</v>
      </c>
      <c r="CA10" s="122">
        <v>0</v>
      </c>
      <c r="CB10" s="122">
        <v>0</v>
      </c>
      <c r="CC10" s="122">
        <v>0</v>
      </c>
      <c r="CD10" s="122">
        <v>0</v>
      </c>
      <c r="CE10" s="122">
        <v>0</v>
      </c>
      <c r="CF10" s="122">
        <v>0</v>
      </c>
      <c r="CG10" s="122">
        <v>0</v>
      </c>
      <c r="CH10" s="122">
        <v>0</v>
      </c>
      <c r="CI10" s="122">
        <v>0</v>
      </c>
      <c r="CJ10" s="122">
        <v>0</v>
      </c>
      <c r="CK10" s="122">
        <v>0</v>
      </c>
      <c r="CL10" s="122">
        <v>0</v>
      </c>
      <c r="CM10" s="122">
        <v>0</v>
      </c>
      <c r="CN10" s="122">
        <v>3.1735705048357282E-6</v>
      </c>
      <c r="CO10" s="122">
        <v>0</v>
      </c>
      <c r="CP10" s="122">
        <v>0</v>
      </c>
      <c r="CQ10" s="122">
        <v>0</v>
      </c>
      <c r="CR10" s="122">
        <v>0</v>
      </c>
      <c r="CS10" s="122">
        <v>0</v>
      </c>
      <c r="CT10" s="122">
        <v>0</v>
      </c>
      <c r="CU10" s="122">
        <v>0</v>
      </c>
      <c r="CV10" s="122">
        <v>0</v>
      </c>
      <c r="CW10" s="122">
        <v>0</v>
      </c>
      <c r="CX10" s="122">
        <v>0</v>
      </c>
      <c r="CY10" s="122">
        <v>0</v>
      </c>
      <c r="CZ10" s="122">
        <v>-6.5046467570270506E-5</v>
      </c>
      <c r="DA10" s="122">
        <v>-3.7489221848718493E-5</v>
      </c>
      <c r="DB10" s="122">
        <v>0</v>
      </c>
      <c r="DC10" s="122">
        <v>2.5349185023701486E-5</v>
      </c>
      <c r="DD10" s="122">
        <v>0</v>
      </c>
      <c r="DE10" s="122">
        <v>7.8802206461780935E-5</v>
      </c>
      <c r="DF10" s="122">
        <v>0</v>
      </c>
      <c r="DG10" s="127">
        <v>1.2941074971961004E-4</v>
      </c>
      <c r="DH10" s="127">
        <v>5.888527491562602E-4</v>
      </c>
      <c r="DI10" s="121"/>
    </row>
    <row r="11" spans="2:113" x14ac:dyDescent="0.15">
      <c r="B11" s="265" t="s">
        <v>20</v>
      </c>
      <c r="C11" s="266" t="s">
        <v>252</v>
      </c>
      <c r="D11" s="122">
        <v>0</v>
      </c>
      <c r="E11" s="122">
        <v>1.6078294302691365E-2</v>
      </c>
      <c r="F11" s="122">
        <v>0</v>
      </c>
      <c r="G11" s="122">
        <v>5.1637413570397389E-2</v>
      </c>
      <c r="H11" s="122">
        <v>1.2223071046600458E-2</v>
      </c>
      <c r="I11" s="122">
        <v>0</v>
      </c>
      <c r="J11" s="122">
        <v>0</v>
      </c>
      <c r="K11" s="122">
        <v>0.23039852229405516</v>
      </c>
      <c r="L11" s="122">
        <v>0.13185108583247157</v>
      </c>
      <c r="M11" s="122">
        <v>0.25869037995149557</v>
      </c>
      <c r="N11" s="122">
        <v>0</v>
      </c>
      <c r="O11" s="122">
        <v>0</v>
      </c>
      <c r="P11" s="122">
        <v>3.8897344833417891E-3</v>
      </c>
      <c r="Q11" s="122">
        <v>3.0156815440289503E-4</v>
      </c>
      <c r="R11" s="122">
        <v>0</v>
      </c>
      <c r="S11" s="122">
        <v>4.1465834987241285E-3</v>
      </c>
      <c r="T11" s="122">
        <v>1.7059347574729421E-4</v>
      </c>
      <c r="U11" s="122">
        <v>0</v>
      </c>
      <c r="V11" s="124">
        <v>0</v>
      </c>
      <c r="W11" s="122">
        <v>2.4884907303720296E-4</v>
      </c>
      <c r="X11" s="122">
        <v>0</v>
      </c>
      <c r="Y11" s="122">
        <v>0</v>
      </c>
      <c r="Z11" s="122">
        <v>0</v>
      </c>
      <c r="AA11" s="122">
        <v>0</v>
      </c>
      <c r="AB11" s="122">
        <v>1.2099666652601376E-2</v>
      </c>
      <c r="AC11" s="122">
        <v>1.7406143344709898E-2</v>
      </c>
      <c r="AD11" s="122">
        <v>0</v>
      </c>
      <c r="AE11" s="122">
        <v>0</v>
      </c>
      <c r="AF11" s="122">
        <v>2.1404682274247492E-5</v>
      </c>
      <c r="AG11" s="122">
        <v>0</v>
      </c>
      <c r="AH11" s="122">
        <v>2.1288837744533946E-2</v>
      </c>
      <c r="AI11" s="124">
        <v>3.2299741602067185E-4</v>
      </c>
      <c r="AJ11" s="122">
        <v>0</v>
      </c>
      <c r="AK11" s="122">
        <v>7.7975047984644909E-4</v>
      </c>
      <c r="AL11" s="122">
        <v>5.0766575286831156E-4</v>
      </c>
      <c r="AM11" s="122">
        <v>0</v>
      </c>
      <c r="AN11" s="122">
        <v>0</v>
      </c>
      <c r="AO11" s="122">
        <v>0</v>
      </c>
      <c r="AP11" s="122">
        <v>0</v>
      </c>
      <c r="AQ11" s="122">
        <v>0</v>
      </c>
      <c r="AR11" s="122">
        <v>0</v>
      </c>
      <c r="AS11" s="122">
        <v>0</v>
      </c>
      <c r="AT11" s="122">
        <v>0</v>
      </c>
      <c r="AU11" s="122">
        <v>0</v>
      </c>
      <c r="AV11" s="122">
        <v>0</v>
      </c>
      <c r="AW11" s="122">
        <v>0</v>
      </c>
      <c r="AX11" s="122">
        <v>0</v>
      </c>
      <c r="AY11" s="122">
        <v>0</v>
      </c>
      <c r="AZ11" s="122">
        <v>0</v>
      </c>
      <c r="BA11" s="122">
        <v>0</v>
      </c>
      <c r="BB11" s="122">
        <v>0</v>
      </c>
      <c r="BC11" s="122">
        <v>0</v>
      </c>
      <c r="BD11" s="122">
        <v>0</v>
      </c>
      <c r="BE11" s="122">
        <v>0</v>
      </c>
      <c r="BF11" s="122">
        <v>0</v>
      </c>
      <c r="BG11" s="122">
        <v>0</v>
      </c>
      <c r="BH11" s="122">
        <v>0</v>
      </c>
      <c r="BI11" s="122">
        <v>0</v>
      </c>
      <c r="BJ11" s="122">
        <v>0</v>
      </c>
      <c r="BK11" s="122">
        <v>1.8553063790096923E-3</v>
      </c>
      <c r="BL11" s="124">
        <v>0</v>
      </c>
      <c r="BM11" s="124">
        <v>0</v>
      </c>
      <c r="BN11" s="122">
        <v>0</v>
      </c>
      <c r="BO11" s="122">
        <v>0</v>
      </c>
      <c r="BP11" s="122">
        <v>0</v>
      </c>
      <c r="BQ11" s="122">
        <v>0</v>
      </c>
      <c r="BR11" s="122">
        <v>0</v>
      </c>
      <c r="BS11" s="122">
        <v>0</v>
      </c>
      <c r="BT11" s="122">
        <v>0</v>
      </c>
      <c r="BU11" s="122">
        <v>0</v>
      </c>
      <c r="BV11" s="122">
        <v>0</v>
      </c>
      <c r="BW11" s="122">
        <v>0</v>
      </c>
      <c r="BX11" s="122">
        <v>0</v>
      </c>
      <c r="BY11" s="122">
        <v>0</v>
      </c>
      <c r="BZ11" s="122">
        <v>0</v>
      </c>
      <c r="CA11" s="122">
        <v>0</v>
      </c>
      <c r="CB11" s="122">
        <v>0</v>
      </c>
      <c r="CC11" s="122">
        <v>0</v>
      </c>
      <c r="CD11" s="122">
        <v>0</v>
      </c>
      <c r="CE11" s="122">
        <v>0</v>
      </c>
      <c r="CF11" s="122">
        <v>0</v>
      </c>
      <c r="CG11" s="122">
        <v>0</v>
      </c>
      <c r="CH11" s="122">
        <v>0</v>
      </c>
      <c r="CI11" s="122">
        <v>0</v>
      </c>
      <c r="CJ11" s="122">
        <v>0</v>
      </c>
      <c r="CK11" s="122">
        <v>0</v>
      </c>
      <c r="CL11" s="122">
        <v>0</v>
      </c>
      <c r="CM11" s="122">
        <v>0</v>
      </c>
      <c r="CN11" s="122">
        <v>6.5375552399615994E-4</v>
      </c>
      <c r="CO11" s="122">
        <v>6.8479226184744117E-3</v>
      </c>
      <c r="CP11" s="122">
        <v>1.8529913327824756E-3</v>
      </c>
      <c r="CQ11" s="122">
        <v>2.7513454381538223E-3</v>
      </c>
      <c r="CR11" s="122">
        <v>0</v>
      </c>
      <c r="CS11" s="122">
        <v>1.1402364451691805E-2</v>
      </c>
      <c r="CT11" s="122">
        <v>1.879652486748187E-2</v>
      </c>
      <c r="CU11" s="122">
        <v>1.5873395710194868E-3</v>
      </c>
      <c r="CV11" s="122">
        <v>0</v>
      </c>
      <c r="CW11" s="122">
        <v>0</v>
      </c>
      <c r="CX11" s="122">
        <v>0</v>
      </c>
      <c r="CY11" s="122">
        <v>0</v>
      </c>
      <c r="CZ11" s="122">
        <v>7.254307295774419E-2</v>
      </c>
      <c r="DA11" s="122">
        <v>0.15931253098067638</v>
      </c>
      <c r="DB11" s="122">
        <v>0</v>
      </c>
      <c r="DC11" s="122">
        <v>3.8023777535552231E-5</v>
      </c>
      <c r="DD11" s="122">
        <v>0</v>
      </c>
      <c r="DE11" s="122">
        <v>7.4524372396712821E-3</v>
      </c>
      <c r="DF11" s="122">
        <v>0</v>
      </c>
      <c r="DG11" s="127">
        <v>0</v>
      </c>
      <c r="DH11" s="127">
        <v>1.4368558477442105E-2</v>
      </c>
      <c r="DI11" s="121"/>
    </row>
    <row r="12" spans="2:113" x14ac:dyDescent="0.15">
      <c r="B12" s="265" t="s">
        <v>21</v>
      </c>
      <c r="C12" s="266" t="s">
        <v>624</v>
      </c>
      <c r="D12" s="122">
        <v>0</v>
      </c>
      <c r="E12" s="122">
        <v>1.906517110991071E-4</v>
      </c>
      <c r="F12" s="122">
        <v>0</v>
      </c>
      <c r="G12" s="122">
        <v>0</v>
      </c>
      <c r="H12" s="122">
        <v>0</v>
      </c>
      <c r="I12" s="122">
        <v>0</v>
      </c>
      <c r="J12" s="122">
        <v>0</v>
      </c>
      <c r="K12" s="122">
        <v>2.1266327331310284E-3</v>
      </c>
      <c r="L12" s="122">
        <v>6.2649243207671332E-2</v>
      </c>
      <c r="M12" s="122">
        <v>0</v>
      </c>
      <c r="N12" s="122">
        <v>0</v>
      </c>
      <c r="O12" s="122">
        <v>0</v>
      </c>
      <c r="P12" s="122">
        <v>0</v>
      </c>
      <c r="Q12" s="122">
        <v>0</v>
      </c>
      <c r="R12" s="122">
        <v>0</v>
      </c>
      <c r="S12" s="122">
        <v>0</v>
      </c>
      <c r="T12" s="122">
        <v>0</v>
      </c>
      <c r="U12" s="122">
        <v>0</v>
      </c>
      <c r="V12" s="124">
        <v>0</v>
      </c>
      <c r="W12" s="122">
        <v>0</v>
      </c>
      <c r="X12" s="122">
        <v>0</v>
      </c>
      <c r="Y12" s="122">
        <v>0</v>
      </c>
      <c r="Z12" s="122">
        <v>0</v>
      </c>
      <c r="AA12" s="122">
        <v>0</v>
      </c>
      <c r="AB12" s="122">
        <v>9.4940714798092741E-5</v>
      </c>
      <c r="AC12" s="122">
        <v>0</v>
      </c>
      <c r="AD12" s="122">
        <v>0</v>
      </c>
      <c r="AE12" s="122">
        <v>0</v>
      </c>
      <c r="AF12" s="122">
        <v>0</v>
      </c>
      <c r="AG12" s="122">
        <v>0</v>
      </c>
      <c r="AH12" s="122">
        <v>0</v>
      </c>
      <c r="AI12" s="124">
        <v>0</v>
      </c>
      <c r="AJ12" s="122">
        <v>0</v>
      </c>
      <c r="AK12" s="122">
        <v>0</v>
      </c>
      <c r="AL12" s="122">
        <v>0</v>
      </c>
      <c r="AM12" s="122">
        <v>0</v>
      </c>
      <c r="AN12" s="122">
        <v>0</v>
      </c>
      <c r="AO12" s="122">
        <v>0</v>
      </c>
      <c r="AP12" s="122">
        <v>0</v>
      </c>
      <c r="AQ12" s="122">
        <v>0</v>
      </c>
      <c r="AR12" s="122">
        <v>0</v>
      </c>
      <c r="AS12" s="122">
        <v>0</v>
      </c>
      <c r="AT12" s="122">
        <v>0</v>
      </c>
      <c r="AU12" s="122">
        <v>0</v>
      </c>
      <c r="AV12" s="122">
        <v>0</v>
      </c>
      <c r="AW12" s="122">
        <v>0</v>
      </c>
      <c r="AX12" s="122">
        <v>0</v>
      </c>
      <c r="AY12" s="122">
        <v>0</v>
      </c>
      <c r="AZ12" s="122">
        <v>0</v>
      </c>
      <c r="BA12" s="122">
        <v>0</v>
      </c>
      <c r="BB12" s="122">
        <v>0</v>
      </c>
      <c r="BC12" s="122">
        <v>0</v>
      </c>
      <c r="BD12" s="122">
        <v>0</v>
      </c>
      <c r="BE12" s="122">
        <v>0</v>
      </c>
      <c r="BF12" s="122">
        <v>0</v>
      </c>
      <c r="BG12" s="122">
        <v>0</v>
      </c>
      <c r="BH12" s="122">
        <v>0</v>
      </c>
      <c r="BI12" s="122">
        <v>0</v>
      </c>
      <c r="BJ12" s="122">
        <v>0</v>
      </c>
      <c r="BK12" s="122">
        <v>0</v>
      </c>
      <c r="BL12" s="124">
        <v>0</v>
      </c>
      <c r="BM12" s="124">
        <v>0</v>
      </c>
      <c r="BN12" s="122">
        <v>0</v>
      </c>
      <c r="BO12" s="122">
        <v>0</v>
      </c>
      <c r="BP12" s="122">
        <v>0</v>
      </c>
      <c r="BQ12" s="122">
        <v>0</v>
      </c>
      <c r="BR12" s="122">
        <v>0</v>
      </c>
      <c r="BS12" s="122">
        <v>0</v>
      </c>
      <c r="BT12" s="122">
        <v>0</v>
      </c>
      <c r="BU12" s="122">
        <v>8.5342546880212689E-5</v>
      </c>
      <c r="BV12" s="122">
        <v>0</v>
      </c>
      <c r="BW12" s="122">
        <v>0</v>
      </c>
      <c r="BX12" s="122">
        <v>0</v>
      </c>
      <c r="BY12" s="122">
        <v>0</v>
      </c>
      <c r="BZ12" s="122">
        <v>0</v>
      </c>
      <c r="CA12" s="122">
        <v>0</v>
      </c>
      <c r="CB12" s="122">
        <v>0</v>
      </c>
      <c r="CC12" s="122">
        <v>0</v>
      </c>
      <c r="CD12" s="122">
        <v>0</v>
      </c>
      <c r="CE12" s="122">
        <v>0</v>
      </c>
      <c r="CF12" s="122">
        <v>0</v>
      </c>
      <c r="CG12" s="122">
        <v>0</v>
      </c>
      <c r="CH12" s="122">
        <v>0</v>
      </c>
      <c r="CI12" s="122">
        <v>0</v>
      </c>
      <c r="CJ12" s="122">
        <v>0</v>
      </c>
      <c r="CK12" s="122">
        <v>0</v>
      </c>
      <c r="CL12" s="122">
        <v>0</v>
      </c>
      <c r="CM12" s="122">
        <v>0</v>
      </c>
      <c r="CN12" s="122">
        <v>5.8711054339460971E-5</v>
      </c>
      <c r="CO12" s="122">
        <v>6.9549214093880734E-5</v>
      </c>
      <c r="CP12" s="122">
        <v>4.9225576202950015E-5</v>
      </c>
      <c r="CQ12" s="122">
        <v>3.1196574148896987E-4</v>
      </c>
      <c r="CR12" s="122">
        <v>0</v>
      </c>
      <c r="CS12" s="122">
        <v>9.4578067672238073E-4</v>
      </c>
      <c r="CT12" s="122">
        <v>1.5643837189276077E-3</v>
      </c>
      <c r="CU12" s="122">
        <v>0</v>
      </c>
      <c r="CV12" s="122">
        <v>0</v>
      </c>
      <c r="CW12" s="122">
        <v>0</v>
      </c>
      <c r="CX12" s="122">
        <v>0</v>
      </c>
      <c r="CY12" s="122">
        <v>5.5071032453359426E-6</v>
      </c>
      <c r="CZ12" s="122">
        <v>2.1652342892453796E-2</v>
      </c>
      <c r="DA12" s="122">
        <v>6.2469540007247915E-2</v>
      </c>
      <c r="DB12" s="122">
        <v>0</v>
      </c>
      <c r="DC12" s="122">
        <v>0</v>
      </c>
      <c r="DD12" s="122">
        <v>1.2175818823815901E-4</v>
      </c>
      <c r="DE12" s="122">
        <v>1.7223910840932118E-3</v>
      </c>
      <c r="DF12" s="122">
        <v>0</v>
      </c>
      <c r="DG12" s="127">
        <v>3.8679435193972335E-3</v>
      </c>
      <c r="DH12" s="127">
        <v>1.812351181370278E-3</v>
      </c>
      <c r="DI12" s="121"/>
    </row>
    <row r="13" spans="2:113" x14ac:dyDescent="0.15">
      <c r="B13" s="267" t="s">
        <v>22</v>
      </c>
      <c r="C13" s="268" t="s">
        <v>513</v>
      </c>
      <c r="D13" s="123">
        <v>5.5980702046248545E-3</v>
      </c>
      <c r="E13" s="123">
        <v>0.26128817006132632</v>
      </c>
      <c r="F13" s="123">
        <v>2.8334109610308959E-2</v>
      </c>
      <c r="G13" s="123">
        <v>1.0713471620697515E-2</v>
      </c>
      <c r="H13" s="123">
        <v>0.13636363636363635</v>
      </c>
      <c r="I13" s="123">
        <v>0</v>
      </c>
      <c r="J13" s="123">
        <v>0</v>
      </c>
      <c r="K13" s="123">
        <v>-5.2080801627698657E-6</v>
      </c>
      <c r="L13" s="123">
        <v>0</v>
      </c>
      <c r="M13" s="123">
        <v>3.6782538399353276E-2</v>
      </c>
      <c r="N13" s="123">
        <v>0</v>
      </c>
      <c r="O13" s="123">
        <v>0</v>
      </c>
      <c r="P13" s="123">
        <v>0</v>
      </c>
      <c r="Q13" s="123">
        <v>0</v>
      </c>
      <c r="R13" s="123">
        <v>0</v>
      </c>
      <c r="S13" s="123">
        <v>0</v>
      </c>
      <c r="T13" s="123">
        <v>0</v>
      </c>
      <c r="U13" s="123">
        <v>0</v>
      </c>
      <c r="V13" s="133">
        <v>3.3288948069241014E-4</v>
      </c>
      <c r="W13" s="123">
        <v>0</v>
      </c>
      <c r="X13" s="123">
        <v>0</v>
      </c>
      <c r="Y13" s="123">
        <v>0</v>
      </c>
      <c r="Z13" s="123">
        <v>0</v>
      </c>
      <c r="AA13" s="123">
        <v>0</v>
      </c>
      <c r="AB13" s="123">
        <v>0</v>
      </c>
      <c r="AC13" s="123">
        <v>0</v>
      </c>
      <c r="AD13" s="123">
        <v>0</v>
      </c>
      <c r="AE13" s="123">
        <v>0</v>
      </c>
      <c r="AF13" s="123">
        <v>0</v>
      </c>
      <c r="AG13" s="123">
        <v>0</v>
      </c>
      <c r="AH13" s="123">
        <v>0</v>
      </c>
      <c r="AI13" s="133">
        <v>0</v>
      </c>
      <c r="AJ13" s="123">
        <v>0</v>
      </c>
      <c r="AK13" s="123">
        <v>0</v>
      </c>
      <c r="AL13" s="123">
        <v>0</v>
      </c>
      <c r="AM13" s="123">
        <v>0</v>
      </c>
      <c r="AN13" s="123">
        <v>0</v>
      </c>
      <c r="AO13" s="123">
        <v>0</v>
      </c>
      <c r="AP13" s="123">
        <v>0</v>
      </c>
      <c r="AQ13" s="123">
        <v>0</v>
      </c>
      <c r="AR13" s="123">
        <v>0</v>
      </c>
      <c r="AS13" s="123">
        <v>0</v>
      </c>
      <c r="AT13" s="123">
        <v>0</v>
      </c>
      <c r="AU13" s="123">
        <v>0</v>
      </c>
      <c r="AV13" s="123">
        <v>0</v>
      </c>
      <c r="AW13" s="123">
        <v>0</v>
      </c>
      <c r="AX13" s="123">
        <v>0</v>
      </c>
      <c r="AY13" s="123">
        <v>0</v>
      </c>
      <c r="AZ13" s="123">
        <v>0</v>
      </c>
      <c r="BA13" s="123">
        <v>0</v>
      </c>
      <c r="BB13" s="123">
        <v>0</v>
      </c>
      <c r="BC13" s="123">
        <v>0</v>
      </c>
      <c r="BD13" s="123">
        <v>0</v>
      </c>
      <c r="BE13" s="123">
        <v>0</v>
      </c>
      <c r="BF13" s="123">
        <v>0</v>
      </c>
      <c r="BG13" s="123">
        <v>0</v>
      </c>
      <c r="BH13" s="123">
        <v>0</v>
      </c>
      <c r="BI13" s="123">
        <v>0</v>
      </c>
      <c r="BJ13" s="123">
        <v>0</v>
      </c>
      <c r="BK13" s="123">
        <v>0</v>
      </c>
      <c r="BL13" s="133">
        <v>0</v>
      </c>
      <c r="BM13" s="133">
        <v>0</v>
      </c>
      <c r="BN13" s="123">
        <v>0</v>
      </c>
      <c r="BO13" s="123">
        <v>7.9801260165986618E-5</v>
      </c>
      <c r="BP13" s="123">
        <v>0</v>
      </c>
      <c r="BQ13" s="123">
        <v>0</v>
      </c>
      <c r="BR13" s="123">
        <v>0</v>
      </c>
      <c r="BS13" s="123">
        <v>0</v>
      </c>
      <c r="BT13" s="123">
        <v>0</v>
      </c>
      <c r="BU13" s="123">
        <v>5.7757077181558077E-5</v>
      </c>
      <c r="BV13" s="123">
        <v>0</v>
      </c>
      <c r="BW13" s="123">
        <v>0</v>
      </c>
      <c r="BX13" s="123">
        <v>0</v>
      </c>
      <c r="BY13" s="123">
        <v>0</v>
      </c>
      <c r="BZ13" s="123">
        <v>0</v>
      </c>
      <c r="CA13" s="123">
        <v>0</v>
      </c>
      <c r="CB13" s="123">
        <v>0</v>
      </c>
      <c r="CC13" s="123">
        <v>0</v>
      </c>
      <c r="CD13" s="123">
        <v>0</v>
      </c>
      <c r="CE13" s="123">
        <v>0</v>
      </c>
      <c r="CF13" s="123">
        <v>0</v>
      </c>
      <c r="CG13" s="123">
        <v>0</v>
      </c>
      <c r="CH13" s="123">
        <v>0</v>
      </c>
      <c r="CI13" s="123">
        <v>0</v>
      </c>
      <c r="CJ13" s="123">
        <v>0</v>
      </c>
      <c r="CK13" s="123">
        <v>0</v>
      </c>
      <c r="CL13" s="123">
        <v>0</v>
      </c>
      <c r="CM13" s="123">
        <v>0</v>
      </c>
      <c r="CN13" s="123">
        <v>0</v>
      </c>
      <c r="CO13" s="123">
        <v>5.6441862206957057E-4</v>
      </c>
      <c r="CP13" s="123">
        <v>3.4141453209331762E-3</v>
      </c>
      <c r="CQ13" s="123">
        <v>6.1843428929531471E-5</v>
      </c>
      <c r="CR13" s="123">
        <v>0</v>
      </c>
      <c r="CS13" s="123">
        <v>6.114961271911944E-5</v>
      </c>
      <c r="CT13" s="123">
        <v>2.3920240350575042E-5</v>
      </c>
      <c r="CU13" s="123">
        <v>0</v>
      </c>
      <c r="CV13" s="123">
        <v>0</v>
      </c>
      <c r="CW13" s="123">
        <v>0</v>
      </c>
      <c r="CX13" s="123">
        <v>0</v>
      </c>
      <c r="CY13" s="123">
        <v>0</v>
      </c>
      <c r="CZ13" s="123">
        <v>0</v>
      </c>
      <c r="DA13" s="123">
        <v>0</v>
      </c>
      <c r="DB13" s="123">
        <v>0</v>
      </c>
      <c r="DC13" s="123">
        <v>8.2384851327029841E-4</v>
      </c>
      <c r="DD13" s="123">
        <v>8.0360404237184956E-3</v>
      </c>
      <c r="DE13" s="123">
        <v>0</v>
      </c>
      <c r="DF13" s="123">
        <v>0</v>
      </c>
      <c r="DG13" s="128">
        <v>0</v>
      </c>
      <c r="DH13" s="128">
        <v>8.4410969055139136E-4</v>
      </c>
      <c r="DI13" s="121"/>
    </row>
    <row r="14" spans="2:113" x14ac:dyDescent="0.15">
      <c r="B14" s="265" t="s">
        <v>23</v>
      </c>
      <c r="C14" s="266" t="s">
        <v>269</v>
      </c>
      <c r="D14" s="122">
        <v>0</v>
      </c>
      <c r="E14" s="122">
        <v>0</v>
      </c>
      <c r="F14" s="122">
        <v>0</v>
      </c>
      <c r="G14" s="122">
        <v>0</v>
      </c>
      <c r="H14" s="122">
        <v>0</v>
      </c>
      <c r="I14" s="122">
        <v>0</v>
      </c>
      <c r="J14" s="122">
        <v>0</v>
      </c>
      <c r="K14" s="122">
        <v>0</v>
      </c>
      <c r="L14" s="122">
        <v>0</v>
      </c>
      <c r="M14" s="122">
        <v>0</v>
      </c>
      <c r="N14" s="122">
        <v>0</v>
      </c>
      <c r="O14" s="122">
        <v>0</v>
      </c>
      <c r="P14" s="122">
        <v>0</v>
      </c>
      <c r="Q14" s="122">
        <v>0</v>
      </c>
      <c r="R14" s="122">
        <v>0</v>
      </c>
      <c r="S14" s="122">
        <v>0</v>
      </c>
      <c r="T14" s="122">
        <v>0</v>
      </c>
      <c r="U14" s="122">
        <v>0</v>
      </c>
      <c r="V14" s="124">
        <v>0</v>
      </c>
      <c r="W14" s="122">
        <v>0</v>
      </c>
      <c r="X14" s="122">
        <v>0</v>
      </c>
      <c r="Y14" s="122">
        <v>0</v>
      </c>
      <c r="Z14" s="122">
        <v>0</v>
      </c>
      <c r="AA14" s="122">
        <v>0</v>
      </c>
      <c r="AB14" s="122">
        <v>0</v>
      </c>
      <c r="AC14" s="122">
        <v>0</v>
      </c>
      <c r="AD14" s="122">
        <v>0</v>
      </c>
      <c r="AE14" s="122">
        <v>0</v>
      </c>
      <c r="AF14" s="122">
        <v>0</v>
      </c>
      <c r="AG14" s="122">
        <v>0</v>
      </c>
      <c r="AH14" s="122">
        <v>0</v>
      </c>
      <c r="AI14" s="124">
        <v>0</v>
      </c>
      <c r="AJ14" s="122">
        <v>0</v>
      </c>
      <c r="AK14" s="122">
        <v>0</v>
      </c>
      <c r="AL14" s="122">
        <v>0</v>
      </c>
      <c r="AM14" s="122">
        <v>0</v>
      </c>
      <c r="AN14" s="122">
        <v>0</v>
      </c>
      <c r="AO14" s="122">
        <v>0</v>
      </c>
      <c r="AP14" s="122">
        <v>0</v>
      </c>
      <c r="AQ14" s="122">
        <v>0</v>
      </c>
      <c r="AR14" s="122">
        <v>0</v>
      </c>
      <c r="AS14" s="122">
        <v>0</v>
      </c>
      <c r="AT14" s="122">
        <v>0</v>
      </c>
      <c r="AU14" s="122">
        <v>0</v>
      </c>
      <c r="AV14" s="122">
        <v>0</v>
      </c>
      <c r="AW14" s="122">
        <v>0</v>
      </c>
      <c r="AX14" s="122">
        <v>0</v>
      </c>
      <c r="AY14" s="122">
        <v>0</v>
      </c>
      <c r="AZ14" s="122">
        <v>0</v>
      </c>
      <c r="BA14" s="122">
        <v>0</v>
      </c>
      <c r="BB14" s="122">
        <v>0</v>
      </c>
      <c r="BC14" s="122">
        <v>0</v>
      </c>
      <c r="BD14" s="122">
        <v>0</v>
      </c>
      <c r="BE14" s="122">
        <v>0</v>
      </c>
      <c r="BF14" s="122">
        <v>0</v>
      </c>
      <c r="BG14" s="122">
        <v>0</v>
      </c>
      <c r="BH14" s="122">
        <v>0</v>
      </c>
      <c r="BI14" s="122">
        <v>0</v>
      </c>
      <c r="BJ14" s="122">
        <v>0</v>
      </c>
      <c r="BK14" s="122">
        <v>0</v>
      </c>
      <c r="BL14" s="124">
        <v>0</v>
      </c>
      <c r="BM14" s="124">
        <v>0</v>
      </c>
      <c r="BN14" s="122">
        <v>0</v>
      </c>
      <c r="BO14" s="122">
        <v>0</v>
      </c>
      <c r="BP14" s="122">
        <v>0</v>
      </c>
      <c r="BQ14" s="122">
        <v>0</v>
      </c>
      <c r="BR14" s="122">
        <v>0</v>
      </c>
      <c r="BS14" s="122">
        <v>0</v>
      </c>
      <c r="BT14" s="122">
        <v>0</v>
      </c>
      <c r="BU14" s="122">
        <v>0</v>
      </c>
      <c r="BV14" s="122">
        <v>0</v>
      </c>
      <c r="BW14" s="122">
        <v>0</v>
      </c>
      <c r="BX14" s="122">
        <v>0</v>
      </c>
      <c r="BY14" s="122">
        <v>0</v>
      </c>
      <c r="BZ14" s="122">
        <v>0</v>
      </c>
      <c r="CA14" s="122">
        <v>0</v>
      </c>
      <c r="CB14" s="122">
        <v>0</v>
      </c>
      <c r="CC14" s="122">
        <v>0</v>
      </c>
      <c r="CD14" s="122">
        <v>0</v>
      </c>
      <c r="CE14" s="122">
        <v>0</v>
      </c>
      <c r="CF14" s="122">
        <v>0</v>
      </c>
      <c r="CG14" s="122">
        <v>0</v>
      </c>
      <c r="CH14" s="122">
        <v>0</v>
      </c>
      <c r="CI14" s="122">
        <v>0</v>
      </c>
      <c r="CJ14" s="122">
        <v>0</v>
      </c>
      <c r="CK14" s="122">
        <v>0</v>
      </c>
      <c r="CL14" s="122">
        <v>0</v>
      </c>
      <c r="CM14" s="122">
        <v>0</v>
      </c>
      <c r="CN14" s="122">
        <v>0</v>
      </c>
      <c r="CO14" s="122">
        <v>0</v>
      </c>
      <c r="CP14" s="122">
        <v>0</v>
      </c>
      <c r="CQ14" s="122">
        <v>0</v>
      </c>
      <c r="CR14" s="122">
        <v>0</v>
      </c>
      <c r="CS14" s="122">
        <v>0</v>
      </c>
      <c r="CT14" s="122">
        <v>0</v>
      </c>
      <c r="CU14" s="122">
        <v>0</v>
      </c>
      <c r="CV14" s="122">
        <v>0</v>
      </c>
      <c r="CW14" s="122">
        <v>0</v>
      </c>
      <c r="CX14" s="122">
        <v>0</v>
      </c>
      <c r="CY14" s="122">
        <v>0</v>
      </c>
      <c r="CZ14" s="122">
        <v>0</v>
      </c>
      <c r="DA14" s="122">
        <v>0</v>
      </c>
      <c r="DB14" s="122">
        <v>0</v>
      </c>
      <c r="DC14" s="122">
        <v>0</v>
      </c>
      <c r="DD14" s="122">
        <v>0</v>
      </c>
      <c r="DE14" s="122">
        <v>0</v>
      </c>
      <c r="DF14" s="122">
        <v>0</v>
      </c>
      <c r="DG14" s="127">
        <v>0</v>
      </c>
      <c r="DH14" s="127">
        <v>0</v>
      </c>
      <c r="DI14" s="121"/>
    </row>
    <row r="15" spans="2:113" x14ac:dyDescent="0.15">
      <c r="B15" s="265" t="s">
        <v>24</v>
      </c>
      <c r="C15" s="266" t="s">
        <v>271</v>
      </c>
      <c r="D15" s="122">
        <v>5.8226584594909334E-5</v>
      </c>
      <c r="E15" s="122">
        <v>0</v>
      </c>
      <c r="F15" s="122">
        <v>7.7627697562490295E-5</v>
      </c>
      <c r="G15" s="122">
        <v>2.5681939062381278E-3</v>
      </c>
      <c r="H15" s="122">
        <v>3.8197097020626432E-4</v>
      </c>
      <c r="I15" s="122">
        <v>0</v>
      </c>
      <c r="J15" s="122">
        <v>0</v>
      </c>
      <c r="K15" s="122">
        <v>0</v>
      </c>
      <c r="L15" s="122">
        <v>1.8802293879853342E-5</v>
      </c>
      <c r="M15" s="122">
        <v>0</v>
      </c>
      <c r="N15" s="122">
        <v>0</v>
      </c>
      <c r="O15" s="122">
        <v>0.12248767538869929</v>
      </c>
      <c r="P15" s="122">
        <v>0.20421106037544393</v>
      </c>
      <c r="Q15" s="122">
        <v>5.2774427020506635E-4</v>
      </c>
      <c r="R15" s="122">
        <v>3.4407071246366494E-3</v>
      </c>
      <c r="S15" s="122">
        <v>5.3161326906719594E-4</v>
      </c>
      <c r="T15" s="122">
        <v>1.7059347574729421E-4</v>
      </c>
      <c r="U15" s="122">
        <v>2.3914454579618052E-4</v>
      </c>
      <c r="V15" s="124">
        <v>9.9866844207723037E-4</v>
      </c>
      <c r="W15" s="122">
        <v>0</v>
      </c>
      <c r="X15" s="122">
        <v>0</v>
      </c>
      <c r="Y15" s="122">
        <v>0</v>
      </c>
      <c r="Z15" s="122">
        <v>0</v>
      </c>
      <c r="AA15" s="122">
        <v>0</v>
      </c>
      <c r="AB15" s="122">
        <v>0</v>
      </c>
      <c r="AC15" s="122">
        <v>0</v>
      </c>
      <c r="AD15" s="122">
        <v>0</v>
      </c>
      <c r="AE15" s="122">
        <v>0</v>
      </c>
      <c r="AF15" s="122">
        <v>2.8896321070234115E-4</v>
      </c>
      <c r="AG15" s="122">
        <v>6.663932745540291E-3</v>
      </c>
      <c r="AH15" s="122">
        <v>4.5742232451093212E-2</v>
      </c>
      <c r="AI15" s="124">
        <v>0</v>
      </c>
      <c r="AJ15" s="122">
        <v>0</v>
      </c>
      <c r="AK15" s="122">
        <v>0</v>
      </c>
      <c r="AL15" s="122">
        <v>1.5991471215351812E-3</v>
      </c>
      <c r="AM15" s="122">
        <v>0</v>
      </c>
      <c r="AN15" s="122">
        <v>0</v>
      </c>
      <c r="AO15" s="122">
        <v>0</v>
      </c>
      <c r="AP15" s="122">
        <v>0</v>
      </c>
      <c r="AQ15" s="122">
        <v>0</v>
      </c>
      <c r="AR15" s="122">
        <v>1.0871112606608082E-3</v>
      </c>
      <c r="AS15" s="122">
        <v>7.6721764259592352E-5</v>
      </c>
      <c r="AT15" s="122">
        <v>2.9632024136630572E-4</v>
      </c>
      <c r="AU15" s="122">
        <v>4.1001670818085836E-5</v>
      </c>
      <c r="AV15" s="122">
        <v>6.1438049966283995E-4</v>
      </c>
      <c r="AW15" s="122">
        <v>3.0875960652447645E-4</v>
      </c>
      <c r="AX15" s="122">
        <v>1.2438176387052544E-3</v>
      </c>
      <c r="AY15" s="122">
        <v>6.2692589735893219E-5</v>
      </c>
      <c r="AZ15" s="122">
        <v>0</v>
      </c>
      <c r="BA15" s="122">
        <v>2.681197024736205E-3</v>
      </c>
      <c r="BB15" s="122">
        <v>0</v>
      </c>
      <c r="BC15" s="122">
        <v>3.449805332413385E-4</v>
      </c>
      <c r="BD15" s="122">
        <v>1.9230473377332657E-4</v>
      </c>
      <c r="BE15" s="122">
        <v>0</v>
      </c>
      <c r="BF15" s="122">
        <v>0</v>
      </c>
      <c r="BG15" s="122">
        <v>0</v>
      </c>
      <c r="BH15" s="122">
        <v>5.301650756226147E-4</v>
      </c>
      <c r="BI15" s="122">
        <v>0</v>
      </c>
      <c r="BJ15" s="122">
        <v>3.1298904538341156E-4</v>
      </c>
      <c r="BK15" s="122">
        <v>3.3963258850723873E-3</v>
      </c>
      <c r="BL15" s="124">
        <v>0</v>
      </c>
      <c r="BM15" s="124">
        <v>4.6998943036870571E-4</v>
      </c>
      <c r="BN15" s="122">
        <v>2.6009435146818775E-3</v>
      </c>
      <c r="BO15" s="122">
        <v>6.0371388125572483E-4</v>
      </c>
      <c r="BP15" s="122">
        <v>2.3245362550171242E-4</v>
      </c>
      <c r="BQ15" s="122">
        <v>0</v>
      </c>
      <c r="BR15" s="122">
        <v>0</v>
      </c>
      <c r="BS15" s="122">
        <v>6.3394791061334462E-5</v>
      </c>
      <c r="BT15" s="122">
        <v>7.0312892371051172E-5</v>
      </c>
      <c r="BU15" s="122">
        <v>2.9223356962012221E-4</v>
      </c>
      <c r="BV15" s="122">
        <v>6.1222490694181417E-6</v>
      </c>
      <c r="BW15" s="122">
        <v>0</v>
      </c>
      <c r="BX15" s="122">
        <v>0</v>
      </c>
      <c r="BY15" s="122">
        <v>0</v>
      </c>
      <c r="BZ15" s="122">
        <v>6.6308809598989576E-4</v>
      </c>
      <c r="CA15" s="122">
        <v>7.8624851349890418E-5</v>
      </c>
      <c r="CB15" s="122">
        <v>2.0239309596671037E-5</v>
      </c>
      <c r="CC15" s="122">
        <v>0</v>
      </c>
      <c r="CD15" s="122">
        <v>0</v>
      </c>
      <c r="CE15" s="122">
        <v>4.0160642570281126E-4</v>
      </c>
      <c r="CF15" s="122">
        <v>5.00751126690035E-4</v>
      </c>
      <c r="CG15" s="122">
        <v>3.2874747213118018E-4</v>
      </c>
      <c r="CH15" s="122">
        <v>6.0576690089653503E-5</v>
      </c>
      <c r="CI15" s="122">
        <v>8.0186031593296448E-6</v>
      </c>
      <c r="CJ15" s="122">
        <v>0</v>
      </c>
      <c r="CK15" s="122">
        <v>3.9072993235488045E-4</v>
      </c>
      <c r="CL15" s="122">
        <v>0</v>
      </c>
      <c r="CM15" s="122">
        <v>1.1979814013387443E-4</v>
      </c>
      <c r="CN15" s="122">
        <v>4.9190342824953784E-5</v>
      </c>
      <c r="CO15" s="122">
        <v>5.3499395456831338E-6</v>
      </c>
      <c r="CP15" s="122">
        <v>0</v>
      </c>
      <c r="CQ15" s="122">
        <v>7.146351787412526E-5</v>
      </c>
      <c r="CR15" s="122">
        <v>2.4358594941607668E-3</v>
      </c>
      <c r="CS15" s="122">
        <v>7.3379535262943333E-5</v>
      </c>
      <c r="CT15" s="122">
        <v>5.7408576841380099E-5</v>
      </c>
      <c r="CU15" s="122">
        <v>1.196487113833784E-4</v>
      </c>
      <c r="CV15" s="122">
        <v>1.2631445984779107E-4</v>
      </c>
      <c r="CW15" s="122">
        <v>0</v>
      </c>
      <c r="CX15" s="122">
        <v>3.7538946657156797E-5</v>
      </c>
      <c r="CY15" s="122">
        <v>3.3776899904727114E-4</v>
      </c>
      <c r="CZ15" s="122">
        <v>9.2691216287635477E-4</v>
      </c>
      <c r="DA15" s="122">
        <v>0</v>
      </c>
      <c r="DB15" s="122">
        <v>1.849283402681461E-4</v>
      </c>
      <c r="DC15" s="122">
        <v>2.9531800552612232E-3</v>
      </c>
      <c r="DD15" s="122">
        <v>0</v>
      </c>
      <c r="DE15" s="122">
        <v>3.8275357424293597E-4</v>
      </c>
      <c r="DF15" s="122">
        <v>1.4625543080827634E-2</v>
      </c>
      <c r="DG15" s="127">
        <v>8.6273833146406702E-5</v>
      </c>
      <c r="DH15" s="127">
        <v>5.0177220671508661E-4</v>
      </c>
      <c r="DI15" s="121"/>
    </row>
    <row r="16" spans="2:113" x14ac:dyDescent="0.15">
      <c r="B16" s="265" t="s">
        <v>25</v>
      </c>
      <c r="C16" s="266" t="s">
        <v>625</v>
      </c>
      <c r="D16" s="122">
        <v>2.6493095990683746E-3</v>
      </c>
      <c r="E16" s="122">
        <v>2.5420228146547617E-4</v>
      </c>
      <c r="F16" s="122">
        <v>5.1234280391243593E-3</v>
      </c>
      <c r="G16" s="122">
        <v>1.3676772281741509E-4</v>
      </c>
      <c r="H16" s="122">
        <v>1.9098548510313217E-3</v>
      </c>
      <c r="I16" s="122">
        <v>0</v>
      </c>
      <c r="J16" s="122">
        <v>2.6072529035316427E-3</v>
      </c>
      <c r="K16" s="122">
        <v>8.1940461227579216E-4</v>
      </c>
      <c r="L16" s="122">
        <v>6.0167340415530693E-4</v>
      </c>
      <c r="M16" s="122">
        <v>0</v>
      </c>
      <c r="N16" s="122">
        <v>0</v>
      </c>
      <c r="O16" s="122">
        <v>2.2753128555176336E-3</v>
      </c>
      <c r="P16" s="122">
        <v>1.8095721292068323E-2</v>
      </c>
      <c r="Q16" s="122">
        <v>1.1308805790108565E-3</v>
      </c>
      <c r="R16" s="122">
        <v>1.4237408791599928E-3</v>
      </c>
      <c r="S16" s="122">
        <v>1.2758718457612703E-3</v>
      </c>
      <c r="T16" s="122">
        <v>1.3837026366169418E-3</v>
      </c>
      <c r="U16" s="122">
        <v>6.4910662430391855E-4</v>
      </c>
      <c r="V16" s="124">
        <v>5.9920106524633818E-3</v>
      </c>
      <c r="W16" s="122">
        <v>9.9539629214881182E-4</v>
      </c>
      <c r="X16" s="122">
        <v>0</v>
      </c>
      <c r="Y16" s="122">
        <v>0</v>
      </c>
      <c r="Z16" s="122">
        <v>0</v>
      </c>
      <c r="AA16" s="122">
        <v>0</v>
      </c>
      <c r="AB16" s="122">
        <v>1.7827756445419638E-3</v>
      </c>
      <c r="AC16" s="122">
        <v>6.0675009480470226E-4</v>
      </c>
      <c r="AD16" s="122">
        <v>0</v>
      </c>
      <c r="AE16" s="122">
        <v>4.9640109208240262E-4</v>
      </c>
      <c r="AF16" s="122">
        <v>9.1505016722408022E-4</v>
      </c>
      <c r="AG16" s="122">
        <v>2.3580069714988724E-3</v>
      </c>
      <c r="AH16" s="122">
        <v>4.6029919447640967E-3</v>
      </c>
      <c r="AI16" s="124">
        <v>3.2299741602067182E-3</v>
      </c>
      <c r="AJ16" s="122">
        <v>5.9428453309906461E-4</v>
      </c>
      <c r="AK16" s="122">
        <v>4.6185220729366601E-3</v>
      </c>
      <c r="AL16" s="122">
        <v>2.0560462991166617E-3</v>
      </c>
      <c r="AM16" s="122">
        <v>0</v>
      </c>
      <c r="AN16" s="122">
        <v>0</v>
      </c>
      <c r="AO16" s="122">
        <v>1.1207067044630497E-3</v>
      </c>
      <c r="AP16" s="122">
        <v>6.7457417505199845E-4</v>
      </c>
      <c r="AQ16" s="122">
        <v>7.6186848245321656E-4</v>
      </c>
      <c r="AR16" s="122">
        <v>1.4106562787146203E-3</v>
      </c>
      <c r="AS16" s="122">
        <v>1.1508264638938853E-3</v>
      </c>
      <c r="AT16" s="122">
        <v>9.0916437691934704E-4</v>
      </c>
      <c r="AU16" s="122">
        <v>1.2710517953606611E-3</v>
      </c>
      <c r="AV16" s="122">
        <v>7.1594475570466447E-4</v>
      </c>
      <c r="AW16" s="122">
        <v>1.0468880408720529E-3</v>
      </c>
      <c r="AX16" s="122">
        <v>1.7726849811468587E-3</v>
      </c>
      <c r="AY16" s="122">
        <v>4.0959158627450233E-3</v>
      </c>
      <c r="AZ16" s="122">
        <v>1.2456860462741735E-3</v>
      </c>
      <c r="BA16" s="122">
        <v>5.794845182494378E-3</v>
      </c>
      <c r="BB16" s="122">
        <v>7.848181292987868E-4</v>
      </c>
      <c r="BC16" s="122">
        <v>4.4354639988172096E-4</v>
      </c>
      <c r="BD16" s="122">
        <v>1.2999800003076875E-3</v>
      </c>
      <c r="BE16" s="122">
        <v>7.369237283941112E-4</v>
      </c>
      <c r="BF16" s="122">
        <v>0</v>
      </c>
      <c r="BG16" s="122">
        <v>0</v>
      </c>
      <c r="BH16" s="122">
        <v>4.9064966625943847E-4</v>
      </c>
      <c r="BI16" s="122">
        <v>2.8992043294784656E-4</v>
      </c>
      <c r="BJ16" s="122">
        <v>2.5039123630672927E-4</v>
      </c>
      <c r="BK16" s="122">
        <v>6.5797477594387449E-3</v>
      </c>
      <c r="BL16" s="124">
        <v>1.5901060070671379E-3</v>
      </c>
      <c r="BM16" s="124">
        <v>3.8071196215456291E-3</v>
      </c>
      <c r="BN16" s="122">
        <v>1.704066440653644E-3</v>
      </c>
      <c r="BO16" s="122">
        <v>1.6376606434063341E-3</v>
      </c>
      <c r="BP16" s="122">
        <v>1.8286351872801377E-3</v>
      </c>
      <c r="BQ16" s="122">
        <v>3.0927270022471207E-4</v>
      </c>
      <c r="BR16" s="122">
        <v>4.1356492969396195E-4</v>
      </c>
      <c r="BS16" s="122">
        <v>7.7130329124623599E-4</v>
      </c>
      <c r="BT16" s="122">
        <v>2.6518005122796442E-3</v>
      </c>
      <c r="BU16" s="122">
        <v>4.0817874694727982E-3</v>
      </c>
      <c r="BV16" s="122">
        <v>1.3448540455821851E-3</v>
      </c>
      <c r="BW16" s="122">
        <v>1.9681329955402945E-4</v>
      </c>
      <c r="BX16" s="122">
        <v>1.7675183159085486E-5</v>
      </c>
      <c r="BY16" s="122">
        <v>0</v>
      </c>
      <c r="BZ16" s="122">
        <v>8.2096621408272812E-4</v>
      </c>
      <c r="CA16" s="122">
        <v>8.4030309880195385E-4</v>
      </c>
      <c r="CB16" s="122">
        <v>5.4646135911011798E-4</v>
      </c>
      <c r="CC16" s="122">
        <v>0</v>
      </c>
      <c r="CD16" s="122">
        <v>1.5432098765432098E-3</v>
      </c>
      <c r="CE16" s="122">
        <v>2.0080321285140563E-4</v>
      </c>
      <c r="CF16" s="122">
        <v>1.6024036054081122E-3</v>
      </c>
      <c r="CG16" s="122">
        <v>1.8330162082465806E-3</v>
      </c>
      <c r="CH16" s="122">
        <v>1.453840562151684E-3</v>
      </c>
      <c r="CI16" s="122">
        <v>3.4079063427150993E-4</v>
      </c>
      <c r="CJ16" s="122">
        <v>4.9638877168598449E-4</v>
      </c>
      <c r="CK16" s="122">
        <v>8.7914234779848106E-4</v>
      </c>
      <c r="CL16" s="122">
        <v>6.9562528984387076E-4</v>
      </c>
      <c r="CM16" s="122">
        <v>9.5838512107099543E-4</v>
      </c>
      <c r="CN16" s="122">
        <v>4.4429987067700193E-3</v>
      </c>
      <c r="CO16" s="122">
        <v>1.1769867000502894E-4</v>
      </c>
      <c r="CP16" s="122">
        <v>8.5441535837977537E-4</v>
      </c>
      <c r="CQ16" s="122">
        <v>2.7252337681613536E-3</v>
      </c>
      <c r="CR16" s="122">
        <v>1.2133767386800829E-2</v>
      </c>
      <c r="CS16" s="122">
        <v>5.1080309824704439E-3</v>
      </c>
      <c r="CT16" s="122">
        <v>2.8560766978586601E-3</v>
      </c>
      <c r="CU16" s="122">
        <v>2.2820997551189708E-2</v>
      </c>
      <c r="CV16" s="122">
        <v>3.410490415890359E-3</v>
      </c>
      <c r="CW16" s="122">
        <v>6.942997986530584E-5</v>
      </c>
      <c r="CX16" s="122">
        <v>9.0093471977176318E-4</v>
      </c>
      <c r="CY16" s="122">
        <v>1.6447881692736681E-3</v>
      </c>
      <c r="CZ16" s="122">
        <v>5.2850254900844787E-3</v>
      </c>
      <c r="DA16" s="122">
        <v>1.1288421245558569E-3</v>
      </c>
      <c r="DB16" s="122">
        <v>1.1742949607027276E-2</v>
      </c>
      <c r="DC16" s="122">
        <v>3.3460924231285966E-3</v>
      </c>
      <c r="DD16" s="122">
        <v>8.6448313649092907E-3</v>
      </c>
      <c r="DE16" s="122">
        <v>2.8931667229539571E-3</v>
      </c>
      <c r="DF16" s="122">
        <v>5.46307050372091E-3</v>
      </c>
      <c r="DG16" s="127">
        <v>1.2941074971961004E-4</v>
      </c>
      <c r="DH16" s="127">
        <v>2.1483005173054928E-3</v>
      </c>
      <c r="DI16" s="121"/>
    </row>
    <row r="17" spans="2:113" x14ac:dyDescent="0.15">
      <c r="B17" s="265" t="s">
        <v>26</v>
      </c>
      <c r="C17" s="266" t="s">
        <v>626</v>
      </c>
      <c r="D17" s="122">
        <v>4.4917650973215771E-4</v>
      </c>
      <c r="E17" s="122">
        <v>8.5793269994598204E-3</v>
      </c>
      <c r="F17" s="122">
        <v>0</v>
      </c>
      <c r="G17" s="122">
        <v>6.6362738393739074E-2</v>
      </c>
      <c r="H17" s="122">
        <v>0</v>
      </c>
      <c r="I17" s="122">
        <v>0</v>
      </c>
      <c r="J17" s="122">
        <v>4.7404598246029864E-4</v>
      </c>
      <c r="K17" s="122">
        <v>3.333171304172714E-4</v>
      </c>
      <c r="L17" s="122">
        <v>1.2221491021904672E-4</v>
      </c>
      <c r="M17" s="122">
        <v>1.0913500404203719E-2</v>
      </c>
      <c r="N17" s="122">
        <v>0</v>
      </c>
      <c r="O17" s="122">
        <v>0</v>
      </c>
      <c r="P17" s="122">
        <v>2.5367833587011668E-4</v>
      </c>
      <c r="Q17" s="122">
        <v>0.14788148371531967</v>
      </c>
      <c r="R17" s="122">
        <v>8.0500682209171268E-2</v>
      </c>
      <c r="S17" s="122">
        <v>0</v>
      </c>
      <c r="T17" s="122">
        <v>2.0092120476903541E-3</v>
      </c>
      <c r="U17" s="122">
        <v>3.4163506542311505E-5</v>
      </c>
      <c r="V17" s="124">
        <v>3.3288948069241014E-4</v>
      </c>
      <c r="W17" s="122">
        <v>0</v>
      </c>
      <c r="X17" s="122">
        <v>0</v>
      </c>
      <c r="Y17" s="122">
        <v>0</v>
      </c>
      <c r="Z17" s="122">
        <v>0</v>
      </c>
      <c r="AA17" s="122">
        <v>0</v>
      </c>
      <c r="AB17" s="122">
        <v>2.1097936621798388E-5</v>
      </c>
      <c r="AC17" s="122">
        <v>1.8960940462646946E-4</v>
      </c>
      <c r="AD17" s="122">
        <v>0</v>
      </c>
      <c r="AE17" s="122">
        <v>0</v>
      </c>
      <c r="AF17" s="122">
        <v>3.1571906354515048E-4</v>
      </c>
      <c r="AG17" s="122">
        <v>1.0252204223908141E-4</v>
      </c>
      <c r="AH17" s="122">
        <v>2.8768699654775604E-4</v>
      </c>
      <c r="AI17" s="124">
        <v>2.9069767441860465E-3</v>
      </c>
      <c r="AJ17" s="122">
        <v>2.5838457960828899E-5</v>
      </c>
      <c r="AK17" s="122">
        <v>2.1113243761996161E-2</v>
      </c>
      <c r="AL17" s="122">
        <v>1.1168646563102854E-3</v>
      </c>
      <c r="AM17" s="122">
        <v>0</v>
      </c>
      <c r="AN17" s="122">
        <v>0</v>
      </c>
      <c r="AO17" s="122">
        <v>6.592392379194409E-5</v>
      </c>
      <c r="AP17" s="122">
        <v>0</v>
      </c>
      <c r="AQ17" s="122">
        <v>0</v>
      </c>
      <c r="AR17" s="122">
        <v>1.1518202642715708E-3</v>
      </c>
      <c r="AS17" s="122">
        <v>1.0826293401075809E-3</v>
      </c>
      <c r="AT17" s="122">
        <v>4.5794946392974518E-4</v>
      </c>
      <c r="AU17" s="122">
        <v>1.4350584786330042E-4</v>
      </c>
      <c r="AV17" s="122">
        <v>1.0822420725768184E-4</v>
      </c>
      <c r="AW17" s="122">
        <v>6.4164105730867764E-4</v>
      </c>
      <c r="AX17" s="122">
        <v>1.0773223642328975E-4</v>
      </c>
      <c r="AY17" s="122">
        <v>1.7287956563534189E-4</v>
      </c>
      <c r="AZ17" s="122">
        <v>1.6336866180644897E-4</v>
      </c>
      <c r="BA17" s="122">
        <v>4.3245113302196853E-4</v>
      </c>
      <c r="BB17" s="122">
        <v>3.2700755387449452E-5</v>
      </c>
      <c r="BC17" s="122">
        <v>9.8565866640382439E-5</v>
      </c>
      <c r="BD17" s="122">
        <v>1.0384455623759634E-4</v>
      </c>
      <c r="BE17" s="122">
        <v>6.0493738898024057E-5</v>
      </c>
      <c r="BF17" s="122">
        <v>0</v>
      </c>
      <c r="BG17" s="122">
        <v>0</v>
      </c>
      <c r="BH17" s="122">
        <v>1.2842508043032282E-4</v>
      </c>
      <c r="BI17" s="122">
        <v>0</v>
      </c>
      <c r="BJ17" s="122">
        <v>3.755868544600939E-4</v>
      </c>
      <c r="BK17" s="122">
        <v>1.9577030698730687E-2</v>
      </c>
      <c r="BL17" s="124">
        <v>0</v>
      </c>
      <c r="BM17" s="124">
        <v>6.9094603330973128E-2</v>
      </c>
      <c r="BN17" s="122">
        <v>1.5222993536505887E-2</v>
      </c>
      <c r="BO17" s="122">
        <v>1.3774391428650733E-3</v>
      </c>
      <c r="BP17" s="122">
        <v>3.1768662151900697E-3</v>
      </c>
      <c r="BQ17" s="122">
        <v>6.2637508906270793E-5</v>
      </c>
      <c r="BR17" s="122">
        <v>0</v>
      </c>
      <c r="BS17" s="122">
        <v>0</v>
      </c>
      <c r="BT17" s="122">
        <v>0</v>
      </c>
      <c r="BU17" s="122">
        <v>6.223971600758945E-4</v>
      </c>
      <c r="BV17" s="122">
        <v>9.5915235420884222E-5</v>
      </c>
      <c r="BW17" s="122">
        <v>0</v>
      </c>
      <c r="BX17" s="122">
        <v>0</v>
      </c>
      <c r="BY17" s="122">
        <v>3.3077424327122495E-6</v>
      </c>
      <c r="BZ17" s="122">
        <v>0</v>
      </c>
      <c r="CA17" s="122">
        <v>0</v>
      </c>
      <c r="CB17" s="122">
        <v>0</v>
      </c>
      <c r="CC17" s="122">
        <v>0</v>
      </c>
      <c r="CD17" s="122">
        <v>0</v>
      </c>
      <c r="CE17" s="122">
        <v>0</v>
      </c>
      <c r="CF17" s="122">
        <v>7.0105157736604902E-4</v>
      </c>
      <c r="CG17" s="122">
        <v>3.6361462826630538E-3</v>
      </c>
      <c r="CH17" s="122">
        <v>6.0576690089653503E-5</v>
      </c>
      <c r="CI17" s="122">
        <v>4.4102317376313048E-5</v>
      </c>
      <c r="CJ17" s="122">
        <v>9.9277754337196892E-5</v>
      </c>
      <c r="CK17" s="122">
        <v>1.6280413848120019E-5</v>
      </c>
      <c r="CL17" s="122">
        <v>0</v>
      </c>
      <c r="CM17" s="122">
        <v>1.0482337261714011E-4</v>
      </c>
      <c r="CN17" s="122">
        <v>1.7454637776596505E-5</v>
      </c>
      <c r="CO17" s="122">
        <v>3.7449576819781935E-5</v>
      </c>
      <c r="CP17" s="122">
        <v>1.1251560274960004E-4</v>
      </c>
      <c r="CQ17" s="122">
        <v>1.374298420656255E-6</v>
      </c>
      <c r="CR17" s="122">
        <v>1.5935529401051745E-4</v>
      </c>
      <c r="CS17" s="122">
        <v>3.6689767631471667E-5</v>
      </c>
      <c r="CT17" s="122">
        <v>1.9136192280460035E-5</v>
      </c>
      <c r="CU17" s="122">
        <v>1.3560187290116219E-4</v>
      </c>
      <c r="CV17" s="122">
        <v>3.1578614961947767E-5</v>
      </c>
      <c r="CW17" s="122">
        <v>0</v>
      </c>
      <c r="CX17" s="122">
        <v>2.1450826661232458E-5</v>
      </c>
      <c r="CY17" s="122">
        <v>2.8269796659391173E-4</v>
      </c>
      <c r="CZ17" s="122">
        <v>2.4392425338851443E-4</v>
      </c>
      <c r="DA17" s="122">
        <v>6.5397864780542263E-4</v>
      </c>
      <c r="DB17" s="122">
        <v>3.1702001188825047E-4</v>
      </c>
      <c r="DC17" s="122">
        <v>5.7035666303328349E-4</v>
      </c>
      <c r="DD17" s="122">
        <v>0</v>
      </c>
      <c r="DE17" s="122">
        <v>7.4299223235393453E-4</v>
      </c>
      <c r="DF17" s="122">
        <v>0</v>
      </c>
      <c r="DG17" s="127">
        <v>1.4378972191067782E-5</v>
      </c>
      <c r="DH17" s="127">
        <v>3.5350665611389464E-3</v>
      </c>
      <c r="DI17" s="121"/>
    </row>
    <row r="18" spans="2:113" x14ac:dyDescent="0.15">
      <c r="B18" s="267" t="s">
        <v>27</v>
      </c>
      <c r="C18" s="268" t="s">
        <v>288</v>
      </c>
      <c r="D18" s="123">
        <v>0</v>
      </c>
      <c r="E18" s="123">
        <v>0</v>
      </c>
      <c r="F18" s="123">
        <v>0</v>
      </c>
      <c r="G18" s="123">
        <v>4.5589240939138365E-5</v>
      </c>
      <c r="H18" s="123">
        <v>3.8197097020626432E-4</v>
      </c>
      <c r="I18" s="123">
        <v>0</v>
      </c>
      <c r="J18" s="123">
        <v>0</v>
      </c>
      <c r="K18" s="123">
        <v>3.4546931746373439E-4</v>
      </c>
      <c r="L18" s="123">
        <v>7.3328946131428032E-4</v>
      </c>
      <c r="M18" s="123">
        <v>0</v>
      </c>
      <c r="N18" s="123">
        <v>0</v>
      </c>
      <c r="O18" s="123">
        <v>7.5843761850587785E-4</v>
      </c>
      <c r="P18" s="123">
        <v>9.3015389819042782E-4</v>
      </c>
      <c r="Q18" s="123">
        <v>6.0313630880579007E-4</v>
      </c>
      <c r="R18" s="123">
        <v>1.6432342646971583E-2</v>
      </c>
      <c r="S18" s="123">
        <v>7.7969946129855406E-4</v>
      </c>
      <c r="T18" s="123">
        <v>1.3457929753397653E-3</v>
      </c>
      <c r="U18" s="123">
        <v>5.9786136449045126E-4</v>
      </c>
      <c r="V18" s="133">
        <v>9.9866844207723037E-4</v>
      </c>
      <c r="W18" s="123">
        <v>8.7097175563021032E-4</v>
      </c>
      <c r="X18" s="123">
        <v>0</v>
      </c>
      <c r="Y18" s="123">
        <v>0</v>
      </c>
      <c r="Z18" s="123">
        <v>0</v>
      </c>
      <c r="AA18" s="123">
        <v>0</v>
      </c>
      <c r="AB18" s="123">
        <v>1.8671673910291573E-3</v>
      </c>
      <c r="AC18" s="123">
        <v>4.1714069017823285E-4</v>
      </c>
      <c r="AD18" s="123">
        <v>0</v>
      </c>
      <c r="AE18" s="123">
        <v>6.2050136510300325E-4</v>
      </c>
      <c r="AF18" s="123">
        <v>7.8662207357859532E-4</v>
      </c>
      <c r="AG18" s="123">
        <v>1.2302645068689769E-3</v>
      </c>
      <c r="AH18" s="123">
        <v>1.4384349827387803E-3</v>
      </c>
      <c r="AI18" s="133">
        <v>0</v>
      </c>
      <c r="AJ18" s="123">
        <v>3.8757686941243348E-4</v>
      </c>
      <c r="AK18" s="123">
        <v>4.6185220729366601E-3</v>
      </c>
      <c r="AL18" s="123">
        <v>1.1168646563102854E-3</v>
      </c>
      <c r="AM18" s="123">
        <v>0</v>
      </c>
      <c r="AN18" s="123">
        <v>0</v>
      </c>
      <c r="AO18" s="123">
        <v>9.8885885687916139E-4</v>
      </c>
      <c r="AP18" s="123">
        <v>1.1242902917533307E-4</v>
      </c>
      <c r="AQ18" s="123">
        <v>7.6186848245321656E-4</v>
      </c>
      <c r="AR18" s="123">
        <v>1.3200636736595531E-3</v>
      </c>
      <c r="AS18" s="123">
        <v>2.4721457372535314E-4</v>
      </c>
      <c r="AT18" s="123">
        <v>3.5019664888745217E-4</v>
      </c>
      <c r="AU18" s="123">
        <v>5.1935449702908724E-4</v>
      </c>
      <c r="AV18" s="123">
        <v>4.7951648754172876E-4</v>
      </c>
      <c r="AW18" s="123">
        <v>7.9119649171897086E-4</v>
      </c>
      <c r="AX18" s="123">
        <v>1.5670143479751236E-3</v>
      </c>
      <c r="AY18" s="123">
        <v>2.0954523175360671E-3</v>
      </c>
      <c r="AZ18" s="123">
        <v>5.2073760950805607E-4</v>
      </c>
      <c r="BA18" s="123">
        <v>9.8598858329008825E-4</v>
      </c>
      <c r="BB18" s="123">
        <v>7.957183810946033E-4</v>
      </c>
      <c r="BC18" s="123">
        <v>3.9426346656152976E-4</v>
      </c>
      <c r="BD18" s="123">
        <v>1.6845894678543408E-3</v>
      </c>
      <c r="BE18" s="123">
        <v>2.9036994671051545E-3</v>
      </c>
      <c r="BF18" s="123">
        <v>0</v>
      </c>
      <c r="BG18" s="123">
        <v>6.426735218508997E-4</v>
      </c>
      <c r="BH18" s="123">
        <v>5.8285228810684971E-4</v>
      </c>
      <c r="BI18" s="123">
        <v>3.2213381438649612E-5</v>
      </c>
      <c r="BJ18" s="123">
        <v>8.1377151799687014E-4</v>
      </c>
      <c r="BK18" s="123">
        <v>2.0580721034916256E-3</v>
      </c>
      <c r="BL18" s="133">
        <v>8.8339222614840986E-5</v>
      </c>
      <c r="BM18" s="133">
        <v>1.1014992457593202E-2</v>
      </c>
      <c r="BN18" s="123">
        <v>2.133371600088492E-2</v>
      </c>
      <c r="BO18" s="123">
        <v>5.8983540122685761E-5</v>
      </c>
      <c r="BP18" s="123">
        <v>1.0847835856746579E-4</v>
      </c>
      <c r="BQ18" s="123">
        <v>9.39562633594062E-4</v>
      </c>
      <c r="BR18" s="123">
        <v>4.5116174148432213E-4</v>
      </c>
      <c r="BS18" s="123">
        <v>3.6346346875165089E-3</v>
      </c>
      <c r="BT18" s="123">
        <v>3.1841695545176034E-3</v>
      </c>
      <c r="BU18" s="123">
        <v>9.5342279645974982E-4</v>
      </c>
      <c r="BV18" s="123">
        <v>2.516244367530856E-3</v>
      </c>
      <c r="BW18" s="123">
        <v>5.0668955842633106E-4</v>
      </c>
      <c r="BX18" s="123">
        <v>1.7498431327494632E-3</v>
      </c>
      <c r="BY18" s="123">
        <v>1.4113034379572266E-4</v>
      </c>
      <c r="BZ18" s="123">
        <v>2.5260498894853176E-4</v>
      </c>
      <c r="CA18" s="123">
        <v>3.9312425674945206E-4</v>
      </c>
      <c r="CB18" s="123">
        <v>0</v>
      </c>
      <c r="CC18" s="123">
        <v>0</v>
      </c>
      <c r="CD18" s="123">
        <v>0</v>
      </c>
      <c r="CE18" s="123">
        <v>4.0160642570281126E-4</v>
      </c>
      <c r="CF18" s="123">
        <v>2.2033049574361543E-3</v>
      </c>
      <c r="CG18" s="123">
        <v>3.2177404090415517E-3</v>
      </c>
      <c r="CH18" s="123">
        <v>3.0288345044826749E-4</v>
      </c>
      <c r="CI18" s="123">
        <v>2.7263250741720794E-3</v>
      </c>
      <c r="CJ18" s="123">
        <v>5.9566652602318141E-4</v>
      </c>
      <c r="CK18" s="123">
        <v>2.2711177318127428E-3</v>
      </c>
      <c r="CL18" s="123">
        <v>2.9370845571185657E-3</v>
      </c>
      <c r="CM18" s="123">
        <v>1.3776786115395558E-3</v>
      </c>
      <c r="CN18" s="123">
        <v>9.3937686943137554E-4</v>
      </c>
      <c r="CO18" s="123">
        <v>1.8644539316705721E-3</v>
      </c>
      <c r="CP18" s="123">
        <v>4.0892389374307765E-3</v>
      </c>
      <c r="CQ18" s="123">
        <v>1.8910346268230069E-3</v>
      </c>
      <c r="CR18" s="123">
        <v>6.1465613404056727E-4</v>
      </c>
      <c r="CS18" s="123">
        <v>6.3921728495719525E-3</v>
      </c>
      <c r="CT18" s="123">
        <v>3.1000631494345256E-3</v>
      </c>
      <c r="CU18" s="123">
        <v>1.4764650984708895E-2</v>
      </c>
      <c r="CV18" s="123">
        <v>2.1473458174124482E-3</v>
      </c>
      <c r="CW18" s="123">
        <v>3.471498993265292E-4</v>
      </c>
      <c r="CX18" s="123">
        <v>2.1450826661232458E-4</v>
      </c>
      <c r="CY18" s="123">
        <v>1.7108734082176996E-3</v>
      </c>
      <c r="CZ18" s="123">
        <v>1.7725162412898714E-3</v>
      </c>
      <c r="DA18" s="123">
        <v>2.2993389400547343E-3</v>
      </c>
      <c r="DB18" s="123">
        <v>5.6799418796644866E-4</v>
      </c>
      <c r="DC18" s="123">
        <v>4.5248295267307156E-3</v>
      </c>
      <c r="DD18" s="123">
        <v>0</v>
      </c>
      <c r="DE18" s="123">
        <v>1.9587977034785545E-3</v>
      </c>
      <c r="DF18" s="123">
        <v>0</v>
      </c>
      <c r="DG18" s="128">
        <v>8.6273833146406702E-5</v>
      </c>
      <c r="DH18" s="128">
        <v>1.9908158606280961E-3</v>
      </c>
      <c r="DI18" s="121"/>
    </row>
    <row r="19" spans="2:113" x14ac:dyDescent="0.15">
      <c r="B19" s="265" t="s">
        <v>28</v>
      </c>
      <c r="C19" s="266" t="s">
        <v>290</v>
      </c>
      <c r="D19" s="122">
        <v>1.3724837797371485E-4</v>
      </c>
      <c r="E19" s="122">
        <v>0</v>
      </c>
      <c r="F19" s="122">
        <v>1.5525539512498059E-4</v>
      </c>
      <c r="G19" s="122">
        <v>0</v>
      </c>
      <c r="H19" s="122">
        <v>3.8197097020626432E-4</v>
      </c>
      <c r="I19" s="122">
        <v>0</v>
      </c>
      <c r="J19" s="122">
        <v>0</v>
      </c>
      <c r="K19" s="122">
        <v>1.7707472553417543E-4</v>
      </c>
      <c r="L19" s="122">
        <v>5.6406881639560025E-5</v>
      </c>
      <c r="M19" s="122">
        <v>0</v>
      </c>
      <c r="N19" s="122">
        <v>0</v>
      </c>
      <c r="O19" s="122">
        <v>7.5843761850587785E-4</v>
      </c>
      <c r="P19" s="122">
        <v>1.606629460510739E-3</v>
      </c>
      <c r="Q19" s="122">
        <v>3.6188178528347406E-3</v>
      </c>
      <c r="R19" s="122">
        <v>2.6695141484249867E-3</v>
      </c>
      <c r="S19" s="122">
        <v>0.45885313297419905</v>
      </c>
      <c r="T19" s="122">
        <v>0.33860909452774041</v>
      </c>
      <c r="U19" s="122">
        <v>0.10025280994841311</v>
      </c>
      <c r="V19" s="124">
        <v>0</v>
      </c>
      <c r="W19" s="122">
        <v>0</v>
      </c>
      <c r="X19" s="122">
        <v>0</v>
      </c>
      <c r="Y19" s="122">
        <v>0</v>
      </c>
      <c r="Z19" s="122">
        <v>0</v>
      </c>
      <c r="AA19" s="122">
        <v>0</v>
      </c>
      <c r="AB19" s="122">
        <v>4.2617831976032748E-3</v>
      </c>
      <c r="AC19" s="122">
        <v>9.8596890405764129E-4</v>
      </c>
      <c r="AD19" s="122">
        <v>0</v>
      </c>
      <c r="AE19" s="122">
        <v>0</v>
      </c>
      <c r="AF19" s="122">
        <v>1.4180602006688963E-3</v>
      </c>
      <c r="AG19" s="122">
        <v>4.6134919007586629E-3</v>
      </c>
      <c r="AH19" s="122">
        <v>8.6306098964326807E-4</v>
      </c>
      <c r="AI19" s="124">
        <v>2.1640826873385012E-2</v>
      </c>
      <c r="AJ19" s="122">
        <v>0</v>
      </c>
      <c r="AK19" s="122">
        <v>1.7094529750479846E-2</v>
      </c>
      <c r="AL19" s="122">
        <v>2.2971875317291095E-3</v>
      </c>
      <c r="AM19" s="122">
        <v>0</v>
      </c>
      <c r="AN19" s="122">
        <v>0</v>
      </c>
      <c r="AO19" s="122">
        <v>0</v>
      </c>
      <c r="AP19" s="122">
        <v>2.2485805835066613E-4</v>
      </c>
      <c r="AQ19" s="122">
        <v>0</v>
      </c>
      <c r="AR19" s="122">
        <v>1.1388784635494183E-3</v>
      </c>
      <c r="AS19" s="122">
        <v>9.3771045206168433E-5</v>
      </c>
      <c r="AT19" s="122">
        <v>5.7917138085232479E-4</v>
      </c>
      <c r="AU19" s="122">
        <v>6.2869228587731621E-4</v>
      </c>
      <c r="AV19" s="122">
        <v>1.7981868282814829E-4</v>
      </c>
      <c r="AW19" s="122">
        <v>1.7850164752196293E-4</v>
      </c>
      <c r="AX19" s="122">
        <v>5.2886734244160418E-4</v>
      </c>
      <c r="AY19" s="122">
        <v>2.3918172871966533E-3</v>
      </c>
      <c r="AZ19" s="122">
        <v>5.5851661255079746E-3</v>
      </c>
      <c r="BA19" s="122">
        <v>2.6293028887735687E-3</v>
      </c>
      <c r="BB19" s="122">
        <v>6.5401510774898904E-5</v>
      </c>
      <c r="BC19" s="122">
        <v>5.1254250652998865E-3</v>
      </c>
      <c r="BD19" s="122">
        <v>2.3076568052799186E-3</v>
      </c>
      <c r="BE19" s="122">
        <v>4.3445503390399093E-4</v>
      </c>
      <c r="BF19" s="122">
        <v>0</v>
      </c>
      <c r="BG19" s="122">
        <v>0</v>
      </c>
      <c r="BH19" s="122">
        <v>3.8527524129096841E-4</v>
      </c>
      <c r="BI19" s="122">
        <v>6.4426762877299224E-5</v>
      </c>
      <c r="BJ19" s="122">
        <v>0</v>
      </c>
      <c r="BK19" s="122">
        <v>9.2866701812725581E-3</v>
      </c>
      <c r="BL19" s="124">
        <v>1.7667844522968197E-4</v>
      </c>
      <c r="BM19" s="124">
        <v>5.5331506736857224E-3</v>
      </c>
      <c r="BN19" s="122">
        <v>4.5561355360634274E-3</v>
      </c>
      <c r="BO19" s="122">
        <v>0</v>
      </c>
      <c r="BP19" s="122">
        <v>0</v>
      </c>
      <c r="BQ19" s="122">
        <v>0</v>
      </c>
      <c r="BR19" s="122">
        <v>0</v>
      </c>
      <c r="BS19" s="122">
        <v>0</v>
      </c>
      <c r="BT19" s="122">
        <v>2.9129626839435489E-4</v>
      </c>
      <c r="BU19" s="122">
        <v>-5.5688166954158988E-4</v>
      </c>
      <c r="BV19" s="122">
        <v>4.7549467772480897E-4</v>
      </c>
      <c r="BW19" s="122">
        <v>0</v>
      </c>
      <c r="BX19" s="122">
        <v>0</v>
      </c>
      <c r="BY19" s="122">
        <v>7.0565171897861328E-5</v>
      </c>
      <c r="BZ19" s="122">
        <v>0</v>
      </c>
      <c r="CA19" s="122">
        <v>2.899291393527209E-4</v>
      </c>
      <c r="CB19" s="122">
        <v>0</v>
      </c>
      <c r="CC19" s="122">
        <v>0</v>
      </c>
      <c r="CD19" s="122">
        <v>0</v>
      </c>
      <c r="CE19" s="122">
        <v>1.4056224899598394E-3</v>
      </c>
      <c r="CF19" s="122">
        <v>4.4566850275413123E-3</v>
      </c>
      <c r="CG19" s="122">
        <v>4.1840587362150204E-3</v>
      </c>
      <c r="CH19" s="122">
        <v>0</v>
      </c>
      <c r="CI19" s="122">
        <v>1.0424184107128538E-4</v>
      </c>
      <c r="CJ19" s="122">
        <v>0</v>
      </c>
      <c r="CK19" s="122">
        <v>5.0469282929172061E-3</v>
      </c>
      <c r="CL19" s="122">
        <v>2.3187509661462359E-4</v>
      </c>
      <c r="CM19" s="122">
        <v>5.3429970499707991E-2</v>
      </c>
      <c r="CN19" s="122">
        <v>1.4598424322244348E-4</v>
      </c>
      <c r="CO19" s="122">
        <v>2.3218737628264803E-3</v>
      </c>
      <c r="CP19" s="122">
        <v>4.553365798772877E-3</v>
      </c>
      <c r="CQ19" s="122">
        <v>0</v>
      </c>
      <c r="CR19" s="122">
        <v>5.4863751223621004E-3</v>
      </c>
      <c r="CS19" s="122">
        <v>1.2148389726865064E-3</v>
      </c>
      <c r="CT19" s="122">
        <v>7.367434027977113E-4</v>
      </c>
      <c r="CU19" s="122">
        <v>1.9702154474462979E-3</v>
      </c>
      <c r="CV19" s="122">
        <v>0</v>
      </c>
      <c r="CW19" s="122">
        <v>0</v>
      </c>
      <c r="CX19" s="122">
        <v>1.823320266204759E-4</v>
      </c>
      <c r="CY19" s="122">
        <v>4.0513922874854747E-3</v>
      </c>
      <c r="CZ19" s="122">
        <v>4.3093284765304213E-4</v>
      </c>
      <c r="DA19" s="122">
        <v>0</v>
      </c>
      <c r="DB19" s="122">
        <v>7.5292252823459479E-4</v>
      </c>
      <c r="DC19" s="122">
        <v>5.9570584805698496E-4</v>
      </c>
      <c r="DD19" s="122">
        <v>0</v>
      </c>
      <c r="DE19" s="122">
        <v>1.2383203872565576E-4</v>
      </c>
      <c r="DF19" s="122">
        <v>0.12392996945842474</v>
      </c>
      <c r="DG19" s="126">
        <v>2.444425272481523E-4</v>
      </c>
      <c r="DH19" s="126">
        <v>3.970738247993281E-3</v>
      </c>
      <c r="DI19" s="121"/>
    </row>
    <row r="20" spans="2:113" x14ac:dyDescent="0.15">
      <c r="B20" s="265" t="s">
        <v>29</v>
      </c>
      <c r="C20" s="266" t="s">
        <v>293</v>
      </c>
      <c r="D20" s="122">
        <v>5.0083180835135584E-2</v>
      </c>
      <c r="E20" s="122">
        <v>1.6205395443424104E-3</v>
      </c>
      <c r="F20" s="122">
        <v>3.8969104176370131E-2</v>
      </c>
      <c r="G20" s="122">
        <v>1.3129701390471848E-2</v>
      </c>
      <c r="H20" s="122">
        <v>3.8197097020626432E-4</v>
      </c>
      <c r="I20" s="122">
        <v>0</v>
      </c>
      <c r="J20" s="122">
        <v>0</v>
      </c>
      <c r="K20" s="122">
        <v>1.5287451304450477E-2</v>
      </c>
      <c r="L20" s="122">
        <v>2.519507379900348E-2</v>
      </c>
      <c r="M20" s="122">
        <v>4.0420371867421178E-4</v>
      </c>
      <c r="N20" s="122">
        <v>0</v>
      </c>
      <c r="O20" s="122">
        <v>1.5168752370117557E-3</v>
      </c>
      <c r="P20" s="122">
        <v>2.5367833587011668E-3</v>
      </c>
      <c r="Q20" s="122">
        <v>1.4324487334137514E-3</v>
      </c>
      <c r="R20" s="122">
        <v>4.389867710743311E-3</v>
      </c>
      <c r="S20" s="122">
        <v>2.4808619223135812E-4</v>
      </c>
      <c r="T20" s="122">
        <v>1.8386185719430597E-3</v>
      </c>
      <c r="U20" s="122">
        <v>1.0932322093539682E-3</v>
      </c>
      <c r="V20" s="124">
        <v>1.9973368841544607E-3</v>
      </c>
      <c r="W20" s="122">
        <v>9.9539629214881182E-4</v>
      </c>
      <c r="X20" s="122">
        <v>0</v>
      </c>
      <c r="Y20" s="122">
        <v>0</v>
      </c>
      <c r="Z20" s="122">
        <v>0</v>
      </c>
      <c r="AA20" s="122">
        <v>0</v>
      </c>
      <c r="AB20" s="122">
        <v>2.5423013629267056E-2</v>
      </c>
      <c r="AC20" s="122">
        <v>1.509290860826697E-2</v>
      </c>
      <c r="AD20" s="122">
        <v>0</v>
      </c>
      <c r="AE20" s="122">
        <v>1.2410027302060066E-4</v>
      </c>
      <c r="AF20" s="122">
        <v>2.8521739130434784E-3</v>
      </c>
      <c r="AG20" s="122">
        <v>2.6655730982161163E-3</v>
      </c>
      <c r="AH20" s="122">
        <v>4.3153049482163404E-3</v>
      </c>
      <c r="AI20" s="124">
        <v>2.0348837209302327E-2</v>
      </c>
      <c r="AJ20" s="122">
        <v>7.751537388248669E-5</v>
      </c>
      <c r="AK20" s="122">
        <v>2.2852687140115163E-2</v>
      </c>
      <c r="AL20" s="122">
        <v>2.2464209564422785E-3</v>
      </c>
      <c r="AM20" s="122">
        <v>0</v>
      </c>
      <c r="AN20" s="122">
        <v>0</v>
      </c>
      <c r="AO20" s="122">
        <v>1.9777177137583228E-4</v>
      </c>
      <c r="AP20" s="122">
        <v>6.1835966046433185E-4</v>
      </c>
      <c r="AQ20" s="122">
        <v>0</v>
      </c>
      <c r="AR20" s="122">
        <v>5.1767202888609919E-4</v>
      </c>
      <c r="AS20" s="122">
        <v>1.6196816899247273E-4</v>
      </c>
      <c r="AT20" s="122">
        <v>2.1281180970852864E-3</v>
      </c>
      <c r="AU20" s="122">
        <v>6.1844186817279468E-4</v>
      </c>
      <c r="AV20" s="122">
        <v>3.1967765836115252E-4</v>
      </c>
      <c r="AW20" s="122">
        <v>2.759538983312508E-3</v>
      </c>
      <c r="AX20" s="122">
        <v>7.2474413593849466E-4</v>
      </c>
      <c r="AY20" s="122">
        <v>1.1246670643529934E-3</v>
      </c>
      <c r="AZ20" s="122">
        <v>1.7051604076048113E-3</v>
      </c>
      <c r="BA20" s="122">
        <v>7.645736031828403E-3</v>
      </c>
      <c r="BB20" s="122">
        <v>2.9430679848704508E-4</v>
      </c>
      <c r="BC20" s="122">
        <v>4.3861810654970187E-3</v>
      </c>
      <c r="BD20" s="122">
        <v>3.619175089614006E-3</v>
      </c>
      <c r="BE20" s="122">
        <v>9.7339925317729619E-4</v>
      </c>
      <c r="BF20" s="122">
        <v>0</v>
      </c>
      <c r="BG20" s="122">
        <v>0</v>
      </c>
      <c r="BH20" s="122">
        <v>3.2600212724620407E-4</v>
      </c>
      <c r="BI20" s="122">
        <v>3.2213381438649612E-5</v>
      </c>
      <c r="BJ20" s="122">
        <v>6.2597809076682316E-5</v>
      </c>
      <c r="BK20" s="122">
        <v>2.585262987144653E-3</v>
      </c>
      <c r="BL20" s="124">
        <v>1.5017667844522968E-3</v>
      </c>
      <c r="BM20" s="124">
        <v>2.2575911502426912E-5</v>
      </c>
      <c r="BN20" s="122">
        <v>1.0343982253792296E-3</v>
      </c>
      <c r="BO20" s="122">
        <v>0</v>
      </c>
      <c r="BP20" s="122">
        <v>0</v>
      </c>
      <c r="BQ20" s="122">
        <v>0</v>
      </c>
      <c r="BR20" s="122">
        <v>0</v>
      </c>
      <c r="BS20" s="122">
        <v>3.1697395530667231E-5</v>
      </c>
      <c r="BT20" s="122">
        <v>1.0948721812063683E-3</v>
      </c>
      <c r="BU20" s="122">
        <v>6.4334487612831039E-3</v>
      </c>
      <c r="BV20" s="122">
        <v>1.4958695226278327E-3</v>
      </c>
      <c r="BW20" s="122">
        <v>4.6062687129666466E-5</v>
      </c>
      <c r="BX20" s="122">
        <v>0</v>
      </c>
      <c r="BY20" s="122">
        <v>0</v>
      </c>
      <c r="BZ20" s="122">
        <v>2.5260498894853176E-4</v>
      </c>
      <c r="CA20" s="122">
        <v>4.6192100168060619E-4</v>
      </c>
      <c r="CB20" s="122">
        <v>0</v>
      </c>
      <c r="CC20" s="122">
        <v>0</v>
      </c>
      <c r="CD20" s="122">
        <v>0</v>
      </c>
      <c r="CE20" s="122">
        <v>2.0080321285140563E-4</v>
      </c>
      <c r="CF20" s="122">
        <v>1.7526289434151227E-3</v>
      </c>
      <c r="CG20" s="122">
        <v>6.7741903348243196E-3</v>
      </c>
      <c r="CH20" s="122">
        <v>3.63460140537921E-4</v>
      </c>
      <c r="CI20" s="122">
        <v>2.4857669793921898E-4</v>
      </c>
      <c r="CJ20" s="122">
        <v>3.2265270159588988E-4</v>
      </c>
      <c r="CK20" s="122">
        <v>9.0356296857066107E-4</v>
      </c>
      <c r="CL20" s="122">
        <v>4.6375019322924719E-4</v>
      </c>
      <c r="CM20" s="122">
        <v>3.8934395543509189E-4</v>
      </c>
      <c r="CN20" s="122">
        <v>1.6185209574662212E-4</v>
      </c>
      <c r="CO20" s="122">
        <v>8.6401523662782615E-4</v>
      </c>
      <c r="CP20" s="122">
        <v>1.8670557831261757E-3</v>
      </c>
      <c r="CQ20" s="122">
        <v>1.2423657722732545E-3</v>
      </c>
      <c r="CR20" s="122">
        <v>5.0083092403305487E-3</v>
      </c>
      <c r="CS20" s="122">
        <v>5.2344068487566245E-3</v>
      </c>
      <c r="CT20" s="122">
        <v>6.1857741546587058E-3</v>
      </c>
      <c r="CU20" s="122">
        <v>1.9303325436518383E-3</v>
      </c>
      <c r="CV20" s="122">
        <v>1.0526204987315923E-5</v>
      </c>
      <c r="CW20" s="122">
        <v>4.6286653243537225E-4</v>
      </c>
      <c r="CX20" s="122">
        <v>5.3627066653081144E-6</v>
      </c>
      <c r="CY20" s="122">
        <v>8.095441770643836E-4</v>
      </c>
      <c r="CZ20" s="122">
        <v>1.5204611794550733E-3</v>
      </c>
      <c r="DA20" s="122">
        <v>3.0116341551803855E-3</v>
      </c>
      <c r="DB20" s="122">
        <v>7.7934086255861568E-4</v>
      </c>
      <c r="DC20" s="122">
        <v>5.9570584805698496E-4</v>
      </c>
      <c r="DD20" s="122">
        <v>1.2175818823815901E-4</v>
      </c>
      <c r="DE20" s="122">
        <v>1.1820330969267139E-3</v>
      </c>
      <c r="DF20" s="122">
        <v>0.30842689379274746</v>
      </c>
      <c r="DG20" s="127">
        <v>2.5882149943922008E-4</v>
      </c>
      <c r="DH20" s="127">
        <v>3.8137242969507015E-3</v>
      </c>
      <c r="DI20" s="121"/>
    </row>
    <row r="21" spans="2:113" x14ac:dyDescent="0.15">
      <c r="B21" s="265" t="s">
        <v>30</v>
      </c>
      <c r="C21" s="266" t="s">
        <v>296</v>
      </c>
      <c r="D21" s="122">
        <v>1.0397604391948095E-4</v>
      </c>
      <c r="E21" s="122">
        <v>0</v>
      </c>
      <c r="F21" s="122">
        <v>7.7627697562490295E-5</v>
      </c>
      <c r="G21" s="122">
        <v>0</v>
      </c>
      <c r="H21" s="122">
        <v>0</v>
      </c>
      <c r="I21" s="122">
        <v>0</v>
      </c>
      <c r="J21" s="122">
        <v>2.3702299123014932E-4</v>
      </c>
      <c r="K21" s="122">
        <v>7.5413000756907652E-3</v>
      </c>
      <c r="L21" s="122">
        <v>1.1751433674908338E-3</v>
      </c>
      <c r="M21" s="122">
        <v>0</v>
      </c>
      <c r="N21" s="122">
        <v>0</v>
      </c>
      <c r="O21" s="122">
        <v>0</v>
      </c>
      <c r="P21" s="122">
        <v>4.2279722645019446E-4</v>
      </c>
      <c r="Q21" s="122">
        <v>3.3926417370325695E-4</v>
      </c>
      <c r="R21" s="122">
        <v>3.559352197899982E-4</v>
      </c>
      <c r="S21" s="122">
        <v>6.0249503827615534E-4</v>
      </c>
      <c r="T21" s="122">
        <v>2.2177151847148245E-3</v>
      </c>
      <c r="U21" s="122">
        <v>3.8929315704963954E-2</v>
      </c>
      <c r="V21" s="124">
        <v>0</v>
      </c>
      <c r="W21" s="122">
        <v>1.2442453651860148E-4</v>
      </c>
      <c r="X21" s="122">
        <v>0</v>
      </c>
      <c r="Y21" s="122">
        <v>0</v>
      </c>
      <c r="Z21" s="122">
        <v>0</v>
      </c>
      <c r="AA21" s="122">
        <v>0</v>
      </c>
      <c r="AB21" s="122">
        <v>3.9769610532089964E-3</v>
      </c>
      <c r="AC21" s="122">
        <v>4.0955631399317407E-3</v>
      </c>
      <c r="AD21" s="122">
        <v>0</v>
      </c>
      <c r="AE21" s="122">
        <v>3.7230081906180194E-4</v>
      </c>
      <c r="AF21" s="122">
        <v>6.2608695652173918E-4</v>
      </c>
      <c r="AG21" s="122">
        <v>1.0252204223908141E-4</v>
      </c>
      <c r="AH21" s="122">
        <v>5.7537399309551208E-4</v>
      </c>
      <c r="AI21" s="124">
        <v>3.875968992248062E-3</v>
      </c>
      <c r="AJ21" s="122">
        <v>5.1676915921657798E-5</v>
      </c>
      <c r="AK21" s="122">
        <v>1.2595969289827256E-3</v>
      </c>
      <c r="AL21" s="122">
        <v>7.6149862930246728E-5</v>
      </c>
      <c r="AM21" s="122">
        <v>0</v>
      </c>
      <c r="AN21" s="122">
        <v>0</v>
      </c>
      <c r="AO21" s="122">
        <v>1.7140220185905466E-3</v>
      </c>
      <c r="AP21" s="122">
        <v>5.6214514587666533E-5</v>
      </c>
      <c r="AQ21" s="122">
        <v>1.9046712061330414E-4</v>
      </c>
      <c r="AR21" s="122">
        <v>9.4475145271713111E-4</v>
      </c>
      <c r="AS21" s="122">
        <v>2.0459137135891295E-4</v>
      </c>
      <c r="AT21" s="122">
        <v>6.9365874683476102E-4</v>
      </c>
      <c r="AU21" s="122">
        <v>9.3278801111145284E-4</v>
      </c>
      <c r="AV21" s="122">
        <v>7.7921429225530922E-4</v>
      </c>
      <c r="AW21" s="122">
        <v>2.074478606336326E-3</v>
      </c>
      <c r="AX21" s="122">
        <v>3.6139268400176288E-3</v>
      </c>
      <c r="AY21" s="122">
        <v>6.9531781343445205E-4</v>
      </c>
      <c r="AZ21" s="122">
        <v>4.0842165451612246E-4</v>
      </c>
      <c r="BA21" s="122">
        <v>9.2890503373118834E-3</v>
      </c>
      <c r="BB21" s="122">
        <v>3.3790780567031099E-4</v>
      </c>
      <c r="BC21" s="122">
        <v>4.928293332019122E-5</v>
      </c>
      <c r="BD21" s="122">
        <v>4.4807002969185087E-3</v>
      </c>
      <c r="BE21" s="122">
        <v>1.9467985063545924E-3</v>
      </c>
      <c r="BF21" s="122">
        <v>0</v>
      </c>
      <c r="BG21" s="122">
        <v>6.426735218508997E-4</v>
      </c>
      <c r="BH21" s="122">
        <v>2.3379950539879281E-4</v>
      </c>
      <c r="BI21" s="122">
        <v>1.6106690719324807E-3</v>
      </c>
      <c r="BJ21" s="122">
        <v>2.566510172143975E-3</v>
      </c>
      <c r="BK21" s="122">
        <v>4.0654527758627679E-3</v>
      </c>
      <c r="BL21" s="124">
        <v>2.7385159010600707E-3</v>
      </c>
      <c r="BM21" s="124">
        <v>4.6998943036870571E-4</v>
      </c>
      <c r="BN21" s="122">
        <v>8.3708526909301816E-4</v>
      </c>
      <c r="BO21" s="122">
        <v>3.990063008299331E-4</v>
      </c>
      <c r="BP21" s="122">
        <v>2.4278489774623297E-4</v>
      </c>
      <c r="BQ21" s="122">
        <v>1.401514261777809E-3</v>
      </c>
      <c r="BR21" s="122">
        <v>5.000375968117904E-3</v>
      </c>
      <c r="BS21" s="122">
        <v>2.4723968513920441E-3</v>
      </c>
      <c r="BT21" s="122">
        <v>4.620561498669077E-3</v>
      </c>
      <c r="BU21" s="122">
        <v>5.1515864662237476E-3</v>
      </c>
      <c r="BV21" s="122">
        <v>1.4144436100045713E-2</v>
      </c>
      <c r="BW21" s="122">
        <v>1.8843826553045372E-4</v>
      </c>
      <c r="BX21" s="122">
        <v>2.6512774738628228E-5</v>
      </c>
      <c r="BY21" s="122">
        <v>0</v>
      </c>
      <c r="BZ21" s="122">
        <v>8.2096621408272812E-4</v>
      </c>
      <c r="CA21" s="122">
        <v>1.16954466382962E-3</v>
      </c>
      <c r="CB21" s="122">
        <v>0</v>
      </c>
      <c r="CC21" s="122">
        <v>0</v>
      </c>
      <c r="CD21" s="122">
        <v>0</v>
      </c>
      <c r="CE21" s="122">
        <v>1.2048192771084338E-3</v>
      </c>
      <c r="CF21" s="122">
        <v>8.0120180270405609E-4</v>
      </c>
      <c r="CG21" s="122">
        <v>4.9312120819677034E-3</v>
      </c>
      <c r="CH21" s="122">
        <v>5.451902108068815E-3</v>
      </c>
      <c r="CI21" s="122">
        <v>6.0620639884532111E-3</v>
      </c>
      <c r="CJ21" s="122">
        <v>1.7621801394852449E-3</v>
      </c>
      <c r="CK21" s="122">
        <v>4.8597035336638257E-3</v>
      </c>
      <c r="CL21" s="122">
        <v>7.1108362961817898E-3</v>
      </c>
      <c r="CM21" s="122">
        <v>9.0372721963491512E-2</v>
      </c>
      <c r="CN21" s="122">
        <v>5.1522917146008046E-3</v>
      </c>
      <c r="CO21" s="122">
        <v>3.0842401480863264E-3</v>
      </c>
      <c r="CP21" s="122">
        <v>2.1877252509625359E-2</v>
      </c>
      <c r="CQ21" s="122">
        <v>1.6958842510898186E-3</v>
      </c>
      <c r="CR21" s="122">
        <v>7.9905297425273743E-3</v>
      </c>
      <c r="CS21" s="122">
        <v>5.1121076233183859E-3</v>
      </c>
      <c r="CT21" s="122">
        <v>1.105115104196567E-3</v>
      </c>
      <c r="CU21" s="122">
        <v>3.1938229358603139E-2</v>
      </c>
      <c r="CV21" s="122">
        <v>1.5789307480973885E-4</v>
      </c>
      <c r="CW21" s="122">
        <v>2.6661112268277443E-2</v>
      </c>
      <c r="CX21" s="122">
        <v>1.0457277997350824E-3</v>
      </c>
      <c r="CY21" s="122">
        <v>3.214312594194412E-3</v>
      </c>
      <c r="CZ21" s="122">
        <v>4.2280203920675835E-4</v>
      </c>
      <c r="DA21" s="122">
        <v>2.3326626928091507E-4</v>
      </c>
      <c r="DB21" s="122">
        <v>1.334125883363054E-3</v>
      </c>
      <c r="DC21" s="122">
        <v>4.3093614540292528E-3</v>
      </c>
      <c r="DD21" s="122">
        <v>0</v>
      </c>
      <c r="DE21" s="122">
        <v>1.6323314195654621E-3</v>
      </c>
      <c r="DF21" s="122">
        <v>0</v>
      </c>
      <c r="DG21" s="127">
        <v>2.8757944382135565E-5</v>
      </c>
      <c r="DH21" s="127">
        <v>3.8862129647125434E-3</v>
      </c>
      <c r="DI21" s="121"/>
    </row>
    <row r="22" spans="2:113" x14ac:dyDescent="0.15">
      <c r="B22" s="265" t="s">
        <v>31</v>
      </c>
      <c r="C22" s="266" t="s">
        <v>298</v>
      </c>
      <c r="D22" s="124">
        <v>3.0934952586923973E-2</v>
      </c>
      <c r="E22" s="124">
        <v>0</v>
      </c>
      <c r="F22" s="124">
        <v>1.3196708585623349E-3</v>
      </c>
      <c r="G22" s="124">
        <v>1.5196413646379454E-5</v>
      </c>
      <c r="H22" s="124">
        <v>0</v>
      </c>
      <c r="I22" s="124">
        <v>0</v>
      </c>
      <c r="J22" s="124">
        <v>0</v>
      </c>
      <c r="K22" s="124">
        <v>0</v>
      </c>
      <c r="L22" s="124">
        <v>3.7604587759706683E-5</v>
      </c>
      <c r="M22" s="124">
        <v>0</v>
      </c>
      <c r="N22" s="124">
        <v>0</v>
      </c>
      <c r="O22" s="124">
        <v>0</v>
      </c>
      <c r="P22" s="124">
        <v>0</v>
      </c>
      <c r="Q22" s="124">
        <v>0</v>
      </c>
      <c r="R22" s="124">
        <v>0</v>
      </c>
      <c r="S22" s="124">
        <v>0</v>
      </c>
      <c r="T22" s="124">
        <v>0</v>
      </c>
      <c r="U22" s="124">
        <v>0</v>
      </c>
      <c r="V22" s="124">
        <v>0.18708388814913449</v>
      </c>
      <c r="W22" s="124">
        <v>8.9585666293393058E-3</v>
      </c>
      <c r="X22" s="124">
        <v>0</v>
      </c>
      <c r="Y22" s="124">
        <v>0</v>
      </c>
      <c r="Z22" s="124">
        <v>0</v>
      </c>
      <c r="AA22" s="124">
        <v>0</v>
      </c>
      <c r="AB22" s="124">
        <v>1.1076416726444153E-3</v>
      </c>
      <c r="AC22" s="124">
        <v>1.9719378081152826E-3</v>
      </c>
      <c r="AD22" s="124">
        <v>0</v>
      </c>
      <c r="AE22" s="124">
        <v>0</v>
      </c>
      <c r="AF22" s="124">
        <v>0</v>
      </c>
      <c r="AG22" s="124">
        <v>0</v>
      </c>
      <c r="AH22" s="124">
        <v>0</v>
      </c>
      <c r="AI22" s="124">
        <v>0</v>
      </c>
      <c r="AJ22" s="124">
        <v>0</v>
      </c>
      <c r="AK22" s="124">
        <v>0</v>
      </c>
      <c r="AL22" s="124">
        <v>1.1422479439537009E-4</v>
      </c>
      <c r="AM22" s="124">
        <v>0</v>
      </c>
      <c r="AN22" s="124">
        <v>0</v>
      </c>
      <c r="AO22" s="124">
        <v>0</v>
      </c>
      <c r="AP22" s="124">
        <v>0</v>
      </c>
      <c r="AQ22" s="124">
        <v>0</v>
      </c>
      <c r="AR22" s="124">
        <v>0</v>
      </c>
      <c r="AS22" s="124">
        <v>0</v>
      </c>
      <c r="AT22" s="124">
        <v>0</v>
      </c>
      <c r="AU22" s="124">
        <v>0</v>
      </c>
      <c r="AV22" s="124">
        <v>8.3249390198216794E-6</v>
      </c>
      <c r="AW22" s="124">
        <v>0</v>
      </c>
      <c r="AX22" s="124">
        <v>0</v>
      </c>
      <c r="AY22" s="124">
        <v>3.7995508930844374E-6</v>
      </c>
      <c r="AZ22" s="124">
        <v>0</v>
      </c>
      <c r="BA22" s="124">
        <v>0</v>
      </c>
      <c r="BB22" s="124">
        <v>0</v>
      </c>
      <c r="BC22" s="124">
        <v>1.9713173328076488E-4</v>
      </c>
      <c r="BD22" s="124">
        <v>0</v>
      </c>
      <c r="BE22" s="124">
        <v>0</v>
      </c>
      <c r="BF22" s="124">
        <v>0</v>
      </c>
      <c r="BG22" s="124">
        <v>0</v>
      </c>
      <c r="BH22" s="124">
        <v>0</v>
      </c>
      <c r="BI22" s="124">
        <v>0</v>
      </c>
      <c r="BJ22" s="124">
        <v>0</v>
      </c>
      <c r="BK22" s="124">
        <v>1.0138286224096679E-5</v>
      </c>
      <c r="BL22" s="124">
        <v>0</v>
      </c>
      <c r="BM22" s="124">
        <v>0</v>
      </c>
      <c r="BN22" s="124">
        <v>0</v>
      </c>
      <c r="BO22" s="124">
        <v>2.1164682044022537E-4</v>
      </c>
      <c r="BP22" s="124">
        <v>1.8596290040136994E-4</v>
      </c>
      <c r="BQ22" s="124">
        <v>0</v>
      </c>
      <c r="BR22" s="124">
        <v>1.5038724716144071E-4</v>
      </c>
      <c r="BS22" s="124">
        <v>0</v>
      </c>
      <c r="BT22" s="124">
        <v>0</v>
      </c>
      <c r="BU22" s="124">
        <v>0</v>
      </c>
      <c r="BV22" s="124">
        <v>0</v>
      </c>
      <c r="BW22" s="124">
        <v>4.1875170117878602E-6</v>
      </c>
      <c r="BX22" s="124">
        <v>0</v>
      </c>
      <c r="BY22" s="124">
        <v>0</v>
      </c>
      <c r="BZ22" s="124">
        <v>0</v>
      </c>
      <c r="CA22" s="124">
        <v>0</v>
      </c>
      <c r="CB22" s="124">
        <v>0</v>
      </c>
      <c r="CC22" s="124">
        <v>0</v>
      </c>
      <c r="CD22" s="124">
        <v>0</v>
      </c>
      <c r="CE22" s="124">
        <v>0</v>
      </c>
      <c r="CF22" s="124">
        <v>0</v>
      </c>
      <c r="CG22" s="124">
        <v>0</v>
      </c>
      <c r="CH22" s="124">
        <v>0</v>
      </c>
      <c r="CI22" s="124">
        <v>0</v>
      </c>
      <c r="CJ22" s="124">
        <v>0</v>
      </c>
      <c r="CK22" s="124">
        <v>0</v>
      </c>
      <c r="CL22" s="124">
        <v>0</v>
      </c>
      <c r="CM22" s="124">
        <v>0</v>
      </c>
      <c r="CN22" s="124">
        <v>3.1735705048357282E-6</v>
      </c>
      <c r="CO22" s="124">
        <v>0</v>
      </c>
      <c r="CP22" s="124">
        <v>0</v>
      </c>
      <c r="CQ22" s="124">
        <v>0</v>
      </c>
      <c r="CR22" s="124">
        <v>0</v>
      </c>
      <c r="CS22" s="124">
        <v>0</v>
      </c>
      <c r="CT22" s="124">
        <v>0</v>
      </c>
      <c r="CU22" s="124">
        <v>0</v>
      </c>
      <c r="CV22" s="124">
        <v>0</v>
      </c>
      <c r="CW22" s="124">
        <v>0</v>
      </c>
      <c r="CX22" s="124">
        <v>0</v>
      </c>
      <c r="CY22" s="124">
        <v>0</v>
      </c>
      <c r="CZ22" s="124">
        <v>0</v>
      </c>
      <c r="DA22" s="124">
        <v>0</v>
      </c>
      <c r="DB22" s="124">
        <v>0</v>
      </c>
      <c r="DC22" s="124">
        <v>1.1407133260665669E-4</v>
      </c>
      <c r="DD22" s="124">
        <v>0</v>
      </c>
      <c r="DE22" s="124">
        <v>5.4035798716649784E-4</v>
      </c>
      <c r="DF22" s="124">
        <v>0</v>
      </c>
      <c r="DG22" s="129">
        <v>4.7450608230523682E-4</v>
      </c>
      <c r="DH22" s="129">
        <v>5.6928484348028982E-4</v>
      </c>
      <c r="DI22" s="121"/>
    </row>
    <row r="23" spans="2:113" x14ac:dyDescent="0.15">
      <c r="B23" s="267" t="s">
        <v>32</v>
      </c>
      <c r="C23" s="268" t="s">
        <v>627</v>
      </c>
      <c r="D23" s="123">
        <v>1.9173182498752287E-3</v>
      </c>
      <c r="E23" s="123">
        <v>9.5325855549553554E-4</v>
      </c>
      <c r="F23" s="123">
        <v>7.7627697562490295E-5</v>
      </c>
      <c r="G23" s="123">
        <v>1.5196413646379454E-5</v>
      </c>
      <c r="H23" s="123">
        <v>1.5278838808250573E-3</v>
      </c>
      <c r="I23" s="123">
        <v>0</v>
      </c>
      <c r="J23" s="123">
        <v>0</v>
      </c>
      <c r="K23" s="123">
        <v>4.8730270056316707E-3</v>
      </c>
      <c r="L23" s="123">
        <v>5.4714675190373225E-3</v>
      </c>
      <c r="M23" s="123">
        <v>2.425222312045271E-3</v>
      </c>
      <c r="N23" s="123">
        <v>0</v>
      </c>
      <c r="O23" s="123">
        <v>6.0675009480470228E-3</v>
      </c>
      <c r="P23" s="123">
        <v>8.4559445290038893E-4</v>
      </c>
      <c r="Q23" s="123">
        <v>2.6387213510253318E-4</v>
      </c>
      <c r="R23" s="123">
        <v>6.525479029483301E-4</v>
      </c>
      <c r="S23" s="123">
        <v>1.4530762687836689E-3</v>
      </c>
      <c r="T23" s="123">
        <v>5.3073525788047084E-4</v>
      </c>
      <c r="U23" s="123">
        <v>0</v>
      </c>
      <c r="V23" s="133">
        <v>4.3608521970705728E-2</v>
      </c>
      <c r="W23" s="123">
        <v>0.14545228319024511</v>
      </c>
      <c r="X23" s="123">
        <v>0</v>
      </c>
      <c r="Y23" s="123">
        <v>0</v>
      </c>
      <c r="Z23" s="123">
        <v>8.4951456310679609E-3</v>
      </c>
      <c r="AA23" s="123">
        <v>0</v>
      </c>
      <c r="AB23" s="123">
        <v>3.1140554453774422E-2</v>
      </c>
      <c r="AC23" s="123">
        <v>3.8035646568069778E-2</v>
      </c>
      <c r="AD23" s="123">
        <v>0</v>
      </c>
      <c r="AE23" s="123">
        <v>3.7230081906180194E-4</v>
      </c>
      <c r="AF23" s="123">
        <v>3.5531772575250835E-3</v>
      </c>
      <c r="AG23" s="123">
        <v>9.5345499282345706E-3</v>
      </c>
      <c r="AH23" s="123">
        <v>1.4384349827387803E-3</v>
      </c>
      <c r="AI23" s="133">
        <v>3.8113695090439277E-2</v>
      </c>
      <c r="AJ23" s="123">
        <v>8.5266911270735367E-4</v>
      </c>
      <c r="AK23" s="123">
        <v>1.8953934740882916E-2</v>
      </c>
      <c r="AL23" s="123">
        <v>1.7768301350390902E-3</v>
      </c>
      <c r="AM23" s="123">
        <v>0</v>
      </c>
      <c r="AN23" s="123">
        <v>0</v>
      </c>
      <c r="AO23" s="123">
        <v>1.5821741710066583E-3</v>
      </c>
      <c r="AP23" s="123">
        <v>2.2485805835066613E-4</v>
      </c>
      <c r="AQ23" s="123">
        <v>1.0761392314651683E-2</v>
      </c>
      <c r="AR23" s="123">
        <v>1.5530160866582977E-3</v>
      </c>
      <c r="AS23" s="123">
        <v>5.9672483313016273E-3</v>
      </c>
      <c r="AT23" s="123">
        <v>7.408006034157642E-4</v>
      </c>
      <c r="AU23" s="123">
        <v>1.3530551369968326E-3</v>
      </c>
      <c r="AV23" s="123">
        <v>6.1438049966283995E-4</v>
      </c>
      <c r="AW23" s="123">
        <v>4.3419319667504499E-4</v>
      </c>
      <c r="AX23" s="123">
        <v>6.2778512315753389E-3</v>
      </c>
      <c r="AY23" s="123">
        <v>2.467808305058342E-3</v>
      </c>
      <c r="AZ23" s="123">
        <v>6.2284302313708674E-4</v>
      </c>
      <c r="BA23" s="123">
        <v>1.072478809894482E-3</v>
      </c>
      <c r="BB23" s="123">
        <v>7.6301762570715379E-4</v>
      </c>
      <c r="BC23" s="123">
        <v>1.6214085062342912E-2</v>
      </c>
      <c r="BD23" s="123">
        <v>3.7922493500099999E-3</v>
      </c>
      <c r="BE23" s="123">
        <v>2.4362478483476958E-3</v>
      </c>
      <c r="BF23" s="123">
        <v>0</v>
      </c>
      <c r="BG23" s="123">
        <v>0</v>
      </c>
      <c r="BH23" s="123">
        <v>1.7123344057376374E-4</v>
      </c>
      <c r="BI23" s="123">
        <v>9.664014431594885E-5</v>
      </c>
      <c r="BJ23" s="123">
        <v>4.3818466353677619E-4</v>
      </c>
      <c r="BK23" s="123">
        <v>1.7843383754410154E-3</v>
      </c>
      <c r="BL23" s="133">
        <v>7.9505300353356894E-4</v>
      </c>
      <c r="BM23" s="133">
        <v>1.4161253578795063E-4</v>
      </c>
      <c r="BN23" s="123">
        <v>3.8266755158537969E-4</v>
      </c>
      <c r="BO23" s="123">
        <v>6.7310628140006105E-4</v>
      </c>
      <c r="BP23" s="123">
        <v>7.2835469323869883E-4</v>
      </c>
      <c r="BQ23" s="123">
        <v>0</v>
      </c>
      <c r="BR23" s="123">
        <v>3.7596811790360177E-5</v>
      </c>
      <c r="BS23" s="123">
        <v>7.3643615616250198E-3</v>
      </c>
      <c r="BT23" s="123">
        <v>6.2879815177540052E-3</v>
      </c>
      <c r="BU23" s="123">
        <v>0</v>
      </c>
      <c r="BV23" s="123">
        <v>0</v>
      </c>
      <c r="BW23" s="123">
        <v>0</v>
      </c>
      <c r="BX23" s="123">
        <v>0</v>
      </c>
      <c r="BY23" s="123">
        <v>0</v>
      </c>
      <c r="BZ23" s="123">
        <v>6.315124723713294E-5</v>
      </c>
      <c r="CA23" s="123">
        <v>5.405458530304966E-5</v>
      </c>
      <c r="CB23" s="123">
        <v>0</v>
      </c>
      <c r="CC23" s="123">
        <v>0</v>
      </c>
      <c r="CD23" s="123">
        <v>0</v>
      </c>
      <c r="CE23" s="123">
        <v>0</v>
      </c>
      <c r="CF23" s="123">
        <v>6.5097646469704554E-4</v>
      </c>
      <c r="CG23" s="123">
        <v>1.9924089220071527E-4</v>
      </c>
      <c r="CH23" s="123">
        <v>0</v>
      </c>
      <c r="CI23" s="123">
        <v>0</v>
      </c>
      <c r="CJ23" s="123">
        <v>0</v>
      </c>
      <c r="CK23" s="123">
        <v>0</v>
      </c>
      <c r="CL23" s="123">
        <v>0</v>
      </c>
      <c r="CM23" s="123">
        <v>2.0964674523428023E-4</v>
      </c>
      <c r="CN23" s="123">
        <v>1.5709173998936855E-4</v>
      </c>
      <c r="CO23" s="123">
        <v>2.4074727955574103E-5</v>
      </c>
      <c r="CP23" s="123">
        <v>6.3606476679383276E-3</v>
      </c>
      <c r="CQ23" s="123">
        <v>2.9547416044109481E-4</v>
      </c>
      <c r="CR23" s="123">
        <v>1.7665672593165933E-2</v>
      </c>
      <c r="CS23" s="123">
        <v>3.8320423970648188E-4</v>
      </c>
      <c r="CT23" s="123">
        <v>3.1096312455747554E-4</v>
      </c>
      <c r="CU23" s="123">
        <v>0</v>
      </c>
      <c r="CV23" s="123">
        <v>0</v>
      </c>
      <c r="CW23" s="123">
        <v>1.8514661297414892E-4</v>
      </c>
      <c r="CX23" s="123">
        <v>3.8075217323687611E-4</v>
      </c>
      <c r="CY23" s="123">
        <v>0</v>
      </c>
      <c r="CZ23" s="123">
        <v>1.2196212669425721E-4</v>
      </c>
      <c r="DA23" s="123">
        <v>3.2074112026125824E-4</v>
      </c>
      <c r="DB23" s="123">
        <v>1.9549567399775444E-3</v>
      </c>
      <c r="DC23" s="123">
        <v>8.1117392075844756E-4</v>
      </c>
      <c r="DD23" s="123">
        <v>4.0180202118592478E-3</v>
      </c>
      <c r="DE23" s="123">
        <v>9.005966452774964E-5</v>
      </c>
      <c r="DF23" s="123">
        <v>0</v>
      </c>
      <c r="DG23" s="128">
        <v>6.1829580421591461E-4</v>
      </c>
      <c r="DH23" s="128">
        <v>1.4929437863157803E-3</v>
      </c>
      <c r="DI23" s="121"/>
    </row>
    <row r="24" spans="2:113" x14ac:dyDescent="0.15">
      <c r="B24" s="265" t="s">
        <v>34</v>
      </c>
      <c r="C24" s="266" t="s">
        <v>807</v>
      </c>
      <c r="D24" s="122">
        <v>0</v>
      </c>
      <c r="E24" s="122">
        <v>0</v>
      </c>
      <c r="F24" s="122">
        <v>0</v>
      </c>
      <c r="G24" s="122">
        <v>0</v>
      </c>
      <c r="H24" s="122">
        <v>0</v>
      </c>
      <c r="I24" s="122">
        <v>0</v>
      </c>
      <c r="J24" s="122">
        <v>0</v>
      </c>
      <c r="K24" s="122">
        <v>0</v>
      </c>
      <c r="L24" s="122">
        <v>0</v>
      </c>
      <c r="M24" s="122">
        <v>0</v>
      </c>
      <c r="N24" s="122">
        <v>0</v>
      </c>
      <c r="O24" s="122">
        <v>0</v>
      </c>
      <c r="P24" s="122">
        <v>0</v>
      </c>
      <c r="Q24" s="122">
        <v>0</v>
      </c>
      <c r="R24" s="122">
        <v>0</v>
      </c>
      <c r="S24" s="122">
        <v>0</v>
      </c>
      <c r="T24" s="122">
        <v>0</v>
      </c>
      <c r="U24" s="122">
        <v>1.7081753271155753E-5</v>
      </c>
      <c r="V24" s="124">
        <v>1.6311584553928095E-2</v>
      </c>
      <c r="W24" s="122">
        <v>0</v>
      </c>
      <c r="X24" s="122">
        <v>0</v>
      </c>
      <c r="Y24" s="122">
        <v>0.21875</v>
      </c>
      <c r="Z24" s="122">
        <v>1.820388349514563E-2</v>
      </c>
      <c r="AA24" s="122">
        <v>0</v>
      </c>
      <c r="AB24" s="122">
        <v>2.8482214439427822E-4</v>
      </c>
      <c r="AC24" s="122">
        <v>8.1152825180128927E-3</v>
      </c>
      <c r="AD24" s="122">
        <v>0</v>
      </c>
      <c r="AE24" s="122">
        <v>0</v>
      </c>
      <c r="AF24" s="122">
        <v>1.0702341137123746E-5</v>
      </c>
      <c r="AG24" s="122">
        <v>4.1008816895632562E-4</v>
      </c>
      <c r="AH24" s="122">
        <v>0</v>
      </c>
      <c r="AI24" s="124">
        <v>9.6899224806201549E-4</v>
      </c>
      <c r="AJ24" s="122">
        <v>0</v>
      </c>
      <c r="AK24" s="122">
        <v>0</v>
      </c>
      <c r="AL24" s="122">
        <v>8.8841506751954511E-5</v>
      </c>
      <c r="AM24" s="122">
        <v>0</v>
      </c>
      <c r="AN24" s="122">
        <v>0</v>
      </c>
      <c r="AO24" s="122">
        <v>0</v>
      </c>
      <c r="AP24" s="122">
        <v>0</v>
      </c>
      <c r="AQ24" s="122">
        <v>0</v>
      </c>
      <c r="AR24" s="122">
        <v>0</v>
      </c>
      <c r="AS24" s="122">
        <v>0</v>
      </c>
      <c r="AT24" s="122">
        <v>0</v>
      </c>
      <c r="AU24" s="122">
        <v>2.0500835409042918E-5</v>
      </c>
      <c r="AV24" s="122">
        <v>1.6649878039643361E-6</v>
      </c>
      <c r="AW24" s="122">
        <v>0</v>
      </c>
      <c r="AX24" s="122">
        <v>6.8556877723911658E-5</v>
      </c>
      <c r="AY24" s="122">
        <v>1.3298428125795532E-4</v>
      </c>
      <c r="AZ24" s="122">
        <v>0</v>
      </c>
      <c r="BA24" s="122">
        <v>0</v>
      </c>
      <c r="BB24" s="122">
        <v>0</v>
      </c>
      <c r="BC24" s="122">
        <v>0</v>
      </c>
      <c r="BD24" s="122">
        <v>0</v>
      </c>
      <c r="BE24" s="122">
        <v>0</v>
      </c>
      <c r="BF24" s="122">
        <v>0</v>
      </c>
      <c r="BG24" s="122">
        <v>0</v>
      </c>
      <c r="BH24" s="122">
        <v>0</v>
      </c>
      <c r="BI24" s="122">
        <v>0</v>
      </c>
      <c r="BJ24" s="122">
        <v>0</v>
      </c>
      <c r="BK24" s="122">
        <v>1.3179772091325681E-4</v>
      </c>
      <c r="BL24" s="124">
        <v>0</v>
      </c>
      <c r="BM24" s="124">
        <v>0</v>
      </c>
      <c r="BN24" s="122">
        <v>0</v>
      </c>
      <c r="BO24" s="122">
        <v>0</v>
      </c>
      <c r="BP24" s="122">
        <v>0</v>
      </c>
      <c r="BQ24" s="122">
        <v>0</v>
      </c>
      <c r="BR24" s="122">
        <v>3.383713061132416E-4</v>
      </c>
      <c r="BS24" s="122">
        <v>0</v>
      </c>
      <c r="BT24" s="122">
        <v>0</v>
      </c>
      <c r="BU24" s="122">
        <v>0</v>
      </c>
      <c r="BV24" s="122">
        <v>0</v>
      </c>
      <c r="BW24" s="122">
        <v>0</v>
      </c>
      <c r="BX24" s="122">
        <v>0</v>
      </c>
      <c r="BY24" s="122">
        <v>0</v>
      </c>
      <c r="BZ24" s="122">
        <v>0</v>
      </c>
      <c r="CA24" s="122">
        <v>0</v>
      </c>
      <c r="CB24" s="122">
        <v>0</v>
      </c>
      <c r="CC24" s="122">
        <v>0</v>
      </c>
      <c r="CD24" s="122">
        <v>0</v>
      </c>
      <c r="CE24" s="122">
        <v>0</v>
      </c>
      <c r="CF24" s="122">
        <v>0</v>
      </c>
      <c r="CG24" s="122">
        <v>0</v>
      </c>
      <c r="CH24" s="122">
        <v>0</v>
      </c>
      <c r="CI24" s="122">
        <v>0</v>
      </c>
      <c r="CJ24" s="122">
        <v>0</v>
      </c>
      <c r="CK24" s="122">
        <v>0</v>
      </c>
      <c r="CL24" s="122">
        <v>0</v>
      </c>
      <c r="CM24" s="122">
        <v>1.4974767516734304E-5</v>
      </c>
      <c r="CN24" s="122">
        <v>0</v>
      </c>
      <c r="CO24" s="122">
        <v>0</v>
      </c>
      <c r="CP24" s="122">
        <v>1.0091243121604753E-3</v>
      </c>
      <c r="CQ24" s="122">
        <v>6.459202577084399E-5</v>
      </c>
      <c r="CR24" s="122">
        <v>6.8295126004507483E-5</v>
      </c>
      <c r="CS24" s="122">
        <v>0</v>
      </c>
      <c r="CT24" s="122">
        <v>0</v>
      </c>
      <c r="CU24" s="122">
        <v>0</v>
      </c>
      <c r="CV24" s="122">
        <v>0</v>
      </c>
      <c r="CW24" s="122">
        <v>0</v>
      </c>
      <c r="CX24" s="122">
        <v>0</v>
      </c>
      <c r="CY24" s="122">
        <v>0</v>
      </c>
      <c r="CZ24" s="122">
        <v>0</v>
      </c>
      <c r="DA24" s="122">
        <v>0</v>
      </c>
      <c r="DB24" s="122">
        <v>0</v>
      </c>
      <c r="DC24" s="122">
        <v>0</v>
      </c>
      <c r="DD24" s="122">
        <v>0</v>
      </c>
      <c r="DE24" s="122">
        <v>0</v>
      </c>
      <c r="DF24" s="122">
        <v>0</v>
      </c>
      <c r="DG24" s="127">
        <v>0</v>
      </c>
      <c r="DH24" s="127">
        <v>5.197935081623719E-5</v>
      </c>
      <c r="DI24" s="121"/>
    </row>
    <row r="25" spans="2:113" x14ac:dyDescent="0.15">
      <c r="B25" s="265" t="s">
        <v>35</v>
      </c>
      <c r="C25" s="266" t="s">
        <v>949</v>
      </c>
      <c r="D25" s="122">
        <v>0</v>
      </c>
      <c r="E25" s="122">
        <v>0</v>
      </c>
      <c r="F25" s="122">
        <v>0</v>
      </c>
      <c r="G25" s="122">
        <v>7.598206823189727E-5</v>
      </c>
      <c r="H25" s="122">
        <v>0</v>
      </c>
      <c r="I25" s="122">
        <v>0</v>
      </c>
      <c r="J25" s="122">
        <v>2.3702299123014932E-4</v>
      </c>
      <c r="K25" s="122">
        <v>4.4268681383543857E-3</v>
      </c>
      <c r="L25" s="122">
        <v>6.6466108865281563E-3</v>
      </c>
      <c r="M25" s="122">
        <v>1.2126111560226355E-3</v>
      </c>
      <c r="N25" s="122">
        <v>0</v>
      </c>
      <c r="O25" s="122">
        <v>8.7220326128175964E-3</v>
      </c>
      <c r="P25" s="122">
        <v>5.9191611703027225E-4</v>
      </c>
      <c r="Q25" s="122">
        <v>2.2617611580217131E-3</v>
      </c>
      <c r="R25" s="122">
        <v>8.305155128433292E-4</v>
      </c>
      <c r="S25" s="122">
        <v>5.1034873830450812E-3</v>
      </c>
      <c r="T25" s="122">
        <v>5.4969008851905908E-4</v>
      </c>
      <c r="U25" s="122">
        <v>4.2704383177889381E-4</v>
      </c>
      <c r="V25" s="124">
        <v>6.6577896138482022E-3</v>
      </c>
      <c r="W25" s="122">
        <v>8.2120194102276965E-3</v>
      </c>
      <c r="X25" s="122">
        <v>0</v>
      </c>
      <c r="Y25" s="122">
        <v>0.25</v>
      </c>
      <c r="Z25" s="122">
        <v>0.54854368932038833</v>
      </c>
      <c r="AA25" s="122">
        <v>0.1875</v>
      </c>
      <c r="AB25" s="122">
        <v>7.4887126039073382E-2</v>
      </c>
      <c r="AC25" s="122">
        <v>0.12787258248009101</v>
      </c>
      <c r="AD25" s="122">
        <v>0</v>
      </c>
      <c r="AE25" s="122">
        <v>3.3507073715562173E-3</v>
      </c>
      <c r="AF25" s="122">
        <v>3.7388628762541808E-2</v>
      </c>
      <c r="AG25" s="122">
        <v>6.9612466680336271E-2</v>
      </c>
      <c r="AH25" s="122">
        <v>3.4522439585730723E-3</v>
      </c>
      <c r="AI25" s="124">
        <v>3.5529715762273903E-3</v>
      </c>
      <c r="AJ25" s="122">
        <v>1.033538318433156E-4</v>
      </c>
      <c r="AK25" s="122">
        <v>7.1976967370441462E-4</v>
      </c>
      <c r="AL25" s="122">
        <v>7.0413239922834811E-2</v>
      </c>
      <c r="AM25" s="122">
        <v>0</v>
      </c>
      <c r="AN25" s="122">
        <v>0</v>
      </c>
      <c r="AO25" s="122">
        <v>0</v>
      </c>
      <c r="AP25" s="122">
        <v>0</v>
      </c>
      <c r="AQ25" s="122">
        <v>4.7616780153326035E-5</v>
      </c>
      <c r="AR25" s="122">
        <v>2.4848257386532761E-3</v>
      </c>
      <c r="AS25" s="122">
        <v>1.1082032615274451E-4</v>
      </c>
      <c r="AT25" s="122">
        <v>6.2631323743332797E-4</v>
      </c>
      <c r="AU25" s="122">
        <v>6.3894270358183763E-4</v>
      </c>
      <c r="AV25" s="122">
        <v>2.6639804863429377E-5</v>
      </c>
      <c r="AW25" s="122">
        <v>1.0179418277603833E-3</v>
      </c>
      <c r="AX25" s="122">
        <v>6.9340384897899222E-3</v>
      </c>
      <c r="AY25" s="122">
        <v>1.0410769447051359E-3</v>
      </c>
      <c r="AZ25" s="122">
        <v>1.184422798096755E-3</v>
      </c>
      <c r="BA25" s="122">
        <v>4.9991350977339564E-3</v>
      </c>
      <c r="BB25" s="122">
        <v>1.2644292083147121E-3</v>
      </c>
      <c r="BC25" s="122">
        <v>2.267014932728796E-3</v>
      </c>
      <c r="BD25" s="122">
        <v>3.6537899416932046E-4</v>
      </c>
      <c r="BE25" s="122">
        <v>2.1997723235645112E-5</v>
      </c>
      <c r="BF25" s="122">
        <v>0</v>
      </c>
      <c r="BG25" s="122">
        <v>0</v>
      </c>
      <c r="BH25" s="122">
        <v>2.7990081632249845E-4</v>
      </c>
      <c r="BI25" s="122">
        <v>3.5434719582514579E-4</v>
      </c>
      <c r="BJ25" s="122">
        <v>0</v>
      </c>
      <c r="BK25" s="122">
        <v>1.0341051948578612E-3</v>
      </c>
      <c r="BL25" s="124">
        <v>0</v>
      </c>
      <c r="BM25" s="124">
        <v>7.7989512462929325E-5</v>
      </c>
      <c r="BN25" s="122">
        <v>2.1525049776677609E-4</v>
      </c>
      <c r="BO25" s="122">
        <v>0</v>
      </c>
      <c r="BP25" s="122">
        <v>0</v>
      </c>
      <c r="BQ25" s="122">
        <v>0</v>
      </c>
      <c r="BR25" s="122">
        <v>0</v>
      </c>
      <c r="BS25" s="122">
        <v>4.2263194040889637E-5</v>
      </c>
      <c r="BT25" s="122">
        <v>0</v>
      </c>
      <c r="BU25" s="122">
        <v>0</v>
      </c>
      <c r="BV25" s="122">
        <v>0</v>
      </c>
      <c r="BW25" s="122">
        <v>0</v>
      </c>
      <c r="BX25" s="122">
        <v>0</v>
      </c>
      <c r="BY25" s="122">
        <v>0</v>
      </c>
      <c r="BZ25" s="122">
        <v>0</v>
      </c>
      <c r="CA25" s="122">
        <v>0</v>
      </c>
      <c r="CB25" s="122">
        <v>0</v>
      </c>
      <c r="CC25" s="122">
        <v>0</v>
      </c>
      <c r="CD25" s="122">
        <v>0</v>
      </c>
      <c r="CE25" s="122">
        <v>0</v>
      </c>
      <c r="CF25" s="122">
        <v>0</v>
      </c>
      <c r="CG25" s="122">
        <v>2.7893724908100136E-4</v>
      </c>
      <c r="CH25" s="122">
        <v>0</v>
      </c>
      <c r="CI25" s="122">
        <v>0</v>
      </c>
      <c r="CJ25" s="122">
        <v>0</v>
      </c>
      <c r="CK25" s="122">
        <v>0</v>
      </c>
      <c r="CL25" s="122">
        <v>0</v>
      </c>
      <c r="CM25" s="122">
        <v>2.5457104778448317E-4</v>
      </c>
      <c r="CN25" s="122">
        <v>3.1735705048357282E-6</v>
      </c>
      <c r="CO25" s="122">
        <v>7.7039129457837129E-4</v>
      </c>
      <c r="CP25" s="122">
        <v>5.0842987992475519E-3</v>
      </c>
      <c r="CQ25" s="122">
        <v>4.7963014880903301E-4</v>
      </c>
      <c r="CR25" s="122">
        <v>1.6390830241081794E-3</v>
      </c>
      <c r="CS25" s="122">
        <v>1.2229922543823888E-5</v>
      </c>
      <c r="CT25" s="122">
        <v>5.7408576841380099E-5</v>
      </c>
      <c r="CU25" s="122">
        <v>0</v>
      </c>
      <c r="CV25" s="122">
        <v>0</v>
      </c>
      <c r="CW25" s="122">
        <v>0</v>
      </c>
      <c r="CX25" s="122">
        <v>3.700267599062599E-4</v>
      </c>
      <c r="CY25" s="122">
        <v>0</v>
      </c>
      <c r="CZ25" s="122">
        <v>0</v>
      </c>
      <c r="DA25" s="122">
        <v>0</v>
      </c>
      <c r="DB25" s="122">
        <v>5.2836668648041738E-4</v>
      </c>
      <c r="DC25" s="122">
        <v>0</v>
      </c>
      <c r="DD25" s="122">
        <v>1.0958236941434312E-3</v>
      </c>
      <c r="DE25" s="122">
        <v>4.502983226387482E-5</v>
      </c>
      <c r="DF25" s="122">
        <v>0</v>
      </c>
      <c r="DG25" s="127">
        <v>1.2941074971961004E-4</v>
      </c>
      <c r="DH25" s="127">
        <v>2.2275807949411249E-3</v>
      </c>
      <c r="DI25" s="121"/>
    </row>
    <row r="26" spans="2:113" x14ac:dyDescent="0.15">
      <c r="B26" s="265" t="s">
        <v>36</v>
      </c>
      <c r="C26" s="266" t="s">
        <v>307</v>
      </c>
      <c r="D26" s="122">
        <v>0</v>
      </c>
      <c r="E26" s="122">
        <v>0</v>
      </c>
      <c r="F26" s="122">
        <v>0</v>
      </c>
      <c r="G26" s="122">
        <v>0</v>
      </c>
      <c r="H26" s="122">
        <v>0</v>
      </c>
      <c r="I26" s="122">
        <v>0</v>
      </c>
      <c r="J26" s="122">
        <v>0</v>
      </c>
      <c r="K26" s="122">
        <v>7.1177095557854828E-5</v>
      </c>
      <c r="L26" s="122">
        <v>0</v>
      </c>
      <c r="M26" s="122">
        <v>0</v>
      </c>
      <c r="N26" s="122">
        <v>0</v>
      </c>
      <c r="O26" s="122">
        <v>6.8259385665529011E-3</v>
      </c>
      <c r="P26" s="122">
        <v>0</v>
      </c>
      <c r="Q26" s="122">
        <v>2.1109770808202654E-3</v>
      </c>
      <c r="R26" s="122">
        <v>1.1864507326333274E-4</v>
      </c>
      <c r="S26" s="122">
        <v>7.0881769208959455E-4</v>
      </c>
      <c r="T26" s="122">
        <v>6.0655458043482383E-4</v>
      </c>
      <c r="U26" s="122">
        <v>3.5871681869427077E-4</v>
      </c>
      <c r="V26" s="124">
        <v>0</v>
      </c>
      <c r="W26" s="122">
        <v>0</v>
      </c>
      <c r="X26" s="122">
        <v>0</v>
      </c>
      <c r="Y26" s="122">
        <v>0</v>
      </c>
      <c r="Z26" s="122">
        <v>0</v>
      </c>
      <c r="AA26" s="122">
        <v>6.25E-2</v>
      </c>
      <c r="AB26" s="122">
        <v>0</v>
      </c>
      <c r="AC26" s="122">
        <v>1.3386423966628746E-2</v>
      </c>
      <c r="AD26" s="122">
        <v>0</v>
      </c>
      <c r="AE26" s="122">
        <v>0</v>
      </c>
      <c r="AF26" s="122">
        <v>0.12158394648829432</v>
      </c>
      <c r="AG26" s="122">
        <v>7.176542956735698E-4</v>
      </c>
      <c r="AH26" s="122">
        <v>3.4522439585730723E-3</v>
      </c>
      <c r="AI26" s="124">
        <v>1.937984496124031E-3</v>
      </c>
      <c r="AJ26" s="122">
        <v>0</v>
      </c>
      <c r="AK26" s="122">
        <v>0</v>
      </c>
      <c r="AL26" s="122">
        <v>2.5002538328764341E-3</v>
      </c>
      <c r="AM26" s="122">
        <v>0</v>
      </c>
      <c r="AN26" s="122">
        <v>0</v>
      </c>
      <c r="AO26" s="122">
        <v>0</v>
      </c>
      <c r="AP26" s="122">
        <v>0</v>
      </c>
      <c r="AQ26" s="122">
        <v>0</v>
      </c>
      <c r="AR26" s="122">
        <v>5.1508366874166876E-3</v>
      </c>
      <c r="AS26" s="122">
        <v>8.5246404732880389E-6</v>
      </c>
      <c r="AT26" s="122">
        <v>2.0203652820429932E-5</v>
      </c>
      <c r="AU26" s="122">
        <v>3.4168059015071531E-6</v>
      </c>
      <c r="AV26" s="122">
        <v>6.3269536550644769E-5</v>
      </c>
      <c r="AW26" s="122">
        <v>2.15649287681939E-3</v>
      </c>
      <c r="AX26" s="122">
        <v>2.526810636109887E-3</v>
      </c>
      <c r="AY26" s="122">
        <v>1.9700671380642808E-3</v>
      </c>
      <c r="AZ26" s="122">
        <v>2.2156874757499642E-3</v>
      </c>
      <c r="BA26" s="122">
        <v>4.7050683272790179E-3</v>
      </c>
      <c r="BB26" s="122">
        <v>0</v>
      </c>
      <c r="BC26" s="122">
        <v>3.5976541323739591E-3</v>
      </c>
      <c r="BD26" s="122">
        <v>7.7306502976877281E-4</v>
      </c>
      <c r="BE26" s="122">
        <v>1.127383315826812E-3</v>
      </c>
      <c r="BF26" s="122">
        <v>0</v>
      </c>
      <c r="BG26" s="122">
        <v>0</v>
      </c>
      <c r="BH26" s="122">
        <v>2.1963981704365464E-3</v>
      </c>
      <c r="BI26" s="122">
        <v>0</v>
      </c>
      <c r="BJ26" s="122">
        <v>0</v>
      </c>
      <c r="BK26" s="122">
        <v>2.4838801249036863E-3</v>
      </c>
      <c r="BL26" s="124">
        <v>0</v>
      </c>
      <c r="BM26" s="124">
        <v>0</v>
      </c>
      <c r="BN26" s="122">
        <v>0</v>
      </c>
      <c r="BO26" s="122">
        <v>0</v>
      </c>
      <c r="BP26" s="122">
        <v>0</v>
      </c>
      <c r="BQ26" s="122">
        <v>0</v>
      </c>
      <c r="BR26" s="122">
        <v>0</v>
      </c>
      <c r="BS26" s="122">
        <v>0</v>
      </c>
      <c r="BT26" s="122">
        <v>0</v>
      </c>
      <c r="BU26" s="122">
        <v>0</v>
      </c>
      <c r="BV26" s="122">
        <v>0</v>
      </c>
      <c r="BW26" s="122">
        <v>0</v>
      </c>
      <c r="BX26" s="122">
        <v>0</v>
      </c>
      <c r="BY26" s="122">
        <v>0</v>
      </c>
      <c r="BZ26" s="122">
        <v>0</v>
      </c>
      <c r="CA26" s="122">
        <v>0</v>
      </c>
      <c r="CB26" s="122">
        <v>0</v>
      </c>
      <c r="CC26" s="122">
        <v>0</v>
      </c>
      <c r="CD26" s="122">
        <v>0</v>
      </c>
      <c r="CE26" s="122">
        <v>0</v>
      </c>
      <c r="CF26" s="122">
        <v>0</v>
      </c>
      <c r="CG26" s="122">
        <v>0</v>
      </c>
      <c r="CH26" s="122">
        <v>0</v>
      </c>
      <c r="CI26" s="122">
        <v>0</v>
      </c>
      <c r="CJ26" s="122">
        <v>0</v>
      </c>
      <c r="CK26" s="122">
        <v>0</v>
      </c>
      <c r="CL26" s="122">
        <v>0</v>
      </c>
      <c r="CM26" s="122">
        <v>2.9949535033468607E-5</v>
      </c>
      <c r="CN26" s="122">
        <v>0</v>
      </c>
      <c r="CO26" s="122">
        <v>0</v>
      </c>
      <c r="CP26" s="122">
        <v>0</v>
      </c>
      <c r="CQ26" s="122">
        <v>1.7591019784400064E-4</v>
      </c>
      <c r="CR26" s="122">
        <v>5.2359596603455732E-4</v>
      </c>
      <c r="CS26" s="122">
        <v>0</v>
      </c>
      <c r="CT26" s="122">
        <v>1.4352144210345025E-5</v>
      </c>
      <c r="CU26" s="122">
        <v>0</v>
      </c>
      <c r="CV26" s="122">
        <v>0</v>
      </c>
      <c r="CW26" s="122">
        <v>0</v>
      </c>
      <c r="CX26" s="122">
        <v>0</v>
      </c>
      <c r="CY26" s="122">
        <v>0</v>
      </c>
      <c r="CZ26" s="122">
        <v>0</v>
      </c>
      <c r="DA26" s="122">
        <v>0</v>
      </c>
      <c r="DB26" s="122">
        <v>0</v>
      </c>
      <c r="DC26" s="122">
        <v>0</v>
      </c>
      <c r="DD26" s="122">
        <v>0</v>
      </c>
      <c r="DE26" s="122">
        <v>0</v>
      </c>
      <c r="DF26" s="122">
        <v>0</v>
      </c>
      <c r="DG26" s="127">
        <v>5.8953785983377905E-4</v>
      </c>
      <c r="DH26" s="127">
        <v>1.8658098927530832E-3</v>
      </c>
      <c r="DI26" s="121"/>
    </row>
    <row r="27" spans="2:113" x14ac:dyDescent="0.15">
      <c r="B27" s="265" t="s">
        <v>38</v>
      </c>
      <c r="C27" s="266" t="s">
        <v>309</v>
      </c>
      <c r="D27" s="122">
        <v>0</v>
      </c>
      <c r="E27" s="122">
        <v>0</v>
      </c>
      <c r="F27" s="122">
        <v>0</v>
      </c>
      <c r="G27" s="122">
        <v>0</v>
      </c>
      <c r="H27" s="122">
        <v>0</v>
      </c>
      <c r="I27" s="122">
        <v>0</v>
      </c>
      <c r="J27" s="122">
        <v>0</v>
      </c>
      <c r="K27" s="122">
        <v>0</v>
      </c>
      <c r="L27" s="122">
        <v>0</v>
      </c>
      <c r="M27" s="122">
        <v>0</v>
      </c>
      <c r="N27" s="122">
        <v>0</v>
      </c>
      <c r="O27" s="122">
        <v>0.13765642775881684</v>
      </c>
      <c r="P27" s="122">
        <v>7.5173346862844576E-2</v>
      </c>
      <c r="Q27" s="122">
        <v>1.1308805790108564E-4</v>
      </c>
      <c r="R27" s="122">
        <v>2.9661268315833185E-4</v>
      </c>
      <c r="S27" s="122">
        <v>4.6073149985823648E-4</v>
      </c>
      <c r="T27" s="122">
        <v>0</v>
      </c>
      <c r="U27" s="122">
        <v>0</v>
      </c>
      <c r="V27" s="124">
        <v>0</v>
      </c>
      <c r="W27" s="122">
        <v>0</v>
      </c>
      <c r="X27" s="122">
        <v>0</v>
      </c>
      <c r="Y27" s="122">
        <v>0</v>
      </c>
      <c r="Z27" s="122">
        <v>0</v>
      </c>
      <c r="AA27" s="122">
        <v>0</v>
      </c>
      <c r="AB27" s="122">
        <v>0</v>
      </c>
      <c r="AC27" s="122">
        <v>0</v>
      </c>
      <c r="AD27" s="122">
        <v>0</v>
      </c>
      <c r="AE27" s="122">
        <v>7.4460163812360388E-4</v>
      </c>
      <c r="AF27" s="122">
        <v>3.317725752508361E-4</v>
      </c>
      <c r="AG27" s="122">
        <v>1.0252204223908141E-4</v>
      </c>
      <c r="AH27" s="122">
        <v>0</v>
      </c>
      <c r="AI27" s="124">
        <v>1.6149870801033591E-3</v>
      </c>
      <c r="AJ27" s="122">
        <v>0</v>
      </c>
      <c r="AK27" s="122">
        <v>0</v>
      </c>
      <c r="AL27" s="122">
        <v>2.1613869428368362E-2</v>
      </c>
      <c r="AM27" s="122">
        <v>0</v>
      </c>
      <c r="AN27" s="122">
        <v>0</v>
      </c>
      <c r="AO27" s="122">
        <v>0</v>
      </c>
      <c r="AP27" s="122">
        <v>0</v>
      </c>
      <c r="AQ27" s="122">
        <v>0</v>
      </c>
      <c r="AR27" s="122">
        <v>0</v>
      </c>
      <c r="AS27" s="122">
        <v>0</v>
      </c>
      <c r="AT27" s="122">
        <v>0</v>
      </c>
      <c r="AU27" s="122">
        <v>0</v>
      </c>
      <c r="AV27" s="122">
        <v>0</v>
      </c>
      <c r="AW27" s="122">
        <v>4.9208562289838431E-4</v>
      </c>
      <c r="AX27" s="122">
        <v>0</v>
      </c>
      <c r="AY27" s="122">
        <v>0</v>
      </c>
      <c r="AZ27" s="122">
        <v>0</v>
      </c>
      <c r="BA27" s="122">
        <v>0</v>
      </c>
      <c r="BB27" s="122">
        <v>0</v>
      </c>
      <c r="BC27" s="122">
        <v>0</v>
      </c>
      <c r="BD27" s="122">
        <v>0</v>
      </c>
      <c r="BE27" s="122">
        <v>0</v>
      </c>
      <c r="BF27" s="122">
        <v>0</v>
      </c>
      <c r="BG27" s="122">
        <v>0</v>
      </c>
      <c r="BH27" s="122">
        <v>0</v>
      </c>
      <c r="BI27" s="122">
        <v>0</v>
      </c>
      <c r="BJ27" s="122">
        <v>0</v>
      </c>
      <c r="BK27" s="122">
        <v>7.9078632547954098E-3</v>
      </c>
      <c r="BL27" s="124">
        <v>0</v>
      </c>
      <c r="BM27" s="124">
        <v>0</v>
      </c>
      <c r="BN27" s="122">
        <v>0</v>
      </c>
      <c r="BO27" s="122">
        <v>0</v>
      </c>
      <c r="BP27" s="122">
        <v>0</v>
      </c>
      <c r="BQ27" s="122">
        <v>0</v>
      </c>
      <c r="BR27" s="122">
        <v>0</v>
      </c>
      <c r="BS27" s="122">
        <v>0</v>
      </c>
      <c r="BT27" s="122">
        <v>0</v>
      </c>
      <c r="BU27" s="122">
        <v>0</v>
      </c>
      <c r="BV27" s="122">
        <v>0</v>
      </c>
      <c r="BW27" s="122">
        <v>0</v>
      </c>
      <c r="BX27" s="122">
        <v>0</v>
      </c>
      <c r="BY27" s="122">
        <v>0</v>
      </c>
      <c r="BZ27" s="122">
        <v>0</v>
      </c>
      <c r="CA27" s="122">
        <v>0</v>
      </c>
      <c r="CB27" s="122">
        <v>0</v>
      </c>
      <c r="CC27" s="122">
        <v>0</v>
      </c>
      <c r="CD27" s="122">
        <v>0</v>
      </c>
      <c r="CE27" s="122">
        <v>0</v>
      </c>
      <c r="CF27" s="122">
        <v>0</v>
      </c>
      <c r="CG27" s="122">
        <v>0</v>
      </c>
      <c r="CH27" s="122">
        <v>0</v>
      </c>
      <c r="CI27" s="122">
        <v>0</v>
      </c>
      <c r="CJ27" s="122">
        <v>0</v>
      </c>
      <c r="CK27" s="122">
        <v>0</v>
      </c>
      <c r="CL27" s="122">
        <v>0</v>
      </c>
      <c r="CM27" s="122">
        <v>0</v>
      </c>
      <c r="CN27" s="122">
        <v>0</v>
      </c>
      <c r="CO27" s="122">
        <v>0</v>
      </c>
      <c r="CP27" s="122">
        <v>0</v>
      </c>
      <c r="CQ27" s="122">
        <v>0</v>
      </c>
      <c r="CR27" s="122">
        <v>0</v>
      </c>
      <c r="CS27" s="122">
        <v>0</v>
      </c>
      <c r="CT27" s="122">
        <v>0</v>
      </c>
      <c r="CU27" s="122">
        <v>0</v>
      </c>
      <c r="CV27" s="122">
        <v>0</v>
      </c>
      <c r="CW27" s="122">
        <v>0</v>
      </c>
      <c r="CX27" s="122">
        <v>0</v>
      </c>
      <c r="CY27" s="122">
        <v>0</v>
      </c>
      <c r="CZ27" s="122">
        <v>0</v>
      </c>
      <c r="DA27" s="122">
        <v>0</v>
      </c>
      <c r="DB27" s="122">
        <v>0</v>
      </c>
      <c r="DC27" s="122">
        <v>0</v>
      </c>
      <c r="DD27" s="122">
        <v>0</v>
      </c>
      <c r="DE27" s="122">
        <v>0</v>
      </c>
      <c r="DF27" s="122">
        <v>0</v>
      </c>
      <c r="DG27" s="127">
        <v>4.3136916573203351E-5</v>
      </c>
      <c r="DH27" s="127">
        <v>2.6460381042935749E-4</v>
      </c>
      <c r="DI27" s="121"/>
    </row>
    <row r="28" spans="2:113" x14ac:dyDescent="0.15">
      <c r="B28" s="267" t="s">
        <v>40</v>
      </c>
      <c r="C28" s="268" t="s">
        <v>310</v>
      </c>
      <c r="D28" s="123">
        <v>0</v>
      </c>
      <c r="E28" s="123">
        <v>9.9774395475199385E-3</v>
      </c>
      <c r="F28" s="123">
        <v>5.4339388293743202E-4</v>
      </c>
      <c r="G28" s="123">
        <v>0</v>
      </c>
      <c r="H28" s="123">
        <v>2.2918258212375861E-3</v>
      </c>
      <c r="I28" s="123">
        <v>0</v>
      </c>
      <c r="J28" s="123">
        <v>0</v>
      </c>
      <c r="K28" s="123">
        <v>0</v>
      </c>
      <c r="L28" s="123">
        <v>0</v>
      </c>
      <c r="M28" s="123">
        <v>0</v>
      </c>
      <c r="N28" s="123">
        <v>0</v>
      </c>
      <c r="O28" s="123">
        <v>0</v>
      </c>
      <c r="P28" s="123">
        <v>8.4559445290038893E-5</v>
      </c>
      <c r="Q28" s="123">
        <v>0</v>
      </c>
      <c r="R28" s="123">
        <v>0</v>
      </c>
      <c r="S28" s="123">
        <v>0</v>
      </c>
      <c r="T28" s="123">
        <v>0</v>
      </c>
      <c r="U28" s="123">
        <v>0</v>
      </c>
      <c r="V28" s="133">
        <v>0</v>
      </c>
      <c r="W28" s="123">
        <v>0</v>
      </c>
      <c r="X28" s="123">
        <v>0</v>
      </c>
      <c r="Y28" s="123">
        <v>0</v>
      </c>
      <c r="Z28" s="123">
        <v>0</v>
      </c>
      <c r="AA28" s="123">
        <v>0</v>
      </c>
      <c r="AB28" s="123">
        <v>8.0372589560740962E-2</v>
      </c>
      <c r="AC28" s="123">
        <v>1.061812665908229E-3</v>
      </c>
      <c r="AD28" s="123">
        <v>0</v>
      </c>
      <c r="AE28" s="123">
        <v>0</v>
      </c>
      <c r="AF28" s="123">
        <v>0</v>
      </c>
      <c r="AG28" s="123">
        <v>0</v>
      </c>
      <c r="AH28" s="123">
        <v>0</v>
      </c>
      <c r="AI28" s="133">
        <v>0</v>
      </c>
      <c r="AJ28" s="123">
        <v>0</v>
      </c>
      <c r="AK28" s="123">
        <v>0</v>
      </c>
      <c r="AL28" s="123">
        <v>0</v>
      </c>
      <c r="AM28" s="123">
        <v>0</v>
      </c>
      <c r="AN28" s="123">
        <v>0</v>
      </c>
      <c r="AO28" s="123">
        <v>0</v>
      </c>
      <c r="AP28" s="123">
        <v>0</v>
      </c>
      <c r="AQ28" s="123">
        <v>0</v>
      </c>
      <c r="AR28" s="123">
        <v>0</v>
      </c>
      <c r="AS28" s="123">
        <v>0</v>
      </c>
      <c r="AT28" s="123">
        <v>0</v>
      </c>
      <c r="AU28" s="123">
        <v>0</v>
      </c>
      <c r="AV28" s="123">
        <v>0</v>
      </c>
      <c r="AW28" s="123">
        <v>0</v>
      </c>
      <c r="AX28" s="123">
        <v>0</v>
      </c>
      <c r="AY28" s="123">
        <v>0</v>
      </c>
      <c r="AZ28" s="123">
        <v>0</v>
      </c>
      <c r="BA28" s="123">
        <v>0</v>
      </c>
      <c r="BB28" s="123">
        <v>0</v>
      </c>
      <c r="BC28" s="123">
        <v>0</v>
      </c>
      <c r="BD28" s="123">
        <v>0</v>
      </c>
      <c r="BE28" s="123">
        <v>0</v>
      </c>
      <c r="BF28" s="123">
        <v>0</v>
      </c>
      <c r="BG28" s="123">
        <v>0</v>
      </c>
      <c r="BH28" s="123">
        <v>0</v>
      </c>
      <c r="BI28" s="123">
        <v>0</v>
      </c>
      <c r="BJ28" s="123">
        <v>0</v>
      </c>
      <c r="BK28" s="123">
        <v>0</v>
      </c>
      <c r="BL28" s="133">
        <v>0</v>
      </c>
      <c r="BM28" s="133">
        <v>0</v>
      </c>
      <c r="BN28" s="123">
        <v>0</v>
      </c>
      <c r="BO28" s="123">
        <v>0</v>
      </c>
      <c r="BP28" s="123">
        <v>0</v>
      </c>
      <c r="BQ28" s="123">
        <v>0</v>
      </c>
      <c r="BR28" s="123">
        <v>0</v>
      </c>
      <c r="BS28" s="123">
        <v>3.1697395530667231E-5</v>
      </c>
      <c r="BT28" s="123">
        <v>6.257847421023555E-3</v>
      </c>
      <c r="BU28" s="123">
        <v>0</v>
      </c>
      <c r="BV28" s="123">
        <v>0</v>
      </c>
      <c r="BW28" s="123">
        <v>0</v>
      </c>
      <c r="BX28" s="123">
        <v>0</v>
      </c>
      <c r="BY28" s="123">
        <v>0</v>
      </c>
      <c r="BZ28" s="123">
        <v>0</v>
      </c>
      <c r="CA28" s="123">
        <v>2.4570266046840754E-5</v>
      </c>
      <c r="CB28" s="123">
        <v>0</v>
      </c>
      <c r="CC28" s="123">
        <v>0</v>
      </c>
      <c r="CD28" s="123">
        <v>0</v>
      </c>
      <c r="CE28" s="123">
        <v>0</v>
      </c>
      <c r="CF28" s="123">
        <v>0</v>
      </c>
      <c r="CG28" s="123">
        <v>0</v>
      </c>
      <c r="CH28" s="123">
        <v>8.4807366125514902E-4</v>
      </c>
      <c r="CI28" s="123">
        <v>0</v>
      </c>
      <c r="CJ28" s="123">
        <v>0</v>
      </c>
      <c r="CK28" s="123">
        <v>0</v>
      </c>
      <c r="CL28" s="123">
        <v>0</v>
      </c>
      <c r="CM28" s="123">
        <v>0</v>
      </c>
      <c r="CN28" s="123">
        <v>2.7927420442554408E-4</v>
      </c>
      <c r="CO28" s="123">
        <v>8.0249093185247015E-6</v>
      </c>
      <c r="CP28" s="123">
        <v>9.1418927234050034E-4</v>
      </c>
      <c r="CQ28" s="123">
        <v>0.22792876736426054</v>
      </c>
      <c r="CR28" s="123">
        <v>2.4722835613631707E-2</v>
      </c>
      <c r="CS28" s="123">
        <v>1.0297594781899715E-2</v>
      </c>
      <c r="CT28" s="123">
        <v>5.3102933578276596E-3</v>
      </c>
      <c r="CU28" s="123">
        <v>0</v>
      </c>
      <c r="CV28" s="123">
        <v>0</v>
      </c>
      <c r="CW28" s="123">
        <v>0</v>
      </c>
      <c r="CX28" s="123">
        <v>0</v>
      </c>
      <c r="CY28" s="123">
        <v>0</v>
      </c>
      <c r="CZ28" s="123">
        <v>2.4392425338851443E-5</v>
      </c>
      <c r="DA28" s="123">
        <v>0</v>
      </c>
      <c r="DB28" s="123">
        <v>0</v>
      </c>
      <c r="DC28" s="123">
        <v>1.2674592511850743E-5</v>
      </c>
      <c r="DD28" s="123">
        <v>9.7284792402289058E-2</v>
      </c>
      <c r="DE28" s="123">
        <v>0</v>
      </c>
      <c r="DF28" s="123">
        <v>0</v>
      </c>
      <c r="DG28" s="128">
        <v>1.2941074971961003E-3</v>
      </c>
      <c r="DH28" s="128">
        <v>1.2139162103623828E-2</v>
      </c>
      <c r="DI28" s="121"/>
    </row>
    <row r="29" spans="2:113" x14ac:dyDescent="0.15">
      <c r="B29" s="265" t="s">
        <v>41</v>
      </c>
      <c r="C29" s="266" t="s">
        <v>628</v>
      </c>
      <c r="D29" s="122">
        <v>3.456995508234903E-2</v>
      </c>
      <c r="E29" s="122">
        <v>1.5887642591592259E-3</v>
      </c>
      <c r="F29" s="122">
        <v>5.9773327123117531E-3</v>
      </c>
      <c r="G29" s="122">
        <v>1.8235696375655346E-4</v>
      </c>
      <c r="H29" s="122">
        <v>7.6394194041252863E-4</v>
      </c>
      <c r="I29" s="122">
        <v>0</v>
      </c>
      <c r="J29" s="122">
        <v>3.0812988859919414E-3</v>
      </c>
      <c r="K29" s="122">
        <v>1.9408778739922366E-3</v>
      </c>
      <c r="L29" s="122">
        <v>6.2329604211713826E-3</v>
      </c>
      <c r="M29" s="122">
        <v>0</v>
      </c>
      <c r="N29" s="122">
        <v>0</v>
      </c>
      <c r="O29" s="122">
        <v>1.0997345468335229E-2</v>
      </c>
      <c r="P29" s="122">
        <v>1.1500084559445289E-2</v>
      </c>
      <c r="Q29" s="122">
        <v>2.4087756332931243E-2</v>
      </c>
      <c r="R29" s="122">
        <v>3.7195230468054813E-2</v>
      </c>
      <c r="S29" s="122">
        <v>4.3592288063510065E-3</v>
      </c>
      <c r="T29" s="122">
        <v>2.25752032905586E-2</v>
      </c>
      <c r="U29" s="122">
        <v>3.3104437839499845E-2</v>
      </c>
      <c r="V29" s="124">
        <v>4.6604527296937419E-3</v>
      </c>
      <c r="W29" s="122">
        <v>1.4184397163120567E-2</v>
      </c>
      <c r="X29" s="122">
        <v>0</v>
      </c>
      <c r="Y29" s="122">
        <v>0</v>
      </c>
      <c r="Z29" s="122">
        <v>8.4951456310679609E-3</v>
      </c>
      <c r="AA29" s="122">
        <v>0</v>
      </c>
      <c r="AB29" s="122">
        <v>1.9283514072323728E-2</v>
      </c>
      <c r="AC29" s="122">
        <v>0.13830109973454682</v>
      </c>
      <c r="AD29" s="122">
        <v>0</v>
      </c>
      <c r="AE29" s="122">
        <v>3.2514271531397368E-2</v>
      </c>
      <c r="AF29" s="122">
        <v>4.7732441471571904E-3</v>
      </c>
      <c r="AG29" s="122">
        <v>1.2712733237646094E-2</v>
      </c>
      <c r="AH29" s="122">
        <v>6.3291139240506328E-3</v>
      </c>
      <c r="AI29" s="124">
        <v>3.875968992248062E-3</v>
      </c>
      <c r="AJ29" s="122">
        <v>7.0022221073846314E-3</v>
      </c>
      <c r="AK29" s="122">
        <v>5.9980806142034544E-4</v>
      </c>
      <c r="AL29" s="122">
        <v>1.0077165194435984E-2</v>
      </c>
      <c r="AM29" s="122">
        <v>0</v>
      </c>
      <c r="AN29" s="122">
        <v>0</v>
      </c>
      <c r="AO29" s="122">
        <v>5.8013052936910807E-3</v>
      </c>
      <c r="AP29" s="122">
        <v>1.6864354376299961E-4</v>
      </c>
      <c r="AQ29" s="122">
        <v>0</v>
      </c>
      <c r="AR29" s="122">
        <v>2.5754183437083438E-3</v>
      </c>
      <c r="AS29" s="122">
        <v>7.8682431568448605E-3</v>
      </c>
      <c r="AT29" s="122">
        <v>5.5223317709175148E-3</v>
      </c>
      <c r="AU29" s="122">
        <v>2.6241069323574935E-3</v>
      </c>
      <c r="AV29" s="122">
        <v>3.0885523763538431E-3</v>
      </c>
      <c r="AW29" s="122">
        <v>4.0814160487454227E-3</v>
      </c>
      <c r="AX29" s="122">
        <v>3.3592870084716711E-3</v>
      </c>
      <c r="AY29" s="122">
        <v>4.2497976739149434E-3</v>
      </c>
      <c r="AZ29" s="122">
        <v>4.104637627887031E-3</v>
      </c>
      <c r="BA29" s="122">
        <v>3.5806953814218993E-3</v>
      </c>
      <c r="BB29" s="122">
        <v>3.6297838480068888E-3</v>
      </c>
      <c r="BC29" s="122">
        <v>6.5546301315854323E-3</v>
      </c>
      <c r="BD29" s="122">
        <v>5.6768357409886002E-3</v>
      </c>
      <c r="BE29" s="122">
        <v>7.3967344379856689E-3</v>
      </c>
      <c r="BF29" s="122">
        <v>0</v>
      </c>
      <c r="BG29" s="122">
        <v>6.4267352185089976E-3</v>
      </c>
      <c r="BH29" s="122">
        <v>1.13112859302092E-2</v>
      </c>
      <c r="BI29" s="122">
        <v>2.8347775666011663E-3</v>
      </c>
      <c r="BJ29" s="122">
        <v>2.1283255086071988E-3</v>
      </c>
      <c r="BK29" s="122">
        <v>1.8451680927855957E-2</v>
      </c>
      <c r="BL29" s="124">
        <v>2.6501766784452294E-4</v>
      </c>
      <c r="BM29" s="124">
        <v>5.6193496085131713E-3</v>
      </c>
      <c r="BN29" s="122">
        <v>6.4037023085615884E-3</v>
      </c>
      <c r="BO29" s="122">
        <v>1.5682682432619981E-3</v>
      </c>
      <c r="BP29" s="122">
        <v>1.9371135458476033E-3</v>
      </c>
      <c r="BQ29" s="122">
        <v>3.9148443066419245E-6</v>
      </c>
      <c r="BR29" s="122">
        <v>5.7899090157154673E-3</v>
      </c>
      <c r="BS29" s="122">
        <v>1.3735538063289134E-3</v>
      </c>
      <c r="BT29" s="122">
        <v>2.9832755763145999E-3</v>
      </c>
      <c r="BU29" s="122">
        <v>1.0344551136995477E-5</v>
      </c>
      <c r="BV29" s="122">
        <v>2.6529745967478614E-5</v>
      </c>
      <c r="BW29" s="122">
        <v>1.6750068047151441E-5</v>
      </c>
      <c r="BX29" s="122">
        <v>1.7675183159085486E-5</v>
      </c>
      <c r="BY29" s="122">
        <v>4.1898070814355164E-5</v>
      </c>
      <c r="BZ29" s="122">
        <v>1.5787811809283233E-4</v>
      </c>
      <c r="CA29" s="122">
        <v>4.2260857600566096E-4</v>
      </c>
      <c r="CB29" s="122">
        <v>1.3357944333802885E-4</v>
      </c>
      <c r="CC29" s="122">
        <v>0</v>
      </c>
      <c r="CD29" s="122">
        <v>0</v>
      </c>
      <c r="CE29" s="122">
        <v>0</v>
      </c>
      <c r="CF29" s="122">
        <v>2.503755633450175E-4</v>
      </c>
      <c r="CG29" s="122">
        <v>5.6783654277203853E-4</v>
      </c>
      <c r="CH29" s="122">
        <v>0</v>
      </c>
      <c r="CI29" s="122">
        <v>0</v>
      </c>
      <c r="CJ29" s="122">
        <v>3.9711101734878757E-4</v>
      </c>
      <c r="CK29" s="122">
        <v>8.8728255472254099E-4</v>
      </c>
      <c r="CL29" s="122">
        <v>0</v>
      </c>
      <c r="CM29" s="122">
        <v>4.088111532068465E-3</v>
      </c>
      <c r="CN29" s="122">
        <v>4.3953951491974835E-4</v>
      </c>
      <c r="CO29" s="122">
        <v>3.4774607046940367E-5</v>
      </c>
      <c r="CP29" s="122">
        <v>9.4442784057945529E-3</v>
      </c>
      <c r="CQ29" s="122">
        <v>1.7810907531705064E-3</v>
      </c>
      <c r="CR29" s="122">
        <v>1.2111002344799325E-2</v>
      </c>
      <c r="CS29" s="122">
        <v>4.0114145943742352E-3</v>
      </c>
      <c r="CT29" s="122">
        <v>2.832156457508085E-3</v>
      </c>
      <c r="CU29" s="122">
        <v>2.3211850008375409E-3</v>
      </c>
      <c r="CV29" s="122">
        <v>2.7473395016894557E-3</v>
      </c>
      <c r="CW29" s="122">
        <v>3.4946423198870605E-3</v>
      </c>
      <c r="CX29" s="122">
        <v>6.4084344650431968E-3</v>
      </c>
      <c r="CY29" s="122">
        <v>3.5300531802603392E-3</v>
      </c>
      <c r="CZ29" s="122">
        <v>4.3255900934229888E-3</v>
      </c>
      <c r="DA29" s="122">
        <v>2.578425369372972E-3</v>
      </c>
      <c r="DB29" s="122">
        <v>2.579750346740638E-2</v>
      </c>
      <c r="DC29" s="122">
        <v>1.6857208040761489E-3</v>
      </c>
      <c r="DD29" s="122">
        <v>2.4351637647631802E-4</v>
      </c>
      <c r="DE29" s="122">
        <v>9.5238095238095247E-3</v>
      </c>
      <c r="DF29" s="122">
        <v>9.3345377898223433E-3</v>
      </c>
      <c r="DG29" s="127">
        <v>4.7450608230523682E-4</v>
      </c>
      <c r="DH29" s="127">
        <v>4.0818247778101292E-3</v>
      </c>
      <c r="DI29" s="121"/>
    </row>
    <row r="30" spans="2:113" x14ac:dyDescent="0.15">
      <c r="B30" s="265" t="s">
        <v>42</v>
      </c>
      <c r="C30" s="266" t="s">
        <v>317</v>
      </c>
      <c r="D30" s="122">
        <v>1.1657794044252203E-2</v>
      </c>
      <c r="E30" s="122">
        <v>1.6523148295255949E-3</v>
      </c>
      <c r="F30" s="122">
        <v>4.4247787610619468E-3</v>
      </c>
      <c r="G30" s="122">
        <v>1.3479218904338576E-2</v>
      </c>
      <c r="H30" s="122">
        <v>2.4064171122994651E-2</v>
      </c>
      <c r="I30" s="122">
        <v>0</v>
      </c>
      <c r="J30" s="122">
        <v>2.1569092201943588E-2</v>
      </c>
      <c r="K30" s="122">
        <v>3.0449908684994477E-3</v>
      </c>
      <c r="L30" s="122">
        <v>5.9133214252138763E-3</v>
      </c>
      <c r="M30" s="122">
        <v>4.0420371867421184E-3</v>
      </c>
      <c r="N30" s="122">
        <v>0</v>
      </c>
      <c r="O30" s="122">
        <v>7.5843761850587785E-3</v>
      </c>
      <c r="P30" s="122">
        <v>2.367664468121089E-3</v>
      </c>
      <c r="Q30" s="122">
        <v>2.2240651387213511E-3</v>
      </c>
      <c r="R30" s="122">
        <v>1.8983211722133238E-3</v>
      </c>
      <c r="S30" s="122">
        <v>3.1542387297986956E-3</v>
      </c>
      <c r="T30" s="122">
        <v>2.1418958621604715E-3</v>
      </c>
      <c r="U30" s="122">
        <v>2.1181374056233131E-3</v>
      </c>
      <c r="V30" s="124">
        <v>5.4926764314247672E-2</v>
      </c>
      <c r="W30" s="122">
        <v>2.1774293890755258E-2</v>
      </c>
      <c r="X30" s="122">
        <v>0</v>
      </c>
      <c r="Y30" s="122">
        <v>0</v>
      </c>
      <c r="Z30" s="122">
        <v>0</v>
      </c>
      <c r="AA30" s="122">
        <v>0</v>
      </c>
      <c r="AB30" s="122">
        <v>2.5212034263049072E-3</v>
      </c>
      <c r="AC30" s="122">
        <v>4.5885475919605614E-3</v>
      </c>
      <c r="AD30" s="122">
        <v>5.0847457627118647E-2</v>
      </c>
      <c r="AE30" s="122">
        <v>0.23790022338049144</v>
      </c>
      <c r="AF30" s="122">
        <v>7.1170568561872908E-4</v>
      </c>
      <c r="AG30" s="122">
        <v>3.0756612671724421E-3</v>
      </c>
      <c r="AH30" s="122">
        <v>2.0138089758342925E-3</v>
      </c>
      <c r="AI30" s="124">
        <v>3.9082687338501294E-2</v>
      </c>
      <c r="AJ30" s="122">
        <v>5.4777530876957267E-3</v>
      </c>
      <c r="AK30" s="122">
        <v>5.7221689059500959E-2</v>
      </c>
      <c r="AL30" s="122">
        <v>1.9215148746065589E-2</v>
      </c>
      <c r="AM30" s="122">
        <v>0</v>
      </c>
      <c r="AN30" s="122">
        <v>0</v>
      </c>
      <c r="AO30" s="122">
        <v>1.1207067044630497E-3</v>
      </c>
      <c r="AP30" s="122">
        <v>5.0593063128899886E-4</v>
      </c>
      <c r="AQ30" s="122">
        <v>5.6663968382457981E-3</v>
      </c>
      <c r="AR30" s="122">
        <v>5.6943923177470912E-3</v>
      </c>
      <c r="AS30" s="122">
        <v>4.4157637651632041E-3</v>
      </c>
      <c r="AT30" s="122">
        <v>4.9364258391250467E-3</v>
      </c>
      <c r="AU30" s="122">
        <v>1.1992988714290107E-3</v>
      </c>
      <c r="AV30" s="122">
        <v>8.791135604931694E-4</v>
      </c>
      <c r="AW30" s="122">
        <v>8.2979144253453037E-4</v>
      </c>
      <c r="AX30" s="122">
        <v>2.301552323588463E-3</v>
      </c>
      <c r="AY30" s="122">
        <v>1.1246670643529934E-3</v>
      </c>
      <c r="AZ30" s="122">
        <v>9.9042251220159703E-4</v>
      </c>
      <c r="BA30" s="122">
        <v>5.8813354090987723E-4</v>
      </c>
      <c r="BB30" s="122">
        <v>3.1610730207867803E-4</v>
      </c>
      <c r="BC30" s="122">
        <v>1.5277709329259278E-3</v>
      </c>
      <c r="BD30" s="122">
        <v>2.692266272826572E-4</v>
      </c>
      <c r="BE30" s="122">
        <v>2.4747438640100751E-4</v>
      </c>
      <c r="BF30" s="122">
        <v>0</v>
      </c>
      <c r="BG30" s="122">
        <v>0</v>
      </c>
      <c r="BH30" s="122">
        <v>2.2392065305799876E-3</v>
      </c>
      <c r="BI30" s="122">
        <v>1.1306896884966016E-2</v>
      </c>
      <c r="BJ30" s="122">
        <v>6.6353677621283254E-3</v>
      </c>
      <c r="BK30" s="122">
        <v>1.4801897887181152E-3</v>
      </c>
      <c r="BL30" s="124">
        <v>7.1554770318021203E-3</v>
      </c>
      <c r="BM30" s="124">
        <v>1.6213609169924781E-3</v>
      </c>
      <c r="BN30" s="122">
        <v>2.786298109981046E-3</v>
      </c>
      <c r="BO30" s="122">
        <v>8.3617842173925108E-3</v>
      </c>
      <c r="BP30" s="122">
        <v>3.8070738221058233E-3</v>
      </c>
      <c r="BQ30" s="122">
        <v>5.5982273584979524E-4</v>
      </c>
      <c r="BR30" s="122">
        <v>4.3273930370704566E-2</v>
      </c>
      <c r="BS30" s="122">
        <v>1.223519467483755E-2</v>
      </c>
      <c r="BT30" s="122">
        <v>1.2174175079102003E-2</v>
      </c>
      <c r="BU30" s="122">
        <v>1.4758226288780214E-3</v>
      </c>
      <c r="BV30" s="122">
        <v>5.5508391562724487E-4</v>
      </c>
      <c r="BW30" s="122">
        <v>1.3693180628546304E-3</v>
      </c>
      <c r="BX30" s="122">
        <v>7.1584491794296219E-4</v>
      </c>
      <c r="BY30" s="122">
        <v>2.2051616218081665E-6</v>
      </c>
      <c r="BZ30" s="122">
        <v>2.6207767603410167E-3</v>
      </c>
      <c r="CA30" s="122">
        <v>5.0442756194164072E-2</v>
      </c>
      <c r="CB30" s="122">
        <v>0.28737390910121274</v>
      </c>
      <c r="CC30" s="122">
        <v>0.10416666666666667</v>
      </c>
      <c r="CD30" s="122">
        <v>0.16512345679012347</v>
      </c>
      <c r="CE30" s="122">
        <v>2.0281124497991968E-2</v>
      </c>
      <c r="CF30" s="122">
        <v>1.402103154732098E-3</v>
      </c>
      <c r="CG30" s="122">
        <v>1.9724848327870811E-3</v>
      </c>
      <c r="CH30" s="122">
        <v>3.6346014053792101E-3</v>
      </c>
      <c r="CI30" s="122">
        <v>6.6554406222436055E-4</v>
      </c>
      <c r="CJ30" s="122">
        <v>7.4458315752897668E-4</v>
      </c>
      <c r="CK30" s="122">
        <v>6.7563717469698082E-4</v>
      </c>
      <c r="CL30" s="122">
        <v>1.5458339774308239E-4</v>
      </c>
      <c r="CM30" s="122">
        <v>1.7520477994579133E-3</v>
      </c>
      <c r="CN30" s="122">
        <v>7.2182861132488634E-3</v>
      </c>
      <c r="CO30" s="122">
        <v>1.5434575589295841E-3</v>
      </c>
      <c r="CP30" s="122">
        <v>5.3163622299186022E-3</v>
      </c>
      <c r="CQ30" s="122">
        <v>2.1081737772866952E-3</v>
      </c>
      <c r="CR30" s="122">
        <v>6.624627222437225E-3</v>
      </c>
      <c r="CS30" s="122">
        <v>2.1850794944965348E-3</v>
      </c>
      <c r="CT30" s="122">
        <v>3.2770729280287808E-3</v>
      </c>
      <c r="CU30" s="122">
        <v>3.1667025612800818E-3</v>
      </c>
      <c r="CV30" s="122">
        <v>2.1262934074378166E-3</v>
      </c>
      <c r="CW30" s="122">
        <v>8.7944641162720735E-4</v>
      </c>
      <c r="CX30" s="122">
        <v>3.5930134657564364E-3</v>
      </c>
      <c r="CY30" s="122">
        <v>1.5530031151847357E-3</v>
      </c>
      <c r="CZ30" s="122">
        <v>2.6425127450422393E-3</v>
      </c>
      <c r="DA30" s="122">
        <v>3.4073537191390809E-3</v>
      </c>
      <c r="DB30" s="122">
        <v>7.7405719569381155E-3</v>
      </c>
      <c r="DC30" s="122">
        <v>7.731501432228954E-3</v>
      </c>
      <c r="DD30" s="122">
        <v>1.2175818823815901E-4</v>
      </c>
      <c r="DE30" s="122">
        <v>3.0620285939434878E-3</v>
      </c>
      <c r="DF30" s="122">
        <v>0</v>
      </c>
      <c r="DG30" s="127">
        <v>9.4901216461047364E-3</v>
      </c>
      <c r="DH30" s="127">
        <v>8.4454677435515015E-3</v>
      </c>
      <c r="DI30" s="121"/>
    </row>
    <row r="31" spans="2:113" x14ac:dyDescent="0.15">
      <c r="B31" s="265" t="s">
        <v>43</v>
      </c>
      <c r="C31" s="266" t="s">
        <v>320</v>
      </c>
      <c r="D31" s="122">
        <v>0</v>
      </c>
      <c r="E31" s="122">
        <v>0</v>
      </c>
      <c r="F31" s="122">
        <v>0</v>
      </c>
      <c r="G31" s="122">
        <v>0</v>
      </c>
      <c r="H31" s="122">
        <v>0</v>
      </c>
      <c r="I31" s="122">
        <v>0</v>
      </c>
      <c r="J31" s="122">
        <v>0</v>
      </c>
      <c r="K31" s="122">
        <v>0</v>
      </c>
      <c r="L31" s="122">
        <v>0</v>
      </c>
      <c r="M31" s="122">
        <v>0</v>
      </c>
      <c r="N31" s="122">
        <v>0</v>
      </c>
      <c r="O31" s="122">
        <v>0</v>
      </c>
      <c r="P31" s="122">
        <v>0</v>
      </c>
      <c r="Q31" s="122">
        <v>0</v>
      </c>
      <c r="R31" s="122">
        <v>0</v>
      </c>
      <c r="S31" s="122">
        <v>7.0881769208959455E-5</v>
      </c>
      <c r="T31" s="122">
        <v>0</v>
      </c>
      <c r="U31" s="122">
        <v>0</v>
      </c>
      <c r="V31" s="124">
        <v>3.6617842876165113E-3</v>
      </c>
      <c r="W31" s="122">
        <v>4.9769814607440591E-4</v>
      </c>
      <c r="X31" s="122">
        <v>0</v>
      </c>
      <c r="Y31" s="122">
        <v>0</v>
      </c>
      <c r="Z31" s="122">
        <v>0</v>
      </c>
      <c r="AA31" s="122">
        <v>0</v>
      </c>
      <c r="AB31" s="122">
        <v>0</v>
      </c>
      <c r="AC31" s="122">
        <v>1.1376564277588168E-4</v>
      </c>
      <c r="AD31" s="122">
        <v>0</v>
      </c>
      <c r="AE31" s="122">
        <v>0</v>
      </c>
      <c r="AF31" s="122">
        <v>9.0969899665551844E-5</v>
      </c>
      <c r="AG31" s="122">
        <v>0</v>
      </c>
      <c r="AH31" s="122">
        <v>0</v>
      </c>
      <c r="AI31" s="124">
        <v>0</v>
      </c>
      <c r="AJ31" s="122">
        <v>0</v>
      </c>
      <c r="AK31" s="122">
        <v>0</v>
      </c>
      <c r="AL31" s="122">
        <v>1.726063559752259E-2</v>
      </c>
      <c r="AM31" s="122">
        <v>0</v>
      </c>
      <c r="AN31" s="122">
        <v>0</v>
      </c>
      <c r="AO31" s="122">
        <v>2.2809677632012658E-2</v>
      </c>
      <c r="AP31" s="122">
        <v>1.1242902917533307E-4</v>
      </c>
      <c r="AQ31" s="122">
        <v>1.4761201847531069E-3</v>
      </c>
      <c r="AR31" s="122">
        <v>4.6590482599748927E-4</v>
      </c>
      <c r="AS31" s="122">
        <v>1.7049280946576078E-5</v>
      </c>
      <c r="AT31" s="122">
        <v>3.3672754700716559E-5</v>
      </c>
      <c r="AU31" s="122">
        <v>2.0500835409042918E-5</v>
      </c>
      <c r="AV31" s="122">
        <v>2.6639804863429377E-5</v>
      </c>
      <c r="AW31" s="122">
        <v>3.8594950815559557E-5</v>
      </c>
      <c r="AX31" s="122">
        <v>0</v>
      </c>
      <c r="AY31" s="122">
        <v>0</v>
      </c>
      <c r="AZ31" s="122">
        <v>1.0210541362903061E-5</v>
      </c>
      <c r="BA31" s="122">
        <v>0</v>
      </c>
      <c r="BB31" s="122">
        <v>0</v>
      </c>
      <c r="BC31" s="122">
        <v>0</v>
      </c>
      <c r="BD31" s="122">
        <v>3.8460946754665311E-6</v>
      </c>
      <c r="BE31" s="122">
        <v>0</v>
      </c>
      <c r="BF31" s="122">
        <v>0</v>
      </c>
      <c r="BG31" s="122">
        <v>0</v>
      </c>
      <c r="BH31" s="122">
        <v>6.2566064825029063E-5</v>
      </c>
      <c r="BI31" s="122">
        <v>0</v>
      </c>
      <c r="BJ31" s="122">
        <v>0</v>
      </c>
      <c r="BK31" s="122">
        <v>5.0691431120483395E-5</v>
      </c>
      <c r="BL31" s="124">
        <v>2.6501766784452294E-4</v>
      </c>
      <c r="BM31" s="124">
        <v>6.6906792270828843E-4</v>
      </c>
      <c r="BN31" s="122">
        <v>2.9895902467607789E-5</v>
      </c>
      <c r="BO31" s="122">
        <v>2.6549532295223027E-2</v>
      </c>
      <c r="BP31" s="122">
        <v>1.1782815994875689E-2</v>
      </c>
      <c r="BQ31" s="122">
        <v>1.8008283810552856E-4</v>
      </c>
      <c r="BR31" s="122">
        <v>0</v>
      </c>
      <c r="BS31" s="122">
        <v>0</v>
      </c>
      <c r="BT31" s="122">
        <v>1.5067048365225252E-4</v>
      </c>
      <c r="BU31" s="122">
        <v>-2.5861377842488692E-6</v>
      </c>
      <c r="BV31" s="122">
        <v>0</v>
      </c>
      <c r="BW31" s="122">
        <v>0</v>
      </c>
      <c r="BX31" s="122">
        <v>0</v>
      </c>
      <c r="BY31" s="122">
        <v>0</v>
      </c>
      <c r="BZ31" s="122">
        <v>0</v>
      </c>
      <c r="CA31" s="122">
        <v>0</v>
      </c>
      <c r="CB31" s="122">
        <v>0</v>
      </c>
      <c r="CC31" s="122">
        <v>0</v>
      </c>
      <c r="CD31" s="122">
        <v>0</v>
      </c>
      <c r="CE31" s="122">
        <v>0</v>
      </c>
      <c r="CF31" s="122">
        <v>0</v>
      </c>
      <c r="CG31" s="122">
        <v>0</v>
      </c>
      <c r="CH31" s="122">
        <v>0</v>
      </c>
      <c r="CI31" s="122">
        <v>0</v>
      </c>
      <c r="CJ31" s="122">
        <v>0</v>
      </c>
      <c r="CK31" s="122">
        <v>0</v>
      </c>
      <c r="CL31" s="122">
        <v>0</v>
      </c>
      <c r="CM31" s="122">
        <v>1.4974767516734304E-5</v>
      </c>
      <c r="CN31" s="122">
        <v>0</v>
      </c>
      <c r="CO31" s="122">
        <v>0</v>
      </c>
      <c r="CP31" s="122">
        <v>0</v>
      </c>
      <c r="CQ31" s="122">
        <v>0</v>
      </c>
      <c r="CR31" s="122">
        <v>0</v>
      </c>
      <c r="CS31" s="122">
        <v>1.2229922543823888E-5</v>
      </c>
      <c r="CT31" s="122">
        <v>1.4352144210345025E-5</v>
      </c>
      <c r="CU31" s="122">
        <v>2.1536768049008111E-4</v>
      </c>
      <c r="CV31" s="122">
        <v>1.0526204987315923E-5</v>
      </c>
      <c r="CW31" s="122">
        <v>0</v>
      </c>
      <c r="CX31" s="122">
        <v>0</v>
      </c>
      <c r="CY31" s="122">
        <v>1.8357010817786476E-6</v>
      </c>
      <c r="CZ31" s="122">
        <v>0</v>
      </c>
      <c r="DA31" s="122">
        <v>4.8735988403334044E-4</v>
      </c>
      <c r="DB31" s="122">
        <v>0</v>
      </c>
      <c r="DC31" s="122">
        <v>0</v>
      </c>
      <c r="DD31" s="122">
        <v>0</v>
      </c>
      <c r="DE31" s="122">
        <v>1.0131712259371833E-4</v>
      </c>
      <c r="DF31" s="122">
        <v>0</v>
      </c>
      <c r="DG31" s="127">
        <v>0</v>
      </c>
      <c r="DH31" s="127">
        <v>8.3126615108709465E-4</v>
      </c>
      <c r="DI31" s="121"/>
    </row>
    <row r="32" spans="2:113" x14ac:dyDescent="0.15">
      <c r="B32" s="265" t="s">
        <v>44</v>
      </c>
      <c r="C32" s="266" t="s">
        <v>322</v>
      </c>
      <c r="D32" s="122">
        <v>1.5400931625353519E-2</v>
      </c>
      <c r="E32" s="122">
        <v>6.9905627403005937E-4</v>
      </c>
      <c r="F32" s="122">
        <v>4.8905449464368891E-3</v>
      </c>
      <c r="G32" s="122">
        <v>2.0803890281893472E-2</v>
      </c>
      <c r="H32" s="122">
        <v>1.1459129106187931E-3</v>
      </c>
      <c r="I32" s="122">
        <v>0</v>
      </c>
      <c r="J32" s="122">
        <v>0</v>
      </c>
      <c r="K32" s="122">
        <v>2.5512648690688648E-2</v>
      </c>
      <c r="L32" s="122">
        <v>5.6594904578358557E-2</v>
      </c>
      <c r="M32" s="122">
        <v>0</v>
      </c>
      <c r="N32" s="122">
        <v>0</v>
      </c>
      <c r="O32" s="122">
        <v>4.9298445202882067E-3</v>
      </c>
      <c r="P32" s="122">
        <v>7.7794689666835781E-3</v>
      </c>
      <c r="Q32" s="122">
        <v>1.4249095295536791E-2</v>
      </c>
      <c r="R32" s="122">
        <v>5.9915761997983034E-2</v>
      </c>
      <c r="S32" s="122">
        <v>7.4425857669407425E-4</v>
      </c>
      <c r="T32" s="122">
        <v>9.3826411661011803E-3</v>
      </c>
      <c r="U32" s="122">
        <v>3.6469543233917531E-2</v>
      </c>
      <c r="V32" s="124">
        <v>1.1651131824234355E-2</v>
      </c>
      <c r="W32" s="122">
        <v>6.5945004354858779E-3</v>
      </c>
      <c r="X32" s="122">
        <v>0</v>
      </c>
      <c r="Y32" s="122">
        <v>0</v>
      </c>
      <c r="Z32" s="122">
        <v>0</v>
      </c>
      <c r="AA32" s="122">
        <v>0</v>
      </c>
      <c r="AB32" s="122">
        <v>6.2534284147010427E-2</v>
      </c>
      <c r="AC32" s="122">
        <v>2.502844141069397E-2</v>
      </c>
      <c r="AD32" s="122">
        <v>0</v>
      </c>
      <c r="AE32" s="122">
        <v>0</v>
      </c>
      <c r="AF32" s="122">
        <v>0.22388227424749163</v>
      </c>
      <c r="AG32" s="122">
        <v>3.8958376050850931E-2</v>
      </c>
      <c r="AH32" s="122">
        <v>7.9401611047180673E-2</v>
      </c>
      <c r="AI32" s="124">
        <v>1.5180878552971577E-2</v>
      </c>
      <c r="AJ32" s="122">
        <v>6.7179990698155133E-4</v>
      </c>
      <c r="AK32" s="122">
        <v>5.3382917466410747E-3</v>
      </c>
      <c r="AL32" s="122">
        <v>2.1068128744034928E-3</v>
      </c>
      <c r="AM32" s="122">
        <v>0</v>
      </c>
      <c r="AN32" s="122">
        <v>0</v>
      </c>
      <c r="AO32" s="122">
        <v>5.9331531412749688E-4</v>
      </c>
      <c r="AP32" s="122">
        <v>5.6214514587666533E-5</v>
      </c>
      <c r="AQ32" s="122">
        <v>3.3331746107328222E-4</v>
      </c>
      <c r="AR32" s="122">
        <v>9.2792711177833286E-3</v>
      </c>
      <c r="AS32" s="122">
        <v>1.4832874423521187E-3</v>
      </c>
      <c r="AT32" s="122">
        <v>2.0877107914444265E-3</v>
      </c>
      <c r="AU32" s="122">
        <v>4.6878576968678145E-3</v>
      </c>
      <c r="AV32" s="122">
        <v>5.6509686066549564E-3</v>
      </c>
      <c r="AW32" s="122">
        <v>3.4142058365214369E-2</v>
      </c>
      <c r="AX32" s="122">
        <v>1.6522207531462711E-2</v>
      </c>
      <c r="AY32" s="122">
        <v>1.2082571840008511E-2</v>
      </c>
      <c r="AZ32" s="122">
        <v>1.8348342829136801E-2</v>
      </c>
      <c r="BA32" s="122">
        <v>4.1307732226258435E-2</v>
      </c>
      <c r="BB32" s="122">
        <v>6.8671586313643843E-3</v>
      </c>
      <c r="BC32" s="122">
        <v>4.6572371987580699E-2</v>
      </c>
      <c r="BD32" s="122">
        <v>4.8776172674266552E-2</v>
      </c>
      <c r="BE32" s="122">
        <v>3.227615941750029E-2</v>
      </c>
      <c r="BF32" s="122">
        <v>0</v>
      </c>
      <c r="BG32" s="122">
        <v>4.4987146529562984E-3</v>
      </c>
      <c r="BH32" s="122">
        <v>3.577461727679556E-2</v>
      </c>
      <c r="BI32" s="122">
        <v>1.0437135586122475E-2</v>
      </c>
      <c r="BJ32" s="122">
        <v>1.9092331768388107E-2</v>
      </c>
      <c r="BK32" s="122">
        <v>4.9981751084796626E-2</v>
      </c>
      <c r="BL32" s="124">
        <v>2.3851590106007069E-3</v>
      </c>
      <c r="BM32" s="124">
        <v>1.2560416217713881E-2</v>
      </c>
      <c r="BN32" s="122">
        <v>1.5743182239442263E-2</v>
      </c>
      <c r="BO32" s="122">
        <v>1.2435118105865046E-2</v>
      </c>
      <c r="BP32" s="122">
        <v>1.0031665349429456E-2</v>
      </c>
      <c r="BQ32" s="122">
        <v>0</v>
      </c>
      <c r="BR32" s="122">
        <v>0</v>
      </c>
      <c r="BS32" s="122">
        <v>3.7994611442759785E-2</v>
      </c>
      <c r="BT32" s="122">
        <v>2.4107277384360403E-3</v>
      </c>
      <c r="BU32" s="122">
        <v>5.8705327702449333E-3</v>
      </c>
      <c r="BV32" s="122">
        <v>2.5101221184614382E-3</v>
      </c>
      <c r="BW32" s="122">
        <v>7.2025292602751194E-4</v>
      </c>
      <c r="BX32" s="122">
        <v>1.9354325559198607E-3</v>
      </c>
      <c r="BY32" s="122">
        <v>4.0905748084541486E-4</v>
      </c>
      <c r="BZ32" s="122">
        <v>0</v>
      </c>
      <c r="CA32" s="122">
        <v>4.3735073563376542E-4</v>
      </c>
      <c r="CB32" s="122">
        <v>4.8574343032010491E-5</v>
      </c>
      <c r="CC32" s="122">
        <v>0</v>
      </c>
      <c r="CD32" s="122">
        <v>0</v>
      </c>
      <c r="CE32" s="122">
        <v>1.606425702811245E-3</v>
      </c>
      <c r="CF32" s="122">
        <v>3.4551827741612418E-3</v>
      </c>
      <c r="CG32" s="122">
        <v>2.2813082156981899E-3</v>
      </c>
      <c r="CH32" s="122">
        <v>0</v>
      </c>
      <c r="CI32" s="122">
        <v>2.8065111057653755E-5</v>
      </c>
      <c r="CJ32" s="122">
        <v>6.4530540319177976E-4</v>
      </c>
      <c r="CK32" s="122">
        <v>8.3030110625412091E-3</v>
      </c>
      <c r="CL32" s="122">
        <v>7.7291698871541194E-5</v>
      </c>
      <c r="CM32" s="122">
        <v>2.515760942811363E-3</v>
      </c>
      <c r="CN32" s="122">
        <v>7.918058409565142E-4</v>
      </c>
      <c r="CO32" s="122">
        <v>3.1564643319530487E-4</v>
      </c>
      <c r="CP32" s="122">
        <v>9.3880206044197542E-3</v>
      </c>
      <c r="CQ32" s="122">
        <v>1.5172254564045054E-3</v>
      </c>
      <c r="CR32" s="122">
        <v>0</v>
      </c>
      <c r="CS32" s="122">
        <v>1.6714227476559315E-4</v>
      </c>
      <c r="CT32" s="122">
        <v>2.296343073655204E-4</v>
      </c>
      <c r="CU32" s="122">
        <v>2.7519203618177031E-3</v>
      </c>
      <c r="CV32" s="122">
        <v>3.5789096956874141E-4</v>
      </c>
      <c r="CW32" s="122">
        <v>3.3557823601564488E-3</v>
      </c>
      <c r="CX32" s="122">
        <v>7.0465965582148619E-3</v>
      </c>
      <c r="CY32" s="122">
        <v>1.3418974907801913E-3</v>
      </c>
      <c r="CZ32" s="122">
        <v>1.0813975233557472E-3</v>
      </c>
      <c r="DA32" s="122">
        <v>7.7477725154018217E-4</v>
      </c>
      <c r="DB32" s="122">
        <v>3.7646126411729742E-3</v>
      </c>
      <c r="DC32" s="122">
        <v>6.6288118836979387E-3</v>
      </c>
      <c r="DD32" s="122">
        <v>0</v>
      </c>
      <c r="DE32" s="122">
        <v>4.8407069683665426E-4</v>
      </c>
      <c r="DF32" s="122">
        <v>3.5961629457564419E-2</v>
      </c>
      <c r="DG32" s="127">
        <v>1.9124033014120152E-3</v>
      </c>
      <c r="DH32" s="127">
        <v>1.2045222707646748E-2</v>
      </c>
      <c r="DI32" s="121"/>
    </row>
    <row r="33" spans="2:113" x14ac:dyDescent="0.15">
      <c r="B33" s="267" t="s">
        <v>45</v>
      </c>
      <c r="C33" s="268" t="s">
        <v>324</v>
      </c>
      <c r="D33" s="123">
        <v>6.9455997338213279E-4</v>
      </c>
      <c r="E33" s="123">
        <v>4.1307870738139873E-4</v>
      </c>
      <c r="F33" s="123">
        <v>1.0091600683123738E-3</v>
      </c>
      <c r="G33" s="123">
        <v>1.0637489552465617E-4</v>
      </c>
      <c r="H33" s="123">
        <v>1.1459129106187931E-3</v>
      </c>
      <c r="I33" s="123">
        <v>0</v>
      </c>
      <c r="J33" s="123">
        <v>3.55534486845224E-3</v>
      </c>
      <c r="K33" s="123">
        <v>2.4998784781295354E-4</v>
      </c>
      <c r="L33" s="123">
        <v>8.4610322459340037E-5</v>
      </c>
      <c r="M33" s="123">
        <v>0</v>
      </c>
      <c r="N33" s="123">
        <v>0</v>
      </c>
      <c r="O33" s="123">
        <v>0</v>
      </c>
      <c r="P33" s="123">
        <v>4.3970911550820224E-3</v>
      </c>
      <c r="Q33" s="123">
        <v>7.162243667068757E-4</v>
      </c>
      <c r="R33" s="123">
        <v>1.3644183425283265E-3</v>
      </c>
      <c r="S33" s="123">
        <v>0</v>
      </c>
      <c r="T33" s="123">
        <v>1.7059347574729421E-4</v>
      </c>
      <c r="U33" s="123">
        <v>2.5622629906733629E-4</v>
      </c>
      <c r="V33" s="133">
        <v>1.3315579227696406E-3</v>
      </c>
      <c r="W33" s="123">
        <v>2.4884907303720296E-4</v>
      </c>
      <c r="X33" s="123">
        <v>0</v>
      </c>
      <c r="Y33" s="123">
        <v>0</v>
      </c>
      <c r="Z33" s="123">
        <v>0</v>
      </c>
      <c r="AA33" s="123">
        <v>0</v>
      </c>
      <c r="AB33" s="123">
        <v>2.7954766023882863E-3</v>
      </c>
      <c r="AC33" s="123">
        <v>3.7921880925293893E-4</v>
      </c>
      <c r="AD33" s="123">
        <v>0</v>
      </c>
      <c r="AE33" s="123">
        <v>7.4460163812360388E-4</v>
      </c>
      <c r="AF33" s="123">
        <v>8.5618729096989966E-4</v>
      </c>
      <c r="AG33" s="123">
        <v>6.0180438794340783E-2</v>
      </c>
      <c r="AH33" s="123">
        <v>1.1795166858457998E-2</v>
      </c>
      <c r="AI33" s="133">
        <v>0</v>
      </c>
      <c r="AJ33" s="123">
        <v>2.58384579608289E-4</v>
      </c>
      <c r="AK33" s="123">
        <v>5.3982725527831096E-4</v>
      </c>
      <c r="AL33" s="123">
        <v>1.5356889024266422E-3</v>
      </c>
      <c r="AM33" s="123">
        <v>0</v>
      </c>
      <c r="AN33" s="123">
        <v>0</v>
      </c>
      <c r="AO33" s="123">
        <v>1.3184784758388818E-4</v>
      </c>
      <c r="AP33" s="123">
        <v>1.1242902917533307E-4</v>
      </c>
      <c r="AQ33" s="123">
        <v>0</v>
      </c>
      <c r="AR33" s="123">
        <v>3.1060321733165951E-4</v>
      </c>
      <c r="AS33" s="123">
        <v>2.4209978944138033E-3</v>
      </c>
      <c r="AT33" s="123">
        <v>4.7815311675017511E-4</v>
      </c>
      <c r="AU33" s="123">
        <v>7.7766502318302802E-3</v>
      </c>
      <c r="AV33" s="123">
        <v>1.3674544833959091E-2</v>
      </c>
      <c r="AW33" s="123">
        <v>8.0325741384883326E-3</v>
      </c>
      <c r="AX33" s="123">
        <v>3.7020713970912296E-3</v>
      </c>
      <c r="AY33" s="123">
        <v>1.0638742500636425E-4</v>
      </c>
      <c r="AZ33" s="123">
        <v>7.9335906389756787E-3</v>
      </c>
      <c r="BA33" s="123">
        <v>8.8738972496107942E-3</v>
      </c>
      <c r="BB33" s="123">
        <v>4.4691032362847581E-4</v>
      </c>
      <c r="BC33" s="123">
        <v>2.0206002661278398E-3</v>
      </c>
      <c r="BD33" s="123">
        <v>6.134521007369117E-3</v>
      </c>
      <c r="BE33" s="123">
        <v>1.6883252583357624E-3</v>
      </c>
      <c r="BF33" s="123">
        <v>0</v>
      </c>
      <c r="BG33" s="123">
        <v>2.1850899742930592E-2</v>
      </c>
      <c r="BH33" s="123">
        <v>1.6026791447548233E-2</v>
      </c>
      <c r="BI33" s="123">
        <v>8.3432657926102508E-3</v>
      </c>
      <c r="BJ33" s="123">
        <v>6.5101721439749611E-3</v>
      </c>
      <c r="BK33" s="123">
        <v>5.7382700028387199E-3</v>
      </c>
      <c r="BL33" s="133">
        <v>5.3886925795053001E-3</v>
      </c>
      <c r="BM33" s="133">
        <v>2.6064916007347434E-4</v>
      </c>
      <c r="BN33" s="123">
        <v>2.7504230270199165E-4</v>
      </c>
      <c r="BO33" s="123">
        <v>3.5910567074693978E-3</v>
      </c>
      <c r="BP33" s="123">
        <v>3.5384607437482889E-3</v>
      </c>
      <c r="BQ33" s="123">
        <v>0</v>
      </c>
      <c r="BR33" s="123">
        <v>0</v>
      </c>
      <c r="BS33" s="123">
        <v>1.4580801944106927E-3</v>
      </c>
      <c r="BT33" s="123">
        <v>1.8130681532821054E-2</v>
      </c>
      <c r="BU33" s="123">
        <v>1.0947983286653546E-4</v>
      </c>
      <c r="BV33" s="123">
        <v>1.0203748449030236E-5</v>
      </c>
      <c r="BW33" s="123">
        <v>0</v>
      </c>
      <c r="BX33" s="123">
        <v>0</v>
      </c>
      <c r="BY33" s="123">
        <v>0</v>
      </c>
      <c r="BZ33" s="123">
        <v>1.2630249447426588E-4</v>
      </c>
      <c r="CA33" s="123">
        <v>1.8378559003036886E-3</v>
      </c>
      <c r="CB33" s="123">
        <v>8.4802707210051651E-3</v>
      </c>
      <c r="CC33" s="123">
        <v>0</v>
      </c>
      <c r="CD33" s="123">
        <v>0</v>
      </c>
      <c r="CE33" s="123">
        <v>8.0321285140562252E-4</v>
      </c>
      <c r="CF33" s="123">
        <v>6.0090135202804206E-4</v>
      </c>
      <c r="CG33" s="123">
        <v>3.9848178440143055E-5</v>
      </c>
      <c r="CH33" s="123">
        <v>2.4230676035861401E-4</v>
      </c>
      <c r="CI33" s="123">
        <v>1.4834415844759843E-4</v>
      </c>
      <c r="CJ33" s="123">
        <v>4.9638877168598446E-5</v>
      </c>
      <c r="CK33" s="123">
        <v>0</v>
      </c>
      <c r="CL33" s="123">
        <v>3.0916679548616477E-4</v>
      </c>
      <c r="CM33" s="123">
        <v>2.9949535033468607E-5</v>
      </c>
      <c r="CN33" s="123">
        <v>8.409961837814679E-4</v>
      </c>
      <c r="CO33" s="123">
        <v>5.6174365229672902E-5</v>
      </c>
      <c r="CP33" s="123">
        <v>4.0786905996730016E-4</v>
      </c>
      <c r="CQ33" s="123">
        <v>1.1736508512404417E-3</v>
      </c>
      <c r="CR33" s="123">
        <v>5.2359596603455732E-4</v>
      </c>
      <c r="CS33" s="123">
        <v>1.5450468813697513E-3</v>
      </c>
      <c r="CT33" s="123">
        <v>1.2534205943701322E-3</v>
      </c>
      <c r="CU33" s="123">
        <v>5.041199039619677E-3</v>
      </c>
      <c r="CV33" s="123">
        <v>4.4210060946726877E-4</v>
      </c>
      <c r="CW33" s="123">
        <v>0</v>
      </c>
      <c r="CX33" s="123">
        <v>4.4810776895314604E-2</v>
      </c>
      <c r="CY33" s="123">
        <v>6.0578135698695365E-5</v>
      </c>
      <c r="CZ33" s="123">
        <v>3.2523233785135259E-4</v>
      </c>
      <c r="DA33" s="123">
        <v>8.7474850980343155E-5</v>
      </c>
      <c r="DB33" s="123">
        <v>5.4157585364242788E-4</v>
      </c>
      <c r="DC33" s="123">
        <v>1.989911024360567E-3</v>
      </c>
      <c r="DD33" s="123">
        <v>1.0714720564957994E-2</v>
      </c>
      <c r="DE33" s="123">
        <v>7.5424969041990324E-4</v>
      </c>
      <c r="DF33" s="123">
        <v>1.0151847550221534E-2</v>
      </c>
      <c r="DG33" s="128">
        <v>1.4378972191067782E-4</v>
      </c>
      <c r="DH33" s="128">
        <v>2.8415826737290444E-3</v>
      </c>
      <c r="DI33" s="121"/>
    </row>
    <row r="34" spans="2:113" x14ac:dyDescent="0.15">
      <c r="B34" s="265" t="s">
        <v>46</v>
      </c>
      <c r="C34" s="266" t="s">
        <v>808</v>
      </c>
      <c r="D34" s="122">
        <v>3.7431375811013143E-5</v>
      </c>
      <c r="E34" s="122">
        <v>0</v>
      </c>
      <c r="F34" s="122">
        <v>0</v>
      </c>
      <c r="G34" s="122">
        <v>3.0392827292758909E-5</v>
      </c>
      <c r="H34" s="122">
        <v>0</v>
      </c>
      <c r="I34" s="122">
        <v>0</v>
      </c>
      <c r="J34" s="122">
        <v>2.3702299123014932E-3</v>
      </c>
      <c r="K34" s="122">
        <v>2.6040400813849326E-5</v>
      </c>
      <c r="L34" s="122">
        <v>9.4011469399266708E-6</v>
      </c>
      <c r="M34" s="122">
        <v>0</v>
      </c>
      <c r="N34" s="122">
        <v>0</v>
      </c>
      <c r="O34" s="122">
        <v>0</v>
      </c>
      <c r="P34" s="122">
        <v>5.6654828344326058E-3</v>
      </c>
      <c r="Q34" s="122">
        <v>1.1308805790108564E-4</v>
      </c>
      <c r="R34" s="122">
        <v>7.711929762116628E-4</v>
      </c>
      <c r="S34" s="122">
        <v>3.5440884604479728E-5</v>
      </c>
      <c r="T34" s="122">
        <v>1.5163864510870596E-4</v>
      </c>
      <c r="U34" s="122">
        <v>6.832701308462301E-5</v>
      </c>
      <c r="V34" s="124">
        <v>0</v>
      </c>
      <c r="W34" s="122">
        <v>0</v>
      </c>
      <c r="X34" s="122">
        <v>0</v>
      </c>
      <c r="Y34" s="122">
        <v>0</v>
      </c>
      <c r="Z34" s="122">
        <v>0</v>
      </c>
      <c r="AA34" s="122">
        <v>0</v>
      </c>
      <c r="AB34" s="122">
        <v>2.1097936621798388E-5</v>
      </c>
      <c r="AC34" s="122">
        <v>1.5168752370117556E-4</v>
      </c>
      <c r="AD34" s="122">
        <v>0</v>
      </c>
      <c r="AE34" s="122">
        <v>3.7230081906180194E-4</v>
      </c>
      <c r="AF34" s="122">
        <v>4.8160535117056853E-5</v>
      </c>
      <c r="AG34" s="122">
        <v>2.0504408447816281E-4</v>
      </c>
      <c r="AH34" s="122">
        <v>0.16369390103567319</v>
      </c>
      <c r="AI34" s="124">
        <v>0</v>
      </c>
      <c r="AJ34" s="122">
        <v>2.5838457960828899E-5</v>
      </c>
      <c r="AK34" s="122">
        <v>8.3973128598848368E-4</v>
      </c>
      <c r="AL34" s="122">
        <v>1.3960808203878567E-4</v>
      </c>
      <c r="AM34" s="122">
        <v>0</v>
      </c>
      <c r="AN34" s="122">
        <v>0</v>
      </c>
      <c r="AO34" s="122">
        <v>1.9777177137583228E-4</v>
      </c>
      <c r="AP34" s="122">
        <v>0</v>
      </c>
      <c r="AQ34" s="122">
        <v>4.7616780153326035E-5</v>
      </c>
      <c r="AR34" s="122">
        <v>9.0592605055067358E-5</v>
      </c>
      <c r="AS34" s="122">
        <v>4.4328130461097806E-4</v>
      </c>
      <c r="AT34" s="122">
        <v>2.0203652820429932E-5</v>
      </c>
      <c r="AU34" s="122">
        <v>2.3917641310550073E-5</v>
      </c>
      <c r="AV34" s="122">
        <v>2.4475320718275739E-4</v>
      </c>
      <c r="AW34" s="122">
        <v>4.4335949749374041E-3</v>
      </c>
      <c r="AX34" s="122">
        <v>1.8608295382204593E-4</v>
      </c>
      <c r="AY34" s="122">
        <v>1.9947642188693297E-4</v>
      </c>
      <c r="AZ34" s="122">
        <v>5.1052706814515308E-5</v>
      </c>
      <c r="BA34" s="122">
        <v>1.7298045320878739E-5</v>
      </c>
      <c r="BB34" s="122">
        <v>3.2700755387449452E-5</v>
      </c>
      <c r="BC34" s="122">
        <v>0</v>
      </c>
      <c r="BD34" s="122">
        <v>3.0768757403732252E-4</v>
      </c>
      <c r="BE34" s="122">
        <v>6.599316970693533E-5</v>
      </c>
      <c r="BF34" s="122">
        <v>0</v>
      </c>
      <c r="BG34" s="122">
        <v>0</v>
      </c>
      <c r="BH34" s="122">
        <v>6.9151966385558439E-5</v>
      </c>
      <c r="BI34" s="122">
        <v>0</v>
      </c>
      <c r="BJ34" s="122">
        <v>0</v>
      </c>
      <c r="BK34" s="122">
        <v>4.0350379171904781E-3</v>
      </c>
      <c r="BL34" s="124">
        <v>8.8339222614840986E-5</v>
      </c>
      <c r="BM34" s="124">
        <v>0</v>
      </c>
      <c r="BN34" s="122">
        <v>1.1958360987043115E-5</v>
      </c>
      <c r="BO34" s="122">
        <v>1.0408860021650428E-5</v>
      </c>
      <c r="BP34" s="122">
        <v>4.1325088978082208E-5</v>
      </c>
      <c r="BQ34" s="122">
        <v>2.7403910146493475E-5</v>
      </c>
      <c r="BR34" s="122">
        <v>5.6395217685540266E-3</v>
      </c>
      <c r="BS34" s="122">
        <v>1.5848697765333616E-4</v>
      </c>
      <c r="BT34" s="122">
        <v>2.9129626839435489E-4</v>
      </c>
      <c r="BU34" s="122">
        <v>9.9997327657622942E-5</v>
      </c>
      <c r="BV34" s="122">
        <v>9.5915235420884222E-5</v>
      </c>
      <c r="BW34" s="122">
        <v>0</v>
      </c>
      <c r="BX34" s="122">
        <v>0</v>
      </c>
      <c r="BY34" s="122">
        <v>0</v>
      </c>
      <c r="BZ34" s="122">
        <v>1.2630249447426588E-4</v>
      </c>
      <c r="CA34" s="122">
        <v>3.9312425674945209E-5</v>
      </c>
      <c r="CB34" s="122">
        <v>0</v>
      </c>
      <c r="CC34" s="122">
        <v>0</v>
      </c>
      <c r="CD34" s="122">
        <v>0</v>
      </c>
      <c r="CE34" s="122">
        <v>0</v>
      </c>
      <c r="CF34" s="122">
        <v>0</v>
      </c>
      <c r="CG34" s="122">
        <v>1.9924089220071528E-5</v>
      </c>
      <c r="CH34" s="122">
        <v>4.2403683062757451E-4</v>
      </c>
      <c r="CI34" s="122">
        <v>4.2498596744447117E-4</v>
      </c>
      <c r="CJ34" s="122">
        <v>1.7373607009009455E-4</v>
      </c>
      <c r="CK34" s="122">
        <v>8.1402069240600095E-6</v>
      </c>
      <c r="CL34" s="122">
        <v>1.5458339774308239E-4</v>
      </c>
      <c r="CM34" s="122">
        <v>2.9949535033468607E-5</v>
      </c>
      <c r="CN34" s="122">
        <v>2.6499313715378327E-4</v>
      </c>
      <c r="CO34" s="122">
        <v>6.4199274548197612E-5</v>
      </c>
      <c r="CP34" s="122">
        <v>6.997064045990753E-4</v>
      </c>
      <c r="CQ34" s="122">
        <v>3.573175893706263E-5</v>
      </c>
      <c r="CR34" s="122">
        <v>1.3659025200901497E-4</v>
      </c>
      <c r="CS34" s="122">
        <v>6.9302894415002045E-5</v>
      </c>
      <c r="CT34" s="122">
        <v>3.827238456092007E-5</v>
      </c>
      <c r="CU34" s="122">
        <v>1.5394800864661354E-3</v>
      </c>
      <c r="CV34" s="122">
        <v>6.1051988926432354E-4</v>
      </c>
      <c r="CW34" s="122">
        <v>2.3143326621768615E-5</v>
      </c>
      <c r="CX34" s="122">
        <v>5.3627066653081144E-6</v>
      </c>
      <c r="CY34" s="122">
        <v>9.9127858416046959E-5</v>
      </c>
      <c r="CZ34" s="122">
        <v>1.138313182479734E-4</v>
      </c>
      <c r="DA34" s="122">
        <v>4.1654690943020546E-6</v>
      </c>
      <c r="DB34" s="122">
        <v>2.2455584175417741E-4</v>
      </c>
      <c r="DC34" s="122">
        <v>2.0279348018961189E-4</v>
      </c>
      <c r="DD34" s="122">
        <v>0</v>
      </c>
      <c r="DE34" s="122">
        <v>9.3436901947540241E-4</v>
      </c>
      <c r="DF34" s="122">
        <v>0</v>
      </c>
      <c r="DG34" s="127">
        <v>4.4574813792310126E-4</v>
      </c>
      <c r="DH34" s="127">
        <v>2.6655387663074287E-4</v>
      </c>
      <c r="DI34" s="121"/>
    </row>
    <row r="35" spans="2:113" x14ac:dyDescent="0.15">
      <c r="B35" s="265" t="s">
        <v>47</v>
      </c>
      <c r="C35" s="266" t="s">
        <v>328</v>
      </c>
      <c r="D35" s="124">
        <v>0</v>
      </c>
      <c r="E35" s="124">
        <v>0</v>
      </c>
      <c r="F35" s="124">
        <v>0</v>
      </c>
      <c r="G35" s="124">
        <v>6.5344578679431655E-4</v>
      </c>
      <c r="H35" s="124">
        <v>0</v>
      </c>
      <c r="I35" s="124">
        <v>0</v>
      </c>
      <c r="J35" s="124">
        <v>0</v>
      </c>
      <c r="K35" s="124">
        <v>1.4235419111570966E-3</v>
      </c>
      <c r="L35" s="124">
        <v>6.3645764783303565E-3</v>
      </c>
      <c r="M35" s="124">
        <v>0</v>
      </c>
      <c r="N35" s="124">
        <v>0</v>
      </c>
      <c r="O35" s="124">
        <v>0</v>
      </c>
      <c r="P35" s="124">
        <v>5.9191611703027225E-4</v>
      </c>
      <c r="Q35" s="124">
        <v>3.7696019300361879E-5</v>
      </c>
      <c r="R35" s="124">
        <v>8.3051551284332916E-3</v>
      </c>
      <c r="S35" s="124">
        <v>0</v>
      </c>
      <c r="T35" s="124">
        <v>0</v>
      </c>
      <c r="U35" s="124">
        <v>0</v>
      </c>
      <c r="V35" s="124">
        <v>0</v>
      </c>
      <c r="W35" s="124">
        <v>1.3686699017046162E-3</v>
      </c>
      <c r="X35" s="124">
        <v>0</v>
      </c>
      <c r="Y35" s="124">
        <v>0</v>
      </c>
      <c r="Z35" s="124">
        <v>0</v>
      </c>
      <c r="AA35" s="124">
        <v>0</v>
      </c>
      <c r="AB35" s="124">
        <v>1.3112367610447697E-2</v>
      </c>
      <c r="AC35" s="124">
        <v>3.7921880925293893E-3</v>
      </c>
      <c r="AD35" s="124">
        <v>0</v>
      </c>
      <c r="AE35" s="124">
        <v>0</v>
      </c>
      <c r="AF35" s="124">
        <v>2.9806020066889633E-3</v>
      </c>
      <c r="AG35" s="124">
        <v>8.2017633791265125E-4</v>
      </c>
      <c r="AH35" s="124">
        <v>0</v>
      </c>
      <c r="AI35" s="124">
        <v>4.9741602067183463E-2</v>
      </c>
      <c r="AJ35" s="124">
        <v>7.751537388248669E-5</v>
      </c>
      <c r="AK35" s="124">
        <v>0</v>
      </c>
      <c r="AL35" s="124">
        <v>5.9523809523809521E-3</v>
      </c>
      <c r="AM35" s="124">
        <v>0</v>
      </c>
      <c r="AN35" s="124">
        <v>0</v>
      </c>
      <c r="AO35" s="124">
        <v>0</v>
      </c>
      <c r="AP35" s="124">
        <v>0</v>
      </c>
      <c r="AQ35" s="124">
        <v>0</v>
      </c>
      <c r="AR35" s="124">
        <v>8.9039588968409071E-3</v>
      </c>
      <c r="AS35" s="124">
        <v>1.8754209041233687E-4</v>
      </c>
      <c r="AT35" s="124">
        <v>1.986692527342277E-3</v>
      </c>
      <c r="AU35" s="124">
        <v>2.4601002490851504E-4</v>
      </c>
      <c r="AV35" s="124">
        <v>1.3985897553300423E-4</v>
      </c>
      <c r="AW35" s="124">
        <v>4.3433792774060336E-2</v>
      </c>
      <c r="AX35" s="124">
        <v>1.710983791195338E-2</v>
      </c>
      <c r="AY35" s="124">
        <v>6.3794459494887707E-3</v>
      </c>
      <c r="AZ35" s="124">
        <v>1.3273703771773981E-4</v>
      </c>
      <c r="BA35" s="124">
        <v>2.1276595744680851E-3</v>
      </c>
      <c r="BB35" s="124">
        <v>1.5260352514143076E-4</v>
      </c>
      <c r="BC35" s="124">
        <v>2.227588586072643E-2</v>
      </c>
      <c r="BD35" s="124">
        <v>4.5768526638051725E-4</v>
      </c>
      <c r="BE35" s="124">
        <v>5.3344478846439392E-4</v>
      </c>
      <c r="BF35" s="124">
        <v>0</v>
      </c>
      <c r="BG35" s="124">
        <v>5.1413881748071976E-3</v>
      </c>
      <c r="BH35" s="124">
        <v>1.9757704681588124E-5</v>
      </c>
      <c r="BI35" s="124">
        <v>3.2213381438649612E-5</v>
      </c>
      <c r="BJ35" s="124">
        <v>1.0516431924882629E-2</v>
      </c>
      <c r="BK35" s="124">
        <v>6.3060140313881338E-3</v>
      </c>
      <c r="BL35" s="124">
        <v>0</v>
      </c>
      <c r="BM35" s="124">
        <v>3.21604121130027E-3</v>
      </c>
      <c r="BN35" s="124">
        <v>2.0628172702649374E-3</v>
      </c>
      <c r="BO35" s="124">
        <v>2.7756960057734476E-5</v>
      </c>
      <c r="BP35" s="124">
        <v>3.6159452855821931E-5</v>
      </c>
      <c r="BQ35" s="124">
        <v>0</v>
      </c>
      <c r="BR35" s="124">
        <v>0</v>
      </c>
      <c r="BS35" s="124">
        <v>0</v>
      </c>
      <c r="BT35" s="124">
        <v>1.2053638692180202E-4</v>
      </c>
      <c r="BU35" s="124">
        <v>6.4653444606221731E-5</v>
      </c>
      <c r="BV35" s="124">
        <v>6.1222490694181417E-6</v>
      </c>
      <c r="BW35" s="124">
        <v>0</v>
      </c>
      <c r="BX35" s="124">
        <v>0</v>
      </c>
      <c r="BY35" s="124">
        <v>0</v>
      </c>
      <c r="BZ35" s="124">
        <v>0</v>
      </c>
      <c r="CA35" s="124">
        <v>3.4398372465577056E-5</v>
      </c>
      <c r="CB35" s="124">
        <v>0</v>
      </c>
      <c r="CC35" s="124">
        <v>0</v>
      </c>
      <c r="CD35" s="124">
        <v>0</v>
      </c>
      <c r="CE35" s="124">
        <v>0</v>
      </c>
      <c r="CF35" s="124">
        <v>0</v>
      </c>
      <c r="CG35" s="124">
        <v>0</v>
      </c>
      <c r="CH35" s="124">
        <v>0</v>
      </c>
      <c r="CI35" s="124">
        <v>0</v>
      </c>
      <c r="CJ35" s="124">
        <v>0</v>
      </c>
      <c r="CK35" s="124">
        <v>0</v>
      </c>
      <c r="CL35" s="124">
        <v>0</v>
      </c>
      <c r="CM35" s="124">
        <v>1.4974767516734304E-5</v>
      </c>
      <c r="CN35" s="124">
        <v>9.8380685649907568E-5</v>
      </c>
      <c r="CO35" s="124">
        <v>4.7614461956579891E-4</v>
      </c>
      <c r="CP35" s="124">
        <v>2.2151509291327507E-3</v>
      </c>
      <c r="CQ35" s="124">
        <v>2.3088213467025082E-4</v>
      </c>
      <c r="CR35" s="124">
        <v>7.2165183144762904E-3</v>
      </c>
      <c r="CS35" s="124">
        <v>1.7121891561353445E-4</v>
      </c>
      <c r="CT35" s="124">
        <v>1.7700977859425531E-4</v>
      </c>
      <c r="CU35" s="124">
        <v>2.8715690732010815E-4</v>
      </c>
      <c r="CV35" s="124">
        <v>0</v>
      </c>
      <c r="CW35" s="124">
        <v>2.3143326621768615E-5</v>
      </c>
      <c r="CX35" s="124">
        <v>5.7112825985531418E-3</v>
      </c>
      <c r="CY35" s="124">
        <v>7.3428043271145904E-6</v>
      </c>
      <c r="CZ35" s="124">
        <v>4.9597931522331264E-4</v>
      </c>
      <c r="DA35" s="124">
        <v>1.666187637720822E-4</v>
      </c>
      <c r="DB35" s="124">
        <v>9.246417013407305E-5</v>
      </c>
      <c r="DC35" s="124">
        <v>7.7315014322289536E-4</v>
      </c>
      <c r="DD35" s="124">
        <v>0</v>
      </c>
      <c r="DE35" s="124">
        <v>1.1257458065968704E-4</v>
      </c>
      <c r="DF35" s="124">
        <v>0</v>
      </c>
      <c r="DG35" s="129">
        <v>6.3267477640698239E-4</v>
      </c>
      <c r="DH35" s="129">
        <v>1.7424850164309889E-3</v>
      </c>
      <c r="DI35" s="121"/>
    </row>
    <row r="36" spans="2:113" x14ac:dyDescent="0.15">
      <c r="B36" s="265" t="s">
        <v>48</v>
      </c>
      <c r="C36" s="266" t="s">
        <v>330</v>
      </c>
      <c r="D36" s="122">
        <v>0</v>
      </c>
      <c r="E36" s="122">
        <v>0</v>
      </c>
      <c r="F36" s="122">
        <v>0</v>
      </c>
      <c r="G36" s="122">
        <v>1.5196413646379454E-5</v>
      </c>
      <c r="H36" s="122">
        <v>0</v>
      </c>
      <c r="I36" s="122">
        <v>0</v>
      </c>
      <c r="J36" s="122">
        <v>0</v>
      </c>
      <c r="K36" s="122">
        <v>0</v>
      </c>
      <c r="L36" s="122">
        <v>0</v>
      </c>
      <c r="M36" s="122">
        <v>0</v>
      </c>
      <c r="N36" s="122">
        <v>0</v>
      </c>
      <c r="O36" s="122">
        <v>0</v>
      </c>
      <c r="P36" s="122">
        <v>0</v>
      </c>
      <c r="Q36" s="122">
        <v>0</v>
      </c>
      <c r="R36" s="122">
        <v>0</v>
      </c>
      <c r="S36" s="122">
        <v>0</v>
      </c>
      <c r="T36" s="122">
        <v>0</v>
      </c>
      <c r="U36" s="122">
        <v>0</v>
      </c>
      <c r="V36" s="124">
        <v>0</v>
      </c>
      <c r="W36" s="122">
        <v>0</v>
      </c>
      <c r="X36" s="122">
        <v>0</v>
      </c>
      <c r="Y36" s="122">
        <v>0</v>
      </c>
      <c r="Z36" s="122">
        <v>0</v>
      </c>
      <c r="AA36" s="122">
        <v>0</v>
      </c>
      <c r="AB36" s="122">
        <v>0</v>
      </c>
      <c r="AC36" s="122">
        <v>0</v>
      </c>
      <c r="AD36" s="122">
        <v>0</v>
      </c>
      <c r="AE36" s="122">
        <v>2.4820054604120131E-4</v>
      </c>
      <c r="AF36" s="122">
        <v>0</v>
      </c>
      <c r="AG36" s="122">
        <v>0</v>
      </c>
      <c r="AH36" s="122">
        <v>0</v>
      </c>
      <c r="AI36" s="124">
        <v>0</v>
      </c>
      <c r="AJ36" s="122">
        <v>0.1374347578936489</v>
      </c>
      <c r="AK36" s="122">
        <v>0</v>
      </c>
      <c r="AL36" s="122">
        <v>2.157579449690324E-4</v>
      </c>
      <c r="AM36" s="122">
        <v>0</v>
      </c>
      <c r="AN36" s="122">
        <v>0</v>
      </c>
      <c r="AO36" s="122">
        <v>0</v>
      </c>
      <c r="AP36" s="122">
        <v>0</v>
      </c>
      <c r="AQ36" s="122">
        <v>0</v>
      </c>
      <c r="AR36" s="122">
        <v>0</v>
      </c>
      <c r="AS36" s="122">
        <v>8.5246404732880389E-6</v>
      </c>
      <c r="AT36" s="122">
        <v>9.4283713162006356E-5</v>
      </c>
      <c r="AU36" s="122">
        <v>3.4168059015071531E-6</v>
      </c>
      <c r="AV36" s="122">
        <v>0</v>
      </c>
      <c r="AW36" s="122">
        <v>0</v>
      </c>
      <c r="AX36" s="122">
        <v>0</v>
      </c>
      <c r="AY36" s="122">
        <v>0</v>
      </c>
      <c r="AZ36" s="122">
        <v>0</v>
      </c>
      <c r="BA36" s="122">
        <v>0</v>
      </c>
      <c r="BB36" s="122">
        <v>0</v>
      </c>
      <c r="BC36" s="122">
        <v>0</v>
      </c>
      <c r="BD36" s="122">
        <v>0</v>
      </c>
      <c r="BE36" s="122">
        <v>0</v>
      </c>
      <c r="BF36" s="122">
        <v>0</v>
      </c>
      <c r="BG36" s="122">
        <v>0</v>
      </c>
      <c r="BH36" s="122">
        <v>0</v>
      </c>
      <c r="BI36" s="122">
        <v>0</v>
      </c>
      <c r="BJ36" s="122">
        <v>0</v>
      </c>
      <c r="BK36" s="122">
        <v>2.7373372805061032E-4</v>
      </c>
      <c r="BL36" s="124">
        <v>0</v>
      </c>
      <c r="BM36" s="124">
        <v>2.8287617112540919E-2</v>
      </c>
      <c r="BN36" s="122">
        <v>3.5026039331049287E-2</v>
      </c>
      <c r="BO36" s="122">
        <v>5.7137702278846424E-2</v>
      </c>
      <c r="BP36" s="122">
        <v>3.2600329567584602E-2</v>
      </c>
      <c r="BQ36" s="122">
        <v>0</v>
      </c>
      <c r="BR36" s="122">
        <v>0</v>
      </c>
      <c r="BS36" s="122">
        <v>0</v>
      </c>
      <c r="BT36" s="122">
        <v>1.7075988147255286E-4</v>
      </c>
      <c r="BU36" s="122">
        <v>0</v>
      </c>
      <c r="BV36" s="122">
        <v>0</v>
      </c>
      <c r="BW36" s="122">
        <v>0</v>
      </c>
      <c r="BX36" s="122">
        <v>5.3025549477256455E-5</v>
      </c>
      <c r="BY36" s="122">
        <v>9.5924530548655232E-5</v>
      </c>
      <c r="BZ36" s="122">
        <v>0</v>
      </c>
      <c r="CA36" s="122">
        <v>0</v>
      </c>
      <c r="CB36" s="122">
        <v>0</v>
      </c>
      <c r="CC36" s="122">
        <v>0</v>
      </c>
      <c r="CD36" s="122">
        <v>0</v>
      </c>
      <c r="CE36" s="122">
        <v>0</v>
      </c>
      <c r="CF36" s="122">
        <v>0</v>
      </c>
      <c r="CG36" s="122">
        <v>0</v>
      </c>
      <c r="CH36" s="122">
        <v>0</v>
      </c>
      <c r="CI36" s="122">
        <v>0</v>
      </c>
      <c r="CJ36" s="122">
        <v>0</v>
      </c>
      <c r="CK36" s="122">
        <v>0</v>
      </c>
      <c r="CL36" s="122">
        <v>0</v>
      </c>
      <c r="CM36" s="122">
        <v>0</v>
      </c>
      <c r="CN36" s="122">
        <v>3.1735705048357282E-6</v>
      </c>
      <c r="CO36" s="122">
        <v>0</v>
      </c>
      <c r="CP36" s="122">
        <v>2.8128900687400011E-5</v>
      </c>
      <c r="CQ36" s="122">
        <v>0</v>
      </c>
      <c r="CR36" s="122">
        <v>0</v>
      </c>
      <c r="CS36" s="122">
        <v>0</v>
      </c>
      <c r="CT36" s="122">
        <v>0</v>
      </c>
      <c r="CU36" s="122">
        <v>0</v>
      </c>
      <c r="CV36" s="122">
        <v>0</v>
      </c>
      <c r="CW36" s="122">
        <v>0</v>
      </c>
      <c r="CX36" s="122">
        <v>0</v>
      </c>
      <c r="CY36" s="122">
        <v>0</v>
      </c>
      <c r="CZ36" s="122">
        <v>0</v>
      </c>
      <c r="DA36" s="122">
        <v>0</v>
      </c>
      <c r="DB36" s="122">
        <v>0</v>
      </c>
      <c r="DC36" s="122">
        <v>0</v>
      </c>
      <c r="DD36" s="122">
        <v>0</v>
      </c>
      <c r="DE36" s="122">
        <v>0</v>
      </c>
      <c r="DF36" s="122">
        <v>0</v>
      </c>
      <c r="DG36" s="127">
        <v>4.169901935409657E-4</v>
      </c>
      <c r="DH36" s="127">
        <v>3.2244008421596243E-3</v>
      </c>
      <c r="DI36" s="121"/>
    </row>
    <row r="37" spans="2:113" x14ac:dyDescent="0.15">
      <c r="B37" s="265" t="s">
        <v>49</v>
      </c>
      <c r="C37" s="266" t="s">
        <v>332</v>
      </c>
      <c r="D37" s="122">
        <v>5.8226584594909334E-5</v>
      </c>
      <c r="E37" s="122">
        <v>0</v>
      </c>
      <c r="F37" s="122">
        <v>0</v>
      </c>
      <c r="G37" s="122">
        <v>0</v>
      </c>
      <c r="H37" s="122">
        <v>0</v>
      </c>
      <c r="I37" s="122">
        <v>0</v>
      </c>
      <c r="J37" s="122">
        <v>0</v>
      </c>
      <c r="K37" s="122">
        <v>0</v>
      </c>
      <c r="L37" s="122">
        <v>6.5808028579486695E-5</v>
      </c>
      <c r="M37" s="122">
        <v>0</v>
      </c>
      <c r="N37" s="122">
        <v>0</v>
      </c>
      <c r="O37" s="122">
        <v>0</v>
      </c>
      <c r="P37" s="122">
        <v>0</v>
      </c>
      <c r="Q37" s="122">
        <v>0</v>
      </c>
      <c r="R37" s="122">
        <v>5.932253663166637E-4</v>
      </c>
      <c r="S37" s="122">
        <v>0</v>
      </c>
      <c r="T37" s="122">
        <v>0</v>
      </c>
      <c r="U37" s="122">
        <v>0</v>
      </c>
      <c r="V37" s="124">
        <v>0</v>
      </c>
      <c r="W37" s="122">
        <v>1.2442453651860148E-4</v>
      </c>
      <c r="X37" s="122">
        <v>0</v>
      </c>
      <c r="Y37" s="122">
        <v>0</v>
      </c>
      <c r="Z37" s="122">
        <v>0</v>
      </c>
      <c r="AA37" s="122">
        <v>0</v>
      </c>
      <c r="AB37" s="122">
        <v>0</v>
      </c>
      <c r="AC37" s="122">
        <v>3.7921880925293891E-5</v>
      </c>
      <c r="AD37" s="122">
        <v>0</v>
      </c>
      <c r="AE37" s="122">
        <v>0</v>
      </c>
      <c r="AF37" s="122">
        <v>7.4916387959866217E-5</v>
      </c>
      <c r="AG37" s="122">
        <v>0</v>
      </c>
      <c r="AH37" s="122">
        <v>0</v>
      </c>
      <c r="AI37" s="124">
        <v>0</v>
      </c>
      <c r="AJ37" s="122">
        <v>0</v>
      </c>
      <c r="AK37" s="122">
        <v>5.0983685220729368E-3</v>
      </c>
      <c r="AL37" s="122">
        <v>0</v>
      </c>
      <c r="AM37" s="122">
        <v>0</v>
      </c>
      <c r="AN37" s="122">
        <v>0</v>
      </c>
      <c r="AO37" s="122">
        <v>0</v>
      </c>
      <c r="AP37" s="122">
        <v>0</v>
      </c>
      <c r="AQ37" s="122">
        <v>0</v>
      </c>
      <c r="AR37" s="122">
        <v>0</v>
      </c>
      <c r="AS37" s="122">
        <v>0</v>
      </c>
      <c r="AT37" s="122">
        <v>7.408006034157643E-5</v>
      </c>
      <c r="AU37" s="122">
        <v>3.075125311356438E-5</v>
      </c>
      <c r="AV37" s="122">
        <v>2.830479266739371E-5</v>
      </c>
      <c r="AW37" s="122">
        <v>3.9559824585948543E-4</v>
      </c>
      <c r="AX37" s="122">
        <v>1.4396944322021448E-3</v>
      </c>
      <c r="AY37" s="122">
        <v>4.2993818130696949E-2</v>
      </c>
      <c r="AZ37" s="122">
        <v>2.174845310298352E-3</v>
      </c>
      <c r="BA37" s="122">
        <v>3.4596090641757479E-5</v>
      </c>
      <c r="BB37" s="122">
        <v>1.0900251795816483E-4</v>
      </c>
      <c r="BC37" s="122">
        <v>1.2320733330047804E-3</v>
      </c>
      <c r="BD37" s="122">
        <v>1.0884447931570284E-3</v>
      </c>
      <c r="BE37" s="122">
        <v>0</v>
      </c>
      <c r="BF37" s="122">
        <v>0</v>
      </c>
      <c r="BG37" s="122">
        <v>0</v>
      </c>
      <c r="BH37" s="122">
        <v>9.8788523407940623E-5</v>
      </c>
      <c r="BI37" s="122">
        <v>0</v>
      </c>
      <c r="BJ37" s="122">
        <v>0</v>
      </c>
      <c r="BK37" s="122">
        <v>2.1290401070603025E-4</v>
      </c>
      <c r="BL37" s="124">
        <v>8.8339222614840986E-5</v>
      </c>
      <c r="BM37" s="124">
        <v>5.8451087235374399E-3</v>
      </c>
      <c r="BN37" s="122">
        <v>7.1152247872906542E-4</v>
      </c>
      <c r="BO37" s="122">
        <v>2.2205568046187581E-4</v>
      </c>
      <c r="BP37" s="122">
        <v>1.048624132818836E-3</v>
      </c>
      <c r="BQ37" s="122">
        <v>0</v>
      </c>
      <c r="BR37" s="122">
        <v>0</v>
      </c>
      <c r="BS37" s="122">
        <v>0</v>
      </c>
      <c r="BT37" s="122">
        <v>2.1093867711315353E-4</v>
      </c>
      <c r="BU37" s="122">
        <v>7.758413352746607E-5</v>
      </c>
      <c r="BV37" s="122">
        <v>4.0814993796120942E-6</v>
      </c>
      <c r="BW37" s="122">
        <v>0</v>
      </c>
      <c r="BX37" s="122">
        <v>0</v>
      </c>
      <c r="BY37" s="122">
        <v>0</v>
      </c>
      <c r="BZ37" s="122">
        <v>0</v>
      </c>
      <c r="CA37" s="122">
        <v>2.9484319256208907E-5</v>
      </c>
      <c r="CB37" s="122">
        <v>0</v>
      </c>
      <c r="CC37" s="122">
        <v>0</v>
      </c>
      <c r="CD37" s="122">
        <v>0</v>
      </c>
      <c r="CE37" s="122">
        <v>2.0080321285140563E-4</v>
      </c>
      <c r="CF37" s="122">
        <v>0</v>
      </c>
      <c r="CG37" s="122">
        <v>9.9620446100357638E-6</v>
      </c>
      <c r="CH37" s="122">
        <v>0</v>
      </c>
      <c r="CI37" s="122">
        <v>0</v>
      </c>
      <c r="CJ37" s="122">
        <v>0</v>
      </c>
      <c r="CK37" s="122">
        <v>0</v>
      </c>
      <c r="CL37" s="122">
        <v>0</v>
      </c>
      <c r="CM37" s="122">
        <v>0</v>
      </c>
      <c r="CN37" s="122">
        <v>5.8711054339460971E-5</v>
      </c>
      <c r="CO37" s="122">
        <v>1.2572357932355365E-4</v>
      </c>
      <c r="CP37" s="122">
        <v>7.0322251718500028E-6</v>
      </c>
      <c r="CQ37" s="122">
        <v>1.6766440732006311E-4</v>
      </c>
      <c r="CR37" s="122">
        <v>1.8212033601201994E-4</v>
      </c>
      <c r="CS37" s="122">
        <v>7.7863840195678763E-4</v>
      </c>
      <c r="CT37" s="122">
        <v>4.4970051859081079E-4</v>
      </c>
      <c r="CU37" s="122">
        <v>1.8346135745451355E-4</v>
      </c>
      <c r="CV37" s="122">
        <v>0</v>
      </c>
      <c r="CW37" s="122">
        <v>0</v>
      </c>
      <c r="CX37" s="122">
        <v>0</v>
      </c>
      <c r="CY37" s="122">
        <v>9.1785054088932382E-6</v>
      </c>
      <c r="CZ37" s="122">
        <v>9.5943539666149002E-4</v>
      </c>
      <c r="DA37" s="122">
        <v>7.9560459701169246E-4</v>
      </c>
      <c r="DB37" s="122">
        <v>0</v>
      </c>
      <c r="DC37" s="122">
        <v>1.2674592511850743E-5</v>
      </c>
      <c r="DD37" s="122">
        <v>0</v>
      </c>
      <c r="DE37" s="122">
        <v>1.6886187098953058E-4</v>
      </c>
      <c r="DF37" s="122">
        <v>0</v>
      </c>
      <c r="DG37" s="127">
        <v>6.0391683202484683E-4</v>
      </c>
      <c r="DH37" s="127">
        <v>1.8737446448828582E-3</v>
      </c>
      <c r="DI37" s="121"/>
    </row>
    <row r="38" spans="2:113" x14ac:dyDescent="0.15">
      <c r="B38" s="267" t="s">
        <v>51</v>
      </c>
      <c r="C38" s="268" t="s">
        <v>334</v>
      </c>
      <c r="D38" s="123">
        <v>4.0259524205623022E-3</v>
      </c>
      <c r="E38" s="123">
        <v>6.0373041848050591E-4</v>
      </c>
      <c r="F38" s="123">
        <v>7.6075143611240492E-3</v>
      </c>
      <c r="G38" s="123">
        <v>1.5196413646379454E-5</v>
      </c>
      <c r="H38" s="123">
        <v>0</v>
      </c>
      <c r="I38" s="123">
        <v>0</v>
      </c>
      <c r="J38" s="123">
        <v>0</v>
      </c>
      <c r="K38" s="123">
        <v>1.8749088585971515E-4</v>
      </c>
      <c r="L38" s="123">
        <v>2.8203440819780012E-5</v>
      </c>
      <c r="M38" s="123">
        <v>0</v>
      </c>
      <c r="N38" s="123">
        <v>0</v>
      </c>
      <c r="O38" s="123">
        <v>0</v>
      </c>
      <c r="P38" s="123">
        <v>0</v>
      </c>
      <c r="Q38" s="123">
        <v>1.884800965018094E-4</v>
      </c>
      <c r="R38" s="123">
        <v>8.898380494749955E-4</v>
      </c>
      <c r="S38" s="123">
        <v>7.0881769208959455E-5</v>
      </c>
      <c r="T38" s="123">
        <v>1.8954830638588245E-5</v>
      </c>
      <c r="U38" s="123">
        <v>1.7081753271155753E-5</v>
      </c>
      <c r="V38" s="133">
        <v>5.9920106524633818E-3</v>
      </c>
      <c r="W38" s="123">
        <v>1.9907925842976234E-2</v>
      </c>
      <c r="X38" s="123">
        <v>0</v>
      </c>
      <c r="Y38" s="123">
        <v>0</v>
      </c>
      <c r="Z38" s="123">
        <v>0</v>
      </c>
      <c r="AA38" s="123">
        <v>0</v>
      </c>
      <c r="AB38" s="123">
        <v>1.8671673910291573E-3</v>
      </c>
      <c r="AC38" s="123">
        <v>8.342813803564657E-4</v>
      </c>
      <c r="AD38" s="123">
        <v>0</v>
      </c>
      <c r="AE38" s="123">
        <v>2.5688756515264335E-2</v>
      </c>
      <c r="AF38" s="123">
        <v>8.5618729096989968E-5</v>
      </c>
      <c r="AG38" s="123">
        <v>3.0756612671724423E-4</v>
      </c>
      <c r="AH38" s="123">
        <v>0</v>
      </c>
      <c r="AI38" s="133">
        <v>1.776485788113695E-2</v>
      </c>
      <c r="AJ38" s="123">
        <v>3.6613094930494548E-2</v>
      </c>
      <c r="AK38" s="123">
        <v>2.1053262955854128E-2</v>
      </c>
      <c r="AL38" s="123">
        <v>5.608437404812671E-2</v>
      </c>
      <c r="AM38" s="123">
        <v>0</v>
      </c>
      <c r="AN38" s="123">
        <v>0</v>
      </c>
      <c r="AO38" s="123">
        <v>1.2195925901509658E-2</v>
      </c>
      <c r="AP38" s="123">
        <v>0</v>
      </c>
      <c r="AQ38" s="123">
        <v>5.4997381077091567E-2</v>
      </c>
      <c r="AR38" s="123">
        <v>3.610762401480542E-3</v>
      </c>
      <c r="AS38" s="123">
        <v>7.1606979975619529E-3</v>
      </c>
      <c r="AT38" s="123">
        <v>2.6332094175960346E-3</v>
      </c>
      <c r="AU38" s="123">
        <v>8.2413358344352525E-3</v>
      </c>
      <c r="AV38" s="123">
        <v>4.0092906319461209E-3</v>
      </c>
      <c r="AW38" s="123">
        <v>1.8766794834065832E-3</v>
      </c>
      <c r="AX38" s="123">
        <v>9.6861074384212327E-3</v>
      </c>
      <c r="AY38" s="123">
        <v>2.786970580077435E-3</v>
      </c>
      <c r="AZ38" s="123">
        <v>7.3515897812902039E-3</v>
      </c>
      <c r="BA38" s="123">
        <v>1.8162947586922678E-3</v>
      </c>
      <c r="BB38" s="123">
        <v>2.5942599274043228E-3</v>
      </c>
      <c r="BC38" s="123">
        <v>7.2445911980681087E-3</v>
      </c>
      <c r="BD38" s="123">
        <v>1.2538268642020892E-3</v>
      </c>
      <c r="BE38" s="123">
        <v>1.523342334068424E-3</v>
      </c>
      <c r="BF38" s="123">
        <v>0</v>
      </c>
      <c r="BG38" s="123">
        <v>6.426735218508997E-4</v>
      </c>
      <c r="BH38" s="123">
        <v>2.222741776678664E-3</v>
      </c>
      <c r="BI38" s="123">
        <v>2.8992043294784656E-4</v>
      </c>
      <c r="BJ38" s="123">
        <v>4.3818466353677619E-4</v>
      </c>
      <c r="BK38" s="123">
        <v>3.0921772983494868E-3</v>
      </c>
      <c r="BL38" s="133">
        <v>0</v>
      </c>
      <c r="BM38" s="133">
        <v>7.6532339993227224E-3</v>
      </c>
      <c r="BN38" s="123">
        <v>1.3518927095852243E-2</v>
      </c>
      <c r="BO38" s="123">
        <v>1.2195714325367086E-2</v>
      </c>
      <c r="BP38" s="123">
        <v>1.4856369487620553E-2</v>
      </c>
      <c r="BQ38" s="123">
        <v>1.0570079627933198E-4</v>
      </c>
      <c r="BR38" s="123">
        <v>1.1279043537108053E-4</v>
      </c>
      <c r="BS38" s="123">
        <v>5.2934650536214274E-3</v>
      </c>
      <c r="BT38" s="123">
        <v>0</v>
      </c>
      <c r="BU38" s="123">
        <v>6.8101628318553562E-5</v>
      </c>
      <c r="BV38" s="123">
        <v>2.0407496898060471E-6</v>
      </c>
      <c r="BW38" s="123">
        <v>0</v>
      </c>
      <c r="BX38" s="123">
        <v>0</v>
      </c>
      <c r="BY38" s="123">
        <v>0</v>
      </c>
      <c r="BZ38" s="123">
        <v>0</v>
      </c>
      <c r="CA38" s="123">
        <v>0</v>
      </c>
      <c r="CB38" s="123">
        <v>0</v>
      </c>
      <c r="CC38" s="123">
        <v>0</v>
      </c>
      <c r="CD38" s="123">
        <v>0</v>
      </c>
      <c r="CE38" s="123">
        <v>0</v>
      </c>
      <c r="CF38" s="123">
        <v>0</v>
      </c>
      <c r="CG38" s="123">
        <v>0</v>
      </c>
      <c r="CH38" s="123">
        <v>0</v>
      </c>
      <c r="CI38" s="123">
        <v>0</v>
      </c>
      <c r="CJ38" s="123">
        <v>0</v>
      </c>
      <c r="CK38" s="123">
        <v>0</v>
      </c>
      <c r="CL38" s="123">
        <v>0</v>
      </c>
      <c r="CM38" s="123">
        <v>4.4924302550202907E-5</v>
      </c>
      <c r="CN38" s="123">
        <v>6.3471410096714565E-5</v>
      </c>
      <c r="CO38" s="123">
        <v>8.6936517617350925E-4</v>
      </c>
      <c r="CP38" s="123">
        <v>9.845115240590003E-5</v>
      </c>
      <c r="CQ38" s="123">
        <v>3.0234565254437609E-5</v>
      </c>
      <c r="CR38" s="123">
        <v>0</v>
      </c>
      <c r="CS38" s="123">
        <v>0</v>
      </c>
      <c r="CT38" s="123">
        <v>4.7840480701150088E-6</v>
      </c>
      <c r="CU38" s="123">
        <v>0</v>
      </c>
      <c r="CV38" s="123">
        <v>0</v>
      </c>
      <c r="CW38" s="123">
        <v>0</v>
      </c>
      <c r="CX38" s="123">
        <v>2.1450826661232458E-4</v>
      </c>
      <c r="CY38" s="123">
        <v>1.8357010817786476E-6</v>
      </c>
      <c r="CZ38" s="123">
        <v>6.5046467570270506E-5</v>
      </c>
      <c r="DA38" s="123">
        <v>4.9985629131624655E-5</v>
      </c>
      <c r="DB38" s="123">
        <v>5.2836668648041741E-5</v>
      </c>
      <c r="DC38" s="123">
        <v>7.2245177317549242E-4</v>
      </c>
      <c r="DD38" s="123">
        <v>0</v>
      </c>
      <c r="DE38" s="123">
        <v>9.5688393560733982E-4</v>
      </c>
      <c r="DF38" s="123">
        <v>5.3770378973631008E-3</v>
      </c>
      <c r="DG38" s="128">
        <v>1.1071808587122193E-3</v>
      </c>
      <c r="DH38" s="128">
        <v>2.3677165867924035E-3</v>
      </c>
      <c r="DI38" s="121"/>
    </row>
    <row r="39" spans="2:113" x14ac:dyDescent="0.15">
      <c r="B39" s="265" t="s">
        <v>52</v>
      </c>
      <c r="C39" s="266" t="s">
        <v>336</v>
      </c>
      <c r="D39" s="122">
        <v>0</v>
      </c>
      <c r="E39" s="122">
        <v>0</v>
      </c>
      <c r="F39" s="122">
        <v>0</v>
      </c>
      <c r="G39" s="122">
        <v>0</v>
      </c>
      <c r="H39" s="122">
        <v>0</v>
      </c>
      <c r="I39" s="122">
        <v>0</v>
      </c>
      <c r="J39" s="122">
        <v>0</v>
      </c>
      <c r="K39" s="122">
        <v>0</v>
      </c>
      <c r="L39" s="122">
        <v>0</v>
      </c>
      <c r="M39" s="122">
        <v>0</v>
      </c>
      <c r="N39" s="122">
        <v>0</v>
      </c>
      <c r="O39" s="122">
        <v>0</v>
      </c>
      <c r="P39" s="122">
        <v>0</v>
      </c>
      <c r="Q39" s="122">
        <v>0</v>
      </c>
      <c r="R39" s="122">
        <v>0</v>
      </c>
      <c r="S39" s="122">
        <v>0</v>
      </c>
      <c r="T39" s="122">
        <v>0</v>
      </c>
      <c r="U39" s="122">
        <v>0</v>
      </c>
      <c r="V39" s="124">
        <v>0</v>
      </c>
      <c r="W39" s="122">
        <v>0</v>
      </c>
      <c r="X39" s="122">
        <v>0</v>
      </c>
      <c r="Y39" s="122">
        <v>0</v>
      </c>
      <c r="Z39" s="122">
        <v>0</v>
      </c>
      <c r="AA39" s="122">
        <v>0</v>
      </c>
      <c r="AB39" s="122">
        <v>0</v>
      </c>
      <c r="AC39" s="122">
        <v>0</v>
      </c>
      <c r="AD39" s="122">
        <v>0</v>
      </c>
      <c r="AE39" s="122">
        <v>0</v>
      </c>
      <c r="AF39" s="122">
        <v>0</v>
      </c>
      <c r="AG39" s="122">
        <v>0</v>
      </c>
      <c r="AH39" s="122">
        <v>0</v>
      </c>
      <c r="AI39" s="124">
        <v>0</v>
      </c>
      <c r="AJ39" s="122">
        <v>0</v>
      </c>
      <c r="AK39" s="122">
        <v>0</v>
      </c>
      <c r="AL39" s="122">
        <v>0</v>
      </c>
      <c r="AM39" s="122">
        <v>0</v>
      </c>
      <c r="AN39" s="122">
        <v>0</v>
      </c>
      <c r="AO39" s="122">
        <v>0.12571692267123738</v>
      </c>
      <c r="AP39" s="122">
        <v>2.3610096126819944E-3</v>
      </c>
      <c r="AQ39" s="122">
        <v>0</v>
      </c>
      <c r="AR39" s="122">
        <v>1.294180072215248E-5</v>
      </c>
      <c r="AS39" s="122">
        <v>-3.4098561893152157E-4</v>
      </c>
      <c r="AT39" s="122">
        <v>-1.5826194709336781E-3</v>
      </c>
      <c r="AU39" s="122">
        <v>-5.4668894424114451E-4</v>
      </c>
      <c r="AV39" s="122">
        <v>-5.3779106068048053E-4</v>
      </c>
      <c r="AW39" s="122">
        <v>-1.9297475407779776E-4</v>
      </c>
      <c r="AX39" s="122">
        <v>0</v>
      </c>
      <c r="AY39" s="122">
        <v>-1.8997754465422187E-6</v>
      </c>
      <c r="AZ39" s="122">
        <v>-3.1652678224999489E-4</v>
      </c>
      <c r="BA39" s="122">
        <v>-4.4974917834284726E-4</v>
      </c>
      <c r="BB39" s="122">
        <v>0</v>
      </c>
      <c r="BC39" s="122">
        <v>-4.9282933320191221E-4</v>
      </c>
      <c r="BD39" s="122">
        <v>-3.8460946754665311E-6</v>
      </c>
      <c r="BE39" s="122">
        <v>-1.0998861617822556E-5</v>
      </c>
      <c r="BF39" s="122">
        <v>0</v>
      </c>
      <c r="BG39" s="122">
        <v>-6.426735218508997E-4</v>
      </c>
      <c r="BH39" s="122">
        <v>-1.7452639135402844E-4</v>
      </c>
      <c r="BI39" s="122">
        <v>-5.7984086589569312E-4</v>
      </c>
      <c r="BJ39" s="122">
        <v>-1.2519561815336463E-4</v>
      </c>
      <c r="BK39" s="122">
        <v>-2.8387201427470702E-4</v>
      </c>
      <c r="BL39" s="124">
        <v>0</v>
      </c>
      <c r="BM39" s="124">
        <v>0</v>
      </c>
      <c r="BN39" s="122">
        <v>-2.7504230270199165E-4</v>
      </c>
      <c r="BO39" s="122">
        <v>-8.3270880173203426E-5</v>
      </c>
      <c r="BP39" s="122">
        <v>-5.1656361222602755E-5</v>
      </c>
      <c r="BQ39" s="122">
        <v>0</v>
      </c>
      <c r="BR39" s="122">
        <v>0</v>
      </c>
      <c r="BS39" s="122">
        <v>0</v>
      </c>
      <c r="BT39" s="122">
        <v>0</v>
      </c>
      <c r="BU39" s="122">
        <v>0</v>
      </c>
      <c r="BV39" s="122">
        <v>0</v>
      </c>
      <c r="BW39" s="122">
        <v>0</v>
      </c>
      <c r="BX39" s="122">
        <v>0</v>
      </c>
      <c r="BY39" s="122">
        <v>0</v>
      </c>
      <c r="BZ39" s="122">
        <v>0</v>
      </c>
      <c r="CA39" s="122">
        <v>0</v>
      </c>
      <c r="CB39" s="122">
        <v>0</v>
      </c>
      <c r="CC39" s="122">
        <v>0</v>
      </c>
      <c r="CD39" s="122">
        <v>0</v>
      </c>
      <c r="CE39" s="122">
        <v>0</v>
      </c>
      <c r="CF39" s="122">
        <v>0</v>
      </c>
      <c r="CG39" s="122">
        <v>0</v>
      </c>
      <c r="CH39" s="122">
        <v>0</v>
      </c>
      <c r="CI39" s="122">
        <v>0</v>
      </c>
      <c r="CJ39" s="122">
        <v>0</v>
      </c>
      <c r="CK39" s="122">
        <v>0</v>
      </c>
      <c r="CL39" s="122">
        <v>0</v>
      </c>
      <c r="CM39" s="122">
        <v>0</v>
      </c>
      <c r="CN39" s="122">
        <v>0</v>
      </c>
      <c r="CO39" s="122">
        <v>0</v>
      </c>
      <c r="CP39" s="122">
        <v>0</v>
      </c>
      <c r="CQ39" s="122">
        <v>0</v>
      </c>
      <c r="CR39" s="122">
        <v>0</v>
      </c>
      <c r="CS39" s="122">
        <v>0</v>
      </c>
      <c r="CT39" s="122">
        <v>0</v>
      </c>
      <c r="CU39" s="122">
        <v>0</v>
      </c>
      <c r="CV39" s="122">
        <v>0</v>
      </c>
      <c r="CW39" s="122">
        <v>0</v>
      </c>
      <c r="CX39" s="122">
        <v>0</v>
      </c>
      <c r="CY39" s="122">
        <v>0</v>
      </c>
      <c r="CZ39" s="122">
        <v>0</v>
      </c>
      <c r="DA39" s="122">
        <v>0</v>
      </c>
      <c r="DB39" s="122">
        <v>0</v>
      </c>
      <c r="DC39" s="122">
        <v>0</v>
      </c>
      <c r="DD39" s="122">
        <v>0</v>
      </c>
      <c r="DE39" s="122">
        <v>0</v>
      </c>
      <c r="DF39" s="122">
        <v>0</v>
      </c>
      <c r="DG39" s="127">
        <v>0</v>
      </c>
      <c r="DH39" s="127">
        <v>6.0452052242945968E-5</v>
      </c>
      <c r="DI39" s="121"/>
    </row>
    <row r="40" spans="2:113" x14ac:dyDescent="0.15">
      <c r="B40" s="265" t="s">
        <v>53</v>
      </c>
      <c r="C40" s="266" t="s">
        <v>339</v>
      </c>
      <c r="D40" s="122">
        <v>5.8226584594909334E-5</v>
      </c>
      <c r="E40" s="122">
        <v>0</v>
      </c>
      <c r="F40" s="122">
        <v>0</v>
      </c>
      <c r="G40" s="122">
        <v>0</v>
      </c>
      <c r="H40" s="122">
        <v>0</v>
      </c>
      <c r="I40" s="122">
        <v>0</v>
      </c>
      <c r="J40" s="122">
        <v>2.1332069210713441E-3</v>
      </c>
      <c r="K40" s="122">
        <v>0</v>
      </c>
      <c r="L40" s="122">
        <v>0</v>
      </c>
      <c r="M40" s="122">
        <v>0</v>
      </c>
      <c r="N40" s="122">
        <v>0</v>
      </c>
      <c r="O40" s="122">
        <v>0</v>
      </c>
      <c r="P40" s="122">
        <v>2.5367833587011668E-4</v>
      </c>
      <c r="Q40" s="122">
        <v>4.5235223160434258E-4</v>
      </c>
      <c r="R40" s="122">
        <v>2.7229044313934865E-2</v>
      </c>
      <c r="S40" s="122">
        <v>0</v>
      </c>
      <c r="T40" s="122">
        <v>0</v>
      </c>
      <c r="U40" s="122">
        <v>0</v>
      </c>
      <c r="V40" s="124">
        <v>0</v>
      </c>
      <c r="W40" s="122">
        <v>0</v>
      </c>
      <c r="X40" s="122">
        <v>0</v>
      </c>
      <c r="Y40" s="122">
        <v>0</v>
      </c>
      <c r="Z40" s="122">
        <v>0</v>
      </c>
      <c r="AA40" s="122">
        <v>0</v>
      </c>
      <c r="AB40" s="122">
        <v>0</v>
      </c>
      <c r="AC40" s="122">
        <v>0</v>
      </c>
      <c r="AD40" s="122">
        <v>0</v>
      </c>
      <c r="AE40" s="122">
        <v>0</v>
      </c>
      <c r="AF40" s="122">
        <v>1.3752508361204014E-3</v>
      </c>
      <c r="AG40" s="122">
        <v>5.2286241541931516E-3</v>
      </c>
      <c r="AH40" s="122">
        <v>0</v>
      </c>
      <c r="AI40" s="124">
        <v>0</v>
      </c>
      <c r="AJ40" s="122">
        <v>7.4931528086403807E-3</v>
      </c>
      <c r="AK40" s="122">
        <v>0</v>
      </c>
      <c r="AL40" s="122">
        <v>6.7265712255051271E-4</v>
      </c>
      <c r="AM40" s="122">
        <v>0</v>
      </c>
      <c r="AN40" s="122">
        <v>0</v>
      </c>
      <c r="AO40" s="122">
        <v>0.10053398378271475</v>
      </c>
      <c r="AP40" s="122">
        <v>0.45904772612288491</v>
      </c>
      <c r="AQ40" s="122">
        <v>1.4285034045997808E-4</v>
      </c>
      <c r="AR40" s="122">
        <v>6.9885723899623393E-4</v>
      </c>
      <c r="AS40" s="122">
        <v>0.14590774634079809</v>
      </c>
      <c r="AT40" s="122">
        <v>0.11225149507030871</v>
      </c>
      <c r="AU40" s="122">
        <v>5.409145422675974E-2</v>
      </c>
      <c r="AV40" s="122">
        <v>4.2458853988894533E-2</v>
      </c>
      <c r="AW40" s="122">
        <v>8.6163227695736713E-3</v>
      </c>
      <c r="AX40" s="122">
        <v>1.0969100435825865E-3</v>
      </c>
      <c r="AY40" s="122">
        <v>3.2828119716249537E-3</v>
      </c>
      <c r="AZ40" s="122">
        <v>3.908595233719292E-2</v>
      </c>
      <c r="BA40" s="122">
        <v>2.9078014184397163E-2</v>
      </c>
      <c r="BB40" s="122">
        <v>4.6217067614261892E-3</v>
      </c>
      <c r="BC40" s="122">
        <v>1.1384357596964172E-2</v>
      </c>
      <c r="BD40" s="122">
        <v>3.4037937877878801E-3</v>
      </c>
      <c r="BE40" s="122">
        <v>3.3271556393913229E-3</v>
      </c>
      <c r="BF40" s="122">
        <v>0</v>
      </c>
      <c r="BG40" s="122">
        <v>4.8843187660668377E-2</v>
      </c>
      <c r="BH40" s="122">
        <v>1.8430645517141454E-2</v>
      </c>
      <c r="BI40" s="122">
        <v>8.8908932770672931E-3</v>
      </c>
      <c r="BJ40" s="122">
        <v>1.3708920187793428E-2</v>
      </c>
      <c r="BK40" s="122">
        <v>8.0599375481568598E-3</v>
      </c>
      <c r="BL40" s="124">
        <v>0</v>
      </c>
      <c r="BM40" s="124">
        <v>1.5448080534433396E-2</v>
      </c>
      <c r="BN40" s="122">
        <v>1.2867196422058393E-2</v>
      </c>
      <c r="BO40" s="122">
        <v>1.763954811669026E-2</v>
      </c>
      <c r="BP40" s="122">
        <v>2.640156622087227E-2</v>
      </c>
      <c r="BQ40" s="122">
        <v>0</v>
      </c>
      <c r="BR40" s="122">
        <v>0</v>
      </c>
      <c r="BS40" s="122">
        <v>0</v>
      </c>
      <c r="BT40" s="122">
        <v>0</v>
      </c>
      <c r="BU40" s="122">
        <v>0</v>
      </c>
      <c r="BV40" s="122">
        <v>0</v>
      </c>
      <c r="BW40" s="122">
        <v>0</v>
      </c>
      <c r="BX40" s="122">
        <v>0</v>
      </c>
      <c r="BY40" s="122">
        <v>0</v>
      </c>
      <c r="BZ40" s="122">
        <v>0</v>
      </c>
      <c r="CA40" s="122">
        <v>0</v>
      </c>
      <c r="CB40" s="122">
        <v>0</v>
      </c>
      <c r="CC40" s="122">
        <v>0</v>
      </c>
      <c r="CD40" s="122">
        <v>0</v>
      </c>
      <c r="CE40" s="122">
        <v>0</v>
      </c>
      <c r="CF40" s="122">
        <v>0</v>
      </c>
      <c r="CG40" s="122">
        <v>8.2684970263296835E-4</v>
      </c>
      <c r="CH40" s="122">
        <v>0</v>
      </c>
      <c r="CI40" s="122">
        <v>0</v>
      </c>
      <c r="CJ40" s="122">
        <v>0</v>
      </c>
      <c r="CK40" s="122">
        <v>0</v>
      </c>
      <c r="CL40" s="122">
        <v>0</v>
      </c>
      <c r="CM40" s="122">
        <v>0</v>
      </c>
      <c r="CN40" s="122">
        <v>3.1735705048357282E-6</v>
      </c>
      <c r="CO40" s="122">
        <v>0</v>
      </c>
      <c r="CP40" s="122">
        <v>0</v>
      </c>
      <c r="CQ40" s="122">
        <v>0</v>
      </c>
      <c r="CR40" s="122">
        <v>0</v>
      </c>
      <c r="CS40" s="122">
        <v>0</v>
      </c>
      <c r="CT40" s="122">
        <v>0</v>
      </c>
      <c r="CU40" s="122">
        <v>0</v>
      </c>
      <c r="CV40" s="122">
        <v>0</v>
      </c>
      <c r="CW40" s="122">
        <v>0</v>
      </c>
      <c r="CX40" s="122">
        <v>5.3090795986550333E-4</v>
      </c>
      <c r="CY40" s="122">
        <v>0</v>
      </c>
      <c r="CZ40" s="122">
        <v>0</v>
      </c>
      <c r="DA40" s="122">
        <v>0</v>
      </c>
      <c r="DB40" s="122">
        <v>0</v>
      </c>
      <c r="DC40" s="122">
        <v>0</v>
      </c>
      <c r="DD40" s="122">
        <v>0</v>
      </c>
      <c r="DE40" s="122">
        <v>1.1257458065968704E-4</v>
      </c>
      <c r="DF40" s="122">
        <v>0</v>
      </c>
      <c r="DG40" s="127">
        <v>1.8980243292209473E-3</v>
      </c>
      <c r="DH40" s="127">
        <v>8.3688099687384207E-3</v>
      </c>
      <c r="DI40" s="121"/>
    </row>
    <row r="41" spans="2:113" x14ac:dyDescent="0.15">
      <c r="B41" s="265" t="s">
        <v>100</v>
      </c>
      <c r="C41" s="266" t="s">
        <v>809</v>
      </c>
      <c r="D41" s="122">
        <v>0</v>
      </c>
      <c r="E41" s="122">
        <v>0</v>
      </c>
      <c r="F41" s="122">
        <v>0</v>
      </c>
      <c r="G41" s="122">
        <v>0</v>
      </c>
      <c r="H41" s="122">
        <v>0</v>
      </c>
      <c r="I41" s="122">
        <v>0</v>
      </c>
      <c r="J41" s="122">
        <v>0</v>
      </c>
      <c r="K41" s="122">
        <v>0</v>
      </c>
      <c r="L41" s="122">
        <v>0</v>
      </c>
      <c r="M41" s="122">
        <v>0</v>
      </c>
      <c r="N41" s="122">
        <v>0</v>
      </c>
      <c r="O41" s="122">
        <v>0</v>
      </c>
      <c r="P41" s="122">
        <v>0</v>
      </c>
      <c r="Q41" s="122">
        <v>0</v>
      </c>
      <c r="R41" s="122">
        <v>8.305155128433292E-4</v>
      </c>
      <c r="S41" s="122">
        <v>0</v>
      </c>
      <c r="T41" s="122">
        <v>0</v>
      </c>
      <c r="U41" s="122">
        <v>0</v>
      </c>
      <c r="V41" s="124">
        <v>0</v>
      </c>
      <c r="W41" s="122">
        <v>0</v>
      </c>
      <c r="X41" s="122">
        <v>0</v>
      </c>
      <c r="Y41" s="122">
        <v>0</v>
      </c>
      <c r="Z41" s="122">
        <v>0</v>
      </c>
      <c r="AA41" s="122">
        <v>0</v>
      </c>
      <c r="AB41" s="122">
        <v>0</v>
      </c>
      <c r="AC41" s="122">
        <v>0</v>
      </c>
      <c r="AD41" s="122">
        <v>0</v>
      </c>
      <c r="AE41" s="122">
        <v>0</v>
      </c>
      <c r="AF41" s="122">
        <v>0</v>
      </c>
      <c r="AG41" s="122">
        <v>0</v>
      </c>
      <c r="AH41" s="122">
        <v>2.8768699654775604E-4</v>
      </c>
      <c r="AI41" s="124">
        <v>0</v>
      </c>
      <c r="AJ41" s="122">
        <v>7.751537388248669E-5</v>
      </c>
      <c r="AK41" s="122">
        <v>2.1593090211132438E-3</v>
      </c>
      <c r="AL41" s="122">
        <v>1.2691643821707789E-4</v>
      </c>
      <c r="AM41" s="122">
        <v>0</v>
      </c>
      <c r="AN41" s="122">
        <v>0</v>
      </c>
      <c r="AO41" s="122">
        <v>7.9108708550332911E-3</v>
      </c>
      <c r="AP41" s="122">
        <v>0</v>
      </c>
      <c r="AQ41" s="122">
        <v>0</v>
      </c>
      <c r="AR41" s="122">
        <v>0</v>
      </c>
      <c r="AS41" s="122">
        <v>1.9930609426547435E-2</v>
      </c>
      <c r="AT41" s="122">
        <v>4.1956252357092825E-3</v>
      </c>
      <c r="AU41" s="122">
        <v>2.2175070300781422E-2</v>
      </c>
      <c r="AV41" s="122">
        <v>2.5700751741993488E-2</v>
      </c>
      <c r="AW41" s="122">
        <v>2.7064709259411136E-3</v>
      </c>
      <c r="AX41" s="122">
        <v>0</v>
      </c>
      <c r="AY41" s="122">
        <v>3.0966339778638164E-4</v>
      </c>
      <c r="AZ41" s="122">
        <v>1.5693602074782004E-2</v>
      </c>
      <c r="BA41" s="122">
        <v>1.2454592631032694E-3</v>
      </c>
      <c r="BB41" s="122">
        <v>2.7577637043415702E-3</v>
      </c>
      <c r="BC41" s="122">
        <v>1.577053866246119E-3</v>
      </c>
      <c r="BD41" s="122">
        <v>4.076860355994523E-4</v>
      </c>
      <c r="BE41" s="122">
        <v>1.7983138745139879E-3</v>
      </c>
      <c r="BF41" s="122">
        <v>0</v>
      </c>
      <c r="BG41" s="122">
        <v>6.426735218508997E-4</v>
      </c>
      <c r="BH41" s="122">
        <v>2.2681844974463166E-2</v>
      </c>
      <c r="BI41" s="122">
        <v>5.6276777373320874E-2</v>
      </c>
      <c r="BJ41" s="122">
        <v>1.2331768388106417E-2</v>
      </c>
      <c r="BK41" s="122">
        <v>1.5815726509590818E-3</v>
      </c>
      <c r="BL41" s="124">
        <v>0</v>
      </c>
      <c r="BM41" s="124">
        <v>2.7706800480251206E-4</v>
      </c>
      <c r="BN41" s="122">
        <v>2.3916721974086232E-4</v>
      </c>
      <c r="BO41" s="122">
        <v>9.1251006189802095E-4</v>
      </c>
      <c r="BP41" s="122">
        <v>6.5861860558818512E-3</v>
      </c>
      <c r="BQ41" s="122">
        <v>0</v>
      </c>
      <c r="BR41" s="122">
        <v>0</v>
      </c>
      <c r="BS41" s="122">
        <v>3.1697395530667231E-5</v>
      </c>
      <c r="BT41" s="122">
        <v>0</v>
      </c>
      <c r="BU41" s="122">
        <v>0</v>
      </c>
      <c r="BV41" s="122">
        <v>0</v>
      </c>
      <c r="BW41" s="122">
        <v>0</v>
      </c>
      <c r="BX41" s="122">
        <v>0</v>
      </c>
      <c r="BY41" s="122">
        <v>0</v>
      </c>
      <c r="BZ41" s="122">
        <v>0</v>
      </c>
      <c r="CA41" s="122">
        <v>0</v>
      </c>
      <c r="CB41" s="122">
        <v>0</v>
      </c>
      <c r="CC41" s="122">
        <v>0</v>
      </c>
      <c r="CD41" s="122">
        <v>0</v>
      </c>
      <c r="CE41" s="122">
        <v>0</v>
      </c>
      <c r="CF41" s="122">
        <v>0</v>
      </c>
      <c r="CG41" s="122">
        <v>0</v>
      </c>
      <c r="CH41" s="122">
        <v>0</v>
      </c>
      <c r="CI41" s="122">
        <v>0</v>
      </c>
      <c r="CJ41" s="122">
        <v>0</v>
      </c>
      <c r="CK41" s="122">
        <v>0</v>
      </c>
      <c r="CL41" s="122">
        <v>0</v>
      </c>
      <c r="CM41" s="122">
        <v>0</v>
      </c>
      <c r="CN41" s="122">
        <v>1.5867852524178641E-6</v>
      </c>
      <c r="CO41" s="122">
        <v>0</v>
      </c>
      <c r="CP41" s="122">
        <v>0</v>
      </c>
      <c r="CQ41" s="122">
        <v>0</v>
      </c>
      <c r="CR41" s="122">
        <v>0</v>
      </c>
      <c r="CS41" s="122">
        <v>8.1532816958825928E-6</v>
      </c>
      <c r="CT41" s="122">
        <v>9.5680961402300176E-6</v>
      </c>
      <c r="CU41" s="122">
        <v>7.9765807588918942E-6</v>
      </c>
      <c r="CV41" s="122">
        <v>0</v>
      </c>
      <c r="CW41" s="122">
        <v>0</v>
      </c>
      <c r="CX41" s="122">
        <v>0</v>
      </c>
      <c r="CY41" s="122">
        <v>0</v>
      </c>
      <c r="CZ41" s="122">
        <v>2.4392425338851443E-5</v>
      </c>
      <c r="DA41" s="122">
        <v>2.0827345471510275E-5</v>
      </c>
      <c r="DB41" s="122">
        <v>0</v>
      </c>
      <c r="DC41" s="122">
        <v>0</v>
      </c>
      <c r="DD41" s="122">
        <v>0</v>
      </c>
      <c r="DE41" s="122">
        <v>2.251491613193741E-5</v>
      </c>
      <c r="DF41" s="122">
        <v>4.3016303178904802E-5</v>
      </c>
      <c r="DG41" s="127">
        <v>2.3006355505708452E-4</v>
      </c>
      <c r="DH41" s="127">
        <v>2.6130887098563742E-3</v>
      </c>
      <c r="DI41" s="121"/>
    </row>
    <row r="42" spans="2:113" x14ac:dyDescent="0.15">
      <c r="B42" s="265" t="s">
        <v>101</v>
      </c>
      <c r="C42" s="266" t="s">
        <v>345</v>
      </c>
      <c r="D42" s="122">
        <v>0</v>
      </c>
      <c r="E42" s="122">
        <v>0</v>
      </c>
      <c r="F42" s="122">
        <v>0</v>
      </c>
      <c r="G42" s="122">
        <v>0</v>
      </c>
      <c r="H42" s="122">
        <v>0</v>
      </c>
      <c r="I42" s="122">
        <v>0</v>
      </c>
      <c r="J42" s="122">
        <v>0</v>
      </c>
      <c r="K42" s="122">
        <v>0</v>
      </c>
      <c r="L42" s="122">
        <v>0</v>
      </c>
      <c r="M42" s="122">
        <v>0</v>
      </c>
      <c r="N42" s="122">
        <v>0</v>
      </c>
      <c r="O42" s="122">
        <v>0</v>
      </c>
      <c r="P42" s="122">
        <v>0</v>
      </c>
      <c r="Q42" s="122">
        <v>7.5392038600723759E-5</v>
      </c>
      <c r="R42" s="122">
        <v>6.0508987364299695E-2</v>
      </c>
      <c r="S42" s="122">
        <v>0</v>
      </c>
      <c r="T42" s="122">
        <v>0</v>
      </c>
      <c r="U42" s="122">
        <v>0</v>
      </c>
      <c r="V42" s="124">
        <v>0</v>
      </c>
      <c r="W42" s="122">
        <v>0</v>
      </c>
      <c r="X42" s="122">
        <v>0</v>
      </c>
      <c r="Y42" s="122">
        <v>0</v>
      </c>
      <c r="Z42" s="122">
        <v>0</v>
      </c>
      <c r="AA42" s="122">
        <v>0</v>
      </c>
      <c r="AB42" s="122">
        <v>0</v>
      </c>
      <c r="AC42" s="122">
        <v>0</v>
      </c>
      <c r="AD42" s="122">
        <v>0</v>
      </c>
      <c r="AE42" s="122">
        <v>0</v>
      </c>
      <c r="AF42" s="122">
        <v>6.421404682274248E-5</v>
      </c>
      <c r="AG42" s="122">
        <v>0</v>
      </c>
      <c r="AH42" s="122">
        <v>0</v>
      </c>
      <c r="AI42" s="124">
        <v>0</v>
      </c>
      <c r="AJ42" s="122">
        <v>1.5503074776497339E-3</v>
      </c>
      <c r="AK42" s="122">
        <v>1.1996161228406909E-3</v>
      </c>
      <c r="AL42" s="122">
        <v>7.995735607675906E-4</v>
      </c>
      <c r="AM42" s="122">
        <v>0</v>
      </c>
      <c r="AN42" s="122">
        <v>0</v>
      </c>
      <c r="AO42" s="122">
        <v>9.2293493308721734E-4</v>
      </c>
      <c r="AP42" s="122">
        <v>0</v>
      </c>
      <c r="AQ42" s="122">
        <v>0</v>
      </c>
      <c r="AR42" s="122">
        <v>1.1129948621051134E-3</v>
      </c>
      <c r="AS42" s="122">
        <v>8.8792655169768211E-2</v>
      </c>
      <c r="AT42" s="122">
        <v>5.8085501858736059E-2</v>
      </c>
      <c r="AU42" s="122">
        <v>1.6486088474772013E-2</v>
      </c>
      <c r="AV42" s="122">
        <v>1.6266930844731561E-2</v>
      </c>
      <c r="AW42" s="122">
        <v>4.9980461306149623E-3</v>
      </c>
      <c r="AX42" s="122">
        <v>1.1752607609813428E-4</v>
      </c>
      <c r="AY42" s="122">
        <v>4.6031559069717957E-3</v>
      </c>
      <c r="AZ42" s="122">
        <v>1.6959709203781984E-2</v>
      </c>
      <c r="BA42" s="122">
        <v>2.4667012627573086E-2</v>
      </c>
      <c r="BB42" s="122">
        <v>2.1800503591632968E-5</v>
      </c>
      <c r="BC42" s="122">
        <v>7.1953082647479181E-3</v>
      </c>
      <c r="BD42" s="122">
        <v>7.8960323687327881E-3</v>
      </c>
      <c r="BE42" s="122">
        <v>8.5791120619015929E-4</v>
      </c>
      <c r="BF42" s="122">
        <v>0</v>
      </c>
      <c r="BG42" s="122">
        <v>4.4987146529562984E-3</v>
      </c>
      <c r="BH42" s="122">
        <v>7.9030818726352498E-3</v>
      </c>
      <c r="BI42" s="122">
        <v>3.6240054118480816E-2</v>
      </c>
      <c r="BJ42" s="122">
        <v>1.458528951486698E-2</v>
      </c>
      <c r="BK42" s="122">
        <v>1.4801897887181152E-3</v>
      </c>
      <c r="BL42" s="124">
        <v>0</v>
      </c>
      <c r="BM42" s="124">
        <v>2.237067594331394E-4</v>
      </c>
      <c r="BN42" s="122">
        <v>6.1585559083272043E-4</v>
      </c>
      <c r="BO42" s="122">
        <v>3.1920504066394647E-4</v>
      </c>
      <c r="BP42" s="122">
        <v>7.7484541833904139E-5</v>
      </c>
      <c r="BQ42" s="122">
        <v>0</v>
      </c>
      <c r="BR42" s="122">
        <v>0</v>
      </c>
      <c r="BS42" s="122">
        <v>0</v>
      </c>
      <c r="BT42" s="122">
        <v>0</v>
      </c>
      <c r="BU42" s="122">
        <v>0</v>
      </c>
      <c r="BV42" s="122">
        <v>0</v>
      </c>
      <c r="BW42" s="122">
        <v>0</v>
      </c>
      <c r="BX42" s="122">
        <v>0</v>
      </c>
      <c r="BY42" s="122">
        <v>0</v>
      </c>
      <c r="BZ42" s="122">
        <v>0</v>
      </c>
      <c r="CA42" s="122">
        <v>0</v>
      </c>
      <c r="CB42" s="122">
        <v>0</v>
      </c>
      <c r="CC42" s="122">
        <v>0</v>
      </c>
      <c r="CD42" s="122">
        <v>0</v>
      </c>
      <c r="CE42" s="122">
        <v>0</v>
      </c>
      <c r="CF42" s="122">
        <v>0</v>
      </c>
      <c r="CG42" s="122">
        <v>0</v>
      </c>
      <c r="CH42" s="122">
        <v>0</v>
      </c>
      <c r="CI42" s="122">
        <v>0</v>
      </c>
      <c r="CJ42" s="122">
        <v>0</v>
      </c>
      <c r="CK42" s="122">
        <v>0</v>
      </c>
      <c r="CL42" s="122">
        <v>0</v>
      </c>
      <c r="CM42" s="122">
        <v>0</v>
      </c>
      <c r="CN42" s="122">
        <v>1.4281067271760776E-5</v>
      </c>
      <c r="CO42" s="122">
        <v>0</v>
      </c>
      <c r="CP42" s="122">
        <v>0</v>
      </c>
      <c r="CQ42" s="122">
        <v>0</v>
      </c>
      <c r="CR42" s="122">
        <v>0</v>
      </c>
      <c r="CS42" s="122">
        <v>0</v>
      </c>
      <c r="CT42" s="122">
        <v>0</v>
      </c>
      <c r="CU42" s="122">
        <v>0</v>
      </c>
      <c r="CV42" s="122">
        <v>0</v>
      </c>
      <c r="CW42" s="122">
        <v>0</v>
      </c>
      <c r="CX42" s="122">
        <v>3.5393863991033553E-4</v>
      </c>
      <c r="CY42" s="122">
        <v>0</v>
      </c>
      <c r="CZ42" s="122">
        <v>0</v>
      </c>
      <c r="DA42" s="122">
        <v>0</v>
      </c>
      <c r="DB42" s="122">
        <v>0</v>
      </c>
      <c r="DC42" s="122">
        <v>0</v>
      </c>
      <c r="DD42" s="122">
        <v>0</v>
      </c>
      <c r="DE42" s="122">
        <v>0</v>
      </c>
      <c r="DF42" s="122">
        <v>0</v>
      </c>
      <c r="DG42" s="127">
        <v>3.7385327696776236E-4</v>
      </c>
      <c r="DH42" s="127">
        <v>3.2383875238799057E-3</v>
      </c>
      <c r="DI42" s="121"/>
    </row>
    <row r="43" spans="2:113" x14ac:dyDescent="0.15">
      <c r="B43" s="267" t="s">
        <v>102</v>
      </c>
      <c r="C43" s="268" t="s">
        <v>347</v>
      </c>
      <c r="D43" s="123">
        <v>0</v>
      </c>
      <c r="E43" s="123">
        <v>0</v>
      </c>
      <c r="F43" s="123">
        <v>0</v>
      </c>
      <c r="G43" s="123">
        <v>0</v>
      </c>
      <c r="H43" s="123">
        <v>0</v>
      </c>
      <c r="I43" s="123">
        <v>0</v>
      </c>
      <c r="J43" s="123">
        <v>0</v>
      </c>
      <c r="K43" s="123">
        <v>0</v>
      </c>
      <c r="L43" s="123">
        <v>0</v>
      </c>
      <c r="M43" s="123">
        <v>0</v>
      </c>
      <c r="N43" s="123">
        <v>0</v>
      </c>
      <c r="O43" s="123">
        <v>0</v>
      </c>
      <c r="P43" s="123">
        <v>0</v>
      </c>
      <c r="Q43" s="123">
        <v>0</v>
      </c>
      <c r="R43" s="123">
        <v>0</v>
      </c>
      <c r="S43" s="123">
        <v>0</v>
      </c>
      <c r="T43" s="123">
        <v>0</v>
      </c>
      <c r="U43" s="123">
        <v>-9.5657818318472209E-4</v>
      </c>
      <c r="V43" s="133">
        <v>0</v>
      </c>
      <c r="W43" s="123">
        <v>3.3345775786985193E-2</v>
      </c>
      <c r="X43" s="123">
        <v>0</v>
      </c>
      <c r="Y43" s="123">
        <v>0</v>
      </c>
      <c r="Z43" s="123">
        <v>0</v>
      </c>
      <c r="AA43" s="123">
        <v>0</v>
      </c>
      <c r="AB43" s="123">
        <v>0</v>
      </c>
      <c r="AC43" s="123">
        <v>3.1095942358740991E-3</v>
      </c>
      <c r="AD43" s="123">
        <v>0</v>
      </c>
      <c r="AE43" s="123">
        <v>0</v>
      </c>
      <c r="AF43" s="123">
        <v>6.4214046822742474E-4</v>
      </c>
      <c r="AG43" s="123">
        <v>0</v>
      </c>
      <c r="AH43" s="123">
        <v>0</v>
      </c>
      <c r="AI43" s="133">
        <v>9.6899224806201549E-3</v>
      </c>
      <c r="AJ43" s="123">
        <v>0</v>
      </c>
      <c r="AK43" s="123">
        <v>3.0830134357005757E-2</v>
      </c>
      <c r="AL43" s="123">
        <v>1.0064473550614276E-2</v>
      </c>
      <c r="AM43" s="123">
        <v>0</v>
      </c>
      <c r="AN43" s="123">
        <v>0</v>
      </c>
      <c r="AO43" s="123">
        <v>2.7688047992616522E-3</v>
      </c>
      <c r="AP43" s="123">
        <v>-2.8107257293833268E-4</v>
      </c>
      <c r="AQ43" s="123">
        <v>0.4088376743964573</v>
      </c>
      <c r="AR43" s="123">
        <v>0.53264569232162962</v>
      </c>
      <c r="AS43" s="123">
        <v>6.4787267596989092E-4</v>
      </c>
      <c r="AT43" s="123">
        <v>1.8378589515651095E-2</v>
      </c>
      <c r="AU43" s="123">
        <v>-1.4008904196179329E-4</v>
      </c>
      <c r="AV43" s="123">
        <v>1.5201338650194388E-3</v>
      </c>
      <c r="AW43" s="123">
        <v>1.9673776178231482E-2</v>
      </c>
      <c r="AX43" s="123">
        <v>-1.0743842123304441E-2</v>
      </c>
      <c r="AY43" s="123">
        <v>2.0642960002127748E-2</v>
      </c>
      <c r="AZ43" s="123">
        <v>1.0118646490636934E-2</v>
      </c>
      <c r="BA43" s="123">
        <v>1.0551807645736032E-3</v>
      </c>
      <c r="BB43" s="123">
        <v>1.3843319780686935E-3</v>
      </c>
      <c r="BC43" s="123">
        <v>6.865112611502637E-2</v>
      </c>
      <c r="BD43" s="123">
        <v>1.4884386394055475E-3</v>
      </c>
      <c r="BE43" s="123">
        <v>-9.8989754560402995E-5</v>
      </c>
      <c r="BF43" s="123">
        <v>0</v>
      </c>
      <c r="BG43" s="123">
        <v>-6.426735218508997E-4</v>
      </c>
      <c r="BH43" s="123">
        <v>7.7087977765996334E-3</v>
      </c>
      <c r="BI43" s="123">
        <v>-6.4426762877299224E-5</v>
      </c>
      <c r="BJ43" s="123">
        <v>-1.2519561815336463E-4</v>
      </c>
      <c r="BK43" s="123">
        <v>1.2470092055638914E-2</v>
      </c>
      <c r="BL43" s="133">
        <v>0</v>
      </c>
      <c r="BM43" s="133">
        <v>7.593715687179961E-5</v>
      </c>
      <c r="BN43" s="123">
        <v>0</v>
      </c>
      <c r="BO43" s="123">
        <v>-3.4696200072168096E-6</v>
      </c>
      <c r="BP43" s="123">
        <v>-1.0331272244520552E-5</v>
      </c>
      <c r="BQ43" s="123">
        <v>0</v>
      </c>
      <c r="BR43" s="123">
        <v>0</v>
      </c>
      <c r="BS43" s="123">
        <v>1.0565798510222409E-5</v>
      </c>
      <c r="BT43" s="123">
        <v>0</v>
      </c>
      <c r="BU43" s="123">
        <v>0</v>
      </c>
      <c r="BV43" s="123">
        <v>0</v>
      </c>
      <c r="BW43" s="123">
        <v>0</v>
      </c>
      <c r="BX43" s="123">
        <v>0</v>
      </c>
      <c r="BY43" s="123">
        <v>0</v>
      </c>
      <c r="BZ43" s="123">
        <v>0</v>
      </c>
      <c r="CA43" s="123">
        <v>0</v>
      </c>
      <c r="CB43" s="123">
        <v>0</v>
      </c>
      <c r="CC43" s="123">
        <v>0</v>
      </c>
      <c r="CD43" s="123">
        <v>0</v>
      </c>
      <c r="CE43" s="123">
        <v>0</v>
      </c>
      <c r="CF43" s="123">
        <v>0</v>
      </c>
      <c r="CG43" s="123">
        <v>0</v>
      </c>
      <c r="CH43" s="123">
        <v>0</v>
      </c>
      <c r="CI43" s="123">
        <v>0</v>
      </c>
      <c r="CJ43" s="123">
        <v>0</v>
      </c>
      <c r="CK43" s="123">
        <v>0</v>
      </c>
      <c r="CL43" s="123">
        <v>0</v>
      </c>
      <c r="CM43" s="123">
        <v>2.3959628026774886E-4</v>
      </c>
      <c r="CN43" s="123">
        <v>1.5867852524178641E-6</v>
      </c>
      <c r="CO43" s="123">
        <v>0</v>
      </c>
      <c r="CP43" s="123">
        <v>8.7902814648125027E-5</v>
      </c>
      <c r="CQ43" s="123">
        <v>0</v>
      </c>
      <c r="CR43" s="123">
        <v>0</v>
      </c>
      <c r="CS43" s="123">
        <v>0</v>
      </c>
      <c r="CT43" s="123">
        <v>0</v>
      </c>
      <c r="CU43" s="123">
        <v>0</v>
      </c>
      <c r="CV43" s="123">
        <v>0</v>
      </c>
      <c r="CW43" s="123">
        <v>0</v>
      </c>
      <c r="CX43" s="123">
        <v>0</v>
      </c>
      <c r="CY43" s="123">
        <v>0</v>
      </c>
      <c r="CZ43" s="123">
        <v>0</v>
      </c>
      <c r="DA43" s="123">
        <v>0</v>
      </c>
      <c r="DB43" s="123">
        <v>0</v>
      </c>
      <c r="DC43" s="123">
        <v>0</v>
      </c>
      <c r="DD43" s="123">
        <v>0</v>
      </c>
      <c r="DE43" s="123">
        <v>1.1257458065968705E-5</v>
      </c>
      <c r="DF43" s="123">
        <v>0</v>
      </c>
      <c r="DG43" s="128">
        <v>1.0209070255658126E-3</v>
      </c>
      <c r="DH43" s="128">
        <v>5.0910849025202253E-3</v>
      </c>
      <c r="DI43" s="121"/>
    </row>
    <row r="44" spans="2:113" x14ac:dyDescent="0.15">
      <c r="B44" s="265" t="s">
        <v>103</v>
      </c>
      <c r="C44" s="266" t="s">
        <v>351</v>
      </c>
      <c r="D44" s="122">
        <v>0</v>
      </c>
      <c r="E44" s="122">
        <v>0</v>
      </c>
      <c r="F44" s="122">
        <v>0</v>
      </c>
      <c r="G44" s="122">
        <v>0</v>
      </c>
      <c r="H44" s="122">
        <v>0</v>
      </c>
      <c r="I44" s="122">
        <v>0</v>
      </c>
      <c r="J44" s="122">
        <v>0</v>
      </c>
      <c r="K44" s="122">
        <v>1.5086072204823376E-3</v>
      </c>
      <c r="L44" s="122">
        <v>1.2973582777098807E-3</v>
      </c>
      <c r="M44" s="122">
        <v>0</v>
      </c>
      <c r="N44" s="122">
        <v>0</v>
      </c>
      <c r="O44" s="122">
        <v>0</v>
      </c>
      <c r="P44" s="122">
        <v>0</v>
      </c>
      <c r="Q44" s="122">
        <v>9.4240048250904707E-4</v>
      </c>
      <c r="R44" s="122">
        <v>2.02883075280299E-2</v>
      </c>
      <c r="S44" s="122">
        <v>0</v>
      </c>
      <c r="T44" s="122">
        <v>3.7909661277176489E-5</v>
      </c>
      <c r="U44" s="122">
        <v>2.0839738990810017E-3</v>
      </c>
      <c r="V44" s="124">
        <v>0</v>
      </c>
      <c r="W44" s="122">
        <v>0</v>
      </c>
      <c r="X44" s="122">
        <v>0</v>
      </c>
      <c r="Y44" s="122">
        <v>0</v>
      </c>
      <c r="Z44" s="122">
        <v>0</v>
      </c>
      <c r="AA44" s="122">
        <v>0</v>
      </c>
      <c r="AB44" s="122">
        <v>1.9199122325836533E-3</v>
      </c>
      <c r="AC44" s="122">
        <v>1.8960940462646946E-3</v>
      </c>
      <c r="AD44" s="122">
        <v>0</v>
      </c>
      <c r="AE44" s="122">
        <v>0</v>
      </c>
      <c r="AF44" s="122">
        <v>2.0494983277591972E-3</v>
      </c>
      <c r="AG44" s="122">
        <v>5.1261021119540701E-4</v>
      </c>
      <c r="AH44" s="122">
        <v>2.0138089758342925E-3</v>
      </c>
      <c r="AI44" s="124">
        <v>6.459948320413437E-4</v>
      </c>
      <c r="AJ44" s="122">
        <v>7.751537388248669E-5</v>
      </c>
      <c r="AK44" s="122">
        <v>1.859404990403071E-3</v>
      </c>
      <c r="AL44" s="122">
        <v>4.7974413646055441E-3</v>
      </c>
      <c r="AM44" s="122">
        <v>0</v>
      </c>
      <c r="AN44" s="122">
        <v>0</v>
      </c>
      <c r="AO44" s="122">
        <v>1.9777177137583228E-4</v>
      </c>
      <c r="AP44" s="122">
        <v>0</v>
      </c>
      <c r="AQ44" s="122">
        <v>3.23794105042617E-3</v>
      </c>
      <c r="AR44" s="122">
        <v>2.8562554193790526E-2</v>
      </c>
      <c r="AS44" s="122">
        <v>2.8003443954751208E-2</v>
      </c>
      <c r="AT44" s="122">
        <v>2.955120952534885E-2</v>
      </c>
      <c r="AU44" s="122">
        <v>3.1403863040752246E-2</v>
      </c>
      <c r="AV44" s="122">
        <v>1.8413100124041591E-2</v>
      </c>
      <c r="AW44" s="122">
        <v>1.9900521514272896E-2</v>
      </c>
      <c r="AX44" s="122">
        <v>9.8526027128935899E-3</v>
      </c>
      <c r="AY44" s="122">
        <v>4.8619053227908458E-2</v>
      </c>
      <c r="AZ44" s="122">
        <v>7.8794747697522927E-2</v>
      </c>
      <c r="BA44" s="122">
        <v>3.6723750216225565E-2</v>
      </c>
      <c r="BB44" s="122">
        <v>2.4580067799566171E-2</v>
      </c>
      <c r="BC44" s="122">
        <v>4.253117145532502E-2</v>
      </c>
      <c r="BD44" s="122">
        <v>5.9652928416485902E-2</v>
      </c>
      <c r="BE44" s="122">
        <v>2.2371684530651078E-2</v>
      </c>
      <c r="BF44" s="122">
        <v>0</v>
      </c>
      <c r="BG44" s="122">
        <v>8.9974293059125968E-3</v>
      </c>
      <c r="BH44" s="122">
        <v>3.4529881881855511E-2</v>
      </c>
      <c r="BI44" s="122">
        <v>1.6042263956447509E-2</v>
      </c>
      <c r="BJ44" s="122">
        <v>1.7026604068857591E-2</v>
      </c>
      <c r="BK44" s="122">
        <v>1.5197291049920921E-2</v>
      </c>
      <c r="BL44" s="124">
        <v>0</v>
      </c>
      <c r="BM44" s="124">
        <v>5.4469517388582743E-3</v>
      </c>
      <c r="BN44" s="122">
        <v>7.9881851393448014E-3</v>
      </c>
      <c r="BO44" s="122">
        <v>3.4245149471229912E-3</v>
      </c>
      <c r="BP44" s="122">
        <v>2.431464922747912E-2</v>
      </c>
      <c r="BQ44" s="122">
        <v>1.0296040526468263E-3</v>
      </c>
      <c r="BR44" s="122">
        <v>0</v>
      </c>
      <c r="BS44" s="122">
        <v>2.0075017169422579E-4</v>
      </c>
      <c r="BT44" s="122">
        <v>0</v>
      </c>
      <c r="BU44" s="122">
        <v>1.2930688921244347E-5</v>
      </c>
      <c r="BV44" s="122">
        <v>0</v>
      </c>
      <c r="BW44" s="122">
        <v>0</v>
      </c>
      <c r="BX44" s="122">
        <v>0</v>
      </c>
      <c r="BY44" s="122">
        <v>0</v>
      </c>
      <c r="BZ44" s="122">
        <v>0</v>
      </c>
      <c r="CA44" s="122">
        <v>0</v>
      </c>
      <c r="CB44" s="122">
        <v>0</v>
      </c>
      <c r="CC44" s="122">
        <v>0</v>
      </c>
      <c r="CD44" s="122">
        <v>0</v>
      </c>
      <c r="CE44" s="122">
        <v>0</v>
      </c>
      <c r="CF44" s="122">
        <v>0</v>
      </c>
      <c r="CG44" s="122">
        <v>9.9620446100357638E-6</v>
      </c>
      <c r="CH44" s="122">
        <v>0</v>
      </c>
      <c r="CI44" s="122">
        <v>0</v>
      </c>
      <c r="CJ44" s="122">
        <v>0</v>
      </c>
      <c r="CK44" s="122">
        <v>0</v>
      </c>
      <c r="CL44" s="122">
        <v>0</v>
      </c>
      <c r="CM44" s="122">
        <v>4.9416732805223197E-4</v>
      </c>
      <c r="CN44" s="122">
        <v>1.3011639069826486E-4</v>
      </c>
      <c r="CO44" s="122">
        <v>0</v>
      </c>
      <c r="CP44" s="122">
        <v>1.4416061602292506E-4</v>
      </c>
      <c r="CQ44" s="122">
        <v>2.3404302103776022E-3</v>
      </c>
      <c r="CR44" s="122">
        <v>0</v>
      </c>
      <c r="CS44" s="122">
        <v>1.4268242967794536E-4</v>
      </c>
      <c r="CT44" s="122">
        <v>3.9707598981954571E-4</v>
      </c>
      <c r="CU44" s="122">
        <v>2.1536768049008111E-4</v>
      </c>
      <c r="CV44" s="122">
        <v>0</v>
      </c>
      <c r="CW44" s="122">
        <v>0</v>
      </c>
      <c r="CX44" s="122">
        <v>1.646350946249591E-3</v>
      </c>
      <c r="CY44" s="122">
        <v>3.3042619472015655E-5</v>
      </c>
      <c r="CZ44" s="122">
        <v>7.1551114327297568E-4</v>
      </c>
      <c r="DA44" s="122">
        <v>3.124101820726541E-4</v>
      </c>
      <c r="DB44" s="122">
        <v>6.4724919093851134E-4</v>
      </c>
      <c r="DC44" s="122">
        <v>0</v>
      </c>
      <c r="DD44" s="122">
        <v>0</v>
      </c>
      <c r="DE44" s="122">
        <v>3.9401103230890468E-4</v>
      </c>
      <c r="DF44" s="122">
        <v>9.463586699359057E-4</v>
      </c>
      <c r="DG44" s="127">
        <v>1.1646967474764904E-3</v>
      </c>
      <c r="DH44" s="127">
        <v>8.1653306471731781E-3</v>
      </c>
      <c r="DI44" s="121"/>
    </row>
    <row r="45" spans="2:113" x14ac:dyDescent="0.15">
      <c r="B45" s="265" t="s">
        <v>104</v>
      </c>
      <c r="C45" s="266" t="s">
        <v>810</v>
      </c>
      <c r="D45" s="122">
        <v>0</v>
      </c>
      <c r="E45" s="122">
        <v>0</v>
      </c>
      <c r="F45" s="122">
        <v>0</v>
      </c>
      <c r="G45" s="122">
        <v>0</v>
      </c>
      <c r="H45" s="122">
        <v>0</v>
      </c>
      <c r="I45" s="122">
        <v>0</v>
      </c>
      <c r="J45" s="122">
        <v>0</v>
      </c>
      <c r="K45" s="122">
        <v>0</v>
      </c>
      <c r="L45" s="122">
        <v>0</v>
      </c>
      <c r="M45" s="122">
        <v>0</v>
      </c>
      <c r="N45" s="122">
        <v>0</v>
      </c>
      <c r="O45" s="122">
        <v>0</v>
      </c>
      <c r="P45" s="122">
        <v>0</v>
      </c>
      <c r="Q45" s="122">
        <v>3.0156815440289503E-4</v>
      </c>
      <c r="R45" s="122">
        <v>1.8389986355816575E-3</v>
      </c>
      <c r="S45" s="122">
        <v>0</v>
      </c>
      <c r="T45" s="122">
        <v>0</v>
      </c>
      <c r="U45" s="122">
        <v>0</v>
      </c>
      <c r="V45" s="124">
        <v>0</v>
      </c>
      <c r="W45" s="122">
        <v>0</v>
      </c>
      <c r="X45" s="122">
        <v>0</v>
      </c>
      <c r="Y45" s="122">
        <v>0</v>
      </c>
      <c r="Z45" s="122">
        <v>0</v>
      </c>
      <c r="AA45" s="122">
        <v>0</v>
      </c>
      <c r="AB45" s="122">
        <v>0</v>
      </c>
      <c r="AC45" s="122">
        <v>0</v>
      </c>
      <c r="AD45" s="122">
        <v>0</v>
      </c>
      <c r="AE45" s="122">
        <v>0</v>
      </c>
      <c r="AF45" s="122">
        <v>0</v>
      </c>
      <c r="AG45" s="122">
        <v>0</v>
      </c>
      <c r="AH45" s="122">
        <v>0</v>
      </c>
      <c r="AI45" s="124">
        <v>0</v>
      </c>
      <c r="AJ45" s="122">
        <v>1.291922898041445E-4</v>
      </c>
      <c r="AK45" s="122">
        <v>0</v>
      </c>
      <c r="AL45" s="122">
        <v>0</v>
      </c>
      <c r="AM45" s="122">
        <v>0</v>
      </c>
      <c r="AN45" s="122">
        <v>0</v>
      </c>
      <c r="AO45" s="122">
        <v>6.592392379194409E-5</v>
      </c>
      <c r="AP45" s="122">
        <v>0</v>
      </c>
      <c r="AQ45" s="122">
        <v>0</v>
      </c>
      <c r="AR45" s="122">
        <v>0</v>
      </c>
      <c r="AS45" s="122">
        <v>2.8318855652262866E-2</v>
      </c>
      <c r="AT45" s="122">
        <v>1.1246700070039329E-3</v>
      </c>
      <c r="AU45" s="122">
        <v>4.6810240850647997E-4</v>
      </c>
      <c r="AV45" s="122">
        <v>9.1574329218038479E-5</v>
      </c>
      <c r="AW45" s="122">
        <v>0</v>
      </c>
      <c r="AX45" s="122">
        <v>0</v>
      </c>
      <c r="AY45" s="122">
        <v>3.0396407144675499E-5</v>
      </c>
      <c r="AZ45" s="122">
        <v>0</v>
      </c>
      <c r="BA45" s="122">
        <v>0</v>
      </c>
      <c r="BB45" s="122">
        <v>0</v>
      </c>
      <c r="BC45" s="122">
        <v>0</v>
      </c>
      <c r="BD45" s="122">
        <v>1.7307426039599391E-4</v>
      </c>
      <c r="BE45" s="122">
        <v>0</v>
      </c>
      <c r="BF45" s="122">
        <v>0</v>
      </c>
      <c r="BG45" s="122">
        <v>0</v>
      </c>
      <c r="BH45" s="122">
        <v>0</v>
      </c>
      <c r="BI45" s="122">
        <v>0</v>
      </c>
      <c r="BJ45" s="122">
        <v>1.4397496087636933E-3</v>
      </c>
      <c r="BK45" s="122">
        <v>4.3594630763615716E-3</v>
      </c>
      <c r="BL45" s="124">
        <v>0</v>
      </c>
      <c r="BM45" s="124">
        <v>6.6783650935361066E-2</v>
      </c>
      <c r="BN45" s="122">
        <v>9.4225905397406232E-2</v>
      </c>
      <c r="BO45" s="122">
        <v>3.077899908402032E-2</v>
      </c>
      <c r="BP45" s="122">
        <v>6.5427947124548649E-2</v>
      </c>
      <c r="BQ45" s="122">
        <v>0</v>
      </c>
      <c r="BR45" s="122">
        <v>0</v>
      </c>
      <c r="BS45" s="122">
        <v>0</v>
      </c>
      <c r="BT45" s="122">
        <v>0</v>
      </c>
      <c r="BU45" s="122">
        <v>0</v>
      </c>
      <c r="BV45" s="122">
        <v>0</v>
      </c>
      <c r="BW45" s="122">
        <v>0</v>
      </c>
      <c r="BX45" s="122">
        <v>8.8375915795427427E-5</v>
      </c>
      <c r="BY45" s="122">
        <v>6.6154848654244991E-6</v>
      </c>
      <c r="BZ45" s="122">
        <v>6.315124723713294E-5</v>
      </c>
      <c r="CA45" s="122">
        <v>0</v>
      </c>
      <c r="CB45" s="122">
        <v>0</v>
      </c>
      <c r="CC45" s="122">
        <v>0</v>
      </c>
      <c r="CD45" s="122">
        <v>0</v>
      </c>
      <c r="CE45" s="122">
        <v>0</v>
      </c>
      <c r="CF45" s="122">
        <v>0</v>
      </c>
      <c r="CG45" s="122">
        <v>0</v>
      </c>
      <c r="CH45" s="122">
        <v>0</v>
      </c>
      <c r="CI45" s="122">
        <v>0</v>
      </c>
      <c r="CJ45" s="122">
        <v>0</v>
      </c>
      <c r="CK45" s="122">
        <v>0</v>
      </c>
      <c r="CL45" s="122">
        <v>0</v>
      </c>
      <c r="CM45" s="122">
        <v>0</v>
      </c>
      <c r="CN45" s="122">
        <v>4.760355757253592E-6</v>
      </c>
      <c r="CO45" s="122">
        <v>0</v>
      </c>
      <c r="CP45" s="122">
        <v>0</v>
      </c>
      <c r="CQ45" s="122">
        <v>0</v>
      </c>
      <c r="CR45" s="122">
        <v>0</v>
      </c>
      <c r="CS45" s="122">
        <v>0</v>
      </c>
      <c r="CT45" s="122">
        <v>0</v>
      </c>
      <c r="CU45" s="122">
        <v>0</v>
      </c>
      <c r="CV45" s="122">
        <v>9.4735844885843301E-5</v>
      </c>
      <c r="CW45" s="122">
        <v>0</v>
      </c>
      <c r="CX45" s="122">
        <v>1.7696931995516777E-4</v>
      </c>
      <c r="CY45" s="122">
        <v>0</v>
      </c>
      <c r="CZ45" s="122">
        <v>0</v>
      </c>
      <c r="DA45" s="122">
        <v>0</v>
      </c>
      <c r="DB45" s="122">
        <v>0</v>
      </c>
      <c r="DC45" s="122">
        <v>0</v>
      </c>
      <c r="DD45" s="122">
        <v>0</v>
      </c>
      <c r="DE45" s="122">
        <v>0</v>
      </c>
      <c r="DF45" s="122">
        <v>0</v>
      </c>
      <c r="DG45" s="127">
        <v>2.5882149943922008E-4</v>
      </c>
      <c r="DH45" s="127">
        <v>4.9865882515908169E-3</v>
      </c>
      <c r="DI45" s="121"/>
    </row>
    <row r="46" spans="2:113" x14ac:dyDescent="0.15">
      <c r="B46" s="265" t="s">
        <v>105</v>
      </c>
      <c r="C46" s="266" t="s">
        <v>358</v>
      </c>
      <c r="D46" s="122">
        <v>3.2731658625852604E-3</v>
      </c>
      <c r="E46" s="122">
        <v>5.7195513329732139E-4</v>
      </c>
      <c r="F46" s="122">
        <v>0</v>
      </c>
      <c r="G46" s="122">
        <v>2.7353544563483019E-4</v>
      </c>
      <c r="H46" s="122">
        <v>0</v>
      </c>
      <c r="I46" s="122">
        <v>0</v>
      </c>
      <c r="J46" s="122">
        <v>9.0068736667456746E-3</v>
      </c>
      <c r="K46" s="122">
        <v>5.0344774906775367E-3</v>
      </c>
      <c r="L46" s="122">
        <v>5.9932311742032528E-2</v>
      </c>
      <c r="M46" s="122">
        <v>0</v>
      </c>
      <c r="N46" s="122">
        <v>0</v>
      </c>
      <c r="O46" s="122">
        <v>0</v>
      </c>
      <c r="P46" s="122">
        <v>1.6911889058007779E-3</v>
      </c>
      <c r="Q46" s="122">
        <v>1.1685765983112183E-2</v>
      </c>
      <c r="R46" s="122">
        <v>7.8483715963694606E-2</v>
      </c>
      <c r="S46" s="122">
        <v>5.6705415367167564E-4</v>
      </c>
      <c r="T46" s="122">
        <v>1.2320639915082358E-3</v>
      </c>
      <c r="U46" s="122">
        <v>4.612073383212053E-4</v>
      </c>
      <c r="V46" s="124">
        <v>0</v>
      </c>
      <c r="W46" s="122">
        <v>9.0829911658579076E-3</v>
      </c>
      <c r="X46" s="122">
        <v>0</v>
      </c>
      <c r="Y46" s="122">
        <v>0</v>
      </c>
      <c r="Z46" s="122">
        <v>1.2135922330097086E-3</v>
      </c>
      <c r="AA46" s="122">
        <v>0</v>
      </c>
      <c r="AB46" s="122">
        <v>2.1087387653487489E-2</v>
      </c>
      <c r="AC46" s="122">
        <v>1.0049298445202881E-2</v>
      </c>
      <c r="AD46" s="122">
        <v>0</v>
      </c>
      <c r="AE46" s="122">
        <v>1.2410027302060066E-4</v>
      </c>
      <c r="AF46" s="122">
        <v>2.0441471571906356E-3</v>
      </c>
      <c r="AG46" s="122">
        <v>3.2089399220832482E-2</v>
      </c>
      <c r="AH46" s="122">
        <v>1.611047180667434E-2</v>
      </c>
      <c r="AI46" s="124">
        <v>4.1989664082687341E-3</v>
      </c>
      <c r="AJ46" s="122">
        <v>5.1935300501266086E-3</v>
      </c>
      <c r="AK46" s="122">
        <v>1.7034548944337813E-2</v>
      </c>
      <c r="AL46" s="122">
        <v>8.274951771753478E-3</v>
      </c>
      <c r="AM46" s="122">
        <v>0</v>
      </c>
      <c r="AN46" s="122">
        <v>0</v>
      </c>
      <c r="AO46" s="122">
        <v>1.4832882853187422E-2</v>
      </c>
      <c r="AP46" s="122">
        <v>2.2485805835066613E-4</v>
      </c>
      <c r="AQ46" s="122">
        <v>2.6665396885862578E-3</v>
      </c>
      <c r="AR46" s="122">
        <v>5.189662089583145E-3</v>
      </c>
      <c r="AS46" s="122">
        <v>3.7926125465658489E-2</v>
      </c>
      <c r="AT46" s="122">
        <v>6.5291471364689407E-2</v>
      </c>
      <c r="AU46" s="122">
        <v>3.5818376265499483E-2</v>
      </c>
      <c r="AV46" s="122">
        <v>3.1496574287593344E-2</v>
      </c>
      <c r="AW46" s="122">
        <v>3.7480521610760272E-2</v>
      </c>
      <c r="AX46" s="122">
        <v>1.1566524655991381E-2</v>
      </c>
      <c r="AY46" s="122">
        <v>2.8819593524045457E-2</v>
      </c>
      <c r="AZ46" s="122">
        <v>3.3163838346709142E-2</v>
      </c>
      <c r="BA46" s="122">
        <v>2.9181802456322434E-2</v>
      </c>
      <c r="BB46" s="122">
        <v>2.6923621935666713E-2</v>
      </c>
      <c r="BC46" s="122">
        <v>1.5425558129219851E-2</v>
      </c>
      <c r="BD46" s="122">
        <v>3.1395670835833292E-2</v>
      </c>
      <c r="BE46" s="122">
        <v>3.146224365778142E-2</v>
      </c>
      <c r="BF46" s="122">
        <v>0</v>
      </c>
      <c r="BG46" s="122">
        <v>7.0694087403598968E-3</v>
      </c>
      <c r="BH46" s="122">
        <v>1.0626352167914146E-2</v>
      </c>
      <c r="BI46" s="122">
        <v>3.1053699706858229E-2</v>
      </c>
      <c r="BJ46" s="122">
        <v>5.5086071987480436E-3</v>
      </c>
      <c r="BK46" s="122">
        <v>1.6180704813658298E-2</v>
      </c>
      <c r="BL46" s="124">
        <v>2.6501766784452294E-4</v>
      </c>
      <c r="BM46" s="124">
        <v>1.6043263655861013E-2</v>
      </c>
      <c r="BN46" s="122">
        <v>6.7779990074560384E-2</v>
      </c>
      <c r="BO46" s="122">
        <v>6.4881894134954342E-3</v>
      </c>
      <c r="BP46" s="122">
        <v>5.2534519363387003E-3</v>
      </c>
      <c r="BQ46" s="122">
        <v>6.5769384351584332E-4</v>
      </c>
      <c r="BR46" s="122">
        <v>1.8798405895180089E-3</v>
      </c>
      <c r="BS46" s="122">
        <v>7.3960589571556872E-4</v>
      </c>
      <c r="BT46" s="122">
        <v>1.5067048365225252E-4</v>
      </c>
      <c r="BU46" s="122">
        <v>2.6404466777180955E-3</v>
      </c>
      <c r="BV46" s="122">
        <v>1.1428198262913865E-4</v>
      </c>
      <c r="BW46" s="122">
        <v>3.3500136094302882E-5</v>
      </c>
      <c r="BX46" s="122">
        <v>2.5629015580673953E-4</v>
      </c>
      <c r="BY46" s="122">
        <v>3.6495424840925152E-4</v>
      </c>
      <c r="BZ46" s="122">
        <v>5.3678560151562997E-4</v>
      </c>
      <c r="CA46" s="122">
        <v>1.4201613775073956E-3</v>
      </c>
      <c r="CB46" s="122">
        <v>0</v>
      </c>
      <c r="CC46" s="122">
        <v>0</v>
      </c>
      <c r="CD46" s="122">
        <v>0</v>
      </c>
      <c r="CE46" s="122">
        <v>1.2048192771084338E-3</v>
      </c>
      <c r="CF46" s="122">
        <v>2.5538307461191786E-3</v>
      </c>
      <c r="CG46" s="122">
        <v>2.3610045725784758E-3</v>
      </c>
      <c r="CH46" s="122">
        <v>0</v>
      </c>
      <c r="CI46" s="122">
        <v>6.8959987170234946E-4</v>
      </c>
      <c r="CJ46" s="122">
        <v>7.4458315752897676E-5</v>
      </c>
      <c r="CK46" s="122">
        <v>2.2792579387368028E-4</v>
      </c>
      <c r="CL46" s="122">
        <v>3.8645849435770598E-4</v>
      </c>
      <c r="CM46" s="122">
        <v>4.043187229518262E-4</v>
      </c>
      <c r="CN46" s="122">
        <v>2.8022627557699477E-3</v>
      </c>
      <c r="CO46" s="122">
        <v>1.9794776319027594E-4</v>
      </c>
      <c r="CP46" s="122">
        <v>2.461278810147501E-4</v>
      </c>
      <c r="CQ46" s="122">
        <v>3.0097135412371985E-4</v>
      </c>
      <c r="CR46" s="122">
        <v>1.5935529401051745E-4</v>
      </c>
      <c r="CS46" s="122">
        <v>5.462698736241337E-4</v>
      </c>
      <c r="CT46" s="122">
        <v>4.4013242245058079E-4</v>
      </c>
      <c r="CU46" s="122">
        <v>2.3291615815964331E-3</v>
      </c>
      <c r="CV46" s="122">
        <v>1.105251523668172E-3</v>
      </c>
      <c r="CW46" s="122">
        <v>0</v>
      </c>
      <c r="CX46" s="122">
        <v>4.0595689456382426E-3</v>
      </c>
      <c r="CY46" s="122">
        <v>2.4047684171300281E-4</v>
      </c>
      <c r="CZ46" s="122">
        <v>1.1545747993723017E-3</v>
      </c>
      <c r="DA46" s="122">
        <v>2.5659289620900659E-3</v>
      </c>
      <c r="DB46" s="122">
        <v>3.5928934680668385E-3</v>
      </c>
      <c r="DC46" s="122">
        <v>1.7744429516591042E-4</v>
      </c>
      <c r="DD46" s="122">
        <v>0</v>
      </c>
      <c r="DE46" s="122">
        <v>5.0883710458178542E-3</v>
      </c>
      <c r="DF46" s="122">
        <v>3.8714672861014324E-4</v>
      </c>
      <c r="DG46" s="127">
        <v>2.7607626606850144E-3</v>
      </c>
      <c r="DH46" s="127">
        <v>9.6822131772025151E-3</v>
      </c>
      <c r="DI46" s="121"/>
    </row>
    <row r="47" spans="2:113" x14ac:dyDescent="0.15">
      <c r="B47" s="265" t="s">
        <v>106</v>
      </c>
      <c r="C47" s="266" t="s">
        <v>629</v>
      </c>
      <c r="D47" s="122">
        <v>0</v>
      </c>
      <c r="E47" s="122">
        <v>0</v>
      </c>
      <c r="F47" s="122">
        <v>0</v>
      </c>
      <c r="G47" s="122">
        <v>0</v>
      </c>
      <c r="H47" s="122">
        <v>0</v>
      </c>
      <c r="I47" s="122">
        <v>0</v>
      </c>
      <c r="J47" s="122">
        <v>4.5034368333728373E-3</v>
      </c>
      <c r="K47" s="122">
        <v>0</v>
      </c>
      <c r="L47" s="122">
        <v>0</v>
      </c>
      <c r="M47" s="122">
        <v>0</v>
      </c>
      <c r="N47" s="122">
        <v>0</v>
      </c>
      <c r="O47" s="122">
        <v>0</v>
      </c>
      <c r="P47" s="122">
        <v>0</v>
      </c>
      <c r="Q47" s="122">
        <v>1.1308805790108564E-4</v>
      </c>
      <c r="R47" s="122">
        <v>7.118704395799964E-4</v>
      </c>
      <c r="S47" s="122">
        <v>0</v>
      </c>
      <c r="T47" s="122">
        <v>0</v>
      </c>
      <c r="U47" s="122">
        <v>0</v>
      </c>
      <c r="V47" s="124">
        <v>0</v>
      </c>
      <c r="W47" s="122">
        <v>0</v>
      </c>
      <c r="X47" s="122">
        <v>0</v>
      </c>
      <c r="Y47" s="122">
        <v>0</v>
      </c>
      <c r="Z47" s="122">
        <v>0</v>
      </c>
      <c r="AA47" s="122">
        <v>0</v>
      </c>
      <c r="AB47" s="122">
        <v>0</v>
      </c>
      <c r="AC47" s="122">
        <v>7.5843761850587782E-5</v>
      </c>
      <c r="AD47" s="122">
        <v>0</v>
      </c>
      <c r="AE47" s="122">
        <v>0</v>
      </c>
      <c r="AF47" s="122">
        <v>4.3344481605351172E-4</v>
      </c>
      <c r="AG47" s="122">
        <v>0</v>
      </c>
      <c r="AH47" s="122">
        <v>0</v>
      </c>
      <c r="AI47" s="124">
        <v>6.7829457364341084E-3</v>
      </c>
      <c r="AJ47" s="122">
        <v>0</v>
      </c>
      <c r="AK47" s="122">
        <v>4.1986564299424187E-3</v>
      </c>
      <c r="AL47" s="122">
        <v>1.5483805462483502E-3</v>
      </c>
      <c r="AM47" s="122">
        <v>0</v>
      </c>
      <c r="AN47" s="122">
        <v>0</v>
      </c>
      <c r="AO47" s="122">
        <v>1.9777177137583228E-3</v>
      </c>
      <c r="AP47" s="122">
        <v>0</v>
      </c>
      <c r="AQ47" s="122">
        <v>0</v>
      </c>
      <c r="AR47" s="122">
        <v>0</v>
      </c>
      <c r="AS47" s="122">
        <v>1.3468931947795103E-3</v>
      </c>
      <c r="AT47" s="122">
        <v>7.2059695059533432E-4</v>
      </c>
      <c r="AU47" s="122">
        <v>0.14710032767168596</v>
      </c>
      <c r="AV47" s="122">
        <v>3.9018989185904213E-2</v>
      </c>
      <c r="AW47" s="122">
        <v>1.2268369990495994E-2</v>
      </c>
      <c r="AX47" s="122">
        <v>1.8118603398462366E-3</v>
      </c>
      <c r="AY47" s="122">
        <v>1.998563769762414E-3</v>
      </c>
      <c r="AZ47" s="122">
        <v>1.680655108333844E-2</v>
      </c>
      <c r="BA47" s="122">
        <v>2.2141498010724788E-2</v>
      </c>
      <c r="BB47" s="122">
        <v>2.6923621935666716E-3</v>
      </c>
      <c r="BC47" s="122">
        <v>3.449805332413385E-4</v>
      </c>
      <c r="BD47" s="122">
        <v>1.6845894678543408E-3</v>
      </c>
      <c r="BE47" s="122">
        <v>6.8742885111390973E-4</v>
      </c>
      <c r="BF47" s="122">
        <v>0</v>
      </c>
      <c r="BG47" s="122">
        <v>6.426735218508997E-4</v>
      </c>
      <c r="BH47" s="122">
        <v>9.5528502135478581E-3</v>
      </c>
      <c r="BI47" s="122">
        <v>2.5577424862287795E-2</v>
      </c>
      <c r="BJ47" s="122">
        <v>8.3881064162754301E-3</v>
      </c>
      <c r="BK47" s="122">
        <v>6.6608540492315181E-3</v>
      </c>
      <c r="BL47" s="124">
        <v>0</v>
      </c>
      <c r="BM47" s="124">
        <v>8.9359562437787976E-3</v>
      </c>
      <c r="BN47" s="122">
        <v>6.9956411774202225E-4</v>
      </c>
      <c r="BO47" s="122">
        <v>5.8810059122324926E-3</v>
      </c>
      <c r="BP47" s="122">
        <v>6.5758547836373311E-3</v>
      </c>
      <c r="BQ47" s="122">
        <v>0</v>
      </c>
      <c r="BR47" s="122">
        <v>0</v>
      </c>
      <c r="BS47" s="122">
        <v>1.1759733741877542E-2</v>
      </c>
      <c r="BT47" s="122">
        <v>0</v>
      </c>
      <c r="BU47" s="122">
        <v>4.3102296404147816E-6</v>
      </c>
      <c r="BV47" s="122">
        <v>0</v>
      </c>
      <c r="BW47" s="122">
        <v>0</v>
      </c>
      <c r="BX47" s="122">
        <v>0</v>
      </c>
      <c r="BY47" s="122">
        <v>0</v>
      </c>
      <c r="BZ47" s="122">
        <v>1.8945374171139881E-4</v>
      </c>
      <c r="CA47" s="122">
        <v>4.9140532093681511E-6</v>
      </c>
      <c r="CB47" s="122">
        <v>0</v>
      </c>
      <c r="CC47" s="122">
        <v>0</v>
      </c>
      <c r="CD47" s="122">
        <v>0</v>
      </c>
      <c r="CE47" s="122">
        <v>0</v>
      </c>
      <c r="CF47" s="122">
        <v>5.0075112669003505E-5</v>
      </c>
      <c r="CG47" s="122">
        <v>4.9810223050178817E-4</v>
      </c>
      <c r="CH47" s="122">
        <v>6.0576690089653503E-5</v>
      </c>
      <c r="CI47" s="122">
        <v>0</v>
      </c>
      <c r="CJ47" s="122">
        <v>0</v>
      </c>
      <c r="CK47" s="122">
        <v>0</v>
      </c>
      <c r="CL47" s="122">
        <v>0</v>
      </c>
      <c r="CM47" s="122">
        <v>1.4974767516734304E-5</v>
      </c>
      <c r="CN47" s="122">
        <v>1.98348156552233E-4</v>
      </c>
      <c r="CO47" s="122">
        <v>0</v>
      </c>
      <c r="CP47" s="122">
        <v>0</v>
      </c>
      <c r="CQ47" s="122">
        <v>0</v>
      </c>
      <c r="CR47" s="122">
        <v>0</v>
      </c>
      <c r="CS47" s="122">
        <v>0</v>
      </c>
      <c r="CT47" s="122">
        <v>0</v>
      </c>
      <c r="CU47" s="122">
        <v>0</v>
      </c>
      <c r="CV47" s="122">
        <v>0</v>
      </c>
      <c r="CW47" s="122">
        <v>0</v>
      </c>
      <c r="CX47" s="122">
        <v>3.2712510658379497E-2</v>
      </c>
      <c r="CY47" s="122">
        <v>1.083063638249402E-4</v>
      </c>
      <c r="CZ47" s="122">
        <v>0</v>
      </c>
      <c r="DA47" s="122">
        <v>0</v>
      </c>
      <c r="DB47" s="122">
        <v>0</v>
      </c>
      <c r="DC47" s="122">
        <v>0</v>
      </c>
      <c r="DD47" s="122">
        <v>0</v>
      </c>
      <c r="DE47" s="122">
        <v>1.0131712259371833E-4</v>
      </c>
      <c r="DF47" s="122">
        <v>0</v>
      </c>
      <c r="DG47" s="127">
        <v>0</v>
      </c>
      <c r="DH47" s="127">
        <v>6.3230560361609515E-3</v>
      </c>
      <c r="DI47" s="121"/>
    </row>
    <row r="48" spans="2:113" x14ac:dyDescent="0.15">
      <c r="B48" s="267" t="s">
        <v>107</v>
      </c>
      <c r="C48" s="268" t="s">
        <v>630</v>
      </c>
      <c r="D48" s="123">
        <v>0</v>
      </c>
      <c r="E48" s="123">
        <v>0</v>
      </c>
      <c r="F48" s="123">
        <v>0</v>
      </c>
      <c r="G48" s="123">
        <v>3.0392827292758909E-5</v>
      </c>
      <c r="H48" s="123">
        <v>0</v>
      </c>
      <c r="I48" s="123">
        <v>0</v>
      </c>
      <c r="J48" s="123">
        <v>7.1106897369044796E-4</v>
      </c>
      <c r="K48" s="123">
        <v>0</v>
      </c>
      <c r="L48" s="123">
        <v>0</v>
      </c>
      <c r="M48" s="123">
        <v>0</v>
      </c>
      <c r="N48" s="123">
        <v>0</v>
      </c>
      <c r="O48" s="123">
        <v>0</v>
      </c>
      <c r="P48" s="123">
        <v>0</v>
      </c>
      <c r="Q48" s="123">
        <v>2.2617611580217129E-4</v>
      </c>
      <c r="R48" s="123">
        <v>4.152577564216646E-4</v>
      </c>
      <c r="S48" s="123">
        <v>0</v>
      </c>
      <c r="T48" s="123">
        <v>0</v>
      </c>
      <c r="U48" s="123">
        <v>0</v>
      </c>
      <c r="V48" s="133">
        <v>0</v>
      </c>
      <c r="W48" s="123">
        <v>0</v>
      </c>
      <c r="X48" s="123">
        <v>0</v>
      </c>
      <c r="Y48" s="123">
        <v>0</v>
      </c>
      <c r="Z48" s="123">
        <v>0</v>
      </c>
      <c r="AA48" s="123">
        <v>0</v>
      </c>
      <c r="AB48" s="123">
        <v>0</v>
      </c>
      <c r="AC48" s="123">
        <v>0</v>
      </c>
      <c r="AD48" s="123">
        <v>0</v>
      </c>
      <c r="AE48" s="123">
        <v>1.2410027302060066E-4</v>
      </c>
      <c r="AF48" s="123">
        <v>3.3765886287625418E-3</v>
      </c>
      <c r="AG48" s="123">
        <v>0</v>
      </c>
      <c r="AH48" s="123">
        <v>0</v>
      </c>
      <c r="AI48" s="133">
        <v>0</v>
      </c>
      <c r="AJ48" s="123">
        <v>0</v>
      </c>
      <c r="AK48" s="123">
        <v>4.2586372360844532E-3</v>
      </c>
      <c r="AL48" s="123">
        <v>1.7641384912173825E-3</v>
      </c>
      <c r="AM48" s="123">
        <v>0</v>
      </c>
      <c r="AN48" s="123">
        <v>0</v>
      </c>
      <c r="AO48" s="123">
        <v>2.043641637550267E-3</v>
      </c>
      <c r="AP48" s="123">
        <v>3.9350160211366577E-4</v>
      </c>
      <c r="AQ48" s="123">
        <v>1.9046712061330414E-4</v>
      </c>
      <c r="AR48" s="123">
        <v>2.9766141660950705E-4</v>
      </c>
      <c r="AS48" s="123">
        <v>2.5573921419864119E-4</v>
      </c>
      <c r="AT48" s="123">
        <v>7.6100425623619418E-4</v>
      </c>
      <c r="AU48" s="123">
        <v>4.6639400555572638E-3</v>
      </c>
      <c r="AV48" s="123">
        <v>0.14627583852948278</v>
      </c>
      <c r="AW48" s="123">
        <v>1.3652963851004192E-3</v>
      </c>
      <c r="AX48" s="123">
        <v>3.0262964595269577E-3</v>
      </c>
      <c r="AY48" s="123">
        <v>2.1904410898631781E-3</v>
      </c>
      <c r="AZ48" s="123">
        <v>3.7983213869999389E-3</v>
      </c>
      <c r="BA48" s="123">
        <v>1.3319494897076631E-3</v>
      </c>
      <c r="BB48" s="123">
        <v>3.0738710064202482E-3</v>
      </c>
      <c r="BC48" s="123">
        <v>2.956975999211473E-4</v>
      </c>
      <c r="BD48" s="123">
        <v>3.7691727819572009E-4</v>
      </c>
      <c r="BE48" s="123">
        <v>9.1840494508818333E-4</v>
      </c>
      <c r="BF48" s="123">
        <v>0</v>
      </c>
      <c r="BG48" s="123">
        <v>6.426735218508997E-4</v>
      </c>
      <c r="BH48" s="123">
        <v>9.1214736613331841E-4</v>
      </c>
      <c r="BI48" s="123">
        <v>1.1274683503527366E-3</v>
      </c>
      <c r="BJ48" s="123">
        <v>1.1267605633802818E-3</v>
      </c>
      <c r="BK48" s="123">
        <v>1.1557646295470214E-3</v>
      </c>
      <c r="BL48" s="133">
        <v>0</v>
      </c>
      <c r="BM48" s="133">
        <v>2.2575911502426912E-5</v>
      </c>
      <c r="BN48" s="123">
        <v>1.0762524888338805E-4</v>
      </c>
      <c r="BO48" s="123">
        <v>1.1449746023815471E-4</v>
      </c>
      <c r="BP48" s="123">
        <v>5.165636122260276E-6</v>
      </c>
      <c r="BQ48" s="123">
        <v>0</v>
      </c>
      <c r="BR48" s="123">
        <v>3.7596811790360177E-5</v>
      </c>
      <c r="BS48" s="123">
        <v>3.2753975381689471E-4</v>
      </c>
      <c r="BT48" s="123">
        <v>0</v>
      </c>
      <c r="BU48" s="123">
        <v>3.4481837123318257E-6</v>
      </c>
      <c r="BV48" s="123">
        <v>0</v>
      </c>
      <c r="BW48" s="123">
        <v>0</v>
      </c>
      <c r="BX48" s="123">
        <v>0</v>
      </c>
      <c r="BY48" s="123">
        <v>0</v>
      </c>
      <c r="BZ48" s="123">
        <v>3.157562361856647E-5</v>
      </c>
      <c r="CA48" s="123">
        <v>1.4742159628104453E-5</v>
      </c>
      <c r="CB48" s="123">
        <v>0</v>
      </c>
      <c r="CC48" s="123">
        <v>0</v>
      </c>
      <c r="CD48" s="123">
        <v>0</v>
      </c>
      <c r="CE48" s="123">
        <v>0</v>
      </c>
      <c r="CF48" s="123">
        <v>1.0015022533800701E-4</v>
      </c>
      <c r="CG48" s="123">
        <v>1.5939271376057222E-4</v>
      </c>
      <c r="CH48" s="123">
        <v>6.0576690089653503E-5</v>
      </c>
      <c r="CI48" s="123">
        <v>4.0093015796648224E-6</v>
      </c>
      <c r="CJ48" s="123">
        <v>0</v>
      </c>
      <c r="CK48" s="123">
        <v>0</v>
      </c>
      <c r="CL48" s="123">
        <v>0</v>
      </c>
      <c r="CM48" s="123">
        <v>0</v>
      </c>
      <c r="CN48" s="123">
        <v>1.4281067271760776E-5</v>
      </c>
      <c r="CO48" s="123">
        <v>0</v>
      </c>
      <c r="CP48" s="123">
        <v>0</v>
      </c>
      <c r="CQ48" s="123">
        <v>0</v>
      </c>
      <c r="CR48" s="123">
        <v>0</v>
      </c>
      <c r="CS48" s="123">
        <v>0</v>
      </c>
      <c r="CT48" s="123">
        <v>0</v>
      </c>
      <c r="CU48" s="123">
        <v>0</v>
      </c>
      <c r="CV48" s="123">
        <v>1.2631445984779107E-4</v>
      </c>
      <c r="CW48" s="123">
        <v>0</v>
      </c>
      <c r="CX48" s="123">
        <v>5.1278201133676191E-2</v>
      </c>
      <c r="CY48" s="123">
        <v>5.5071032453359426E-6</v>
      </c>
      <c r="CZ48" s="123">
        <v>0</v>
      </c>
      <c r="DA48" s="123">
        <v>0</v>
      </c>
      <c r="DB48" s="123">
        <v>0</v>
      </c>
      <c r="DC48" s="123">
        <v>0</v>
      </c>
      <c r="DD48" s="123">
        <v>0</v>
      </c>
      <c r="DE48" s="123">
        <v>5.6287290329843518E-5</v>
      </c>
      <c r="DF48" s="123">
        <v>0</v>
      </c>
      <c r="DG48" s="128">
        <v>0</v>
      </c>
      <c r="DH48" s="128">
        <v>6.939075224812373E-3</v>
      </c>
      <c r="DI48" s="121"/>
    </row>
    <row r="49" spans="2:113" x14ac:dyDescent="0.15">
      <c r="B49" s="265" t="s">
        <v>108</v>
      </c>
      <c r="C49" s="266" t="s">
        <v>631</v>
      </c>
      <c r="D49" s="122">
        <v>0</v>
      </c>
      <c r="E49" s="122">
        <v>0</v>
      </c>
      <c r="F49" s="122">
        <v>2.328830926874709E-4</v>
      </c>
      <c r="G49" s="122">
        <v>0</v>
      </c>
      <c r="H49" s="122">
        <v>0</v>
      </c>
      <c r="I49" s="122">
        <v>0</v>
      </c>
      <c r="J49" s="122">
        <v>0</v>
      </c>
      <c r="K49" s="122">
        <v>0</v>
      </c>
      <c r="L49" s="122">
        <v>0</v>
      </c>
      <c r="M49" s="122">
        <v>0</v>
      </c>
      <c r="N49" s="122">
        <v>0</v>
      </c>
      <c r="O49" s="122">
        <v>0</v>
      </c>
      <c r="P49" s="122">
        <v>0</v>
      </c>
      <c r="Q49" s="122">
        <v>0</v>
      </c>
      <c r="R49" s="122">
        <v>0</v>
      </c>
      <c r="S49" s="122">
        <v>0</v>
      </c>
      <c r="T49" s="122">
        <v>0</v>
      </c>
      <c r="U49" s="122">
        <v>0</v>
      </c>
      <c r="V49" s="124">
        <v>0</v>
      </c>
      <c r="W49" s="122">
        <v>0</v>
      </c>
      <c r="X49" s="122">
        <v>0</v>
      </c>
      <c r="Y49" s="122">
        <v>0</v>
      </c>
      <c r="Z49" s="122">
        <v>0</v>
      </c>
      <c r="AA49" s="122">
        <v>0</v>
      </c>
      <c r="AB49" s="122">
        <v>0</v>
      </c>
      <c r="AC49" s="122">
        <v>0</v>
      </c>
      <c r="AD49" s="122">
        <v>0</v>
      </c>
      <c r="AE49" s="122">
        <v>0</v>
      </c>
      <c r="AF49" s="122">
        <v>0</v>
      </c>
      <c r="AG49" s="122">
        <v>0</v>
      </c>
      <c r="AH49" s="122">
        <v>0</v>
      </c>
      <c r="AI49" s="124">
        <v>0</v>
      </c>
      <c r="AJ49" s="122">
        <v>0</v>
      </c>
      <c r="AK49" s="122">
        <v>0</v>
      </c>
      <c r="AL49" s="122">
        <v>0</v>
      </c>
      <c r="AM49" s="122">
        <v>0</v>
      </c>
      <c r="AN49" s="122">
        <v>0</v>
      </c>
      <c r="AO49" s="122">
        <v>0</v>
      </c>
      <c r="AP49" s="122">
        <v>0</v>
      </c>
      <c r="AQ49" s="122">
        <v>0</v>
      </c>
      <c r="AR49" s="122">
        <v>0</v>
      </c>
      <c r="AS49" s="122">
        <v>4.2623202366440196E-5</v>
      </c>
      <c r="AT49" s="122">
        <v>0</v>
      </c>
      <c r="AU49" s="122">
        <v>1.9441625579575701E-3</v>
      </c>
      <c r="AV49" s="122">
        <v>4.1125198757919097E-3</v>
      </c>
      <c r="AW49" s="122">
        <v>8.0320917016031376E-2</v>
      </c>
      <c r="AX49" s="122">
        <v>5.8763038049067138E-5</v>
      </c>
      <c r="AY49" s="122">
        <v>0</v>
      </c>
      <c r="AZ49" s="122">
        <v>1.0925279258306275E-3</v>
      </c>
      <c r="BA49" s="122">
        <v>0</v>
      </c>
      <c r="BB49" s="122">
        <v>5.5591284158664064E-4</v>
      </c>
      <c r="BC49" s="122">
        <v>0</v>
      </c>
      <c r="BD49" s="122">
        <v>4.4614698235411761E-4</v>
      </c>
      <c r="BE49" s="122">
        <v>7.9191803648322396E-4</v>
      </c>
      <c r="BF49" s="122">
        <v>0</v>
      </c>
      <c r="BG49" s="122">
        <v>0</v>
      </c>
      <c r="BH49" s="122">
        <v>2.5355721008038095E-4</v>
      </c>
      <c r="BI49" s="122">
        <v>3.2213381438649612E-5</v>
      </c>
      <c r="BJ49" s="122">
        <v>6.2597809076682311E-4</v>
      </c>
      <c r="BK49" s="122">
        <v>1.4193600713735351E-4</v>
      </c>
      <c r="BL49" s="124">
        <v>0</v>
      </c>
      <c r="BM49" s="124">
        <v>3.2221982780736589E-4</v>
      </c>
      <c r="BN49" s="122">
        <v>0</v>
      </c>
      <c r="BO49" s="122">
        <v>3.4696200072168096E-5</v>
      </c>
      <c r="BP49" s="122">
        <v>0</v>
      </c>
      <c r="BQ49" s="122">
        <v>0</v>
      </c>
      <c r="BR49" s="122">
        <v>0</v>
      </c>
      <c r="BS49" s="122">
        <v>1.056579851022241E-4</v>
      </c>
      <c r="BT49" s="122">
        <v>3.0134096730450506E-5</v>
      </c>
      <c r="BU49" s="122">
        <v>8.5256342287404392E-4</v>
      </c>
      <c r="BV49" s="122">
        <v>1.2244498138836283E-5</v>
      </c>
      <c r="BW49" s="122">
        <v>0</v>
      </c>
      <c r="BX49" s="122">
        <v>0</v>
      </c>
      <c r="BY49" s="122">
        <v>0</v>
      </c>
      <c r="BZ49" s="122">
        <v>0</v>
      </c>
      <c r="CA49" s="122">
        <v>4.9140532093681511E-6</v>
      </c>
      <c r="CB49" s="122">
        <v>0</v>
      </c>
      <c r="CC49" s="122">
        <v>0</v>
      </c>
      <c r="CD49" s="122">
        <v>0</v>
      </c>
      <c r="CE49" s="122">
        <v>4.0160642570281126E-4</v>
      </c>
      <c r="CF49" s="122">
        <v>5.0075112669003505E-5</v>
      </c>
      <c r="CG49" s="122">
        <v>9.9620446100357638E-6</v>
      </c>
      <c r="CH49" s="122">
        <v>6.0576690089653503E-5</v>
      </c>
      <c r="CI49" s="122">
        <v>1.2027904738994467E-5</v>
      </c>
      <c r="CJ49" s="122">
        <v>0</v>
      </c>
      <c r="CK49" s="122">
        <v>0</v>
      </c>
      <c r="CL49" s="122">
        <v>1.5458339774308239E-4</v>
      </c>
      <c r="CM49" s="122">
        <v>8.8351128348732391E-4</v>
      </c>
      <c r="CN49" s="122">
        <v>2.2373672059091882E-3</v>
      </c>
      <c r="CO49" s="122">
        <v>0</v>
      </c>
      <c r="CP49" s="122">
        <v>0</v>
      </c>
      <c r="CQ49" s="122">
        <v>1.5897884130151557E-2</v>
      </c>
      <c r="CR49" s="122">
        <v>9.4702574726250374E-3</v>
      </c>
      <c r="CS49" s="122">
        <v>3.4406848756624543E-3</v>
      </c>
      <c r="CT49" s="122">
        <v>2.4159442754080793E-3</v>
      </c>
      <c r="CU49" s="122">
        <v>0</v>
      </c>
      <c r="CV49" s="122">
        <v>2.6841822717655604E-3</v>
      </c>
      <c r="CW49" s="122">
        <v>0</v>
      </c>
      <c r="CX49" s="122">
        <v>1.4173633716409346E-2</v>
      </c>
      <c r="CY49" s="122">
        <v>1.7622730385075016E-4</v>
      </c>
      <c r="CZ49" s="122">
        <v>4.0654042231419073E-5</v>
      </c>
      <c r="DA49" s="122">
        <v>0</v>
      </c>
      <c r="DB49" s="122">
        <v>1.3209167162010435E-5</v>
      </c>
      <c r="DC49" s="122">
        <v>5.1839083373469543E-3</v>
      </c>
      <c r="DD49" s="122">
        <v>9.3753804943382448E-3</v>
      </c>
      <c r="DE49" s="122">
        <v>4.3904086457277944E-4</v>
      </c>
      <c r="DF49" s="122">
        <v>2.3443885232503119E-2</v>
      </c>
      <c r="DG49" s="127">
        <v>0</v>
      </c>
      <c r="DH49" s="127">
        <v>2.7085747100621398E-3</v>
      </c>
      <c r="DI49" s="121"/>
    </row>
    <row r="50" spans="2:113" x14ac:dyDescent="0.15">
      <c r="B50" s="265" t="s">
        <v>109</v>
      </c>
      <c r="C50" s="266" t="s">
        <v>632</v>
      </c>
      <c r="D50" s="122">
        <v>0</v>
      </c>
      <c r="E50" s="122">
        <v>0</v>
      </c>
      <c r="F50" s="122">
        <v>0</v>
      </c>
      <c r="G50" s="122">
        <v>0</v>
      </c>
      <c r="H50" s="122">
        <v>0</v>
      </c>
      <c r="I50" s="122">
        <v>0</v>
      </c>
      <c r="J50" s="122">
        <v>0</v>
      </c>
      <c r="K50" s="122">
        <v>0</v>
      </c>
      <c r="L50" s="122">
        <v>0</v>
      </c>
      <c r="M50" s="122">
        <v>0</v>
      </c>
      <c r="N50" s="122">
        <v>0</v>
      </c>
      <c r="O50" s="122">
        <v>0</v>
      </c>
      <c r="P50" s="122">
        <v>0</v>
      </c>
      <c r="Q50" s="122">
        <v>0</v>
      </c>
      <c r="R50" s="122">
        <v>0</v>
      </c>
      <c r="S50" s="122">
        <v>0</v>
      </c>
      <c r="T50" s="122">
        <v>0</v>
      </c>
      <c r="U50" s="122">
        <v>0</v>
      </c>
      <c r="V50" s="124">
        <v>0</v>
      </c>
      <c r="W50" s="122">
        <v>0</v>
      </c>
      <c r="X50" s="122">
        <v>0</v>
      </c>
      <c r="Y50" s="122">
        <v>0</v>
      </c>
      <c r="Z50" s="122">
        <v>0</v>
      </c>
      <c r="AA50" s="122">
        <v>0</v>
      </c>
      <c r="AB50" s="122">
        <v>0</v>
      </c>
      <c r="AC50" s="122">
        <v>0</v>
      </c>
      <c r="AD50" s="122">
        <v>0</v>
      </c>
      <c r="AE50" s="122">
        <v>0</v>
      </c>
      <c r="AF50" s="122">
        <v>0</v>
      </c>
      <c r="AG50" s="122">
        <v>0</v>
      </c>
      <c r="AH50" s="122">
        <v>0</v>
      </c>
      <c r="AI50" s="124">
        <v>0</v>
      </c>
      <c r="AJ50" s="122">
        <v>0</v>
      </c>
      <c r="AK50" s="122">
        <v>0</v>
      </c>
      <c r="AL50" s="122">
        <v>0</v>
      </c>
      <c r="AM50" s="122">
        <v>0</v>
      </c>
      <c r="AN50" s="122">
        <v>0</v>
      </c>
      <c r="AO50" s="122">
        <v>0</v>
      </c>
      <c r="AP50" s="122">
        <v>0</v>
      </c>
      <c r="AQ50" s="122">
        <v>0</v>
      </c>
      <c r="AR50" s="122">
        <v>0</v>
      </c>
      <c r="AS50" s="122">
        <v>0</v>
      </c>
      <c r="AT50" s="122">
        <v>1.4816012068315286E-4</v>
      </c>
      <c r="AU50" s="122">
        <v>8.6103508717980256E-4</v>
      </c>
      <c r="AV50" s="122">
        <v>5.1731171069171918E-3</v>
      </c>
      <c r="AW50" s="122">
        <v>6.2354967411388407E-2</v>
      </c>
      <c r="AX50" s="122">
        <v>5.8557367415895401E-2</v>
      </c>
      <c r="AY50" s="122">
        <v>5.0420040351230482E-2</v>
      </c>
      <c r="AZ50" s="122">
        <v>5.183891849945884E-2</v>
      </c>
      <c r="BA50" s="122">
        <v>0.13587614599550252</v>
      </c>
      <c r="BB50" s="122">
        <v>0.20076083757534799</v>
      </c>
      <c r="BC50" s="122">
        <v>7.3234438913804156E-2</v>
      </c>
      <c r="BD50" s="122">
        <v>0.14045937754803772</v>
      </c>
      <c r="BE50" s="122">
        <v>0.22594961421492876</v>
      </c>
      <c r="BF50" s="122">
        <v>0</v>
      </c>
      <c r="BG50" s="122">
        <v>0</v>
      </c>
      <c r="BH50" s="122">
        <v>8.2620135076841E-3</v>
      </c>
      <c r="BI50" s="122">
        <v>0</v>
      </c>
      <c r="BJ50" s="122">
        <v>4.6322378716744913E-3</v>
      </c>
      <c r="BK50" s="122">
        <v>2.7555861957094772E-2</v>
      </c>
      <c r="BL50" s="124">
        <v>0</v>
      </c>
      <c r="BM50" s="124">
        <v>0</v>
      </c>
      <c r="BN50" s="122">
        <v>0</v>
      </c>
      <c r="BO50" s="122">
        <v>0</v>
      </c>
      <c r="BP50" s="122">
        <v>0</v>
      </c>
      <c r="BQ50" s="122">
        <v>0</v>
      </c>
      <c r="BR50" s="122">
        <v>0</v>
      </c>
      <c r="BS50" s="122">
        <v>0</v>
      </c>
      <c r="BT50" s="122">
        <v>0</v>
      </c>
      <c r="BU50" s="122">
        <v>0</v>
      </c>
      <c r="BV50" s="122">
        <v>0</v>
      </c>
      <c r="BW50" s="122">
        <v>0</v>
      </c>
      <c r="BX50" s="122">
        <v>0</v>
      </c>
      <c r="BY50" s="122">
        <v>0</v>
      </c>
      <c r="BZ50" s="122">
        <v>0</v>
      </c>
      <c r="CA50" s="122">
        <v>0</v>
      </c>
      <c r="CB50" s="122">
        <v>0</v>
      </c>
      <c r="CC50" s="122">
        <v>0</v>
      </c>
      <c r="CD50" s="122">
        <v>0</v>
      </c>
      <c r="CE50" s="122">
        <v>0</v>
      </c>
      <c r="CF50" s="122">
        <v>0</v>
      </c>
      <c r="CG50" s="122">
        <v>0</v>
      </c>
      <c r="CH50" s="122">
        <v>0</v>
      </c>
      <c r="CI50" s="122">
        <v>0</v>
      </c>
      <c r="CJ50" s="122">
        <v>0</v>
      </c>
      <c r="CK50" s="122">
        <v>0</v>
      </c>
      <c r="CL50" s="122">
        <v>0</v>
      </c>
      <c r="CM50" s="122">
        <v>0</v>
      </c>
      <c r="CN50" s="122">
        <v>0</v>
      </c>
      <c r="CO50" s="122">
        <v>0</v>
      </c>
      <c r="CP50" s="122">
        <v>4.2193351031100015E-5</v>
      </c>
      <c r="CQ50" s="122">
        <v>0</v>
      </c>
      <c r="CR50" s="122">
        <v>0</v>
      </c>
      <c r="CS50" s="122">
        <v>0</v>
      </c>
      <c r="CT50" s="122">
        <v>0</v>
      </c>
      <c r="CU50" s="122">
        <v>0</v>
      </c>
      <c r="CV50" s="122">
        <v>0</v>
      </c>
      <c r="CW50" s="122">
        <v>0</v>
      </c>
      <c r="CX50" s="122">
        <v>9.1648656910115669E-3</v>
      </c>
      <c r="CY50" s="122">
        <v>0</v>
      </c>
      <c r="CZ50" s="122">
        <v>0</v>
      </c>
      <c r="DA50" s="122">
        <v>0</v>
      </c>
      <c r="DB50" s="122">
        <v>0</v>
      </c>
      <c r="DC50" s="122">
        <v>0</v>
      </c>
      <c r="DD50" s="122">
        <v>0</v>
      </c>
      <c r="DE50" s="122">
        <v>0</v>
      </c>
      <c r="DF50" s="122">
        <v>0</v>
      </c>
      <c r="DG50" s="127">
        <v>0</v>
      </c>
      <c r="DH50" s="127">
        <v>1.118188132972997E-2</v>
      </c>
      <c r="DI50" s="121"/>
    </row>
    <row r="51" spans="2:113" x14ac:dyDescent="0.15">
      <c r="B51" s="265" t="s">
        <v>110</v>
      </c>
      <c r="C51" s="266" t="s">
        <v>633</v>
      </c>
      <c r="D51" s="122">
        <v>0</v>
      </c>
      <c r="E51" s="122">
        <v>0</v>
      </c>
      <c r="F51" s="122">
        <v>0</v>
      </c>
      <c r="G51" s="122">
        <v>0</v>
      </c>
      <c r="H51" s="122">
        <v>0</v>
      </c>
      <c r="I51" s="122">
        <v>0</v>
      </c>
      <c r="J51" s="122">
        <v>0</v>
      </c>
      <c r="K51" s="122">
        <v>0</v>
      </c>
      <c r="L51" s="122">
        <v>0</v>
      </c>
      <c r="M51" s="122">
        <v>0</v>
      </c>
      <c r="N51" s="122">
        <v>0</v>
      </c>
      <c r="O51" s="122">
        <v>0</v>
      </c>
      <c r="P51" s="122">
        <v>0</v>
      </c>
      <c r="Q51" s="122">
        <v>0</v>
      </c>
      <c r="R51" s="122">
        <v>5.9322536631666369E-5</v>
      </c>
      <c r="S51" s="122">
        <v>0</v>
      </c>
      <c r="T51" s="122">
        <v>0</v>
      </c>
      <c r="U51" s="122">
        <v>1.5373577944040177E-4</v>
      </c>
      <c r="V51" s="124">
        <v>0</v>
      </c>
      <c r="W51" s="122">
        <v>0</v>
      </c>
      <c r="X51" s="122">
        <v>0</v>
      </c>
      <c r="Y51" s="122">
        <v>0</v>
      </c>
      <c r="Z51" s="122">
        <v>0</v>
      </c>
      <c r="AA51" s="122">
        <v>0</v>
      </c>
      <c r="AB51" s="122">
        <v>1.0548968310899194E-5</v>
      </c>
      <c r="AC51" s="122">
        <v>0</v>
      </c>
      <c r="AD51" s="122">
        <v>0</v>
      </c>
      <c r="AE51" s="122">
        <v>0</v>
      </c>
      <c r="AF51" s="122">
        <v>0</v>
      </c>
      <c r="AG51" s="122">
        <v>0</v>
      </c>
      <c r="AH51" s="122">
        <v>0</v>
      </c>
      <c r="AI51" s="124">
        <v>0</v>
      </c>
      <c r="AJ51" s="122">
        <v>0</v>
      </c>
      <c r="AK51" s="122">
        <v>0</v>
      </c>
      <c r="AL51" s="122">
        <v>0</v>
      </c>
      <c r="AM51" s="122">
        <v>0</v>
      </c>
      <c r="AN51" s="122">
        <v>0</v>
      </c>
      <c r="AO51" s="122">
        <v>0</v>
      </c>
      <c r="AP51" s="122">
        <v>0</v>
      </c>
      <c r="AQ51" s="122">
        <v>0</v>
      </c>
      <c r="AR51" s="122">
        <v>2.7177781516520206E-4</v>
      </c>
      <c r="AS51" s="122">
        <v>0</v>
      </c>
      <c r="AT51" s="122">
        <v>9.5630623350035021E-4</v>
      </c>
      <c r="AU51" s="122">
        <v>4.0864998582025554E-3</v>
      </c>
      <c r="AV51" s="122">
        <v>6.0772054844698267E-3</v>
      </c>
      <c r="AW51" s="122">
        <v>5.4708342781055672E-2</v>
      </c>
      <c r="AX51" s="122">
        <v>0.28914352872043486</v>
      </c>
      <c r="AY51" s="122">
        <v>0.24868820505416259</v>
      </c>
      <c r="AZ51" s="122">
        <v>4.0321427842104185E-2</v>
      </c>
      <c r="BA51" s="122">
        <v>3.0963501124372947E-2</v>
      </c>
      <c r="BB51" s="122">
        <v>0.14317480733804952</v>
      </c>
      <c r="BC51" s="122">
        <v>1.498201172933813E-2</v>
      </c>
      <c r="BD51" s="122">
        <v>0.13333641020907372</v>
      </c>
      <c r="BE51" s="122">
        <v>0.12766378679806639</v>
      </c>
      <c r="BF51" s="122">
        <v>0</v>
      </c>
      <c r="BG51" s="122">
        <v>6.426735218508997E-4</v>
      </c>
      <c r="BH51" s="122">
        <v>9.0687864488489499E-3</v>
      </c>
      <c r="BI51" s="122">
        <v>5.4762748445704346E-4</v>
      </c>
      <c r="BJ51" s="122">
        <v>1.0641627543035994E-3</v>
      </c>
      <c r="BK51" s="122">
        <v>8.5465752869135006E-3</v>
      </c>
      <c r="BL51" s="124">
        <v>0</v>
      </c>
      <c r="BM51" s="124">
        <v>6.0134018820100774E-4</v>
      </c>
      <c r="BN51" s="122">
        <v>2.1525049776677609E-4</v>
      </c>
      <c r="BO51" s="122">
        <v>4.8574680101035336E-5</v>
      </c>
      <c r="BP51" s="122">
        <v>5.165636122260276E-6</v>
      </c>
      <c r="BQ51" s="122">
        <v>3.9148443066419245E-6</v>
      </c>
      <c r="BR51" s="122">
        <v>0</v>
      </c>
      <c r="BS51" s="122">
        <v>2.1131597020444819E-5</v>
      </c>
      <c r="BT51" s="122">
        <v>0</v>
      </c>
      <c r="BU51" s="122">
        <v>2.8447515626737563E-5</v>
      </c>
      <c r="BV51" s="122">
        <v>4.4896493175733038E-5</v>
      </c>
      <c r="BW51" s="122">
        <v>0</v>
      </c>
      <c r="BX51" s="122">
        <v>0</v>
      </c>
      <c r="BY51" s="122">
        <v>0</v>
      </c>
      <c r="BZ51" s="122">
        <v>0</v>
      </c>
      <c r="CA51" s="122">
        <v>0</v>
      </c>
      <c r="CB51" s="122">
        <v>0</v>
      </c>
      <c r="CC51" s="122">
        <v>0</v>
      </c>
      <c r="CD51" s="122">
        <v>0</v>
      </c>
      <c r="CE51" s="122">
        <v>0</v>
      </c>
      <c r="CF51" s="122">
        <v>0</v>
      </c>
      <c r="CG51" s="122">
        <v>0</v>
      </c>
      <c r="CH51" s="122">
        <v>0</v>
      </c>
      <c r="CI51" s="122">
        <v>1.964557774035763E-4</v>
      </c>
      <c r="CJ51" s="122">
        <v>1.4147079993050557E-3</v>
      </c>
      <c r="CK51" s="122">
        <v>6.1051551930450072E-4</v>
      </c>
      <c r="CL51" s="122">
        <v>3.0916679548616477E-4</v>
      </c>
      <c r="CM51" s="122">
        <v>2.2312403599934112E-3</v>
      </c>
      <c r="CN51" s="122">
        <v>1.1155100324497585E-3</v>
      </c>
      <c r="CO51" s="122">
        <v>1.8724788409890967E-5</v>
      </c>
      <c r="CP51" s="122">
        <v>2.4577626975615758E-3</v>
      </c>
      <c r="CQ51" s="122">
        <v>0</v>
      </c>
      <c r="CR51" s="122">
        <v>0</v>
      </c>
      <c r="CS51" s="122">
        <v>8.1532816958825928E-6</v>
      </c>
      <c r="CT51" s="122">
        <v>0</v>
      </c>
      <c r="CU51" s="122">
        <v>0</v>
      </c>
      <c r="CV51" s="122">
        <v>1.0526204987315923E-5</v>
      </c>
      <c r="CW51" s="122">
        <v>0</v>
      </c>
      <c r="CX51" s="122">
        <v>4.2976731215779225E-2</v>
      </c>
      <c r="CY51" s="122">
        <v>2.0192711899565122E-5</v>
      </c>
      <c r="CZ51" s="122">
        <v>0</v>
      </c>
      <c r="DA51" s="122">
        <v>0</v>
      </c>
      <c r="DB51" s="122">
        <v>0</v>
      </c>
      <c r="DC51" s="122">
        <v>0</v>
      </c>
      <c r="DD51" s="122">
        <v>0</v>
      </c>
      <c r="DE51" s="122">
        <v>1.1257458065968704E-4</v>
      </c>
      <c r="DF51" s="122">
        <v>3.2090162171462981E-2</v>
      </c>
      <c r="DG51" s="127">
        <v>0</v>
      </c>
      <c r="DH51" s="127">
        <v>1.8048736861428969E-2</v>
      </c>
      <c r="DI51" s="121"/>
    </row>
    <row r="52" spans="2:113" x14ac:dyDescent="0.15">
      <c r="B52" s="265" t="s">
        <v>466</v>
      </c>
      <c r="C52" s="266" t="s">
        <v>634</v>
      </c>
      <c r="D52" s="122">
        <v>0</v>
      </c>
      <c r="E52" s="122">
        <v>3.1775285183184522E-5</v>
      </c>
      <c r="F52" s="122">
        <v>0</v>
      </c>
      <c r="G52" s="122">
        <v>0</v>
      </c>
      <c r="H52" s="122">
        <v>0</v>
      </c>
      <c r="I52" s="122">
        <v>0</v>
      </c>
      <c r="J52" s="122">
        <v>0</v>
      </c>
      <c r="K52" s="122">
        <v>0</v>
      </c>
      <c r="L52" s="122">
        <v>0</v>
      </c>
      <c r="M52" s="122">
        <v>0</v>
      </c>
      <c r="N52" s="122">
        <v>0</v>
      </c>
      <c r="O52" s="122">
        <v>0</v>
      </c>
      <c r="P52" s="122">
        <v>0</v>
      </c>
      <c r="Q52" s="122">
        <v>0</v>
      </c>
      <c r="R52" s="122">
        <v>1.779676098949991E-4</v>
      </c>
      <c r="S52" s="122">
        <v>0</v>
      </c>
      <c r="T52" s="122">
        <v>0</v>
      </c>
      <c r="U52" s="122">
        <v>0</v>
      </c>
      <c r="V52" s="124">
        <v>0</v>
      </c>
      <c r="W52" s="122">
        <v>0</v>
      </c>
      <c r="X52" s="122">
        <v>0</v>
      </c>
      <c r="Y52" s="122">
        <v>0</v>
      </c>
      <c r="Z52" s="122">
        <v>0</v>
      </c>
      <c r="AA52" s="122">
        <v>0</v>
      </c>
      <c r="AB52" s="122">
        <v>0</v>
      </c>
      <c r="AC52" s="122">
        <v>0</v>
      </c>
      <c r="AD52" s="122">
        <v>0</v>
      </c>
      <c r="AE52" s="122">
        <v>0</v>
      </c>
      <c r="AF52" s="122">
        <v>5.351170568561873E-6</v>
      </c>
      <c r="AG52" s="122">
        <v>0</v>
      </c>
      <c r="AH52" s="122">
        <v>0</v>
      </c>
      <c r="AI52" s="124">
        <v>0</v>
      </c>
      <c r="AJ52" s="122">
        <v>0</v>
      </c>
      <c r="AK52" s="122">
        <v>0</v>
      </c>
      <c r="AL52" s="122">
        <v>0</v>
      </c>
      <c r="AM52" s="122">
        <v>0</v>
      </c>
      <c r="AN52" s="122">
        <v>0</v>
      </c>
      <c r="AO52" s="122">
        <v>0</v>
      </c>
      <c r="AP52" s="122">
        <v>0</v>
      </c>
      <c r="AQ52" s="122">
        <v>0</v>
      </c>
      <c r="AR52" s="122">
        <v>2.5883601444304959E-5</v>
      </c>
      <c r="AS52" s="122">
        <v>2.3016529277877706E-4</v>
      </c>
      <c r="AT52" s="122">
        <v>3.3672754700716559E-5</v>
      </c>
      <c r="AU52" s="122">
        <v>1.264901544737948E-2</v>
      </c>
      <c r="AV52" s="122">
        <v>1.7116074624753373E-2</v>
      </c>
      <c r="AW52" s="122">
        <v>9.0263941219889902E-3</v>
      </c>
      <c r="AX52" s="122">
        <v>0</v>
      </c>
      <c r="AY52" s="122">
        <v>9.6508592684344712E-4</v>
      </c>
      <c r="AZ52" s="122">
        <v>7.5272110927321362E-2</v>
      </c>
      <c r="BA52" s="122">
        <v>1.290434180937554E-2</v>
      </c>
      <c r="BB52" s="122">
        <v>6.2894452861861107E-3</v>
      </c>
      <c r="BC52" s="122">
        <v>1.379922132965354E-3</v>
      </c>
      <c r="BD52" s="122">
        <v>5.6422208889094017E-3</v>
      </c>
      <c r="BE52" s="122">
        <v>7.1657583440113944E-3</v>
      </c>
      <c r="BF52" s="122">
        <v>0</v>
      </c>
      <c r="BG52" s="122">
        <v>8.3547557840616959E-3</v>
      </c>
      <c r="BH52" s="122">
        <v>5.4623467543030636E-2</v>
      </c>
      <c r="BI52" s="122">
        <v>2.4514383274812358E-2</v>
      </c>
      <c r="BJ52" s="122">
        <v>4.9452269170579032E-3</v>
      </c>
      <c r="BK52" s="122">
        <v>2.0783486759398191E-3</v>
      </c>
      <c r="BL52" s="124">
        <v>0</v>
      </c>
      <c r="BM52" s="124">
        <v>1.8573818099723958E-3</v>
      </c>
      <c r="BN52" s="122">
        <v>3.5695707546323703E-3</v>
      </c>
      <c r="BO52" s="122">
        <v>1.693174563521803E-3</v>
      </c>
      <c r="BP52" s="122">
        <v>4.3133061620873299E-3</v>
      </c>
      <c r="BQ52" s="122">
        <v>0</v>
      </c>
      <c r="BR52" s="122">
        <v>0</v>
      </c>
      <c r="BS52" s="122">
        <v>0</v>
      </c>
      <c r="BT52" s="122">
        <v>0</v>
      </c>
      <c r="BU52" s="122">
        <v>0</v>
      </c>
      <c r="BV52" s="122">
        <v>0</v>
      </c>
      <c r="BW52" s="122">
        <v>0</v>
      </c>
      <c r="BX52" s="122">
        <v>0</v>
      </c>
      <c r="BY52" s="122">
        <v>0</v>
      </c>
      <c r="BZ52" s="122">
        <v>1.2630249447426588E-4</v>
      </c>
      <c r="CA52" s="122">
        <v>0</v>
      </c>
      <c r="CB52" s="122">
        <v>1.2143585758002623E-5</v>
      </c>
      <c r="CC52" s="122">
        <v>0</v>
      </c>
      <c r="CD52" s="122">
        <v>0</v>
      </c>
      <c r="CE52" s="122">
        <v>0</v>
      </c>
      <c r="CF52" s="122">
        <v>0</v>
      </c>
      <c r="CG52" s="122">
        <v>0</v>
      </c>
      <c r="CH52" s="122">
        <v>0</v>
      </c>
      <c r="CI52" s="122">
        <v>0</v>
      </c>
      <c r="CJ52" s="122">
        <v>0</v>
      </c>
      <c r="CK52" s="122">
        <v>0</v>
      </c>
      <c r="CL52" s="122">
        <v>0</v>
      </c>
      <c r="CM52" s="122">
        <v>0</v>
      </c>
      <c r="CN52" s="122">
        <v>1.5867852524178641E-6</v>
      </c>
      <c r="CO52" s="122">
        <v>0</v>
      </c>
      <c r="CP52" s="122">
        <v>0</v>
      </c>
      <c r="CQ52" s="122">
        <v>0</v>
      </c>
      <c r="CR52" s="122">
        <v>0</v>
      </c>
      <c r="CS52" s="122">
        <v>0</v>
      </c>
      <c r="CT52" s="122">
        <v>0</v>
      </c>
      <c r="CU52" s="122">
        <v>0</v>
      </c>
      <c r="CV52" s="122">
        <v>0</v>
      </c>
      <c r="CW52" s="122">
        <v>0</v>
      </c>
      <c r="CX52" s="122">
        <v>1.7037319075683878E-2</v>
      </c>
      <c r="CY52" s="122">
        <v>0</v>
      </c>
      <c r="CZ52" s="122">
        <v>0</v>
      </c>
      <c r="DA52" s="122">
        <v>0</v>
      </c>
      <c r="DB52" s="122">
        <v>0</v>
      </c>
      <c r="DC52" s="122">
        <v>0</v>
      </c>
      <c r="DD52" s="122">
        <v>0</v>
      </c>
      <c r="DE52" s="122">
        <v>2.251491613193741E-5</v>
      </c>
      <c r="DF52" s="122">
        <v>0</v>
      </c>
      <c r="DG52" s="127">
        <v>4.3136916573203351E-5</v>
      </c>
      <c r="DH52" s="127">
        <v>3.4666797567662255E-3</v>
      </c>
      <c r="DI52" s="121"/>
    </row>
    <row r="53" spans="2:113" x14ac:dyDescent="0.15">
      <c r="B53" s="267" t="s">
        <v>467</v>
      </c>
      <c r="C53" s="268" t="s">
        <v>635</v>
      </c>
      <c r="D53" s="123">
        <v>0</v>
      </c>
      <c r="E53" s="123">
        <v>0</v>
      </c>
      <c r="F53" s="123">
        <v>0</v>
      </c>
      <c r="G53" s="123">
        <v>0</v>
      </c>
      <c r="H53" s="123">
        <v>0</v>
      </c>
      <c r="I53" s="123">
        <v>0</v>
      </c>
      <c r="J53" s="123">
        <v>0</v>
      </c>
      <c r="K53" s="123">
        <v>0</v>
      </c>
      <c r="L53" s="123">
        <v>0</v>
      </c>
      <c r="M53" s="123">
        <v>0</v>
      </c>
      <c r="N53" s="123">
        <v>0</v>
      </c>
      <c r="O53" s="123">
        <v>0</v>
      </c>
      <c r="P53" s="123">
        <v>0</v>
      </c>
      <c r="Q53" s="123">
        <v>0</v>
      </c>
      <c r="R53" s="123">
        <v>0</v>
      </c>
      <c r="S53" s="123">
        <v>0</v>
      </c>
      <c r="T53" s="123">
        <v>0</v>
      </c>
      <c r="U53" s="123">
        <v>0</v>
      </c>
      <c r="V53" s="133">
        <v>0</v>
      </c>
      <c r="W53" s="123">
        <v>0</v>
      </c>
      <c r="X53" s="123">
        <v>0</v>
      </c>
      <c r="Y53" s="123">
        <v>0</v>
      </c>
      <c r="Z53" s="123">
        <v>0</v>
      </c>
      <c r="AA53" s="123">
        <v>0</v>
      </c>
      <c r="AB53" s="123">
        <v>0</v>
      </c>
      <c r="AC53" s="123">
        <v>0</v>
      </c>
      <c r="AD53" s="123">
        <v>0</v>
      </c>
      <c r="AE53" s="123">
        <v>0</v>
      </c>
      <c r="AF53" s="123">
        <v>5.351170568561873E-6</v>
      </c>
      <c r="AG53" s="123">
        <v>0</v>
      </c>
      <c r="AH53" s="123">
        <v>0</v>
      </c>
      <c r="AI53" s="133">
        <v>0</v>
      </c>
      <c r="AJ53" s="123">
        <v>0</v>
      </c>
      <c r="AK53" s="123">
        <v>0</v>
      </c>
      <c r="AL53" s="123">
        <v>0</v>
      </c>
      <c r="AM53" s="123">
        <v>0</v>
      </c>
      <c r="AN53" s="123">
        <v>0</v>
      </c>
      <c r="AO53" s="123">
        <v>0</v>
      </c>
      <c r="AP53" s="123">
        <v>0</v>
      </c>
      <c r="AQ53" s="123">
        <v>0</v>
      </c>
      <c r="AR53" s="123">
        <v>0</v>
      </c>
      <c r="AS53" s="123">
        <v>0</v>
      </c>
      <c r="AT53" s="123">
        <v>0</v>
      </c>
      <c r="AU53" s="123">
        <v>0</v>
      </c>
      <c r="AV53" s="123">
        <v>0</v>
      </c>
      <c r="AW53" s="123">
        <v>0</v>
      </c>
      <c r="AX53" s="123">
        <v>0</v>
      </c>
      <c r="AY53" s="123">
        <v>0</v>
      </c>
      <c r="AZ53" s="123">
        <v>0</v>
      </c>
      <c r="BA53" s="123">
        <v>7.5315689327106042E-2</v>
      </c>
      <c r="BB53" s="123">
        <v>0</v>
      </c>
      <c r="BC53" s="123">
        <v>0</v>
      </c>
      <c r="BD53" s="123">
        <v>0</v>
      </c>
      <c r="BE53" s="123">
        <v>0</v>
      </c>
      <c r="BF53" s="123">
        <v>0</v>
      </c>
      <c r="BG53" s="123">
        <v>0</v>
      </c>
      <c r="BH53" s="123">
        <v>0</v>
      </c>
      <c r="BI53" s="123">
        <v>0</v>
      </c>
      <c r="BJ53" s="123">
        <v>5.6338028169014088E-4</v>
      </c>
      <c r="BK53" s="123">
        <v>0</v>
      </c>
      <c r="BL53" s="133">
        <v>0</v>
      </c>
      <c r="BM53" s="133">
        <v>3.8892138451908178E-3</v>
      </c>
      <c r="BN53" s="123">
        <v>0</v>
      </c>
      <c r="BO53" s="123">
        <v>0</v>
      </c>
      <c r="BP53" s="123">
        <v>0</v>
      </c>
      <c r="BQ53" s="123">
        <v>0</v>
      </c>
      <c r="BR53" s="123">
        <v>0</v>
      </c>
      <c r="BS53" s="123">
        <v>0</v>
      </c>
      <c r="BT53" s="123">
        <v>0</v>
      </c>
      <c r="BU53" s="123">
        <v>0</v>
      </c>
      <c r="BV53" s="123">
        <v>0</v>
      </c>
      <c r="BW53" s="123">
        <v>0</v>
      </c>
      <c r="BX53" s="123">
        <v>0</v>
      </c>
      <c r="BY53" s="123">
        <v>0</v>
      </c>
      <c r="BZ53" s="123">
        <v>0</v>
      </c>
      <c r="CA53" s="123">
        <v>2.4570266046840754E-5</v>
      </c>
      <c r="CB53" s="123">
        <v>0</v>
      </c>
      <c r="CC53" s="123">
        <v>0</v>
      </c>
      <c r="CD53" s="123">
        <v>0</v>
      </c>
      <c r="CE53" s="123">
        <v>0</v>
      </c>
      <c r="CF53" s="123">
        <v>0</v>
      </c>
      <c r="CG53" s="123">
        <v>0</v>
      </c>
      <c r="CH53" s="123">
        <v>0</v>
      </c>
      <c r="CI53" s="123">
        <v>0</v>
      </c>
      <c r="CJ53" s="123">
        <v>0</v>
      </c>
      <c r="CK53" s="123">
        <v>0</v>
      </c>
      <c r="CL53" s="123">
        <v>0</v>
      </c>
      <c r="CM53" s="123">
        <v>3.5939442040162326E-4</v>
      </c>
      <c r="CN53" s="123">
        <v>4.6968843471568777E-4</v>
      </c>
      <c r="CO53" s="123">
        <v>0</v>
      </c>
      <c r="CP53" s="123">
        <v>0</v>
      </c>
      <c r="CQ53" s="123">
        <v>0</v>
      </c>
      <c r="CR53" s="123">
        <v>0</v>
      </c>
      <c r="CS53" s="123">
        <v>0</v>
      </c>
      <c r="CT53" s="123">
        <v>0</v>
      </c>
      <c r="CU53" s="123">
        <v>0</v>
      </c>
      <c r="CV53" s="123">
        <v>1.4736686982242292E-4</v>
      </c>
      <c r="CW53" s="123">
        <v>0</v>
      </c>
      <c r="CX53" s="123">
        <v>5.3251677186509578E-3</v>
      </c>
      <c r="CY53" s="123">
        <v>1.6521309736007828E-5</v>
      </c>
      <c r="CZ53" s="123">
        <v>0</v>
      </c>
      <c r="DA53" s="123">
        <v>0</v>
      </c>
      <c r="DB53" s="123">
        <v>0</v>
      </c>
      <c r="DC53" s="123">
        <v>2.1546807270146265E-4</v>
      </c>
      <c r="DD53" s="123">
        <v>0</v>
      </c>
      <c r="DE53" s="123">
        <v>1.1257458065968705E-5</v>
      </c>
      <c r="DF53" s="123">
        <v>0</v>
      </c>
      <c r="DG53" s="128">
        <v>0</v>
      </c>
      <c r="DH53" s="128">
        <v>5.122622180052975E-4</v>
      </c>
      <c r="DI53" s="121"/>
    </row>
    <row r="54" spans="2:113" x14ac:dyDescent="0.15">
      <c r="B54" s="265" t="s">
        <v>111</v>
      </c>
      <c r="C54" s="266" t="s">
        <v>636</v>
      </c>
      <c r="D54" s="122">
        <v>0</v>
      </c>
      <c r="E54" s="122">
        <v>0</v>
      </c>
      <c r="F54" s="122">
        <v>0</v>
      </c>
      <c r="G54" s="122">
        <v>0</v>
      </c>
      <c r="H54" s="122">
        <v>0</v>
      </c>
      <c r="I54" s="122">
        <v>0</v>
      </c>
      <c r="J54" s="122">
        <v>0</v>
      </c>
      <c r="K54" s="122">
        <v>0</v>
      </c>
      <c r="L54" s="122">
        <v>0</v>
      </c>
      <c r="M54" s="122">
        <v>0</v>
      </c>
      <c r="N54" s="122">
        <v>0</v>
      </c>
      <c r="O54" s="122">
        <v>0</v>
      </c>
      <c r="P54" s="122">
        <v>0</v>
      </c>
      <c r="Q54" s="122">
        <v>0</v>
      </c>
      <c r="R54" s="122">
        <v>0</v>
      </c>
      <c r="S54" s="122">
        <v>0</v>
      </c>
      <c r="T54" s="122">
        <v>0</v>
      </c>
      <c r="U54" s="122">
        <v>0</v>
      </c>
      <c r="V54" s="124">
        <v>0</v>
      </c>
      <c r="W54" s="122">
        <v>0</v>
      </c>
      <c r="X54" s="122">
        <v>0</v>
      </c>
      <c r="Y54" s="122">
        <v>0</v>
      </c>
      <c r="Z54" s="122">
        <v>0</v>
      </c>
      <c r="AA54" s="122">
        <v>0</v>
      </c>
      <c r="AB54" s="122">
        <v>0</v>
      </c>
      <c r="AC54" s="122">
        <v>0</v>
      </c>
      <c r="AD54" s="122">
        <v>0</v>
      </c>
      <c r="AE54" s="122">
        <v>0</v>
      </c>
      <c r="AF54" s="122">
        <v>0</v>
      </c>
      <c r="AG54" s="122">
        <v>0</v>
      </c>
      <c r="AH54" s="122">
        <v>0</v>
      </c>
      <c r="AI54" s="124">
        <v>0</v>
      </c>
      <c r="AJ54" s="122">
        <v>0</v>
      </c>
      <c r="AK54" s="122">
        <v>0</v>
      </c>
      <c r="AL54" s="122">
        <v>0</v>
      </c>
      <c r="AM54" s="122">
        <v>0</v>
      </c>
      <c r="AN54" s="122">
        <v>0</v>
      </c>
      <c r="AO54" s="122">
        <v>0</v>
      </c>
      <c r="AP54" s="122">
        <v>0</v>
      </c>
      <c r="AQ54" s="122">
        <v>0</v>
      </c>
      <c r="AR54" s="122">
        <v>0</v>
      </c>
      <c r="AS54" s="122">
        <v>0</v>
      </c>
      <c r="AT54" s="122">
        <v>0</v>
      </c>
      <c r="AU54" s="122">
        <v>1.6469004445264477E-3</v>
      </c>
      <c r="AV54" s="122">
        <v>4.41221768050549E-3</v>
      </c>
      <c r="AW54" s="122">
        <v>3.0924204340967093E-3</v>
      </c>
      <c r="AX54" s="122">
        <v>1.4690759512266783E-4</v>
      </c>
      <c r="AY54" s="122">
        <v>0</v>
      </c>
      <c r="AZ54" s="122">
        <v>3.1346361984112398E-3</v>
      </c>
      <c r="BA54" s="122">
        <v>0</v>
      </c>
      <c r="BB54" s="122">
        <v>3.3365670746994258E-2</v>
      </c>
      <c r="BC54" s="122">
        <v>0</v>
      </c>
      <c r="BD54" s="122">
        <v>9.7306195289303238E-4</v>
      </c>
      <c r="BE54" s="122">
        <v>2.6397267882774132E-4</v>
      </c>
      <c r="BF54" s="122">
        <v>0</v>
      </c>
      <c r="BG54" s="122">
        <v>0</v>
      </c>
      <c r="BH54" s="122">
        <v>3.2929507802646875E-6</v>
      </c>
      <c r="BI54" s="122">
        <v>4.8320072157974423E-4</v>
      </c>
      <c r="BJ54" s="122">
        <v>6.2597809076682316E-5</v>
      </c>
      <c r="BK54" s="122">
        <v>0</v>
      </c>
      <c r="BL54" s="124">
        <v>0</v>
      </c>
      <c r="BM54" s="124">
        <v>1.3750782460569119E-4</v>
      </c>
      <c r="BN54" s="122">
        <v>4.7833443948172462E-5</v>
      </c>
      <c r="BO54" s="122">
        <v>4.9268604102478697E-4</v>
      </c>
      <c r="BP54" s="122">
        <v>7.3352032936095917E-4</v>
      </c>
      <c r="BQ54" s="122">
        <v>0</v>
      </c>
      <c r="BR54" s="122">
        <v>0</v>
      </c>
      <c r="BS54" s="122">
        <v>0</v>
      </c>
      <c r="BT54" s="122">
        <v>0</v>
      </c>
      <c r="BU54" s="122">
        <v>0</v>
      </c>
      <c r="BV54" s="122">
        <v>0</v>
      </c>
      <c r="BW54" s="122">
        <v>0</v>
      </c>
      <c r="BX54" s="122">
        <v>0</v>
      </c>
      <c r="BY54" s="122">
        <v>0</v>
      </c>
      <c r="BZ54" s="122">
        <v>0</v>
      </c>
      <c r="CA54" s="122">
        <v>0</v>
      </c>
      <c r="CB54" s="122">
        <v>0</v>
      </c>
      <c r="CC54" s="122">
        <v>0</v>
      </c>
      <c r="CD54" s="122">
        <v>0</v>
      </c>
      <c r="CE54" s="122">
        <v>0</v>
      </c>
      <c r="CF54" s="122">
        <v>0</v>
      </c>
      <c r="CG54" s="122">
        <v>0</v>
      </c>
      <c r="CH54" s="122">
        <v>0</v>
      </c>
      <c r="CI54" s="122">
        <v>0</v>
      </c>
      <c r="CJ54" s="122">
        <v>0</v>
      </c>
      <c r="CK54" s="122">
        <v>8.1402069240600095E-6</v>
      </c>
      <c r="CL54" s="122">
        <v>0</v>
      </c>
      <c r="CM54" s="122">
        <v>0</v>
      </c>
      <c r="CN54" s="122">
        <v>4.1256416562864467E-4</v>
      </c>
      <c r="CO54" s="122">
        <v>0</v>
      </c>
      <c r="CP54" s="122">
        <v>0</v>
      </c>
      <c r="CQ54" s="122">
        <v>6.5966324191500236E-5</v>
      </c>
      <c r="CR54" s="122">
        <v>0</v>
      </c>
      <c r="CS54" s="122">
        <v>0</v>
      </c>
      <c r="CT54" s="122">
        <v>0</v>
      </c>
      <c r="CU54" s="122">
        <v>0</v>
      </c>
      <c r="CV54" s="122">
        <v>0</v>
      </c>
      <c r="CW54" s="122">
        <v>0</v>
      </c>
      <c r="CX54" s="122">
        <v>1.8340456795353751E-3</v>
      </c>
      <c r="CY54" s="122">
        <v>5.5071032453359426E-5</v>
      </c>
      <c r="CZ54" s="122">
        <v>0</v>
      </c>
      <c r="DA54" s="122">
        <v>0</v>
      </c>
      <c r="DB54" s="122">
        <v>0</v>
      </c>
      <c r="DC54" s="122">
        <v>0</v>
      </c>
      <c r="DD54" s="122">
        <v>0</v>
      </c>
      <c r="DE54" s="122">
        <v>0</v>
      </c>
      <c r="DF54" s="122">
        <v>0</v>
      </c>
      <c r="DG54" s="127">
        <v>0</v>
      </c>
      <c r="DH54" s="127">
        <v>5.7251253926189323E-4</v>
      </c>
      <c r="DI54" s="121"/>
    </row>
    <row r="55" spans="2:113" x14ac:dyDescent="0.15">
      <c r="B55" s="265" t="s">
        <v>468</v>
      </c>
      <c r="C55" s="266" t="s">
        <v>637</v>
      </c>
      <c r="D55" s="122">
        <v>4.1590417567792379E-6</v>
      </c>
      <c r="E55" s="122">
        <v>0</v>
      </c>
      <c r="F55" s="122">
        <v>0</v>
      </c>
      <c r="G55" s="122">
        <v>0</v>
      </c>
      <c r="H55" s="122">
        <v>0</v>
      </c>
      <c r="I55" s="122">
        <v>0</v>
      </c>
      <c r="J55" s="122">
        <v>0</v>
      </c>
      <c r="K55" s="122">
        <v>0</v>
      </c>
      <c r="L55" s="122">
        <v>0</v>
      </c>
      <c r="M55" s="122">
        <v>0</v>
      </c>
      <c r="N55" s="122">
        <v>0</v>
      </c>
      <c r="O55" s="122">
        <v>0</v>
      </c>
      <c r="P55" s="122">
        <v>0</v>
      </c>
      <c r="Q55" s="122">
        <v>0</v>
      </c>
      <c r="R55" s="122">
        <v>2.3729014652666548E-4</v>
      </c>
      <c r="S55" s="122">
        <v>0</v>
      </c>
      <c r="T55" s="122">
        <v>0</v>
      </c>
      <c r="U55" s="122">
        <v>2.0498103925386903E-4</v>
      </c>
      <c r="V55" s="124">
        <v>0</v>
      </c>
      <c r="W55" s="122">
        <v>0</v>
      </c>
      <c r="X55" s="122">
        <v>0</v>
      </c>
      <c r="Y55" s="122">
        <v>0</v>
      </c>
      <c r="Z55" s="122">
        <v>0</v>
      </c>
      <c r="AA55" s="122">
        <v>0</v>
      </c>
      <c r="AB55" s="122">
        <v>1.0548968310899194E-5</v>
      </c>
      <c r="AC55" s="122">
        <v>0</v>
      </c>
      <c r="AD55" s="122">
        <v>0</v>
      </c>
      <c r="AE55" s="122">
        <v>0</v>
      </c>
      <c r="AF55" s="122">
        <v>2.6755852842809364E-5</v>
      </c>
      <c r="AG55" s="122">
        <v>0</v>
      </c>
      <c r="AH55" s="122">
        <v>0</v>
      </c>
      <c r="AI55" s="124">
        <v>0</v>
      </c>
      <c r="AJ55" s="122">
        <v>0</v>
      </c>
      <c r="AK55" s="122">
        <v>0</v>
      </c>
      <c r="AL55" s="122">
        <v>2.5383287643415574E-5</v>
      </c>
      <c r="AM55" s="122">
        <v>0</v>
      </c>
      <c r="AN55" s="122">
        <v>0</v>
      </c>
      <c r="AO55" s="122">
        <v>0</v>
      </c>
      <c r="AP55" s="122">
        <v>0</v>
      </c>
      <c r="AQ55" s="122">
        <v>0</v>
      </c>
      <c r="AR55" s="122">
        <v>9.0592605055067358E-5</v>
      </c>
      <c r="AS55" s="122">
        <v>0</v>
      </c>
      <c r="AT55" s="122">
        <v>2.6264748666558914E-4</v>
      </c>
      <c r="AU55" s="122">
        <v>6.5602673308937337E-4</v>
      </c>
      <c r="AV55" s="122">
        <v>1.3985897553300422E-3</v>
      </c>
      <c r="AW55" s="122">
        <v>3.6713446963301025E-3</v>
      </c>
      <c r="AX55" s="122">
        <v>2.0782527790020076E-2</v>
      </c>
      <c r="AY55" s="122">
        <v>6.7632005896902988E-3</v>
      </c>
      <c r="AZ55" s="122">
        <v>1.30082296963385E-2</v>
      </c>
      <c r="BA55" s="122">
        <v>9.4101366545580357E-3</v>
      </c>
      <c r="BB55" s="122">
        <v>4.4691032362847586E-3</v>
      </c>
      <c r="BC55" s="122">
        <v>6.5447735449213937E-2</v>
      </c>
      <c r="BD55" s="122">
        <v>1.6742050122305809E-2</v>
      </c>
      <c r="BE55" s="122">
        <v>2.3647552478318493E-3</v>
      </c>
      <c r="BF55" s="122">
        <v>0</v>
      </c>
      <c r="BG55" s="122">
        <v>5.7840616966580976E-3</v>
      </c>
      <c r="BH55" s="122">
        <v>2.4993496422208977E-3</v>
      </c>
      <c r="BI55" s="122">
        <v>2.5126437522146701E-3</v>
      </c>
      <c r="BJ55" s="122">
        <v>3.3176838810641627E-3</v>
      </c>
      <c r="BK55" s="122">
        <v>7.9686929721399895E-3</v>
      </c>
      <c r="BL55" s="124">
        <v>0</v>
      </c>
      <c r="BM55" s="124">
        <v>4.482344611027307E-3</v>
      </c>
      <c r="BN55" s="122">
        <v>4.119655360036353E-3</v>
      </c>
      <c r="BO55" s="122">
        <v>1.1970189024897993E-3</v>
      </c>
      <c r="BP55" s="122">
        <v>1.8338008234023979E-3</v>
      </c>
      <c r="BQ55" s="122">
        <v>3.9148443066419245E-6</v>
      </c>
      <c r="BR55" s="122">
        <v>0</v>
      </c>
      <c r="BS55" s="122">
        <v>2.5357916424533785E-4</v>
      </c>
      <c r="BT55" s="122">
        <v>0</v>
      </c>
      <c r="BU55" s="122">
        <v>1.9482237974674814E-4</v>
      </c>
      <c r="BV55" s="122">
        <v>2.0407496898060471E-6</v>
      </c>
      <c r="BW55" s="122">
        <v>7.9562823223969348E-5</v>
      </c>
      <c r="BX55" s="122">
        <v>2.6512774738628228E-5</v>
      </c>
      <c r="BY55" s="122">
        <v>0</v>
      </c>
      <c r="BZ55" s="122">
        <v>3.4733185980423111E-4</v>
      </c>
      <c r="CA55" s="122">
        <v>1.4742159628104453E-5</v>
      </c>
      <c r="CB55" s="122">
        <v>1.4167516717669728E-4</v>
      </c>
      <c r="CC55" s="122">
        <v>0</v>
      </c>
      <c r="CD55" s="122">
        <v>0</v>
      </c>
      <c r="CE55" s="122">
        <v>0</v>
      </c>
      <c r="CF55" s="122">
        <v>5.0075112669003505E-5</v>
      </c>
      <c r="CG55" s="122">
        <v>2.0920293681075104E-4</v>
      </c>
      <c r="CH55" s="122">
        <v>0</v>
      </c>
      <c r="CI55" s="122">
        <v>0</v>
      </c>
      <c r="CJ55" s="122">
        <v>5.2120821027028372E-4</v>
      </c>
      <c r="CK55" s="122">
        <v>3.2560827696240038E-5</v>
      </c>
      <c r="CL55" s="122">
        <v>0</v>
      </c>
      <c r="CM55" s="122">
        <v>4.3426825798529477E-4</v>
      </c>
      <c r="CN55" s="122">
        <v>3.3481168826016931E-4</v>
      </c>
      <c r="CO55" s="122">
        <v>8.5599032730930146E-4</v>
      </c>
      <c r="CP55" s="122">
        <v>5.0280409978727516E-4</v>
      </c>
      <c r="CQ55" s="122">
        <v>2.198877473050008E-5</v>
      </c>
      <c r="CR55" s="122">
        <v>2.2765042001502492E-5</v>
      </c>
      <c r="CS55" s="122">
        <v>0</v>
      </c>
      <c r="CT55" s="122">
        <v>4.7840480701150088E-6</v>
      </c>
      <c r="CU55" s="122">
        <v>0</v>
      </c>
      <c r="CV55" s="122">
        <v>4.2104819949263694E-5</v>
      </c>
      <c r="CW55" s="122">
        <v>0</v>
      </c>
      <c r="CX55" s="122">
        <v>5.126747572034557E-3</v>
      </c>
      <c r="CY55" s="122">
        <v>7.7099445434703189E-5</v>
      </c>
      <c r="CZ55" s="122">
        <v>6.5046467570270506E-5</v>
      </c>
      <c r="DA55" s="122">
        <v>2.0827345471510275E-5</v>
      </c>
      <c r="DB55" s="122">
        <v>3.9627501486031309E-5</v>
      </c>
      <c r="DC55" s="122">
        <v>3.6756318284367158E-4</v>
      </c>
      <c r="DD55" s="122">
        <v>0</v>
      </c>
      <c r="DE55" s="122">
        <v>6.754474839581223E-5</v>
      </c>
      <c r="DF55" s="122">
        <v>0</v>
      </c>
      <c r="DG55" s="127">
        <v>1.8692663848388118E-4</v>
      </c>
      <c r="DH55" s="127">
        <v>1.5667773273199568E-3</v>
      </c>
      <c r="DI55" s="121"/>
    </row>
    <row r="56" spans="2:113" x14ac:dyDescent="0.15">
      <c r="B56" s="265" t="s">
        <v>112</v>
      </c>
      <c r="C56" s="266" t="s">
        <v>950</v>
      </c>
      <c r="D56" s="122">
        <v>0</v>
      </c>
      <c r="E56" s="122">
        <v>0</v>
      </c>
      <c r="F56" s="122">
        <v>0</v>
      </c>
      <c r="G56" s="122">
        <v>1.5196413646379454E-5</v>
      </c>
      <c r="H56" s="122">
        <v>0</v>
      </c>
      <c r="I56" s="122">
        <v>0</v>
      </c>
      <c r="J56" s="122">
        <v>0</v>
      </c>
      <c r="K56" s="122">
        <v>8.6801336046164431E-6</v>
      </c>
      <c r="L56" s="122">
        <v>1.8802293879853342E-5</v>
      </c>
      <c r="M56" s="122">
        <v>0</v>
      </c>
      <c r="N56" s="122">
        <v>0</v>
      </c>
      <c r="O56" s="122">
        <v>0</v>
      </c>
      <c r="P56" s="122">
        <v>0</v>
      </c>
      <c r="Q56" s="122">
        <v>0</v>
      </c>
      <c r="R56" s="122">
        <v>0</v>
      </c>
      <c r="S56" s="122">
        <v>0</v>
      </c>
      <c r="T56" s="122">
        <v>0</v>
      </c>
      <c r="U56" s="122">
        <v>0</v>
      </c>
      <c r="V56" s="124">
        <v>0</v>
      </c>
      <c r="W56" s="122">
        <v>0</v>
      </c>
      <c r="X56" s="122">
        <v>0</v>
      </c>
      <c r="Y56" s="122">
        <v>0</v>
      </c>
      <c r="Z56" s="122">
        <v>0</v>
      </c>
      <c r="AA56" s="122">
        <v>0</v>
      </c>
      <c r="AB56" s="122">
        <v>1.0548968310899195E-4</v>
      </c>
      <c r="AC56" s="122">
        <v>0</v>
      </c>
      <c r="AD56" s="122">
        <v>0</v>
      </c>
      <c r="AE56" s="122">
        <v>1.2410027302060066E-4</v>
      </c>
      <c r="AF56" s="122">
        <v>0</v>
      </c>
      <c r="AG56" s="122">
        <v>0</v>
      </c>
      <c r="AH56" s="122">
        <v>0</v>
      </c>
      <c r="AI56" s="124">
        <v>0</v>
      </c>
      <c r="AJ56" s="122">
        <v>2.5838457960828899E-5</v>
      </c>
      <c r="AK56" s="122">
        <v>0</v>
      </c>
      <c r="AL56" s="122">
        <v>1.2691643821707787E-5</v>
      </c>
      <c r="AM56" s="122">
        <v>0</v>
      </c>
      <c r="AN56" s="122">
        <v>0</v>
      </c>
      <c r="AO56" s="122">
        <v>0</v>
      </c>
      <c r="AP56" s="122">
        <v>0</v>
      </c>
      <c r="AQ56" s="122">
        <v>0</v>
      </c>
      <c r="AR56" s="122">
        <v>0</v>
      </c>
      <c r="AS56" s="122">
        <v>8.5246404732880392E-5</v>
      </c>
      <c r="AT56" s="122">
        <v>1.3469101880286623E-5</v>
      </c>
      <c r="AU56" s="122">
        <v>3.7243184326427969E-4</v>
      </c>
      <c r="AV56" s="122">
        <v>1.3819398772903989E-4</v>
      </c>
      <c r="AW56" s="122">
        <v>2.412184425972472E-5</v>
      </c>
      <c r="AX56" s="122">
        <v>3.9175358699378092E-5</v>
      </c>
      <c r="AY56" s="122">
        <v>2.6596856251591061E-5</v>
      </c>
      <c r="AZ56" s="122">
        <v>3.0631624088709183E-5</v>
      </c>
      <c r="BA56" s="122">
        <v>0</v>
      </c>
      <c r="BB56" s="122">
        <v>6.5401510774898904E-5</v>
      </c>
      <c r="BC56" s="122">
        <v>0</v>
      </c>
      <c r="BD56" s="122">
        <v>9.4806233750249994E-3</v>
      </c>
      <c r="BE56" s="122">
        <v>1.4848463184060449E-4</v>
      </c>
      <c r="BF56" s="122">
        <v>0</v>
      </c>
      <c r="BG56" s="122">
        <v>8.9974293059125968E-3</v>
      </c>
      <c r="BH56" s="122">
        <v>1.6464753901323436E-5</v>
      </c>
      <c r="BI56" s="122">
        <v>0</v>
      </c>
      <c r="BJ56" s="122">
        <v>5.6338028169014088E-4</v>
      </c>
      <c r="BK56" s="122">
        <v>2.0276572448193357E-5</v>
      </c>
      <c r="BL56" s="124">
        <v>8.8339222614840986E-5</v>
      </c>
      <c r="BM56" s="124">
        <v>1.2293609990867017E-3</v>
      </c>
      <c r="BN56" s="122">
        <v>3.8266755158537969E-4</v>
      </c>
      <c r="BO56" s="122">
        <v>3.0844921864157438E-3</v>
      </c>
      <c r="BP56" s="122">
        <v>2.8204373227541106E-3</v>
      </c>
      <c r="BQ56" s="122">
        <v>7.8296886132838491E-6</v>
      </c>
      <c r="BR56" s="122">
        <v>0</v>
      </c>
      <c r="BS56" s="122">
        <v>1.0565798510222409E-5</v>
      </c>
      <c r="BT56" s="122">
        <v>3.0134096730450506E-5</v>
      </c>
      <c r="BU56" s="122">
        <v>2.1723557387690501E-4</v>
      </c>
      <c r="BV56" s="122">
        <v>1.0611898386991446E-4</v>
      </c>
      <c r="BW56" s="122">
        <v>1.9262578254224157E-4</v>
      </c>
      <c r="BX56" s="122">
        <v>7.0700732636341945E-5</v>
      </c>
      <c r="BY56" s="122">
        <v>0</v>
      </c>
      <c r="BZ56" s="122">
        <v>1.2630249447426588E-4</v>
      </c>
      <c r="CA56" s="122">
        <v>1.5724970269978084E-4</v>
      </c>
      <c r="CB56" s="122">
        <v>0</v>
      </c>
      <c r="CC56" s="122">
        <v>0</v>
      </c>
      <c r="CD56" s="122">
        <v>0</v>
      </c>
      <c r="CE56" s="122">
        <v>2.0080321285140563E-4</v>
      </c>
      <c r="CF56" s="122">
        <v>0</v>
      </c>
      <c r="CG56" s="122">
        <v>1.9924089220071528E-5</v>
      </c>
      <c r="CH56" s="122">
        <v>0</v>
      </c>
      <c r="CI56" s="122">
        <v>4.0093015796648224E-6</v>
      </c>
      <c r="CJ56" s="122">
        <v>9.9277754337196892E-5</v>
      </c>
      <c r="CK56" s="122">
        <v>2.8490724234210031E-4</v>
      </c>
      <c r="CL56" s="122">
        <v>0</v>
      </c>
      <c r="CM56" s="122">
        <v>1.4974767516734303E-4</v>
      </c>
      <c r="CN56" s="122">
        <v>1.107576106187669E-3</v>
      </c>
      <c r="CO56" s="122">
        <v>2.4074727955574103E-5</v>
      </c>
      <c r="CP56" s="122">
        <v>1.9690230481180006E-4</v>
      </c>
      <c r="CQ56" s="122">
        <v>1.7865879468531315E-5</v>
      </c>
      <c r="CR56" s="122">
        <v>0</v>
      </c>
      <c r="CS56" s="122">
        <v>2.0383204239706481E-5</v>
      </c>
      <c r="CT56" s="122">
        <v>0</v>
      </c>
      <c r="CU56" s="122">
        <v>5.5836065312243256E-5</v>
      </c>
      <c r="CV56" s="122">
        <v>8.4209639898527388E-5</v>
      </c>
      <c r="CW56" s="122">
        <v>2.3143326621768612E-4</v>
      </c>
      <c r="CX56" s="122">
        <v>1.0457277997350824E-3</v>
      </c>
      <c r="CY56" s="122">
        <v>5.139963028980213E-4</v>
      </c>
      <c r="CZ56" s="122">
        <v>8.1308084462838133E-6</v>
      </c>
      <c r="DA56" s="122">
        <v>8.7474850980343155E-5</v>
      </c>
      <c r="DB56" s="122">
        <v>0</v>
      </c>
      <c r="DC56" s="122">
        <v>3.2953940530811932E-4</v>
      </c>
      <c r="DD56" s="122">
        <v>0</v>
      </c>
      <c r="DE56" s="122">
        <v>1.1257458065968705E-5</v>
      </c>
      <c r="DF56" s="122">
        <v>0</v>
      </c>
      <c r="DG56" s="127">
        <v>0</v>
      </c>
      <c r="DH56" s="127">
        <v>4.4791003335958076E-4</v>
      </c>
      <c r="DI56" s="121"/>
    </row>
    <row r="57" spans="2:113" x14ac:dyDescent="0.15">
      <c r="B57" s="265" t="s">
        <v>469</v>
      </c>
      <c r="C57" s="266" t="s">
        <v>638</v>
      </c>
      <c r="D57" s="122">
        <v>0</v>
      </c>
      <c r="E57" s="122">
        <v>0</v>
      </c>
      <c r="F57" s="122">
        <v>0</v>
      </c>
      <c r="G57" s="122">
        <v>0</v>
      </c>
      <c r="H57" s="122">
        <v>0</v>
      </c>
      <c r="I57" s="122">
        <v>0</v>
      </c>
      <c r="J57" s="122">
        <v>0</v>
      </c>
      <c r="K57" s="122">
        <v>0</v>
      </c>
      <c r="L57" s="122">
        <v>0</v>
      </c>
      <c r="M57" s="122">
        <v>0</v>
      </c>
      <c r="N57" s="122">
        <v>0</v>
      </c>
      <c r="O57" s="122">
        <v>0</v>
      </c>
      <c r="P57" s="122">
        <v>0</v>
      </c>
      <c r="Q57" s="122">
        <v>0</v>
      </c>
      <c r="R57" s="122">
        <v>0</v>
      </c>
      <c r="S57" s="122">
        <v>0</v>
      </c>
      <c r="T57" s="122">
        <v>0</v>
      </c>
      <c r="U57" s="122">
        <v>0</v>
      </c>
      <c r="V57" s="124">
        <v>0</v>
      </c>
      <c r="W57" s="122">
        <v>0</v>
      </c>
      <c r="X57" s="122">
        <v>0</v>
      </c>
      <c r="Y57" s="122">
        <v>0</v>
      </c>
      <c r="Z57" s="122">
        <v>0</v>
      </c>
      <c r="AA57" s="122">
        <v>0</v>
      </c>
      <c r="AB57" s="122">
        <v>0</v>
      </c>
      <c r="AC57" s="122">
        <v>0</v>
      </c>
      <c r="AD57" s="122">
        <v>0</v>
      </c>
      <c r="AE57" s="122">
        <v>0</v>
      </c>
      <c r="AF57" s="122">
        <v>0</v>
      </c>
      <c r="AG57" s="122">
        <v>0</v>
      </c>
      <c r="AH57" s="122">
        <v>0</v>
      </c>
      <c r="AI57" s="124">
        <v>0</v>
      </c>
      <c r="AJ57" s="122">
        <v>0</v>
      </c>
      <c r="AK57" s="122">
        <v>0</v>
      </c>
      <c r="AL57" s="122">
        <v>0</v>
      </c>
      <c r="AM57" s="122">
        <v>0</v>
      </c>
      <c r="AN57" s="122">
        <v>0</v>
      </c>
      <c r="AO57" s="122">
        <v>0</v>
      </c>
      <c r="AP57" s="122">
        <v>0</v>
      </c>
      <c r="AQ57" s="122">
        <v>0</v>
      </c>
      <c r="AR57" s="122">
        <v>0</v>
      </c>
      <c r="AS57" s="122">
        <v>0</v>
      </c>
      <c r="AT57" s="122">
        <v>0</v>
      </c>
      <c r="AU57" s="122">
        <v>0</v>
      </c>
      <c r="AV57" s="122">
        <v>1.0988919506164617E-4</v>
      </c>
      <c r="AW57" s="122">
        <v>0</v>
      </c>
      <c r="AX57" s="122">
        <v>0</v>
      </c>
      <c r="AY57" s="122">
        <v>0</v>
      </c>
      <c r="AZ57" s="122">
        <v>0</v>
      </c>
      <c r="BA57" s="122">
        <v>0</v>
      </c>
      <c r="BB57" s="122">
        <v>0</v>
      </c>
      <c r="BC57" s="122">
        <v>0</v>
      </c>
      <c r="BD57" s="122">
        <v>9.6152366886663286E-5</v>
      </c>
      <c r="BE57" s="122">
        <v>4.6101728471103241E-2</v>
      </c>
      <c r="BF57" s="122">
        <v>0</v>
      </c>
      <c r="BG57" s="122">
        <v>0</v>
      </c>
      <c r="BH57" s="122">
        <v>0</v>
      </c>
      <c r="BI57" s="122">
        <v>0</v>
      </c>
      <c r="BJ57" s="122">
        <v>0</v>
      </c>
      <c r="BK57" s="122">
        <v>0</v>
      </c>
      <c r="BL57" s="124">
        <v>0</v>
      </c>
      <c r="BM57" s="124">
        <v>0</v>
      </c>
      <c r="BN57" s="122">
        <v>0</v>
      </c>
      <c r="BO57" s="122">
        <v>0</v>
      </c>
      <c r="BP57" s="122">
        <v>0</v>
      </c>
      <c r="BQ57" s="122">
        <v>0</v>
      </c>
      <c r="BR57" s="122">
        <v>0</v>
      </c>
      <c r="BS57" s="122">
        <v>0</v>
      </c>
      <c r="BT57" s="122">
        <v>0</v>
      </c>
      <c r="BU57" s="122">
        <v>0</v>
      </c>
      <c r="BV57" s="122">
        <v>0</v>
      </c>
      <c r="BW57" s="122">
        <v>0</v>
      </c>
      <c r="BX57" s="122">
        <v>0</v>
      </c>
      <c r="BY57" s="122">
        <v>0</v>
      </c>
      <c r="BZ57" s="122">
        <v>0</v>
      </c>
      <c r="CA57" s="122">
        <v>0</v>
      </c>
      <c r="CB57" s="122">
        <v>0</v>
      </c>
      <c r="CC57" s="122">
        <v>0</v>
      </c>
      <c r="CD57" s="122">
        <v>0</v>
      </c>
      <c r="CE57" s="122">
        <v>0</v>
      </c>
      <c r="CF57" s="122">
        <v>0</v>
      </c>
      <c r="CG57" s="122">
        <v>0</v>
      </c>
      <c r="CH57" s="122">
        <v>0</v>
      </c>
      <c r="CI57" s="122">
        <v>3.60837142169834E-5</v>
      </c>
      <c r="CJ57" s="122">
        <v>7.4458315752897676E-5</v>
      </c>
      <c r="CK57" s="122">
        <v>0</v>
      </c>
      <c r="CL57" s="122">
        <v>0</v>
      </c>
      <c r="CM57" s="122">
        <v>0</v>
      </c>
      <c r="CN57" s="122">
        <v>0</v>
      </c>
      <c r="CO57" s="122">
        <v>0</v>
      </c>
      <c r="CP57" s="122">
        <v>0</v>
      </c>
      <c r="CQ57" s="122">
        <v>0</v>
      </c>
      <c r="CR57" s="122">
        <v>0</v>
      </c>
      <c r="CS57" s="122">
        <v>0</v>
      </c>
      <c r="CT57" s="122">
        <v>0</v>
      </c>
      <c r="CU57" s="122">
        <v>0</v>
      </c>
      <c r="CV57" s="122">
        <v>2.8947063715118789E-3</v>
      </c>
      <c r="CW57" s="122">
        <v>0</v>
      </c>
      <c r="CX57" s="122">
        <v>1.0939921597228554E-3</v>
      </c>
      <c r="CY57" s="122">
        <v>0</v>
      </c>
      <c r="CZ57" s="122">
        <v>0</v>
      </c>
      <c r="DA57" s="122">
        <v>0</v>
      </c>
      <c r="DB57" s="122">
        <v>0</v>
      </c>
      <c r="DC57" s="122">
        <v>0</v>
      </c>
      <c r="DD57" s="122">
        <v>0</v>
      </c>
      <c r="DE57" s="122">
        <v>0</v>
      </c>
      <c r="DF57" s="122">
        <v>0</v>
      </c>
      <c r="DG57" s="127">
        <v>0</v>
      </c>
      <c r="DH57" s="127">
        <v>6.0283943087654135E-4</v>
      </c>
      <c r="DI57" s="121"/>
    </row>
    <row r="58" spans="2:113" x14ac:dyDescent="0.15">
      <c r="B58" s="267" t="s">
        <v>113</v>
      </c>
      <c r="C58" s="268" t="s">
        <v>376</v>
      </c>
      <c r="D58" s="123">
        <v>0</v>
      </c>
      <c r="E58" s="123">
        <v>0</v>
      </c>
      <c r="F58" s="123">
        <v>0</v>
      </c>
      <c r="G58" s="123">
        <v>0</v>
      </c>
      <c r="H58" s="123">
        <v>0</v>
      </c>
      <c r="I58" s="123">
        <v>0</v>
      </c>
      <c r="J58" s="123">
        <v>0</v>
      </c>
      <c r="K58" s="123">
        <v>0</v>
      </c>
      <c r="L58" s="123">
        <v>0</v>
      </c>
      <c r="M58" s="123">
        <v>0</v>
      </c>
      <c r="N58" s="123">
        <v>0</v>
      </c>
      <c r="O58" s="123">
        <v>0</v>
      </c>
      <c r="P58" s="123">
        <v>0</v>
      </c>
      <c r="Q58" s="123">
        <v>0</v>
      </c>
      <c r="R58" s="123">
        <v>0</v>
      </c>
      <c r="S58" s="123">
        <v>0</v>
      </c>
      <c r="T58" s="123">
        <v>0</v>
      </c>
      <c r="U58" s="123">
        <v>0</v>
      </c>
      <c r="V58" s="133">
        <v>0</v>
      </c>
      <c r="W58" s="123">
        <v>0</v>
      </c>
      <c r="X58" s="123">
        <v>0</v>
      </c>
      <c r="Y58" s="123">
        <v>0</v>
      </c>
      <c r="Z58" s="123">
        <v>0</v>
      </c>
      <c r="AA58" s="123">
        <v>0</v>
      </c>
      <c r="AB58" s="123">
        <v>0</v>
      </c>
      <c r="AC58" s="123">
        <v>0</v>
      </c>
      <c r="AD58" s="123">
        <v>0</v>
      </c>
      <c r="AE58" s="123">
        <v>0</v>
      </c>
      <c r="AF58" s="123">
        <v>0</v>
      </c>
      <c r="AG58" s="123">
        <v>0</v>
      </c>
      <c r="AH58" s="123">
        <v>0</v>
      </c>
      <c r="AI58" s="133">
        <v>0</v>
      </c>
      <c r="AJ58" s="123">
        <v>0</v>
      </c>
      <c r="AK58" s="123">
        <v>0</v>
      </c>
      <c r="AL58" s="123">
        <v>0</v>
      </c>
      <c r="AM58" s="123">
        <v>0</v>
      </c>
      <c r="AN58" s="123">
        <v>0</v>
      </c>
      <c r="AO58" s="123">
        <v>0</v>
      </c>
      <c r="AP58" s="123">
        <v>0</v>
      </c>
      <c r="AQ58" s="123">
        <v>0</v>
      </c>
      <c r="AR58" s="123">
        <v>0</v>
      </c>
      <c r="AS58" s="123">
        <v>0</v>
      </c>
      <c r="AT58" s="123">
        <v>0</v>
      </c>
      <c r="AU58" s="123">
        <v>0</v>
      </c>
      <c r="AV58" s="123">
        <v>0</v>
      </c>
      <c r="AW58" s="123">
        <v>0</v>
      </c>
      <c r="AX58" s="123">
        <v>0</v>
      </c>
      <c r="AY58" s="123">
        <v>0</v>
      </c>
      <c r="AZ58" s="123">
        <v>0</v>
      </c>
      <c r="BA58" s="123">
        <v>0</v>
      </c>
      <c r="BB58" s="123">
        <v>0</v>
      </c>
      <c r="BC58" s="123">
        <v>0</v>
      </c>
      <c r="BD58" s="123">
        <v>0</v>
      </c>
      <c r="BE58" s="123">
        <v>0</v>
      </c>
      <c r="BF58" s="123">
        <v>0</v>
      </c>
      <c r="BG58" s="123">
        <v>0</v>
      </c>
      <c r="BH58" s="123">
        <v>0</v>
      </c>
      <c r="BI58" s="123">
        <v>0</v>
      </c>
      <c r="BJ58" s="123">
        <v>0</v>
      </c>
      <c r="BK58" s="123">
        <v>0</v>
      </c>
      <c r="BL58" s="133">
        <v>0</v>
      </c>
      <c r="BM58" s="133">
        <v>0</v>
      </c>
      <c r="BN58" s="123">
        <v>0</v>
      </c>
      <c r="BO58" s="123">
        <v>0</v>
      </c>
      <c r="BP58" s="123">
        <v>0</v>
      </c>
      <c r="BQ58" s="123">
        <v>0</v>
      </c>
      <c r="BR58" s="123">
        <v>0</v>
      </c>
      <c r="BS58" s="123">
        <v>0</v>
      </c>
      <c r="BT58" s="123">
        <v>0</v>
      </c>
      <c r="BU58" s="123">
        <v>0</v>
      </c>
      <c r="BV58" s="123">
        <v>0</v>
      </c>
      <c r="BW58" s="123">
        <v>0</v>
      </c>
      <c r="BX58" s="123">
        <v>0</v>
      </c>
      <c r="BY58" s="123">
        <v>0</v>
      </c>
      <c r="BZ58" s="123">
        <v>0</v>
      </c>
      <c r="CA58" s="123">
        <v>0</v>
      </c>
      <c r="CB58" s="123">
        <v>0</v>
      </c>
      <c r="CC58" s="123">
        <v>0</v>
      </c>
      <c r="CD58" s="123">
        <v>0</v>
      </c>
      <c r="CE58" s="123">
        <v>0</v>
      </c>
      <c r="CF58" s="123">
        <v>0</v>
      </c>
      <c r="CG58" s="123">
        <v>0</v>
      </c>
      <c r="CH58" s="123">
        <v>0</v>
      </c>
      <c r="CI58" s="123">
        <v>0</v>
      </c>
      <c r="CJ58" s="123">
        <v>0</v>
      </c>
      <c r="CK58" s="123">
        <v>0</v>
      </c>
      <c r="CL58" s="123">
        <v>0</v>
      </c>
      <c r="CM58" s="123">
        <v>0</v>
      </c>
      <c r="CN58" s="123">
        <v>0</v>
      </c>
      <c r="CO58" s="123">
        <v>0</v>
      </c>
      <c r="CP58" s="123">
        <v>0</v>
      </c>
      <c r="CQ58" s="123">
        <v>0</v>
      </c>
      <c r="CR58" s="123">
        <v>0</v>
      </c>
      <c r="CS58" s="123">
        <v>0</v>
      </c>
      <c r="CT58" s="123">
        <v>0</v>
      </c>
      <c r="CU58" s="123">
        <v>0</v>
      </c>
      <c r="CV58" s="123">
        <v>0</v>
      </c>
      <c r="CW58" s="123">
        <v>0</v>
      </c>
      <c r="CX58" s="123">
        <v>0</v>
      </c>
      <c r="CY58" s="123">
        <v>0</v>
      </c>
      <c r="CZ58" s="123">
        <v>0</v>
      </c>
      <c r="DA58" s="123">
        <v>0</v>
      </c>
      <c r="DB58" s="123">
        <v>0</v>
      </c>
      <c r="DC58" s="123">
        <v>0</v>
      </c>
      <c r="DD58" s="123">
        <v>0</v>
      </c>
      <c r="DE58" s="123">
        <v>0</v>
      </c>
      <c r="DF58" s="123">
        <v>0</v>
      </c>
      <c r="DG58" s="128">
        <v>0</v>
      </c>
      <c r="DH58" s="128">
        <v>0</v>
      </c>
      <c r="DI58" s="121"/>
    </row>
    <row r="59" spans="2:113" x14ac:dyDescent="0.15">
      <c r="B59" s="265" t="s">
        <v>470</v>
      </c>
      <c r="C59" s="266" t="s">
        <v>639</v>
      </c>
      <c r="D59" s="122">
        <v>0</v>
      </c>
      <c r="E59" s="122">
        <v>0</v>
      </c>
      <c r="F59" s="122">
        <v>0</v>
      </c>
      <c r="G59" s="122">
        <v>0</v>
      </c>
      <c r="H59" s="122">
        <v>0</v>
      </c>
      <c r="I59" s="122">
        <v>0</v>
      </c>
      <c r="J59" s="122">
        <v>0</v>
      </c>
      <c r="K59" s="122">
        <v>0</v>
      </c>
      <c r="L59" s="122">
        <v>0</v>
      </c>
      <c r="M59" s="122">
        <v>0</v>
      </c>
      <c r="N59" s="122">
        <v>0</v>
      </c>
      <c r="O59" s="122">
        <v>0</v>
      </c>
      <c r="P59" s="122">
        <v>0</v>
      </c>
      <c r="Q59" s="122">
        <v>0</v>
      </c>
      <c r="R59" s="122">
        <v>0</v>
      </c>
      <c r="S59" s="122">
        <v>0</v>
      </c>
      <c r="T59" s="122">
        <v>0</v>
      </c>
      <c r="U59" s="122">
        <v>0</v>
      </c>
      <c r="V59" s="124">
        <v>0</v>
      </c>
      <c r="W59" s="122">
        <v>0</v>
      </c>
      <c r="X59" s="122">
        <v>0</v>
      </c>
      <c r="Y59" s="122">
        <v>0</v>
      </c>
      <c r="Z59" s="122">
        <v>0</v>
      </c>
      <c r="AA59" s="122">
        <v>0</v>
      </c>
      <c r="AB59" s="122">
        <v>0</v>
      </c>
      <c r="AC59" s="122">
        <v>0</v>
      </c>
      <c r="AD59" s="122">
        <v>0</v>
      </c>
      <c r="AE59" s="122">
        <v>0</v>
      </c>
      <c r="AF59" s="122">
        <v>0</v>
      </c>
      <c r="AG59" s="122">
        <v>0</v>
      </c>
      <c r="AH59" s="122">
        <v>0</v>
      </c>
      <c r="AI59" s="124">
        <v>0</v>
      </c>
      <c r="AJ59" s="122">
        <v>0</v>
      </c>
      <c r="AK59" s="122">
        <v>0</v>
      </c>
      <c r="AL59" s="122">
        <v>0</v>
      </c>
      <c r="AM59" s="122">
        <v>0</v>
      </c>
      <c r="AN59" s="122">
        <v>0</v>
      </c>
      <c r="AO59" s="122">
        <v>0</v>
      </c>
      <c r="AP59" s="122">
        <v>0</v>
      </c>
      <c r="AQ59" s="122">
        <v>0</v>
      </c>
      <c r="AR59" s="122">
        <v>0</v>
      </c>
      <c r="AS59" s="122">
        <v>0</v>
      </c>
      <c r="AT59" s="122">
        <v>0</v>
      </c>
      <c r="AU59" s="122">
        <v>0</v>
      </c>
      <c r="AV59" s="122">
        <v>0</v>
      </c>
      <c r="AW59" s="122">
        <v>0</v>
      </c>
      <c r="AX59" s="122">
        <v>0</v>
      </c>
      <c r="AY59" s="122">
        <v>0</v>
      </c>
      <c r="AZ59" s="122">
        <v>0</v>
      </c>
      <c r="BA59" s="122">
        <v>0</v>
      </c>
      <c r="BB59" s="122">
        <v>0</v>
      </c>
      <c r="BC59" s="122">
        <v>0</v>
      </c>
      <c r="BD59" s="122">
        <v>0</v>
      </c>
      <c r="BE59" s="122">
        <v>0</v>
      </c>
      <c r="BF59" s="122">
        <v>0</v>
      </c>
      <c r="BG59" s="122">
        <v>4.9485861182519283E-2</v>
      </c>
      <c r="BH59" s="122">
        <v>0</v>
      </c>
      <c r="BI59" s="122">
        <v>0</v>
      </c>
      <c r="BJ59" s="122">
        <v>0</v>
      </c>
      <c r="BK59" s="122">
        <v>0</v>
      </c>
      <c r="BL59" s="124">
        <v>0</v>
      </c>
      <c r="BM59" s="124">
        <v>0</v>
      </c>
      <c r="BN59" s="122">
        <v>0</v>
      </c>
      <c r="BO59" s="122">
        <v>0</v>
      </c>
      <c r="BP59" s="122">
        <v>0</v>
      </c>
      <c r="BQ59" s="122">
        <v>0</v>
      </c>
      <c r="BR59" s="122">
        <v>0</v>
      </c>
      <c r="BS59" s="122">
        <v>0</v>
      </c>
      <c r="BT59" s="122">
        <v>0</v>
      </c>
      <c r="BU59" s="122">
        <v>0</v>
      </c>
      <c r="BV59" s="122">
        <v>0</v>
      </c>
      <c r="BW59" s="122">
        <v>0</v>
      </c>
      <c r="BX59" s="122">
        <v>0</v>
      </c>
      <c r="BY59" s="122">
        <v>0</v>
      </c>
      <c r="BZ59" s="122">
        <v>0</v>
      </c>
      <c r="CA59" s="122">
        <v>0</v>
      </c>
      <c r="CB59" s="122">
        <v>0</v>
      </c>
      <c r="CC59" s="122">
        <v>0</v>
      </c>
      <c r="CD59" s="122">
        <v>0</v>
      </c>
      <c r="CE59" s="122">
        <v>0</v>
      </c>
      <c r="CF59" s="122">
        <v>0</v>
      </c>
      <c r="CG59" s="122">
        <v>0</v>
      </c>
      <c r="CH59" s="122">
        <v>0</v>
      </c>
      <c r="CI59" s="122">
        <v>0</v>
      </c>
      <c r="CJ59" s="122">
        <v>0</v>
      </c>
      <c r="CK59" s="122">
        <v>0</v>
      </c>
      <c r="CL59" s="122">
        <v>0</v>
      </c>
      <c r="CM59" s="122">
        <v>0</v>
      </c>
      <c r="CN59" s="122">
        <v>1.7454637776596505E-4</v>
      </c>
      <c r="CO59" s="122">
        <v>0</v>
      </c>
      <c r="CP59" s="122">
        <v>0</v>
      </c>
      <c r="CQ59" s="122">
        <v>0</v>
      </c>
      <c r="CR59" s="122">
        <v>0</v>
      </c>
      <c r="CS59" s="122">
        <v>0</v>
      </c>
      <c r="CT59" s="122">
        <v>0</v>
      </c>
      <c r="CU59" s="122">
        <v>0</v>
      </c>
      <c r="CV59" s="122">
        <v>0</v>
      </c>
      <c r="CW59" s="122">
        <v>0</v>
      </c>
      <c r="CX59" s="122">
        <v>3.8986877456789991E-3</v>
      </c>
      <c r="CY59" s="122">
        <v>0</v>
      </c>
      <c r="CZ59" s="122">
        <v>0</v>
      </c>
      <c r="DA59" s="122">
        <v>0</v>
      </c>
      <c r="DB59" s="122">
        <v>0</v>
      </c>
      <c r="DC59" s="122">
        <v>0</v>
      </c>
      <c r="DD59" s="122">
        <v>0</v>
      </c>
      <c r="DE59" s="122">
        <v>0</v>
      </c>
      <c r="DF59" s="122">
        <v>0</v>
      </c>
      <c r="DG59" s="127">
        <v>0</v>
      </c>
      <c r="DH59" s="127">
        <v>6.1460707174697013E-5</v>
      </c>
      <c r="DI59" s="121"/>
    </row>
    <row r="60" spans="2:113" x14ac:dyDescent="0.15">
      <c r="B60" s="265" t="s">
        <v>114</v>
      </c>
      <c r="C60" s="266" t="s">
        <v>514</v>
      </c>
      <c r="D60" s="122">
        <v>0</v>
      </c>
      <c r="E60" s="122">
        <v>0</v>
      </c>
      <c r="F60" s="122">
        <v>0</v>
      </c>
      <c r="G60" s="122">
        <v>0</v>
      </c>
      <c r="H60" s="122">
        <v>0</v>
      </c>
      <c r="I60" s="122">
        <v>0</v>
      </c>
      <c r="J60" s="122">
        <v>0</v>
      </c>
      <c r="K60" s="122">
        <v>0</v>
      </c>
      <c r="L60" s="122">
        <v>0</v>
      </c>
      <c r="M60" s="122">
        <v>0</v>
      </c>
      <c r="N60" s="122">
        <v>0</v>
      </c>
      <c r="O60" s="122">
        <v>0</v>
      </c>
      <c r="P60" s="122">
        <v>0</v>
      </c>
      <c r="Q60" s="122">
        <v>0</v>
      </c>
      <c r="R60" s="122">
        <v>0</v>
      </c>
      <c r="S60" s="122">
        <v>0</v>
      </c>
      <c r="T60" s="122">
        <v>0</v>
      </c>
      <c r="U60" s="122">
        <v>0</v>
      </c>
      <c r="V60" s="124">
        <v>0</v>
      </c>
      <c r="W60" s="122">
        <v>0</v>
      </c>
      <c r="X60" s="122">
        <v>0</v>
      </c>
      <c r="Y60" s="122">
        <v>0</v>
      </c>
      <c r="Z60" s="122">
        <v>0</v>
      </c>
      <c r="AA60" s="122">
        <v>0</v>
      </c>
      <c r="AB60" s="122">
        <v>0</v>
      </c>
      <c r="AC60" s="122">
        <v>0</v>
      </c>
      <c r="AD60" s="122">
        <v>0</v>
      </c>
      <c r="AE60" s="122">
        <v>0</v>
      </c>
      <c r="AF60" s="122">
        <v>0</v>
      </c>
      <c r="AG60" s="122">
        <v>0</v>
      </c>
      <c r="AH60" s="122">
        <v>0</v>
      </c>
      <c r="AI60" s="124">
        <v>0</v>
      </c>
      <c r="AJ60" s="122">
        <v>0</v>
      </c>
      <c r="AK60" s="122">
        <v>0</v>
      </c>
      <c r="AL60" s="122">
        <v>0</v>
      </c>
      <c r="AM60" s="122">
        <v>0</v>
      </c>
      <c r="AN60" s="122">
        <v>0</v>
      </c>
      <c r="AO60" s="122">
        <v>0</v>
      </c>
      <c r="AP60" s="122">
        <v>0</v>
      </c>
      <c r="AQ60" s="122">
        <v>0</v>
      </c>
      <c r="AR60" s="122">
        <v>0</v>
      </c>
      <c r="AS60" s="122">
        <v>0</v>
      </c>
      <c r="AT60" s="122">
        <v>0</v>
      </c>
      <c r="AU60" s="122">
        <v>0</v>
      </c>
      <c r="AV60" s="122">
        <v>4.7285653632587142E-4</v>
      </c>
      <c r="AW60" s="122">
        <v>0</v>
      </c>
      <c r="AX60" s="122">
        <v>0</v>
      </c>
      <c r="AY60" s="122">
        <v>0</v>
      </c>
      <c r="AZ60" s="122">
        <v>0</v>
      </c>
      <c r="BA60" s="122">
        <v>0</v>
      </c>
      <c r="BB60" s="122">
        <v>0</v>
      </c>
      <c r="BC60" s="122">
        <v>0</v>
      </c>
      <c r="BD60" s="122">
        <v>0</v>
      </c>
      <c r="BE60" s="122">
        <v>0</v>
      </c>
      <c r="BF60" s="122">
        <v>0</v>
      </c>
      <c r="BG60" s="122">
        <v>0.51092544987146526</v>
      </c>
      <c r="BH60" s="122">
        <v>0.35276064528663492</v>
      </c>
      <c r="BI60" s="122">
        <v>0</v>
      </c>
      <c r="BJ60" s="122">
        <v>3.3677621283255084E-2</v>
      </c>
      <c r="BK60" s="122">
        <v>0</v>
      </c>
      <c r="BL60" s="124">
        <v>0</v>
      </c>
      <c r="BM60" s="124">
        <v>0</v>
      </c>
      <c r="BN60" s="122">
        <v>0</v>
      </c>
      <c r="BO60" s="122">
        <v>0</v>
      </c>
      <c r="BP60" s="122">
        <v>0</v>
      </c>
      <c r="BQ60" s="122">
        <v>0</v>
      </c>
      <c r="BR60" s="122">
        <v>0</v>
      </c>
      <c r="BS60" s="122">
        <v>0</v>
      </c>
      <c r="BT60" s="122">
        <v>0</v>
      </c>
      <c r="BU60" s="122">
        <v>0</v>
      </c>
      <c r="BV60" s="122">
        <v>0</v>
      </c>
      <c r="BW60" s="122">
        <v>0</v>
      </c>
      <c r="BX60" s="122">
        <v>0</v>
      </c>
      <c r="BY60" s="122">
        <v>0</v>
      </c>
      <c r="BZ60" s="122">
        <v>0</v>
      </c>
      <c r="CA60" s="122">
        <v>0</v>
      </c>
      <c r="CB60" s="122">
        <v>1.5786661485403411E-4</v>
      </c>
      <c r="CC60" s="122">
        <v>0</v>
      </c>
      <c r="CD60" s="122">
        <v>0</v>
      </c>
      <c r="CE60" s="122">
        <v>0</v>
      </c>
      <c r="CF60" s="122">
        <v>0</v>
      </c>
      <c r="CG60" s="122">
        <v>0</v>
      </c>
      <c r="CH60" s="122">
        <v>0</v>
      </c>
      <c r="CI60" s="122">
        <v>0</v>
      </c>
      <c r="CJ60" s="122">
        <v>0</v>
      </c>
      <c r="CK60" s="122">
        <v>0</v>
      </c>
      <c r="CL60" s="122">
        <v>0</v>
      </c>
      <c r="CM60" s="122">
        <v>0</v>
      </c>
      <c r="CN60" s="122">
        <v>0</v>
      </c>
      <c r="CO60" s="122">
        <v>0</v>
      </c>
      <c r="CP60" s="122">
        <v>0</v>
      </c>
      <c r="CQ60" s="122">
        <v>0</v>
      </c>
      <c r="CR60" s="122">
        <v>0</v>
      </c>
      <c r="CS60" s="122">
        <v>0</v>
      </c>
      <c r="CT60" s="122">
        <v>0</v>
      </c>
      <c r="CU60" s="122">
        <v>0</v>
      </c>
      <c r="CV60" s="122">
        <v>0</v>
      </c>
      <c r="CW60" s="122">
        <v>0</v>
      </c>
      <c r="CX60" s="122">
        <v>0.15749196934676871</v>
      </c>
      <c r="CY60" s="122">
        <v>0</v>
      </c>
      <c r="CZ60" s="122">
        <v>0</v>
      </c>
      <c r="DA60" s="122">
        <v>0</v>
      </c>
      <c r="DB60" s="122">
        <v>0</v>
      </c>
      <c r="DC60" s="122">
        <v>0</v>
      </c>
      <c r="DD60" s="122">
        <v>0</v>
      </c>
      <c r="DE60" s="122">
        <v>0</v>
      </c>
      <c r="DF60" s="122">
        <v>0</v>
      </c>
      <c r="DG60" s="127">
        <v>0</v>
      </c>
      <c r="DH60" s="127">
        <v>9.2897119214271264E-3</v>
      </c>
      <c r="DI60" s="121"/>
    </row>
    <row r="61" spans="2:113" x14ac:dyDescent="0.15">
      <c r="B61" s="265" t="s">
        <v>471</v>
      </c>
      <c r="C61" s="266" t="s">
        <v>379</v>
      </c>
      <c r="D61" s="122">
        <v>0</v>
      </c>
      <c r="E61" s="122">
        <v>0</v>
      </c>
      <c r="F61" s="122">
        <v>0</v>
      </c>
      <c r="G61" s="122">
        <v>0</v>
      </c>
      <c r="H61" s="122">
        <v>1.1459129106187931E-3</v>
      </c>
      <c r="I61" s="122">
        <v>0</v>
      </c>
      <c r="J61" s="122">
        <v>2.3702299123014932E-4</v>
      </c>
      <c r="K61" s="122">
        <v>0</v>
      </c>
      <c r="L61" s="122">
        <v>0</v>
      </c>
      <c r="M61" s="122">
        <v>0</v>
      </c>
      <c r="N61" s="122">
        <v>0</v>
      </c>
      <c r="O61" s="122">
        <v>0</v>
      </c>
      <c r="P61" s="122">
        <v>0</v>
      </c>
      <c r="Q61" s="122">
        <v>0</v>
      </c>
      <c r="R61" s="122">
        <v>0</v>
      </c>
      <c r="S61" s="122">
        <v>0</v>
      </c>
      <c r="T61" s="122">
        <v>0</v>
      </c>
      <c r="U61" s="122">
        <v>0</v>
      </c>
      <c r="V61" s="124">
        <v>0</v>
      </c>
      <c r="W61" s="122">
        <v>0</v>
      </c>
      <c r="X61" s="122">
        <v>0</v>
      </c>
      <c r="Y61" s="122">
        <v>0</v>
      </c>
      <c r="Z61" s="122">
        <v>0</v>
      </c>
      <c r="AA61" s="122">
        <v>0</v>
      </c>
      <c r="AB61" s="122">
        <v>0</v>
      </c>
      <c r="AC61" s="122">
        <v>0</v>
      </c>
      <c r="AD61" s="122">
        <v>0</v>
      </c>
      <c r="AE61" s="122">
        <v>0</v>
      </c>
      <c r="AF61" s="122">
        <v>0</v>
      </c>
      <c r="AG61" s="122">
        <v>0</v>
      </c>
      <c r="AH61" s="122">
        <v>0</v>
      </c>
      <c r="AI61" s="124">
        <v>0</v>
      </c>
      <c r="AJ61" s="122">
        <v>0</v>
      </c>
      <c r="AK61" s="122">
        <v>0</v>
      </c>
      <c r="AL61" s="122">
        <v>0</v>
      </c>
      <c r="AM61" s="122">
        <v>0</v>
      </c>
      <c r="AN61" s="122">
        <v>0</v>
      </c>
      <c r="AO61" s="122">
        <v>0</v>
      </c>
      <c r="AP61" s="122">
        <v>0</v>
      </c>
      <c r="AQ61" s="122">
        <v>0</v>
      </c>
      <c r="AR61" s="122">
        <v>0</v>
      </c>
      <c r="AS61" s="122">
        <v>0</v>
      </c>
      <c r="AT61" s="122">
        <v>0</v>
      </c>
      <c r="AU61" s="122">
        <v>0</v>
      </c>
      <c r="AV61" s="122">
        <v>0</v>
      </c>
      <c r="AW61" s="122">
        <v>0</v>
      </c>
      <c r="AX61" s="122">
        <v>0</v>
      </c>
      <c r="AY61" s="122">
        <v>0</v>
      </c>
      <c r="AZ61" s="122">
        <v>0</v>
      </c>
      <c r="BA61" s="122">
        <v>0</v>
      </c>
      <c r="BB61" s="122">
        <v>0</v>
      </c>
      <c r="BC61" s="122">
        <v>0</v>
      </c>
      <c r="BD61" s="122">
        <v>0</v>
      </c>
      <c r="BE61" s="122">
        <v>0</v>
      </c>
      <c r="BF61" s="122">
        <v>0</v>
      </c>
      <c r="BG61" s="122">
        <v>0</v>
      </c>
      <c r="BH61" s="122">
        <v>0</v>
      </c>
      <c r="BI61" s="122">
        <v>0.22085494314338175</v>
      </c>
      <c r="BJ61" s="122">
        <v>0</v>
      </c>
      <c r="BK61" s="122">
        <v>0</v>
      </c>
      <c r="BL61" s="124">
        <v>0</v>
      </c>
      <c r="BM61" s="124">
        <v>0</v>
      </c>
      <c r="BN61" s="122">
        <v>0</v>
      </c>
      <c r="BO61" s="122">
        <v>0</v>
      </c>
      <c r="BP61" s="122">
        <v>0</v>
      </c>
      <c r="BQ61" s="122">
        <v>0</v>
      </c>
      <c r="BR61" s="122">
        <v>0</v>
      </c>
      <c r="BS61" s="122">
        <v>0</v>
      </c>
      <c r="BT61" s="122">
        <v>0</v>
      </c>
      <c r="BU61" s="122">
        <v>0</v>
      </c>
      <c r="BV61" s="122">
        <v>0</v>
      </c>
      <c r="BW61" s="122">
        <v>0</v>
      </c>
      <c r="BX61" s="122">
        <v>0</v>
      </c>
      <c r="BY61" s="122">
        <v>0</v>
      </c>
      <c r="BZ61" s="122">
        <v>0</v>
      </c>
      <c r="CA61" s="122">
        <v>0</v>
      </c>
      <c r="CB61" s="122">
        <v>0</v>
      </c>
      <c r="CC61" s="122">
        <v>8.3333333333333329E-2</v>
      </c>
      <c r="CD61" s="122">
        <v>0</v>
      </c>
      <c r="CE61" s="122">
        <v>0</v>
      </c>
      <c r="CF61" s="122">
        <v>0</v>
      </c>
      <c r="CG61" s="122">
        <v>0</v>
      </c>
      <c r="CH61" s="122">
        <v>0</v>
      </c>
      <c r="CI61" s="122">
        <v>0</v>
      </c>
      <c r="CJ61" s="122">
        <v>0</v>
      </c>
      <c r="CK61" s="122">
        <v>0</v>
      </c>
      <c r="CL61" s="122">
        <v>0</v>
      </c>
      <c r="CM61" s="122">
        <v>0</v>
      </c>
      <c r="CN61" s="122">
        <v>7.5848335065573905E-4</v>
      </c>
      <c r="CO61" s="122">
        <v>1.123487304593458E-4</v>
      </c>
      <c r="CP61" s="122">
        <v>1.4064450343700006E-4</v>
      </c>
      <c r="CQ61" s="122">
        <v>0</v>
      </c>
      <c r="CR61" s="122">
        <v>0</v>
      </c>
      <c r="CS61" s="122">
        <v>0</v>
      </c>
      <c r="CT61" s="122">
        <v>0</v>
      </c>
      <c r="CU61" s="122">
        <v>0</v>
      </c>
      <c r="CV61" s="122">
        <v>2.1052409974631847E-5</v>
      </c>
      <c r="CW61" s="122">
        <v>0</v>
      </c>
      <c r="CX61" s="122">
        <v>0</v>
      </c>
      <c r="CY61" s="122">
        <v>1.8357010817786476E-6</v>
      </c>
      <c r="CZ61" s="122">
        <v>0</v>
      </c>
      <c r="DA61" s="122">
        <v>0</v>
      </c>
      <c r="DB61" s="122">
        <v>0</v>
      </c>
      <c r="DC61" s="122">
        <v>1.2674592511850743E-5</v>
      </c>
      <c r="DD61" s="122">
        <v>0</v>
      </c>
      <c r="DE61" s="122">
        <v>0</v>
      </c>
      <c r="DF61" s="122">
        <v>0</v>
      </c>
      <c r="DG61" s="127">
        <v>0</v>
      </c>
      <c r="DH61" s="127">
        <v>4.9948592220311751E-4</v>
      </c>
      <c r="DI61" s="121"/>
    </row>
    <row r="62" spans="2:113" x14ac:dyDescent="0.15">
      <c r="B62" s="265" t="s">
        <v>115</v>
      </c>
      <c r="C62" s="266" t="s">
        <v>382</v>
      </c>
      <c r="D62" s="122">
        <v>0</v>
      </c>
      <c r="E62" s="122">
        <v>0</v>
      </c>
      <c r="F62" s="122">
        <v>0</v>
      </c>
      <c r="G62" s="122">
        <v>0</v>
      </c>
      <c r="H62" s="122">
        <v>0</v>
      </c>
      <c r="I62" s="122">
        <v>0</v>
      </c>
      <c r="J62" s="122">
        <v>0</v>
      </c>
      <c r="K62" s="122">
        <v>0</v>
      </c>
      <c r="L62" s="122">
        <v>0</v>
      </c>
      <c r="M62" s="122">
        <v>0</v>
      </c>
      <c r="N62" s="122">
        <v>0</v>
      </c>
      <c r="O62" s="122">
        <v>0</v>
      </c>
      <c r="P62" s="122">
        <v>0</v>
      </c>
      <c r="Q62" s="122">
        <v>0</v>
      </c>
      <c r="R62" s="122">
        <v>0</v>
      </c>
      <c r="S62" s="122">
        <v>0</v>
      </c>
      <c r="T62" s="122">
        <v>0</v>
      </c>
      <c r="U62" s="122">
        <v>0</v>
      </c>
      <c r="V62" s="124">
        <v>0</v>
      </c>
      <c r="W62" s="122">
        <v>0</v>
      </c>
      <c r="X62" s="122">
        <v>0</v>
      </c>
      <c r="Y62" s="122">
        <v>0</v>
      </c>
      <c r="Z62" s="122">
        <v>0</v>
      </c>
      <c r="AA62" s="122">
        <v>0</v>
      </c>
      <c r="AB62" s="122">
        <v>0</v>
      </c>
      <c r="AC62" s="122">
        <v>0</v>
      </c>
      <c r="AD62" s="122">
        <v>0</v>
      </c>
      <c r="AE62" s="122">
        <v>0</v>
      </c>
      <c r="AF62" s="122">
        <v>0</v>
      </c>
      <c r="AG62" s="122">
        <v>0</v>
      </c>
      <c r="AH62" s="122">
        <v>0</v>
      </c>
      <c r="AI62" s="124">
        <v>0</v>
      </c>
      <c r="AJ62" s="122">
        <v>0</v>
      </c>
      <c r="AK62" s="122">
        <v>0</v>
      </c>
      <c r="AL62" s="122">
        <v>0</v>
      </c>
      <c r="AM62" s="122">
        <v>0</v>
      </c>
      <c r="AN62" s="122">
        <v>0</v>
      </c>
      <c r="AO62" s="122">
        <v>0</v>
      </c>
      <c r="AP62" s="122">
        <v>0</v>
      </c>
      <c r="AQ62" s="122">
        <v>0</v>
      </c>
      <c r="AR62" s="122">
        <v>0</v>
      </c>
      <c r="AS62" s="122">
        <v>0</v>
      </c>
      <c r="AT62" s="122">
        <v>0</v>
      </c>
      <c r="AU62" s="122">
        <v>0</v>
      </c>
      <c r="AV62" s="122">
        <v>0</v>
      </c>
      <c r="AW62" s="122">
        <v>0</v>
      </c>
      <c r="AX62" s="122">
        <v>0</v>
      </c>
      <c r="AY62" s="122">
        <v>0</v>
      </c>
      <c r="AZ62" s="122">
        <v>0</v>
      </c>
      <c r="BA62" s="122">
        <v>0</v>
      </c>
      <c r="BB62" s="122">
        <v>0</v>
      </c>
      <c r="BC62" s="122">
        <v>0</v>
      </c>
      <c r="BD62" s="122">
        <v>0</v>
      </c>
      <c r="BE62" s="122">
        <v>0</v>
      </c>
      <c r="BF62" s="122">
        <v>0</v>
      </c>
      <c r="BG62" s="122">
        <v>0</v>
      </c>
      <c r="BH62" s="122">
        <v>0</v>
      </c>
      <c r="BI62" s="122">
        <v>0</v>
      </c>
      <c r="BJ62" s="122">
        <v>0.29308294209702662</v>
      </c>
      <c r="BK62" s="122">
        <v>0</v>
      </c>
      <c r="BL62" s="124">
        <v>0</v>
      </c>
      <c r="BM62" s="124">
        <v>0</v>
      </c>
      <c r="BN62" s="122">
        <v>0</v>
      </c>
      <c r="BO62" s="122">
        <v>0</v>
      </c>
      <c r="BP62" s="122">
        <v>0</v>
      </c>
      <c r="BQ62" s="122">
        <v>0</v>
      </c>
      <c r="BR62" s="122">
        <v>0</v>
      </c>
      <c r="BS62" s="122">
        <v>0</v>
      </c>
      <c r="BT62" s="122">
        <v>0</v>
      </c>
      <c r="BU62" s="122">
        <v>0</v>
      </c>
      <c r="BV62" s="122">
        <v>0</v>
      </c>
      <c r="BW62" s="122">
        <v>0</v>
      </c>
      <c r="BX62" s="122">
        <v>0</v>
      </c>
      <c r="BY62" s="122">
        <v>0</v>
      </c>
      <c r="BZ62" s="122">
        <v>7.8560151562993369E-2</v>
      </c>
      <c r="CA62" s="122">
        <v>0</v>
      </c>
      <c r="CB62" s="122">
        <v>0</v>
      </c>
      <c r="CC62" s="122">
        <v>0</v>
      </c>
      <c r="CD62" s="122">
        <v>0.14969135802469136</v>
      </c>
      <c r="CE62" s="122">
        <v>0</v>
      </c>
      <c r="CF62" s="122">
        <v>0</v>
      </c>
      <c r="CG62" s="122">
        <v>2.3908907064085832E-4</v>
      </c>
      <c r="CH62" s="122">
        <v>0</v>
      </c>
      <c r="CI62" s="122">
        <v>0</v>
      </c>
      <c r="CJ62" s="122">
        <v>0</v>
      </c>
      <c r="CK62" s="122">
        <v>0</v>
      </c>
      <c r="CL62" s="122">
        <v>0</v>
      </c>
      <c r="CM62" s="122">
        <v>0</v>
      </c>
      <c r="CN62" s="122">
        <v>3.9288802849866316E-3</v>
      </c>
      <c r="CO62" s="122">
        <v>0</v>
      </c>
      <c r="CP62" s="122">
        <v>0</v>
      </c>
      <c r="CQ62" s="122">
        <v>0</v>
      </c>
      <c r="CR62" s="122">
        <v>0</v>
      </c>
      <c r="CS62" s="122">
        <v>0</v>
      </c>
      <c r="CT62" s="122">
        <v>0</v>
      </c>
      <c r="CU62" s="122">
        <v>0</v>
      </c>
      <c r="CV62" s="122">
        <v>0</v>
      </c>
      <c r="CW62" s="122">
        <v>0</v>
      </c>
      <c r="CX62" s="122">
        <v>4.5690260788425136E-3</v>
      </c>
      <c r="CY62" s="122">
        <v>1.1014206490671885E-5</v>
      </c>
      <c r="CZ62" s="122">
        <v>0</v>
      </c>
      <c r="DA62" s="122">
        <v>0</v>
      </c>
      <c r="DB62" s="122">
        <v>0</v>
      </c>
      <c r="DC62" s="122">
        <v>0</v>
      </c>
      <c r="DD62" s="122">
        <v>0</v>
      </c>
      <c r="DE62" s="122">
        <v>3.6023865811099856E-4</v>
      </c>
      <c r="DF62" s="122">
        <v>0</v>
      </c>
      <c r="DG62" s="127">
        <v>0</v>
      </c>
      <c r="DH62" s="127">
        <v>7.1661570717805915E-4</v>
      </c>
      <c r="DI62" s="121"/>
    </row>
    <row r="63" spans="2:113" x14ac:dyDescent="0.15">
      <c r="B63" s="267" t="s">
        <v>472</v>
      </c>
      <c r="C63" s="268" t="s">
        <v>33</v>
      </c>
      <c r="D63" s="123">
        <v>1.1229412743303943E-4</v>
      </c>
      <c r="E63" s="123">
        <v>3.1775285183184522E-5</v>
      </c>
      <c r="F63" s="123">
        <v>1.5525539512498059E-4</v>
      </c>
      <c r="G63" s="123">
        <v>2.2794620469569182E-4</v>
      </c>
      <c r="H63" s="123">
        <v>7.6394194041252863E-4</v>
      </c>
      <c r="I63" s="123">
        <v>0</v>
      </c>
      <c r="J63" s="123">
        <v>7.1106897369044796E-4</v>
      </c>
      <c r="K63" s="123">
        <v>4.496309207191317E-4</v>
      </c>
      <c r="L63" s="123">
        <v>1.372567453229294E-3</v>
      </c>
      <c r="M63" s="123">
        <v>4.0420371867421178E-4</v>
      </c>
      <c r="N63" s="123">
        <v>0</v>
      </c>
      <c r="O63" s="123">
        <v>1.1376564277588168E-3</v>
      </c>
      <c r="P63" s="123">
        <v>1.7419245729748012E-2</v>
      </c>
      <c r="Q63" s="123">
        <v>2.0732810615199035E-3</v>
      </c>
      <c r="R63" s="123">
        <v>8.720412884854957E-3</v>
      </c>
      <c r="S63" s="123">
        <v>1.3113127303657499E-3</v>
      </c>
      <c r="T63" s="123">
        <v>2.4641279830164717E-4</v>
      </c>
      <c r="U63" s="123">
        <v>5.1245259813467258E-5</v>
      </c>
      <c r="V63" s="133">
        <v>0</v>
      </c>
      <c r="W63" s="123">
        <v>0</v>
      </c>
      <c r="X63" s="123">
        <v>0</v>
      </c>
      <c r="Y63" s="123">
        <v>0</v>
      </c>
      <c r="Z63" s="123">
        <v>0</v>
      </c>
      <c r="AA63" s="123">
        <v>0</v>
      </c>
      <c r="AB63" s="123">
        <v>1.3713658804168953E-4</v>
      </c>
      <c r="AC63" s="123">
        <v>2.2753128555176336E-4</v>
      </c>
      <c r="AD63" s="123">
        <v>0</v>
      </c>
      <c r="AE63" s="123">
        <v>2.4820054604120131E-4</v>
      </c>
      <c r="AF63" s="123">
        <v>2.0869565217391305E-4</v>
      </c>
      <c r="AG63" s="123">
        <v>2.0504408447816281E-4</v>
      </c>
      <c r="AH63" s="123">
        <v>1.1507479861910242E-3</v>
      </c>
      <c r="AI63" s="133">
        <v>1.6149870801033591E-3</v>
      </c>
      <c r="AJ63" s="123">
        <v>1.5503074776497338E-4</v>
      </c>
      <c r="AK63" s="123">
        <v>4.3186180422264877E-3</v>
      </c>
      <c r="AL63" s="123">
        <v>1.5356889024266422E-3</v>
      </c>
      <c r="AM63" s="123">
        <v>0</v>
      </c>
      <c r="AN63" s="123">
        <v>0</v>
      </c>
      <c r="AO63" s="123">
        <v>3.6917397323488694E-3</v>
      </c>
      <c r="AP63" s="123">
        <v>5.6214514587666533E-5</v>
      </c>
      <c r="AQ63" s="123">
        <v>0</v>
      </c>
      <c r="AR63" s="123">
        <v>1.8636193039899571E-3</v>
      </c>
      <c r="AS63" s="123">
        <v>4.2623202366440196E-5</v>
      </c>
      <c r="AT63" s="123">
        <v>1.2795646786272291E-4</v>
      </c>
      <c r="AU63" s="123">
        <v>5.466889442411445E-5</v>
      </c>
      <c r="AV63" s="123">
        <v>1.0539372799094246E-3</v>
      </c>
      <c r="AW63" s="123">
        <v>1.6981778358846204E-3</v>
      </c>
      <c r="AX63" s="123">
        <v>4.8969198374222613E-4</v>
      </c>
      <c r="AY63" s="123">
        <v>1.0752729027428958E-3</v>
      </c>
      <c r="AZ63" s="123">
        <v>3.2980048602176885E-3</v>
      </c>
      <c r="BA63" s="123">
        <v>2.4217263449230237E-4</v>
      </c>
      <c r="BB63" s="123">
        <v>4.5018039916722074E-3</v>
      </c>
      <c r="BC63" s="123">
        <v>3.9426346656152976E-4</v>
      </c>
      <c r="BD63" s="123">
        <v>2.2384271011215212E-3</v>
      </c>
      <c r="BE63" s="123">
        <v>6.984277127317323E-4</v>
      </c>
      <c r="BF63" s="123">
        <v>0</v>
      </c>
      <c r="BG63" s="123">
        <v>6.426735218508997E-4</v>
      </c>
      <c r="BH63" s="123">
        <v>3.358809795869981E-4</v>
      </c>
      <c r="BI63" s="123">
        <v>0</v>
      </c>
      <c r="BJ63" s="123">
        <v>1.2519561815336463E-4</v>
      </c>
      <c r="BK63" s="123">
        <v>8.9957013666409832E-2</v>
      </c>
      <c r="BL63" s="133">
        <v>0</v>
      </c>
      <c r="BM63" s="133">
        <v>1.4961672259335653E-3</v>
      </c>
      <c r="BN63" s="123">
        <v>4.4604686481670821E-3</v>
      </c>
      <c r="BO63" s="123">
        <v>2.6542593055208594E-3</v>
      </c>
      <c r="BP63" s="123">
        <v>3.1717005790678093E-3</v>
      </c>
      <c r="BQ63" s="123">
        <v>1.5659377226567698E-5</v>
      </c>
      <c r="BR63" s="123">
        <v>0</v>
      </c>
      <c r="BS63" s="123">
        <v>8.0300068677690315E-4</v>
      </c>
      <c r="BT63" s="123">
        <v>5.7254783787855958E-4</v>
      </c>
      <c r="BU63" s="123">
        <v>3.3102563638385526E-4</v>
      </c>
      <c r="BV63" s="123">
        <v>1.9591197022138053E-4</v>
      </c>
      <c r="BW63" s="123">
        <v>2.0937585058939304E-5</v>
      </c>
      <c r="BX63" s="123">
        <v>8.8375915795427431E-6</v>
      </c>
      <c r="BY63" s="123">
        <v>0</v>
      </c>
      <c r="BZ63" s="123">
        <v>3.157562361856647E-5</v>
      </c>
      <c r="CA63" s="123">
        <v>2.7027292651524832E-4</v>
      </c>
      <c r="CB63" s="123">
        <v>2.0239309596671037E-5</v>
      </c>
      <c r="CC63" s="123">
        <v>0</v>
      </c>
      <c r="CD63" s="123">
        <v>0</v>
      </c>
      <c r="CE63" s="123">
        <v>0</v>
      </c>
      <c r="CF63" s="123">
        <v>5.0075112669003505E-5</v>
      </c>
      <c r="CG63" s="123">
        <v>1.6935475837060799E-4</v>
      </c>
      <c r="CH63" s="123">
        <v>6.0576690089653503E-5</v>
      </c>
      <c r="CI63" s="123">
        <v>1.2348648865367652E-3</v>
      </c>
      <c r="CJ63" s="123">
        <v>1.6132635079794495E-3</v>
      </c>
      <c r="CK63" s="123">
        <v>1.3569724942408035E-2</v>
      </c>
      <c r="CL63" s="123">
        <v>6.9562528984387076E-4</v>
      </c>
      <c r="CM63" s="123">
        <v>4.3277078123362131E-3</v>
      </c>
      <c r="CN63" s="123">
        <v>1.1266175292166834E-3</v>
      </c>
      <c r="CO63" s="123">
        <v>2.265699397596807E-3</v>
      </c>
      <c r="CP63" s="123">
        <v>9.4653750813101043E-3</v>
      </c>
      <c r="CQ63" s="123">
        <v>2.1851344888434453E-4</v>
      </c>
      <c r="CR63" s="123">
        <v>1.3659025200901497E-4</v>
      </c>
      <c r="CS63" s="123">
        <v>3.0574806359559724E-3</v>
      </c>
      <c r="CT63" s="123">
        <v>1.5787358631379528E-3</v>
      </c>
      <c r="CU63" s="123">
        <v>4.7859484553351359E-3</v>
      </c>
      <c r="CV63" s="123">
        <v>1.0357785707518868E-2</v>
      </c>
      <c r="CW63" s="123">
        <v>1.8977527829850264E-3</v>
      </c>
      <c r="CX63" s="123">
        <v>9.599244930901525E-4</v>
      </c>
      <c r="CY63" s="123">
        <v>2.4928820690554034E-3</v>
      </c>
      <c r="CZ63" s="123">
        <v>2.4148501085462927E-3</v>
      </c>
      <c r="DA63" s="123">
        <v>2.0160870416421946E-3</v>
      </c>
      <c r="DB63" s="123">
        <v>3.6721484710389011E-3</v>
      </c>
      <c r="DC63" s="123">
        <v>6.8189307713757003E-3</v>
      </c>
      <c r="DD63" s="123">
        <v>0</v>
      </c>
      <c r="DE63" s="123">
        <v>8.1053698074974676E-3</v>
      </c>
      <c r="DF63" s="123">
        <v>0.1289628769303566</v>
      </c>
      <c r="DG63" s="128">
        <v>2.8757944382135564E-4</v>
      </c>
      <c r="DH63" s="128">
        <v>2.246207289347461E-3</v>
      </c>
      <c r="DI63" s="121"/>
    </row>
    <row r="64" spans="2:113" x14ac:dyDescent="0.15">
      <c r="B64" s="265" t="s">
        <v>116</v>
      </c>
      <c r="C64" s="266" t="s">
        <v>640</v>
      </c>
      <c r="D64" s="124">
        <v>2.3706538013641657E-4</v>
      </c>
      <c r="E64" s="124">
        <v>2.2878205331892856E-3</v>
      </c>
      <c r="F64" s="124">
        <v>0</v>
      </c>
      <c r="G64" s="124">
        <v>8.5707772965580124E-3</v>
      </c>
      <c r="H64" s="124">
        <v>0</v>
      </c>
      <c r="I64" s="124">
        <v>0</v>
      </c>
      <c r="J64" s="124">
        <v>0</v>
      </c>
      <c r="K64" s="124">
        <v>1.5624240488309596E-5</v>
      </c>
      <c r="L64" s="124">
        <v>9.5891698787252042E-4</v>
      </c>
      <c r="M64" s="124">
        <v>1.4955537590945837E-2</v>
      </c>
      <c r="N64" s="124">
        <v>0</v>
      </c>
      <c r="O64" s="124">
        <v>1.1376564277588168E-3</v>
      </c>
      <c r="P64" s="124">
        <v>0</v>
      </c>
      <c r="Q64" s="124">
        <v>1.4249095295536791E-2</v>
      </c>
      <c r="R64" s="124">
        <v>0</v>
      </c>
      <c r="S64" s="124">
        <v>2.863623476041962E-2</v>
      </c>
      <c r="T64" s="124">
        <v>0</v>
      </c>
      <c r="U64" s="124">
        <v>0</v>
      </c>
      <c r="V64" s="124">
        <v>2.5965379494007991E-2</v>
      </c>
      <c r="W64" s="124">
        <v>6.8433495085230807E-3</v>
      </c>
      <c r="X64" s="124">
        <v>0</v>
      </c>
      <c r="Y64" s="124">
        <v>0</v>
      </c>
      <c r="Z64" s="124">
        <v>0</v>
      </c>
      <c r="AA64" s="124">
        <v>0</v>
      </c>
      <c r="AB64" s="124">
        <v>0</v>
      </c>
      <c r="AC64" s="124">
        <v>3.7921880925293891E-5</v>
      </c>
      <c r="AD64" s="124">
        <v>0</v>
      </c>
      <c r="AE64" s="124">
        <v>0</v>
      </c>
      <c r="AF64" s="124">
        <v>4.8535117056856189E-3</v>
      </c>
      <c r="AG64" s="124">
        <v>0</v>
      </c>
      <c r="AH64" s="124">
        <v>0</v>
      </c>
      <c r="AI64" s="124">
        <v>1.5180878552971577E-2</v>
      </c>
      <c r="AJ64" s="124">
        <v>8.7850757066818257E-4</v>
      </c>
      <c r="AK64" s="124">
        <v>9.5369481765834926E-3</v>
      </c>
      <c r="AL64" s="124">
        <v>9.8994821809320738E-4</v>
      </c>
      <c r="AM64" s="124">
        <v>0</v>
      </c>
      <c r="AN64" s="124">
        <v>0</v>
      </c>
      <c r="AO64" s="124">
        <v>7.7130990836574596E-3</v>
      </c>
      <c r="AP64" s="124">
        <v>1.1242902917533307E-4</v>
      </c>
      <c r="AQ64" s="124">
        <v>0.11332793676491595</v>
      </c>
      <c r="AR64" s="124">
        <v>3.0270871889114651E-2</v>
      </c>
      <c r="AS64" s="124">
        <v>0</v>
      </c>
      <c r="AT64" s="124">
        <v>3.9733850546845535E-4</v>
      </c>
      <c r="AU64" s="124">
        <v>0</v>
      </c>
      <c r="AV64" s="124">
        <v>0</v>
      </c>
      <c r="AW64" s="124">
        <v>0</v>
      </c>
      <c r="AX64" s="124">
        <v>5.1907350276675975E-4</v>
      </c>
      <c r="AY64" s="124">
        <v>0</v>
      </c>
      <c r="AZ64" s="124">
        <v>0</v>
      </c>
      <c r="BA64" s="124">
        <v>0</v>
      </c>
      <c r="BB64" s="124">
        <v>0</v>
      </c>
      <c r="BC64" s="124">
        <v>4.928293332019122E-5</v>
      </c>
      <c r="BD64" s="124">
        <v>0</v>
      </c>
      <c r="BE64" s="124">
        <v>0</v>
      </c>
      <c r="BF64" s="124">
        <v>0</v>
      </c>
      <c r="BG64" s="124">
        <v>0</v>
      </c>
      <c r="BH64" s="124">
        <v>2.1074884993694E-4</v>
      </c>
      <c r="BI64" s="124">
        <v>0</v>
      </c>
      <c r="BJ64" s="124">
        <v>0</v>
      </c>
      <c r="BK64" s="124">
        <v>1.0138286224096679E-4</v>
      </c>
      <c r="BL64" s="124">
        <v>0</v>
      </c>
      <c r="BM64" s="124">
        <v>0</v>
      </c>
      <c r="BN64" s="124">
        <v>0</v>
      </c>
      <c r="BO64" s="124">
        <v>1.7348100036084047E-4</v>
      </c>
      <c r="BP64" s="124">
        <v>1.5496908366780827E-5</v>
      </c>
      <c r="BQ64" s="124">
        <v>5.8722664599628875E-5</v>
      </c>
      <c r="BR64" s="124">
        <v>4.5116174148432213E-3</v>
      </c>
      <c r="BS64" s="124">
        <v>0</v>
      </c>
      <c r="BT64" s="124">
        <v>0</v>
      </c>
      <c r="BU64" s="124">
        <v>0</v>
      </c>
      <c r="BV64" s="124">
        <v>0</v>
      </c>
      <c r="BW64" s="124">
        <v>0</v>
      </c>
      <c r="BX64" s="124">
        <v>0</v>
      </c>
      <c r="BY64" s="124">
        <v>0</v>
      </c>
      <c r="BZ64" s="124">
        <v>0</v>
      </c>
      <c r="CA64" s="124">
        <v>2.0147618158409419E-4</v>
      </c>
      <c r="CB64" s="124">
        <v>0</v>
      </c>
      <c r="CC64" s="124">
        <v>0</v>
      </c>
      <c r="CD64" s="124">
        <v>0</v>
      </c>
      <c r="CE64" s="124">
        <v>0</v>
      </c>
      <c r="CF64" s="124">
        <v>0</v>
      </c>
      <c r="CG64" s="124">
        <v>0</v>
      </c>
      <c r="CH64" s="124">
        <v>0</v>
      </c>
      <c r="CI64" s="124">
        <v>0</v>
      </c>
      <c r="CJ64" s="124">
        <v>0</v>
      </c>
      <c r="CK64" s="124">
        <v>0</v>
      </c>
      <c r="CL64" s="124">
        <v>0</v>
      </c>
      <c r="CM64" s="124">
        <v>0</v>
      </c>
      <c r="CN64" s="124">
        <v>0</v>
      </c>
      <c r="CO64" s="124">
        <v>0</v>
      </c>
      <c r="CP64" s="124">
        <v>0</v>
      </c>
      <c r="CQ64" s="124">
        <v>0</v>
      </c>
      <c r="CR64" s="124">
        <v>0</v>
      </c>
      <c r="CS64" s="124">
        <v>0</v>
      </c>
      <c r="CT64" s="124">
        <v>0</v>
      </c>
      <c r="CU64" s="124">
        <v>0</v>
      </c>
      <c r="CV64" s="124">
        <v>0</v>
      </c>
      <c r="CW64" s="124">
        <v>0</v>
      </c>
      <c r="CX64" s="124">
        <v>0</v>
      </c>
      <c r="CY64" s="124">
        <v>0</v>
      </c>
      <c r="CZ64" s="124">
        <v>0</v>
      </c>
      <c r="DA64" s="124">
        <v>6.6647505508832873E-5</v>
      </c>
      <c r="DB64" s="124">
        <v>0</v>
      </c>
      <c r="DC64" s="124">
        <v>0</v>
      </c>
      <c r="DD64" s="124">
        <v>0</v>
      </c>
      <c r="DE64" s="124">
        <v>0</v>
      </c>
      <c r="DF64" s="124">
        <v>0</v>
      </c>
      <c r="DG64" s="129">
        <v>0</v>
      </c>
      <c r="DH64" s="129">
        <v>5.8226287026881996E-4</v>
      </c>
      <c r="DI64" s="121"/>
    </row>
    <row r="65" spans="2:113" x14ac:dyDescent="0.15">
      <c r="B65" s="265" t="s">
        <v>473</v>
      </c>
      <c r="C65" s="266" t="s">
        <v>515</v>
      </c>
      <c r="D65" s="124">
        <v>0</v>
      </c>
      <c r="E65" s="124">
        <v>0</v>
      </c>
      <c r="F65" s="124">
        <v>0</v>
      </c>
      <c r="G65" s="124">
        <v>0</v>
      </c>
      <c r="H65" s="124">
        <v>0</v>
      </c>
      <c r="I65" s="124">
        <v>0</v>
      </c>
      <c r="J65" s="124">
        <v>0</v>
      </c>
      <c r="K65" s="124">
        <v>0</v>
      </c>
      <c r="L65" s="124">
        <v>0</v>
      </c>
      <c r="M65" s="124">
        <v>0</v>
      </c>
      <c r="N65" s="124">
        <v>0</v>
      </c>
      <c r="O65" s="124">
        <v>0</v>
      </c>
      <c r="P65" s="124">
        <v>0</v>
      </c>
      <c r="Q65" s="124">
        <v>0</v>
      </c>
      <c r="R65" s="124">
        <v>0</v>
      </c>
      <c r="S65" s="124">
        <v>0</v>
      </c>
      <c r="T65" s="124">
        <v>0</v>
      </c>
      <c r="U65" s="124">
        <v>0</v>
      </c>
      <c r="V65" s="124">
        <v>0</v>
      </c>
      <c r="W65" s="124">
        <v>0</v>
      </c>
      <c r="X65" s="124">
        <v>0</v>
      </c>
      <c r="Y65" s="124">
        <v>0</v>
      </c>
      <c r="Z65" s="124">
        <v>0</v>
      </c>
      <c r="AA65" s="124">
        <v>0</v>
      </c>
      <c r="AB65" s="124">
        <v>0</v>
      </c>
      <c r="AC65" s="124">
        <v>0</v>
      </c>
      <c r="AD65" s="124">
        <v>0</v>
      </c>
      <c r="AE65" s="124">
        <v>0</v>
      </c>
      <c r="AF65" s="124">
        <v>0</v>
      </c>
      <c r="AG65" s="124">
        <v>0</v>
      </c>
      <c r="AH65" s="124">
        <v>0</v>
      </c>
      <c r="AI65" s="124">
        <v>0</v>
      </c>
      <c r="AJ65" s="124">
        <v>0</v>
      </c>
      <c r="AK65" s="124">
        <v>0</v>
      </c>
      <c r="AL65" s="124">
        <v>0</v>
      </c>
      <c r="AM65" s="124">
        <v>0</v>
      </c>
      <c r="AN65" s="124">
        <v>0</v>
      </c>
      <c r="AO65" s="124">
        <v>0</v>
      </c>
      <c r="AP65" s="124">
        <v>0</v>
      </c>
      <c r="AQ65" s="124">
        <v>0</v>
      </c>
      <c r="AR65" s="124">
        <v>0</v>
      </c>
      <c r="AS65" s="124">
        <v>0</v>
      </c>
      <c r="AT65" s="124">
        <v>0</v>
      </c>
      <c r="AU65" s="124">
        <v>0</v>
      </c>
      <c r="AV65" s="124">
        <v>0</v>
      </c>
      <c r="AW65" s="124">
        <v>0</v>
      </c>
      <c r="AX65" s="124">
        <v>0</v>
      </c>
      <c r="AY65" s="124">
        <v>0</v>
      </c>
      <c r="AZ65" s="124">
        <v>0</v>
      </c>
      <c r="BA65" s="124">
        <v>0</v>
      </c>
      <c r="BB65" s="124">
        <v>0</v>
      </c>
      <c r="BC65" s="124">
        <v>0</v>
      </c>
      <c r="BD65" s="124">
        <v>0</v>
      </c>
      <c r="BE65" s="124">
        <v>0</v>
      </c>
      <c r="BF65" s="124">
        <v>0</v>
      </c>
      <c r="BG65" s="124">
        <v>0</v>
      </c>
      <c r="BH65" s="124">
        <v>0</v>
      </c>
      <c r="BI65" s="124">
        <v>0</v>
      </c>
      <c r="BJ65" s="124">
        <v>0</v>
      </c>
      <c r="BK65" s="124">
        <v>0</v>
      </c>
      <c r="BL65" s="124">
        <v>0</v>
      </c>
      <c r="BM65" s="124">
        <v>0</v>
      </c>
      <c r="BN65" s="124">
        <v>0</v>
      </c>
      <c r="BO65" s="124">
        <v>0</v>
      </c>
      <c r="BP65" s="124">
        <v>0</v>
      </c>
      <c r="BQ65" s="124">
        <v>0</v>
      </c>
      <c r="BR65" s="124">
        <v>0</v>
      </c>
      <c r="BS65" s="124">
        <v>0</v>
      </c>
      <c r="BT65" s="124">
        <v>0</v>
      </c>
      <c r="BU65" s="124">
        <v>0</v>
      </c>
      <c r="BV65" s="124">
        <v>0</v>
      </c>
      <c r="BW65" s="124">
        <v>0</v>
      </c>
      <c r="BX65" s="124">
        <v>0</v>
      </c>
      <c r="BY65" s="124">
        <v>0</v>
      </c>
      <c r="BZ65" s="124">
        <v>0</v>
      </c>
      <c r="CA65" s="124">
        <v>0</v>
      </c>
      <c r="CB65" s="124">
        <v>0</v>
      </c>
      <c r="CC65" s="124">
        <v>0</v>
      </c>
      <c r="CD65" s="124">
        <v>0</v>
      </c>
      <c r="CE65" s="124">
        <v>0</v>
      </c>
      <c r="CF65" s="124">
        <v>0</v>
      </c>
      <c r="CG65" s="124">
        <v>0</v>
      </c>
      <c r="CH65" s="124">
        <v>0</v>
      </c>
      <c r="CI65" s="124">
        <v>0</v>
      </c>
      <c r="CJ65" s="124">
        <v>0</v>
      </c>
      <c r="CK65" s="124">
        <v>0</v>
      </c>
      <c r="CL65" s="124">
        <v>0</v>
      </c>
      <c r="CM65" s="124">
        <v>0</v>
      </c>
      <c r="CN65" s="124">
        <v>0</v>
      </c>
      <c r="CO65" s="124">
        <v>0</v>
      </c>
      <c r="CP65" s="124">
        <v>0</v>
      </c>
      <c r="CQ65" s="124">
        <v>0</v>
      </c>
      <c r="CR65" s="124">
        <v>0</v>
      </c>
      <c r="CS65" s="124">
        <v>0</v>
      </c>
      <c r="CT65" s="124">
        <v>0</v>
      </c>
      <c r="CU65" s="124">
        <v>0</v>
      </c>
      <c r="CV65" s="124">
        <v>0</v>
      </c>
      <c r="CW65" s="124">
        <v>0</v>
      </c>
      <c r="CX65" s="124">
        <v>0</v>
      </c>
      <c r="CY65" s="124">
        <v>0</v>
      </c>
      <c r="CZ65" s="124">
        <v>0</v>
      </c>
      <c r="DA65" s="124">
        <v>0</v>
      </c>
      <c r="DB65" s="124">
        <v>0</v>
      </c>
      <c r="DC65" s="124">
        <v>0</v>
      </c>
      <c r="DD65" s="124">
        <v>0</v>
      </c>
      <c r="DE65" s="124">
        <v>0</v>
      </c>
      <c r="DF65" s="124">
        <v>0</v>
      </c>
      <c r="DG65" s="129">
        <v>0</v>
      </c>
      <c r="DH65" s="129">
        <v>0</v>
      </c>
      <c r="DI65" s="121"/>
    </row>
    <row r="66" spans="2:113" x14ac:dyDescent="0.15">
      <c r="B66" s="265" t="s">
        <v>117</v>
      </c>
      <c r="C66" s="266" t="s">
        <v>391</v>
      </c>
      <c r="D66" s="122">
        <v>3.9968391282648478E-3</v>
      </c>
      <c r="E66" s="122">
        <v>3.3046296590511898E-3</v>
      </c>
      <c r="F66" s="122">
        <v>8.0732805464989905E-3</v>
      </c>
      <c r="G66" s="122">
        <v>8.9658840513638779E-4</v>
      </c>
      <c r="H66" s="122">
        <v>7.6394194041252863E-4</v>
      </c>
      <c r="I66" s="122">
        <v>0</v>
      </c>
      <c r="J66" s="122">
        <v>3.3183218772220905E-3</v>
      </c>
      <c r="K66" s="122">
        <v>8.1246050539209903E-4</v>
      </c>
      <c r="L66" s="122">
        <v>3.2904014289743348E-4</v>
      </c>
      <c r="M66" s="122">
        <v>2.0210185933710592E-3</v>
      </c>
      <c r="N66" s="122">
        <v>0</v>
      </c>
      <c r="O66" s="122">
        <v>4.9298445202882067E-3</v>
      </c>
      <c r="P66" s="122">
        <v>2.1985455775410112E-3</v>
      </c>
      <c r="Q66" s="122">
        <v>1.8094089264173703E-3</v>
      </c>
      <c r="R66" s="122">
        <v>3.2034169781099838E-3</v>
      </c>
      <c r="S66" s="122">
        <v>8.7893393819109718E-3</v>
      </c>
      <c r="T66" s="122">
        <v>4.7576624902856491E-3</v>
      </c>
      <c r="U66" s="122">
        <v>2.1010556523521572E-3</v>
      </c>
      <c r="V66" s="124">
        <v>2.9960053262316909E-3</v>
      </c>
      <c r="W66" s="122">
        <v>3.3594624860022394E-3</v>
      </c>
      <c r="X66" s="122">
        <v>0</v>
      </c>
      <c r="Y66" s="122">
        <v>0</v>
      </c>
      <c r="Z66" s="122">
        <v>8.4951456310679609E-3</v>
      </c>
      <c r="AA66" s="122">
        <v>0</v>
      </c>
      <c r="AB66" s="122">
        <v>1.7300308029874678E-3</v>
      </c>
      <c r="AC66" s="122">
        <v>2.9199848312476298E-3</v>
      </c>
      <c r="AD66" s="122">
        <v>0</v>
      </c>
      <c r="AE66" s="122">
        <v>6.8255150161330358E-3</v>
      </c>
      <c r="AF66" s="122">
        <v>5.1424749163879596E-3</v>
      </c>
      <c r="AG66" s="122">
        <v>3.9983596473241751E-3</v>
      </c>
      <c r="AH66" s="122">
        <v>1.7261219792865361E-3</v>
      </c>
      <c r="AI66" s="124">
        <v>4.5219638242894053E-3</v>
      </c>
      <c r="AJ66" s="122">
        <v>3.8240917782026767E-3</v>
      </c>
      <c r="AK66" s="122">
        <v>5.5782149712092126E-3</v>
      </c>
      <c r="AL66" s="122">
        <v>8.6303177987612952E-3</v>
      </c>
      <c r="AM66" s="122">
        <v>0</v>
      </c>
      <c r="AN66" s="122">
        <v>0</v>
      </c>
      <c r="AO66" s="122">
        <v>6.7242402267782978E-3</v>
      </c>
      <c r="AP66" s="122">
        <v>2.6982967002079938E-3</v>
      </c>
      <c r="AQ66" s="122">
        <v>4.9521451359459071E-3</v>
      </c>
      <c r="AR66" s="122">
        <v>3.8566566152014392E-3</v>
      </c>
      <c r="AS66" s="122">
        <v>4.3646159223234759E-3</v>
      </c>
      <c r="AT66" s="122">
        <v>4.8017348203221811E-3</v>
      </c>
      <c r="AU66" s="122">
        <v>2.4464330254791214E-3</v>
      </c>
      <c r="AV66" s="122">
        <v>1.7915268770656255E-3</v>
      </c>
      <c r="AW66" s="122">
        <v>1.8863282211104733E-3</v>
      </c>
      <c r="AX66" s="122">
        <v>2.8598011850546005E-3</v>
      </c>
      <c r="AY66" s="122">
        <v>5.1863869690602568E-3</v>
      </c>
      <c r="AZ66" s="122">
        <v>2.6547407543547957E-3</v>
      </c>
      <c r="BA66" s="122">
        <v>1.7816986680505103E-3</v>
      </c>
      <c r="BB66" s="122">
        <v>1.7767410427180867E-3</v>
      </c>
      <c r="BC66" s="122">
        <v>2.4148637326893698E-3</v>
      </c>
      <c r="BD66" s="122">
        <v>3.0461069829694929E-3</v>
      </c>
      <c r="BE66" s="122">
        <v>2.5187393104813653E-3</v>
      </c>
      <c r="BF66" s="122">
        <v>0</v>
      </c>
      <c r="BG66" s="122">
        <v>1.2853470437017994E-3</v>
      </c>
      <c r="BH66" s="122">
        <v>8.1665179350564243E-4</v>
      </c>
      <c r="BI66" s="122">
        <v>3.5112585768128082E-3</v>
      </c>
      <c r="BJ66" s="122">
        <v>2.0031298904538341E-3</v>
      </c>
      <c r="BK66" s="122">
        <v>2.433188693783203E-3</v>
      </c>
      <c r="BL66" s="124">
        <v>2.6501766784452294E-4</v>
      </c>
      <c r="BM66" s="124">
        <v>8.5377992590996311E-4</v>
      </c>
      <c r="BN66" s="122">
        <v>1.4828367623933463E-3</v>
      </c>
      <c r="BO66" s="122">
        <v>5.1350376106808779E-4</v>
      </c>
      <c r="BP66" s="122">
        <v>3.56428892435959E-4</v>
      </c>
      <c r="BQ66" s="122">
        <v>1.6669407057681315E-2</v>
      </c>
      <c r="BR66" s="122">
        <v>5.4402586660651175E-2</v>
      </c>
      <c r="BS66" s="122">
        <v>4.8623804744043528E-2</v>
      </c>
      <c r="BT66" s="122">
        <v>3.0033649741349005E-3</v>
      </c>
      <c r="BU66" s="122">
        <v>3.8878271356541333E-3</v>
      </c>
      <c r="BV66" s="122">
        <v>3.6998791876183637E-3</v>
      </c>
      <c r="BW66" s="122">
        <v>5.163208475534432E-3</v>
      </c>
      <c r="BX66" s="122">
        <v>1.6791424001131212E-2</v>
      </c>
      <c r="BY66" s="122">
        <v>1.5828650121339018E-2</v>
      </c>
      <c r="BZ66" s="122">
        <v>2.0366277233975372E-2</v>
      </c>
      <c r="CA66" s="122">
        <v>8.0590472633637676E-4</v>
      </c>
      <c r="CB66" s="122">
        <v>1.9628082446851575E-2</v>
      </c>
      <c r="CC66" s="122">
        <v>0</v>
      </c>
      <c r="CD66" s="122">
        <v>0</v>
      </c>
      <c r="CE66" s="122">
        <v>3.2128514056224901E-3</v>
      </c>
      <c r="CF66" s="122">
        <v>1.2618928392588883E-2</v>
      </c>
      <c r="CG66" s="122">
        <v>2.3400842788974009E-2</v>
      </c>
      <c r="CH66" s="122">
        <v>1.9384540828689121E-3</v>
      </c>
      <c r="CI66" s="122">
        <v>5.9217384331649425E-3</v>
      </c>
      <c r="CJ66" s="122">
        <v>1.7721079149189644E-2</v>
      </c>
      <c r="CK66" s="122">
        <v>1.0012454516593811E-3</v>
      </c>
      <c r="CL66" s="122">
        <v>8.9658370690987796E-3</v>
      </c>
      <c r="CM66" s="122">
        <v>1.4525524491232273E-3</v>
      </c>
      <c r="CN66" s="122">
        <v>9.0478495092866599E-3</v>
      </c>
      <c r="CO66" s="122">
        <v>8.118533260574155E-3</v>
      </c>
      <c r="CP66" s="122">
        <v>4.1244000632900263E-3</v>
      </c>
      <c r="CQ66" s="122">
        <v>2.6331557739773847E-3</v>
      </c>
      <c r="CR66" s="122">
        <v>3.778996972249414E-3</v>
      </c>
      <c r="CS66" s="122">
        <v>4.3620057072971874E-3</v>
      </c>
      <c r="CT66" s="122">
        <v>2.7364754961057849E-3</v>
      </c>
      <c r="CU66" s="122">
        <v>1.6750819593672975E-3</v>
      </c>
      <c r="CV66" s="122">
        <v>3.0631256513089337E-3</v>
      </c>
      <c r="CW66" s="122">
        <v>2.5457659283945473E-4</v>
      </c>
      <c r="CX66" s="122">
        <v>9.7601261308607676E-4</v>
      </c>
      <c r="CY66" s="122">
        <v>1.6961877995634704E-3</v>
      </c>
      <c r="CZ66" s="122">
        <v>2.7726056801827804E-3</v>
      </c>
      <c r="DA66" s="122">
        <v>1.7036768595695404E-3</v>
      </c>
      <c r="DB66" s="122">
        <v>3.0909451159104417E-3</v>
      </c>
      <c r="DC66" s="122">
        <v>5.6401936677735812E-3</v>
      </c>
      <c r="DD66" s="122">
        <v>8.5230731766711317E-4</v>
      </c>
      <c r="DE66" s="122">
        <v>3.8838230327592031E-3</v>
      </c>
      <c r="DF66" s="122">
        <v>0</v>
      </c>
      <c r="DG66" s="127">
        <v>1.45946567739338E-2</v>
      </c>
      <c r="DH66" s="127">
        <v>5.2730462522081138E-3</v>
      </c>
      <c r="DI66" s="121"/>
    </row>
    <row r="67" spans="2:113" x14ac:dyDescent="0.15">
      <c r="B67" s="265" t="s">
        <v>118</v>
      </c>
      <c r="C67" s="266" t="s">
        <v>393</v>
      </c>
      <c r="D67" s="122">
        <v>0</v>
      </c>
      <c r="E67" s="122">
        <v>0</v>
      </c>
      <c r="F67" s="122">
        <v>0</v>
      </c>
      <c r="G67" s="122">
        <v>0</v>
      </c>
      <c r="H67" s="122">
        <v>0</v>
      </c>
      <c r="I67" s="122">
        <v>0</v>
      </c>
      <c r="J67" s="122">
        <v>0</v>
      </c>
      <c r="K67" s="122">
        <v>0</v>
      </c>
      <c r="L67" s="122">
        <v>0</v>
      </c>
      <c r="M67" s="122">
        <v>0</v>
      </c>
      <c r="N67" s="122">
        <v>0</v>
      </c>
      <c r="O67" s="122">
        <v>0</v>
      </c>
      <c r="P67" s="122">
        <v>0</v>
      </c>
      <c r="Q67" s="122">
        <v>0</v>
      </c>
      <c r="R67" s="122">
        <v>0</v>
      </c>
      <c r="S67" s="122">
        <v>0</v>
      </c>
      <c r="T67" s="122">
        <v>0</v>
      </c>
      <c r="U67" s="122">
        <v>0</v>
      </c>
      <c r="V67" s="124">
        <v>0</v>
      </c>
      <c r="W67" s="122">
        <v>0</v>
      </c>
      <c r="X67" s="122">
        <v>0</v>
      </c>
      <c r="Y67" s="122">
        <v>0</v>
      </c>
      <c r="Z67" s="122">
        <v>0</v>
      </c>
      <c r="AA67" s="122">
        <v>0</v>
      </c>
      <c r="AB67" s="122">
        <v>0</v>
      </c>
      <c r="AC67" s="122">
        <v>0</v>
      </c>
      <c r="AD67" s="122">
        <v>0</v>
      </c>
      <c r="AE67" s="122">
        <v>0</v>
      </c>
      <c r="AF67" s="122">
        <v>0</v>
      </c>
      <c r="AG67" s="122">
        <v>0</v>
      </c>
      <c r="AH67" s="122">
        <v>0</v>
      </c>
      <c r="AI67" s="124">
        <v>0</v>
      </c>
      <c r="AJ67" s="122">
        <v>0</v>
      </c>
      <c r="AK67" s="122">
        <v>0</v>
      </c>
      <c r="AL67" s="122">
        <v>0</v>
      </c>
      <c r="AM67" s="122">
        <v>0</v>
      </c>
      <c r="AN67" s="122">
        <v>0</v>
      </c>
      <c r="AO67" s="122">
        <v>0</v>
      </c>
      <c r="AP67" s="122">
        <v>0</v>
      </c>
      <c r="AQ67" s="122">
        <v>0</v>
      </c>
      <c r="AR67" s="122">
        <v>0</v>
      </c>
      <c r="AS67" s="122">
        <v>0</v>
      </c>
      <c r="AT67" s="122">
        <v>0</v>
      </c>
      <c r="AU67" s="122">
        <v>0</v>
      </c>
      <c r="AV67" s="122">
        <v>0</v>
      </c>
      <c r="AW67" s="122">
        <v>0</v>
      </c>
      <c r="AX67" s="122">
        <v>0</v>
      </c>
      <c r="AY67" s="122">
        <v>0</v>
      </c>
      <c r="AZ67" s="122">
        <v>0</v>
      </c>
      <c r="BA67" s="122">
        <v>0</v>
      </c>
      <c r="BB67" s="122">
        <v>0</v>
      </c>
      <c r="BC67" s="122">
        <v>0</v>
      </c>
      <c r="BD67" s="122">
        <v>0</v>
      </c>
      <c r="BE67" s="122">
        <v>0</v>
      </c>
      <c r="BF67" s="122">
        <v>0</v>
      </c>
      <c r="BG67" s="122">
        <v>0</v>
      </c>
      <c r="BH67" s="122">
        <v>0</v>
      </c>
      <c r="BI67" s="122">
        <v>0</v>
      </c>
      <c r="BJ67" s="122">
        <v>0</v>
      </c>
      <c r="BK67" s="122">
        <v>0</v>
      </c>
      <c r="BL67" s="124">
        <v>0</v>
      </c>
      <c r="BM67" s="124">
        <v>0</v>
      </c>
      <c r="BN67" s="122">
        <v>0</v>
      </c>
      <c r="BO67" s="122">
        <v>0</v>
      </c>
      <c r="BP67" s="122">
        <v>0</v>
      </c>
      <c r="BQ67" s="122">
        <v>0</v>
      </c>
      <c r="BR67" s="122">
        <v>0</v>
      </c>
      <c r="BS67" s="122">
        <v>0</v>
      </c>
      <c r="BT67" s="122">
        <v>0</v>
      </c>
      <c r="BU67" s="122">
        <v>0</v>
      </c>
      <c r="BV67" s="122">
        <v>0</v>
      </c>
      <c r="BW67" s="122">
        <v>0</v>
      </c>
      <c r="BX67" s="122">
        <v>0</v>
      </c>
      <c r="BY67" s="122">
        <v>0</v>
      </c>
      <c r="BZ67" s="122">
        <v>0</v>
      </c>
      <c r="CA67" s="122">
        <v>0</v>
      </c>
      <c r="CB67" s="122">
        <v>0</v>
      </c>
      <c r="CC67" s="122">
        <v>0</v>
      </c>
      <c r="CD67" s="122">
        <v>0</v>
      </c>
      <c r="CE67" s="122">
        <v>0</v>
      </c>
      <c r="CF67" s="122">
        <v>0</v>
      </c>
      <c r="CG67" s="122">
        <v>0</v>
      </c>
      <c r="CH67" s="122">
        <v>0</v>
      </c>
      <c r="CI67" s="122">
        <v>0</v>
      </c>
      <c r="CJ67" s="122">
        <v>0</v>
      </c>
      <c r="CK67" s="122">
        <v>0</v>
      </c>
      <c r="CL67" s="122">
        <v>0</v>
      </c>
      <c r="CM67" s="122">
        <v>0</v>
      </c>
      <c r="CN67" s="122">
        <v>0</v>
      </c>
      <c r="CO67" s="122">
        <v>0</v>
      </c>
      <c r="CP67" s="122">
        <v>0</v>
      </c>
      <c r="CQ67" s="122">
        <v>0</v>
      </c>
      <c r="CR67" s="122">
        <v>0</v>
      </c>
      <c r="CS67" s="122">
        <v>0</v>
      </c>
      <c r="CT67" s="122">
        <v>0</v>
      </c>
      <c r="CU67" s="122">
        <v>0</v>
      </c>
      <c r="CV67" s="122">
        <v>0</v>
      </c>
      <c r="CW67" s="122">
        <v>0</v>
      </c>
      <c r="CX67" s="122">
        <v>0</v>
      </c>
      <c r="CY67" s="122">
        <v>0</v>
      </c>
      <c r="CZ67" s="122">
        <v>0</v>
      </c>
      <c r="DA67" s="122">
        <v>0</v>
      </c>
      <c r="DB67" s="122">
        <v>0</v>
      </c>
      <c r="DC67" s="122">
        <v>0</v>
      </c>
      <c r="DD67" s="122">
        <v>0</v>
      </c>
      <c r="DE67" s="122">
        <v>0</v>
      </c>
      <c r="DF67" s="122">
        <v>0</v>
      </c>
      <c r="DG67" s="127">
        <v>0</v>
      </c>
      <c r="DH67" s="127">
        <v>0</v>
      </c>
      <c r="DI67" s="121"/>
    </row>
    <row r="68" spans="2:113" x14ac:dyDescent="0.15">
      <c r="B68" s="267" t="s">
        <v>119</v>
      </c>
      <c r="C68" s="268" t="s">
        <v>394</v>
      </c>
      <c r="D68" s="123">
        <v>0</v>
      </c>
      <c r="E68" s="123">
        <v>0</v>
      </c>
      <c r="F68" s="123">
        <v>0</v>
      </c>
      <c r="G68" s="123">
        <v>0</v>
      </c>
      <c r="H68" s="123">
        <v>0</v>
      </c>
      <c r="I68" s="123">
        <v>0</v>
      </c>
      <c r="J68" s="123">
        <v>0</v>
      </c>
      <c r="K68" s="123">
        <v>0</v>
      </c>
      <c r="L68" s="123">
        <v>0</v>
      </c>
      <c r="M68" s="123">
        <v>0</v>
      </c>
      <c r="N68" s="123">
        <v>0</v>
      </c>
      <c r="O68" s="123">
        <v>0</v>
      </c>
      <c r="P68" s="123">
        <v>0</v>
      </c>
      <c r="Q68" s="123">
        <v>0</v>
      </c>
      <c r="R68" s="123">
        <v>0</v>
      </c>
      <c r="S68" s="123">
        <v>0</v>
      </c>
      <c r="T68" s="123">
        <v>0</v>
      </c>
      <c r="U68" s="123">
        <v>0</v>
      </c>
      <c r="V68" s="133">
        <v>0</v>
      </c>
      <c r="W68" s="123">
        <v>0</v>
      </c>
      <c r="X68" s="123">
        <v>0</v>
      </c>
      <c r="Y68" s="123">
        <v>0</v>
      </c>
      <c r="Z68" s="123">
        <v>0</v>
      </c>
      <c r="AA68" s="123">
        <v>0</v>
      </c>
      <c r="AB68" s="123">
        <v>0</v>
      </c>
      <c r="AC68" s="123">
        <v>0</v>
      </c>
      <c r="AD68" s="123">
        <v>0</v>
      </c>
      <c r="AE68" s="123">
        <v>0</v>
      </c>
      <c r="AF68" s="123">
        <v>0</v>
      </c>
      <c r="AG68" s="123">
        <v>0</v>
      </c>
      <c r="AH68" s="123">
        <v>0</v>
      </c>
      <c r="AI68" s="133">
        <v>0</v>
      </c>
      <c r="AJ68" s="123">
        <v>0</v>
      </c>
      <c r="AK68" s="123">
        <v>0</v>
      </c>
      <c r="AL68" s="123">
        <v>0</v>
      </c>
      <c r="AM68" s="123">
        <v>0</v>
      </c>
      <c r="AN68" s="123">
        <v>0</v>
      </c>
      <c r="AO68" s="123">
        <v>0</v>
      </c>
      <c r="AP68" s="123">
        <v>0</v>
      </c>
      <c r="AQ68" s="123">
        <v>0</v>
      </c>
      <c r="AR68" s="123">
        <v>0</v>
      </c>
      <c r="AS68" s="123">
        <v>0</v>
      </c>
      <c r="AT68" s="123">
        <v>0</v>
      </c>
      <c r="AU68" s="123">
        <v>0</v>
      </c>
      <c r="AV68" s="123">
        <v>0</v>
      </c>
      <c r="AW68" s="123">
        <v>0</v>
      </c>
      <c r="AX68" s="123">
        <v>0</v>
      </c>
      <c r="AY68" s="123">
        <v>0</v>
      </c>
      <c r="AZ68" s="123">
        <v>0</v>
      </c>
      <c r="BA68" s="123">
        <v>0</v>
      </c>
      <c r="BB68" s="123">
        <v>0</v>
      </c>
      <c r="BC68" s="123">
        <v>0</v>
      </c>
      <c r="BD68" s="123">
        <v>0</v>
      </c>
      <c r="BE68" s="123">
        <v>0</v>
      </c>
      <c r="BF68" s="123">
        <v>0</v>
      </c>
      <c r="BG68" s="123">
        <v>0</v>
      </c>
      <c r="BH68" s="123">
        <v>0</v>
      </c>
      <c r="BI68" s="123">
        <v>0</v>
      </c>
      <c r="BJ68" s="123">
        <v>0</v>
      </c>
      <c r="BK68" s="123">
        <v>0</v>
      </c>
      <c r="BL68" s="133">
        <v>0</v>
      </c>
      <c r="BM68" s="133">
        <v>0</v>
      </c>
      <c r="BN68" s="123">
        <v>0</v>
      </c>
      <c r="BO68" s="123">
        <v>0</v>
      </c>
      <c r="BP68" s="123">
        <v>0</v>
      </c>
      <c r="BQ68" s="123">
        <v>0</v>
      </c>
      <c r="BR68" s="123">
        <v>0</v>
      </c>
      <c r="BS68" s="123">
        <v>0</v>
      </c>
      <c r="BT68" s="123">
        <v>0</v>
      </c>
      <c r="BU68" s="123">
        <v>0</v>
      </c>
      <c r="BV68" s="123">
        <v>0</v>
      </c>
      <c r="BW68" s="123">
        <v>0</v>
      </c>
      <c r="BX68" s="123">
        <v>0</v>
      </c>
      <c r="BY68" s="123">
        <v>0</v>
      </c>
      <c r="BZ68" s="123">
        <v>0</v>
      </c>
      <c r="CA68" s="123">
        <v>0</v>
      </c>
      <c r="CB68" s="123">
        <v>0</v>
      </c>
      <c r="CC68" s="123">
        <v>0</v>
      </c>
      <c r="CD68" s="123">
        <v>0</v>
      </c>
      <c r="CE68" s="123">
        <v>0</v>
      </c>
      <c r="CF68" s="123">
        <v>0</v>
      </c>
      <c r="CG68" s="123">
        <v>0</v>
      </c>
      <c r="CH68" s="123">
        <v>0</v>
      </c>
      <c r="CI68" s="123">
        <v>0</v>
      </c>
      <c r="CJ68" s="123">
        <v>0</v>
      </c>
      <c r="CK68" s="123">
        <v>0</v>
      </c>
      <c r="CL68" s="123">
        <v>0</v>
      </c>
      <c r="CM68" s="123">
        <v>0</v>
      </c>
      <c r="CN68" s="123">
        <v>0</v>
      </c>
      <c r="CO68" s="123">
        <v>0</v>
      </c>
      <c r="CP68" s="123">
        <v>0</v>
      </c>
      <c r="CQ68" s="123">
        <v>0</v>
      </c>
      <c r="CR68" s="123">
        <v>0</v>
      </c>
      <c r="CS68" s="123">
        <v>0</v>
      </c>
      <c r="CT68" s="123">
        <v>0</v>
      </c>
      <c r="CU68" s="123">
        <v>0</v>
      </c>
      <c r="CV68" s="123">
        <v>0</v>
      </c>
      <c r="CW68" s="123">
        <v>0</v>
      </c>
      <c r="CX68" s="123">
        <v>0</v>
      </c>
      <c r="CY68" s="123">
        <v>0</v>
      </c>
      <c r="CZ68" s="123">
        <v>0</v>
      </c>
      <c r="DA68" s="123">
        <v>0</v>
      </c>
      <c r="DB68" s="123">
        <v>0</v>
      </c>
      <c r="DC68" s="123">
        <v>0</v>
      </c>
      <c r="DD68" s="123">
        <v>0</v>
      </c>
      <c r="DE68" s="123">
        <v>0</v>
      </c>
      <c r="DF68" s="123">
        <v>0</v>
      </c>
      <c r="DG68" s="128">
        <v>0</v>
      </c>
      <c r="DH68" s="128">
        <v>0</v>
      </c>
      <c r="DI68" s="121"/>
    </row>
    <row r="69" spans="2:113" x14ac:dyDescent="0.15">
      <c r="B69" s="265" t="s">
        <v>120</v>
      </c>
      <c r="C69" s="266" t="s">
        <v>951</v>
      </c>
      <c r="D69" s="122">
        <v>6.3882881384129094E-3</v>
      </c>
      <c r="E69" s="122">
        <v>1.2900765784372915E-2</v>
      </c>
      <c r="F69" s="122">
        <v>5.2786834342493399E-2</v>
      </c>
      <c r="G69" s="122">
        <v>2.0925461591064509E-2</v>
      </c>
      <c r="H69" s="122">
        <v>5.0420168067226892E-2</v>
      </c>
      <c r="I69" s="122">
        <v>0</v>
      </c>
      <c r="J69" s="122">
        <v>1.7539701351031049E-2</v>
      </c>
      <c r="K69" s="122">
        <v>1.1653947377558035E-2</v>
      </c>
      <c r="L69" s="122">
        <v>1.4938422487543481E-2</v>
      </c>
      <c r="M69" s="122">
        <v>4.0420371867421184E-3</v>
      </c>
      <c r="N69" s="122">
        <v>0</v>
      </c>
      <c r="O69" s="122">
        <v>4.0955631399317405E-2</v>
      </c>
      <c r="P69" s="122">
        <v>1.4121427363436495E-2</v>
      </c>
      <c r="Q69" s="122">
        <v>2.0619722557297951E-2</v>
      </c>
      <c r="R69" s="122">
        <v>9.3136382511716208E-3</v>
      </c>
      <c r="S69" s="122">
        <v>5.6882619790189964E-2</v>
      </c>
      <c r="T69" s="122">
        <v>1.1164395246128476E-2</v>
      </c>
      <c r="U69" s="122">
        <v>2.2906631136619861E-2</v>
      </c>
      <c r="V69" s="124">
        <v>5.1264980026631157E-2</v>
      </c>
      <c r="W69" s="122">
        <v>8.7843722782132636E-2</v>
      </c>
      <c r="X69" s="122">
        <v>0</v>
      </c>
      <c r="Y69" s="122">
        <v>3.125E-2</v>
      </c>
      <c r="Z69" s="122">
        <v>1.5776699029126214E-2</v>
      </c>
      <c r="AA69" s="122">
        <v>6.25E-2</v>
      </c>
      <c r="AB69" s="122">
        <v>1.0148107515085025E-2</v>
      </c>
      <c r="AC69" s="122">
        <v>1.30451270383011E-2</v>
      </c>
      <c r="AD69" s="122">
        <v>0</v>
      </c>
      <c r="AE69" s="122">
        <v>1.8490940680069495E-2</v>
      </c>
      <c r="AF69" s="122">
        <v>2.4305016722408028E-2</v>
      </c>
      <c r="AG69" s="122">
        <v>2.6143120770965759E-2</v>
      </c>
      <c r="AH69" s="122">
        <v>2.100115074798619E-2</v>
      </c>
      <c r="AI69" s="124">
        <v>5.6201550387596902E-2</v>
      </c>
      <c r="AJ69" s="122">
        <v>3.5295333574492271E-2</v>
      </c>
      <c r="AK69" s="122">
        <v>3.3469289827255277E-2</v>
      </c>
      <c r="AL69" s="122">
        <v>5.8127728703421665E-2</v>
      </c>
      <c r="AM69" s="122">
        <v>0</v>
      </c>
      <c r="AN69" s="122">
        <v>0</v>
      </c>
      <c r="AO69" s="122">
        <v>0.11602610587382162</v>
      </c>
      <c r="AP69" s="122">
        <v>1.3435268986452302E-2</v>
      </c>
      <c r="AQ69" s="122">
        <v>3.5045950192847959E-2</v>
      </c>
      <c r="AR69" s="122">
        <v>2.4925908190865678E-2</v>
      </c>
      <c r="AS69" s="122">
        <v>7.3141415260811376E-3</v>
      </c>
      <c r="AT69" s="122">
        <v>2.4944776682290826E-2</v>
      </c>
      <c r="AU69" s="122">
        <v>1.3335793433582419E-2</v>
      </c>
      <c r="AV69" s="122">
        <v>8.9742842633677711E-3</v>
      </c>
      <c r="AW69" s="122">
        <v>1.2847294252729386E-2</v>
      </c>
      <c r="AX69" s="122">
        <v>2.4611919102884287E-2</v>
      </c>
      <c r="AY69" s="122">
        <v>2.8868987685655555E-2</v>
      </c>
      <c r="AZ69" s="122">
        <v>1.1660438236435295E-2</v>
      </c>
      <c r="BA69" s="122">
        <v>5.8121432278152568E-3</v>
      </c>
      <c r="BB69" s="122">
        <v>4.8397117973425184E-3</v>
      </c>
      <c r="BC69" s="122">
        <v>1.2616430929968952E-2</v>
      </c>
      <c r="BD69" s="122">
        <v>4.276857279118783E-3</v>
      </c>
      <c r="BE69" s="122">
        <v>4.7680065113260778E-3</v>
      </c>
      <c r="BF69" s="122">
        <v>0</v>
      </c>
      <c r="BG69" s="122">
        <v>4.4987146529562984E-3</v>
      </c>
      <c r="BH69" s="122">
        <v>1.1508862977025082E-2</v>
      </c>
      <c r="BI69" s="122">
        <v>1.7781786554134586E-2</v>
      </c>
      <c r="BJ69" s="122">
        <v>1.5086071987480439E-2</v>
      </c>
      <c r="BK69" s="122">
        <v>1.1365018857212377E-2</v>
      </c>
      <c r="BL69" s="124">
        <v>2.9416961130742051E-2</v>
      </c>
      <c r="BM69" s="124">
        <v>2.4771931984935709E-3</v>
      </c>
      <c r="BN69" s="122">
        <v>1.5366493868350403E-3</v>
      </c>
      <c r="BO69" s="122">
        <v>1.5301024231826131E-3</v>
      </c>
      <c r="BP69" s="122">
        <v>3.1768662151900697E-3</v>
      </c>
      <c r="BQ69" s="122">
        <v>0.14195616940314285</v>
      </c>
      <c r="BR69" s="122">
        <v>2.0302278366794498E-2</v>
      </c>
      <c r="BS69" s="122">
        <v>5.3547466849807171E-2</v>
      </c>
      <c r="BT69" s="122">
        <v>6.6204610516799753E-2</v>
      </c>
      <c r="BU69" s="122">
        <v>2.3127830204537639E-2</v>
      </c>
      <c r="BV69" s="122">
        <v>4.5896460523737999E-3</v>
      </c>
      <c r="BW69" s="122">
        <v>1.4388308452503088E-2</v>
      </c>
      <c r="BX69" s="122">
        <v>5.2848797645665604E-3</v>
      </c>
      <c r="BY69" s="122">
        <v>0</v>
      </c>
      <c r="BZ69" s="122">
        <v>4.1648247552889171E-2</v>
      </c>
      <c r="CA69" s="122">
        <v>4.4275619416407038E-3</v>
      </c>
      <c r="CB69" s="122">
        <v>1.951069445119088E-3</v>
      </c>
      <c r="CC69" s="122">
        <v>0</v>
      </c>
      <c r="CD69" s="122">
        <v>1.5432098765432098E-3</v>
      </c>
      <c r="CE69" s="122">
        <v>2.8112449799196789E-3</v>
      </c>
      <c r="CF69" s="122">
        <v>4.747120681021532E-2</v>
      </c>
      <c r="CG69" s="122">
        <v>1.2920771859216385E-2</v>
      </c>
      <c r="CH69" s="122">
        <v>5.2701720377998544E-3</v>
      </c>
      <c r="CI69" s="122">
        <v>9.6704354101515514E-3</v>
      </c>
      <c r="CJ69" s="122">
        <v>4.9142488396912458E-3</v>
      </c>
      <c r="CK69" s="122">
        <v>2.4827631118383028E-3</v>
      </c>
      <c r="CL69" s="122">
        <v>3.7872932447055186E-3</v>
      </c>
      <c r="CM69" s="122">
        <v>4.0282124620015271E-3</v>
      </c>
      <c r="CN69" s="122">
        <v>8.2258947485342078E-3</v>
      </c>
      <c r="CO69" s="122">
        <v>1.7697600017119806E-2</v>
      </c>
      <c r="CP69" s="122">
        <v>7.7706088148942528E-3</v>
      </c>
      <c r="CQ69" s="122">
        <v>6.8041514806691187E-3</v>
      </c>
      <c r="CR69" s="122">
        <v>2.1535729733421358E-2</v>
      </c>
      <c r="CS69" s="122">
        <v>1.6114961271911945E-2</v>
      </c>
      <c r="CT69" s="122">
        <v>1.1931415886866831E-2</v>
      </c>
      <c r="CU69" s="122">
        <v>2.9034753962366494E-3</v>
      </c>
      <c r="CV69" s="122">
        <v>3.705224155535205E-3</v>
      </c>
      <c r="CW69" s="122">
        <v>3.6335022796176722E-3</v>
      </c>
      <c r="CX69" s="122">
        <v>3.0835563325521658E-3</v>
      </c>
      <c r="CY69" s="122">
        <v>4.3818184822056313E-3</v>
      </c>
      <c r="CZ69" s="122">
        <v>4.2296465537568398E-2</v>
      </c>
      <c r="DA69" s="122">
        <v>1.6249494936872316E-2</v>
      </c>
      <c r="DB69" s="122">
        <v>2.3340598375272439E-2</v>
      </c>
      <c r="DC69" s="122">
        <v>3.2421607645314203E-2</v>
      </c>
      <c r="DD69" s="122">
        <v>6.0879094119079512E-3</v>
      </c>
      <c r="DE69" s="122">
        <v>1.6638523021501744E-2</v>
      </c>
      <c r="DF69" s="122">
        <v>0</v>
      </c>
      <c r="DG69" s="127">
        <v>2.6457308831564718E-3</v>
      </c>
      <c r="DH69" s="127">
        <v>1.4619175606151181E-2</v>
      </c>
      <c r="DI69" s="121"/>
    </row>
    <row r="70" spans="2:113" x14ac:dyDescent="0.15">
      <c r="B70" s="265" t="s">
        <v>121</v>
      </c>
      <c r="C70" s="266" t="s">
        <v>397</v>
      </c>
      <c r="D70" s="122">
        <v>0</v>
      </c>
      <c r="E70" s="122">
        <v>0</v>
      </c>
      <c r="F70" s="122">
        <v>0</v>
      </c>
      <c r="G70" s="122">
        <v>6.6864220044069605E-4</v>
      </c>
      <c r="H70" s="122">
        <v>0</v>
      </c>
      <c r="I70" s="122">
        <v>0</v>
      </c>
      <c r="J70" s="122">
        <v>0</v>
      </c>
      <c r="K70" s="122">
        <v>1.1961224107161458E-3</v>
      </c>
      <c r="L70" s="122">
        <v>3.5630346902322083E-3</v>
      </c>
      <c r="M70" s="122">
        <v>4.0420371867421178E-4</v>
      </c>
      <c r="N70" s="122">
        <v>0</v>
      </c>
      <c r="O70" s="122">
        <v>3.4129692832764505E-3</v>
      </c>
      <c r="P70" s="122">
        <v>1.5220700152207001E-3</v>
      </c>
      <c r="Q70" s="122">
        <v>7.5392038600723759E-5</v>
      </c>
      <c r="R70" s="122">
        <v>3.559352197899982E-4</v>
      </c>
      <c r="S70" s="122">
        <v>3.8984973064927703E-4</v>
      </c>
      <c r="T70" s="122">
        <v>2.2745796766305892E-4</v>
      </c>
      <c r="U70" s="122">
        <v>4.0996207850773806E-4</v>
      </c>
      <c r="V70" s="124">
        <v>8.9880159786950731E-3</v>
      </c>
      <c r="W70" s="122">
        <v>8.7097175563021032E-4</v>
      </c>
      <c r="X70" s="122">
        <v>0</v>
      </c>
      <c r="Y70" s="122">
        <v>0</v>
      </c>
      <c r="Z70" s="122">
        <v>1.2135922330097086E-3</v>
      </c>
      <c r="AA70" s="122">
        <v>0</v>
      </c>
      <c r="AB70" s="122">
        <v>1.4979535001476856E-3</v>
      </c>
      <c r="AC70" s="122">
        <v>1.5168752370117557E-3</v>
      </c>
      <c r="AD70" s="122">
        <v>0</v>
      </c>
      <c r="AE70" s="122">
        <v>3.7230081906180194E-4</v>
      </c>
      <c r="AF70" s="122">
        <v>1.4180602006688963E-3</v>
      </c>
      <c r="AG70" s="122">
        <v>1.537830633586221E-3</v>
      </c>
      <c r="AH70" s="122">
        <v>2.8768699654775604E-4</v>
      </c>
      <c r="AI70" s="124">
        <v>7.7519379844961239E-3</v>
      </c>
      <c r="AJ70" s="122">
        <v>3.3589995349077566E-4</v>
      </c>
      <c r="AK70" s="122">
        <v>1.0376679462571977E-2</v>
      </c>
      <c r="AL70" s="122">
        <v>3.0967610924967004E-3</v>
      </c>
      <c r="AM70" s="122">
        <v>0</v>
      </c>
      <c r="AN70" s="122">
        <v>0</v>
      </c>
      <c r="AO70" s="122">
        <v>9.8885885687916147E-3</v>
      </c>
      <c r="AP70" s="122">
        <v>7.8700320422733154E-4</v>
      </c>
      <c r="AQ70" s="122">
        <v>4.2855102137993428E-4</v>
      </c>
      <c r="AR70" s="122">
        <v>2.9766141660950707E-3</v>
      </c>
      <c r="AS70" s="122">
        <v>1.3468931947795103E-3</v>
      </c>
      <c r="AT70" s="122">
        <v>1.8789397122999838E-3</v>
      </c>
      <c r="AU70" s="122">
        <v>8.5420147537678824E-4</v>
      </c>
      <c r="AV70" s="122">
        <v>5.8108074358355322E-4</v>
      </c>
      <c r="AW70" s="122">
        <v>9.7934687694482369E-4</v>
      </c>
      <c r="AX70" s="122">
        <v>1.909798736594682E-3</v>
      </c>
      <c r="AY70" s="122">
        <v>7.7510838218922519E-4</v>
      </c>
      <c r="AZ70" s="122">
        <v>6.0242194041128065E-4</v>
      </c>
      <c r="BA70" s="122">
        <v>5.1894135962636225E-5</v>
      </c>
      <c r="BB70" s="122">
        <v>1.7440402873306375E-4</v>
      </c>
      <c r="BC70" s="122">
        <v>1.3306391996451628E-3</v>
      </c>
      <c r="BD70" s="122">
        <v>8.307564499007707E-4</v>
      </c>
      <c r="BE70" s="122">
        <v>2.7497154044556389E-4</v>
      </c>
      <c r="BF70" s="122">
        <v>0</v>
      </c>
      <c r="BG70" s="122">
        <v>2.5706940874035988E-3</v>
      </c>
      <c r="BH70" s="122">
        <v>2.0086999759614593E-3</v>
      </c>
      <c r="BI70" s="122">
        <v>2.8992043294784652E-3</v>
      </c>
      <c r="BJ70" s="122">
        <v>1.8779342723004694E-3</v>
      </c>
      <c r="BK70" s="122">
        <v>5.5760574232531729E-4</v>
      </c>
      <c r="BL70" s="124">
        <v>1.5901060070671379E-3</v>
      </c>
      <c r="BM70" s="124">
        <v>4.1662818499933296E-4</v>
      </c>
      <c r="BN70" s="122">
        <v>5.2616788342989707E-4</v>
      </c>
      <c r="BO70" s="122">
        <v>2.5675188053404389E-4</v>
      </c>
      <c r="BP70" s="122">
        <v>2.5311616999075352E-4</v>
      </c>
      <c r="BQ70" s="122">
        <v>1.1039860944730229E-3</v>
      </c>
      <c r="BR70" s="122">
        <v>4.6244078502143023E-3</v>
      </c>
      <c r="BS70" s="122">
        <v>8.3469808230757041E-4</v>
      </c>
      <c r="BT70" s="122">
        <v>1.8783586961980815E-3</v>
      </c>
      <c r="BU70" s="122">
        <v>2.0947716052415839E-3</v>
      </c>
      <c r="BV70" s="122">
        <v>2.7754195781362243E-4</v>
      </c>
      <c r="BW70" s="122">
        <v>9.0031615753439001E-4</v>
      </c>
      <c r="BX70" s="122">
        <v>4.4187957897713714E-5</v>
      </c>
      <c r="BY70" s="122">
        <v>0</v>
      </c>
      <c r="BZ70" s="122">
        <v>1.2630249447426588E-4</v>
      </c>
      <c r="CA70" s="122">
        <v>3.194134586089298E-4</v>
      </c>
      <c r="CB70" s="122">
        <v>1.4977089101536568E-4</v>
      </c>
      <c r="CC70" s="122">
        <v>0</v>
      </c>
      <c r="CD70" s="122">
        <v>0</v>
      </c>
      <c r="CE70" s="122">
        <v>2.0080321285140563E-4</v>
      </c>
      <c r="CF70" s="122">
        <v>5.0075112669003505E-5</v>
      </c>
      <c r="CG70" s="122">
        <v>5.4791245355196704E-4</v>
      </c>
      <c r="CH70" s="122">
        <v>4.2403683062757451E-4</v>
      </c>
      <c r="CI70" s="122">
        <v>4.1295806270547672E-4</v>
      </c>
      <c r="CJ70" s="122">
        <v>2.4819438584299224E-4</v>
      </c>
      <c r="CK70" s="122">
        <v>6.5121655392480076E-5</v>
      </c>
      <c r="CL70" s="122">
        <v>3.8645849435770598E-4</v>
      </c>
      <c r="CM70" s="122">
        <v>1.7969721020081163E-4</v>
      </c>
      <c r="CN70" s="122">
        <v>1.4550820764671812E-3</v>
      </c>
      <c r="CO70" s="122">
        <v>1.4257588889245551E-3</v>
      </c>
      <c r="CP70" s="122">
        <v>8.122220073486753E-4</v>
      </c>
      <c r="CQ70" s="122">
        <v>8.5618791606884687E-4</v>
      </c>
      <c r="CR70" s="122">
        <v>3.8928221822569263E-3</v>
      </c>
      <c r="CS70" s="122">
        <v>2.9759478189971462E-3</v>
      </c>
      <c r="CT70" s="122">
        <v>2.6407945347034847E-3</v>
      </c>
      <c r="CU70" s="122">
        <v>6.7003278374691902E-4</v>
      </c>
      <c r="CV70" s="122">
        <v>9.4735844885843301E-5</v>
      </c>
      <c r="CW70" s="122">
        <v>2.3143326621768615E-5</v>
      </c>
      <c r="CX70" s="122">
        <v>8.3121953312275776E-4</v>
      </c>
      <c r="CY70" s="122">
        <v>7.3978753595679489E-4</v>
      </c>
      <c r="CZ70" s="122">
        <v>9.3829529470115212E-3</v>
      </c>
      <c r="DA70" s="122">
        <v>8.1226647338890068E-3</v>
      </c>
      <c r="DB70" s="122">
        <v>5.2044118618321117E-3</v>
      </c>
      <c r="DC70" s="122">
        <v>4.5628533042662677E-4</v>
      </c>
      <c r="DD70" s="122">
        <v>1.3393400706197493E-3</v>
      </c>
      <c r="DE70" s="122">
        <v>2.1839468647979286E-3</v>
      </c>
      <c r="DF70" s="122">
        <v>0</v>
      </c>
      <c r="DG70" s="127">
        <v>2.0130561067494815E-4</v>
      </c>
      <c r="DH70" s="127">
        <v>1.2046029631592149E-3</v>
      </c>
      <c r="DI70" s="121"/>
    </row>
    <row r="71" spans="2:113" x14ac:dyDescent="0.15">
      <c r="B71" s="265" t="s">
        <v>122</v>
      </c>
      <c r="C71" s="266" t="s">
        <v>37</v>
      </c>
      <c r="D71" s="122">
        <v>1.1229412743303943E-4</v>
      </c>
      <c r="E71" s="122">
        <v>1.5252136887928568E-3</v>
      </c>
      <c r="F71" s="122">
        <v>1.2420431609998447E-3</v>
      </c>
      <c r="G71" s="122">
        <v>4.1030316845224525E-4</v>
      </c>
      <c r="H71" s="122">
        <v>3.0557677616501145E-3</v>
      </c>
      <c r="I71" s="122">
        <v>0</v>
      </c>
      <c r="J71" s="122">
        <v>4.7404598246029864E-4</v>
      </c>
      <c r="K71" s="122">
        <v>1.5502718617844966E-3</v>
      </c>
      <c r="L71" s="122">
        <v>2.5853154084798345E-3</v>
      </c>
      <c r="M71" s="122">
        <v>0</v>
      </c>
      <c r="N71" s="122">
        <v>0</v>
      </c>
      <c r="O71" s="122">
        <v>3.7921880925293893E-4</v>
      </c>
      <c r="P71" s="122">
        <v>1.0992727887705056E-3</v>
      </c>
      <c r="Q71" s="122">
        <v>3.7696019300361881E-4</v>
      </c>
      <c r="R71" s="122">
        <v>4.7458029305333095E-4</v>
      </c>
      <c r="S71" s="122">
        <v>1.3113127303657499E-3</v>
      </c>
      <c r="T71" s="122">
        <v>5.3073525788047084E-4</v>
      </c>
      <c r="U71" s="122">
        <v>3.0747155888080353E-4</v>
      </c>
      <c r="V71" s="124">
        <v>3.3288948069241014E-4</v>
      </c>
      <c r="W71" s="122">
        <v>9.9539629214881182E-4</v>
      </c>
      <c r="X71" s="122">
        <v>0</v>
      </c>
      <c r="Y71" s="122">
        <v>0</v>
      </c>
      <c r="Z71" s="122">
        <v>3.6407766990291263E-3</v>
      </c>
      <c r="AA71" s="122">
        <v>0</v>
      </c>
      <c r="AB71" s="122">
        <v>3.048651841849867E-3</v>
      </c>
      <c r="AC71" s="122">
        <v>6.4467197572999624E-4</v>
      </c>
      <c r="AD71" s="122">
        <v>0</v>
      </c>
      <c r="AE71" s="122">
        <v>4.9640109208240262E-4</v>
      </c>
      <c r="AF71" s="122">
        <v>5.1906354515050162E-4</v>
      </c>
      <c r="AG71" s="122">
        <v>5.1261021119540701E-4</v>
      </c>
      <c r="AH71" s="122">
        <v>2.8768699654775604E-4</v>
      </c>
      <c r="AI71" s="124">
        <v>3.2299741602067185E-4</v>
      </c>
      <c r="AJ71" s="122">
        <v>8.7850757066818257E-4</v>
      </c>
      <c r="AK71" s="122">
        <v>8.9971209213051827E-4</v>
      </c>
      <c r="AL71" s="122">
        <v>5.0766575286831156E-4</v>
      </c>
      <c r="AM71" s="122">
        <v>0</v>
      </c>
      <c r="AN71" s="122">
        <v>0</v>
      </c>
      <c r="AO71" s="122">
        <v>3.9554354275166457E-4</v>
      </c>
      <c r="AP71" s="122">
        <v>5.6214514587666533E-5</v>
      </c>
      <c r="AQ71" s="122">
        <v>1.9046712061330414E-4</v>
      </c>
      <c r="AR71" s="122">
        <v>3.364868187759645E-4</v>
      </c>
      <c r="AS71" s="122">
        <v>3.0688705703836941E-4</v>
      </c>
      <c r="AT71" s="122">
        <v>5.1856042239103496E-4</v>
      </c>
      <c r="AU71" s="122">
        <v>6.5602673308937337E-4</v>
      </c>
      <c r="AV71" s="122">
        <v>4.36226804638656E-4</v>
      </c>
      <c r="AW71" s="122">
        <v>3.2805708193225621E-4</v>
      </c>
      <c r="AX71" s="122">
        <v>6.9536261691396115E-4</v>
      </c>
      <c r="AY71" s="122">
        <v>1.4001345041016152E-3</v>
      </c>
      <c r="AZ71" s="122">
        <v>3.1652678224999489E-4</v>
      </c>
      <c r="BA71" s="122">
        <v>4.3245113302196853E-4</v>
      </c>
      <c r="BB71" s="122">
        <v>3.0520705028286153E-4</v>
      </c>
      <c r="BC71" s="122">
        <v>6.4067813316248581E-4</v>
      </c>
      <c r="BD71" s="122">
        <v>3.4614852079198783E-4</v>
      </c>
      <c r="BE71" s="122">
        <v>1.8698064750298344E-4</v>
      </c>
      <c r="BF71" s="122">
        <v>0</v>
      </c>
      <c r="BG71" s="122">
        <v>0</v>
      </c>
      <c r="BH71" s="122">
        <v>2.8648671788302778E-4</v>
      </c>
      <c r="BI71" s="122">
        <v>4.5098734014109462E-4</v>
      </c>
      <c r="BJ71" s="122">
        <v>1.2519561815336463E-4</v>
      </c>
      <c r="BK71" s="122">
        <v>7.4009489435905758E-4</v>
      </c>
      <c r="BL71" s="124">
        <v>1.0600706713780918E-3</v>
      </c>
      <c r="BM71" s="124">
        <v>8.2094223645188765E-4</v>
      </c>
      <c r="BN71" s="122">
        <v>1.2974821670941781E-3</v>
      </c>
      <c r="BO71" s="122">
        <v>7.4249868154439727E-4</v>
      </c>
      <c r="BP71" s="122">
        <v>1.0847835856746578E-3</v>
      </c>
      <c r="BQ71" s="122">
        <v>8.769251246877912E-4</v>
      </c>
      <c r="BR71" s="122">
        <v>2.5941800135348522E-3</v>
      </c>
      <c r="BS71" s="122">
        <v>8.3385281842675255E-2</v>
      </c>
      <c r="BT71" s="122">
        <v>8.4275023856159904E-3</v>
      </c>
      <c r="BU71" s="122">
        <v>2.768029475074373E-3</v>
      </c>
      <c r="BV71" s="122">
        <v>1.1836348200875073E-3</v>
      </c>
      <c r="BW71" s="122">
        <v>2.097946022905718E-3</v>
      </c>
      <c r="BX71" s="122">
        <v>2.651277473862823E-4</v>
      </c>
      <c r="BY71" s="122">
        <v>0</v>
      </c>
      <c r="BZ71" s="122">
        <v>8.2096621408272816E-3</v>
      </c>
      <c r="CA71" s="122">
        <v>1.1941149298764608E-3</v>
      </c>
      <c r="CB71" s="122">
        <v>1.123686468807176E-2</v>
      </c>
      <c r="CC71" s="122">
        <v>0</v>
      </c>
      <c r="CD71" s="122">
        <v>0</v>
      </c>
      <c r="CE71" s="122">
        <v>8.0321285140562252E-4</v>
      </c>
      <c r="CF71" s="122">
        <v>1.8027040560841261E-3</v>
      </c>
      <c r="CG71" s="122">
        <v>6.5251392195734255E-3</v>
      </c>
      <c r="CH71" s="122">
        <v>6.0576690089653498E-4</v>
      </c>
      <c r="CI71" s="122">
        <v>4.9795525619437094E-3</v>
      </c>
      <c r="CJ71" s="122">
        <v>4.9638877168598449E-4</v>
      </c>
      <c r="CK71" s="122">
        <v>1.5466393155714019E-4</v>
      </c>
      <c r="CL71" s="122">
        <v>1.4685422785592828E-3</v>
      </c>
      <c r="CM71" s="122">
        <v>8.086374459036524E-4</v>
      </c>
      <c r="CN71" s="122">
        <v>4.0399552526558819E-3</v>
      </c>
      <c r="CO71" s="122">
        <v>6.6045003691458286E-3</v>
      </c>
      <c r="CP71" s="122">
        <v>1.0267048750901004E-2</v>
      </c>
      <c r="CQ71" s="122">
        <v>3.8342925936309512E-3</v>
      </c>
      <c r="CR71" s="122">
        <v>3.8928221822569263E-3</v>
      </c>
      <c r="CS71" s="122">
        <v>4.9164288626172038E-3</v>
      </c>
      <c r="CT71" s="122">
        <v>8.0946093346345952E-3</v>
      </c>
      <c r="CU71" s="122">
        <v>2.1616533856597033E-3</v>
      </c>
      <c r="CV71" s="122">
        <v>4.7367922442921655E-4</v>
      </c>
      <c r="CW71" s="122">
        <v>1.3885995973061168E-4</v>
      </c>
      <c r="CX71" s="122">
        <v>1.0725413330616228E-3</v>
      </c>
      <c r="CY71" s="122">
        <v>8.4992960086351381E-4</v>
      </c>
      <c r="CZ71" s="122">
        <v>1.2765369260665588E-2</v>
      </c>
      <c r="DA71" s="122">
        <v>8.5975282106394418E-3</v>
      </c>
      <c r="DB71" s="122">
        <v>1.5943464764546594E-2</v>
      </c>
      <c r="DC71" s="122">
        <v>6.1471773682476106E-3</v>
      </c>
      <c r="DD71" s="122">
        <v>1.7046146353342263E-3</v>
      </c>
      <c r="DE71" s="122">
        <v>5.4936395361927281E-3</v>
      </c>
      <c r="DF71" s="122">
        <v>0</v>
      </c>
      <c r="DG71" s="127">
        <v>8.0522244269979584E-4</v>
      </c>
      <c r="DH71" s="127">
        <v>2.9723715965460965E-3</v>
      </c>
      <c r="DI71" s="121"/>
    </row>
    <row r="72" spans="2:113" x14ac:dyDescent="0.15">
      <c r="B72" s="265" t="s">
        <v>123</v>
      </c>
      <c r="C72" s="266" t="s">
        <v>39</v>
      </c>
      <c r="D72" s="122">
        <v>0</v>
      </c>
      <c r="E72" s="122">
        <v>8.5793269994598198E-4</v>
      </c>
      <c r="F72" s="122">
        <v>7.7627697562490292E-4</v>
      </c>
      <c r="G72" s="122">
        <v>3.9510675480586581E-4</v>
      </c>
      <c r="H72" s="122">
        <v>3.8197097020626432E-4</v>
      </c>
      <c r="I72" s="122">
        <v>0</v>
      </c>
      <c r="J72" s="122">
        <v>1.1851149561507466E-3</v>
      </c>
      <c r="K72" s="122">
        <v>1.5363836480171103E-3</v>
      </c>
      <c r="L72" s="122">
        <v>1.889630534925261E-3</v>
      </c>
      <c r="M72" s="122">
        <v>4.0420371867421178E-4</v>
      </c>
      <c r="N72" s="122">
        <v>0</v>
      </c>
      <c r="O72" s="122">
        <v>0</v>
      </c>
      <c r="P72" s="122">
        <v>5.0735667174023336E-4</v>
      </c>
      <c r="Q72" s="122">
        <v>2.6387213510253318E-4</v>
      </c>
      <c r="R72" s="122">
        <v>2.9661268315833185E-4</v>
      </c>
      <c r="S72" s="122">
        <v>2.2327757300822228E-3</v>
      </c>
      <c r="T72" s="122">
        <v>6.2550941107341208E-4</v>
      </c>
      <c r="U72" s="122">
        <v>8.0284240374432032E-4</v>
      </c>
      <c r="V72" s="124">
        <v>1.0319573901464714E-2</v>
      </c>
      <c r="W72" s="122">
        <v>4.8525569242254575E-3</v>
      </c>
      <c r="X72" s="122">
        <v>0</v>
      </c>
      <c r="Y72" s="122">
        <v>0</v>
      </c>
      <c r="Z72" s="122">
        <v>6.0679611650485436E-3</v>
      </c>
      <c r="AA72" s="122">
        <v>0</v>
      </c>
      <c r="AB72" s="122">
        <v>3.6710409721929195E-3</v>
      </c>
      <c r="AC72" s="122">
        <v>2.1236253318164581E-3</v>
      </c>
      <c r="AD72" s="122">
        <v>0</v>
      </c>
      <c r="AE72" s="122">
        <v>0</v>
      </c>
      <c r="AF72" s="122">
        <v>6.9565217391304342E-5</v>
      </c>
      <c r="AG72" s="122">
        <v>1.0252204223908141E-4</v>
      </c>
      <c r="AH72" s="122">
        <v>5.7537399309551208E-4</v>
      </c>
      <c r="AI72" s="124">
        <v>3.2299741602067185E-4</v>
      </c>
      <c r="AJ72" s="122">
        <v>4.5217301431450573E-3</v>
      </c>
      <c r="AK72" s="122">
        <v>4.7984644913627637E-4</v>
      </c>
      <c r="AL72" s="122">
        <v>2.8048532845974211E-3</v>
      </c>
      <c r="AM72" s="122">
        <v>0</v>
      </c>
      <c r="AN72" s="122">
        <v>0</v>
      </c>
      <c r="AO72" s="122">
        <v>6.592392379194409E-5</v>
      </c>
      <c r="AP72" s="122">
        <v>0</v>
      </c>
      <c r="AQ72" s="122">
        <v>0</v>
      </c>
      <c r="AR72" s="122">
        <v>3.2354501805381203E-4</v>
      </c>
      <c r="AS72" s="122">
        <v>1.6196816899247273E-4</v>
      </c>
      <c r="AT72" s="122">
        <v>1.0101826410214967E-4</v>
      </c>
      <c r="AU72" s="122">
        <v>3.9634948457482975E-4</v>
      </c>
      <c r="AV72" s="122">
        <v>2.6639804863429377E-5</v>
      </c>
      <c r="AW72" s="122">
        <v>2.170965983375225E-4</v>
      </c>
      <c r="AX72" s="122">
        <v>9.5000244845991875E-4</v>
      </c>
      <c r="AY72" s="122">
        <v>8.7579648085596288E-4</v>
      </c>
      <c r="AZ72" s="122">
        <v>1.8378974453225509E-4</v>
      </c>
      <c r="BA72" s="122">
        <v>5.1894135962636225E-5</v>
      </c>
      <c r="BB72" s="122">
        <v>9.810226616234835E-5</v>
      </c>
      <c r="BC72" s="122">
        <v>1.0842245330442068E-3</v>
      </c>
      <c r="BD72" s="122">
        <v>3.0768757403732252E-4</v>
      </c>
      <c r="BE72" s="122">
        <v>3.1896698691685413E-4</v>
      </c>
      <c r="BF72" s="122">
        <v>0</v>
      </c>
      <c r="BG72" s="122">
        <v>0</v>
      </c>
      <c r="BH72" s="122">
        <v>5.9273114044764375E-5</v>
      </c>
      <c r="BI72" s="122">
        <v>2.577070515091969E-4</v>
      </c>
      <c r="BJ72" s="122">
        <v>1.5649452269170579E-3</v>
      </c>
      <c r="BK72" s="122">
        <v>1.1152114846506346E-4</v>
      </c>
      <c r="BL72" s="124">
        <v>0</v>
      </c>
      <c r="BM72" s="124">
        <v>8.455705035454443E-4</v>
      </c>
      <c r="BN72" s="122">
        <v>7.1750165922258695E-4</v>
      </c>
      <c r="BO72" s="122">
        <v>5.0968717906014933E-3</v>
      </c>
      <c r="BP72" s="122">
        <v>6.4828733334366465E-3</v>
      </c>
      <c r="BQ72" s="122">
        <v>1.0570079627933197E-3</v>
      </c>
      <c r="BR72" s="122">
        <v>3.2709226257613354E-3</v>
      </c>
      <c r="BS72" s="122">
        <v>2.8105024037191613E-3</v>
      </c>
      <c r="BT72" s="122">
        <v>0</v>
      </c>
      <c r="BU72" s="122">
        <v>1.581854278032225E-3</v>
      </c>
      <c r="BV72" s="122">
        <v>4.5427088095082611E-3</v>
      </c>
      <c r="BW72" s="122">
        <v>6.7000272188605763E-5</v>
      </c>
      <c r="BX72" s="122">
        <v>3.5350366318170972E-5</v>
      </c>
      <c r="BY72" s="122">
        <v>0</v>
      </c>
      <c r="BZ72" s="122">
        <v>4.7205557309756868E-2</v>
      </c>
      <c r="CA72" s="122">
        <v>3.2137907989267709E-3</v>
      </c>
      <c r="CB72" s="122">
        <v>0</v>
      </c>
      <c r="CC72" s="122">
        <v>0</v>
      </c>
      <c r="CD72" s="122">
        <v>1.5432098765432098E-3</v>
      </c>
      <c r="CE72" s="122">
        <v>3.4136546184738957E-3</v>
      </c>
      <c r="CF72" s="122">
        <v>3.054581872809214E-3</v>
      </c>
      <c r="CG72" s="122">
        <v>1.9734810372480847E-2</v>
      </c>
      <c r="CH72" s="122">
        <v>2.0596074630482189E-3</v>
      </c>
      <c r="CI72" s="122">
        <v>1.4678053083152915E-2</v>
      </c>
      <c r="CJ72" s="122">
        <v>4.4674989451738605E-3</v>
      </c>
      <c r="CK72" s="122">
        <v>2.4420620772180028E-4</v>
      </c>
      <c r="CL72" s="122">
        <v>4.4056268356778483E-3</v>
      </c>
      <c r="CM72" s="122">
        <v>1.4974767516734303E-3</v>
      </c>
      <c r="CN72" s="122">
        <v>3.6310406931077982E-2</v>
      </c>
      <c r="CO72" s="122">
        <v>1.039760750703517E-2</v>
      </c>
      <c r="CP72" s="122">
        <v>4.5006241099840019E-3</v>
      </c>
      <c r="CQ72" s="122">
        <v>4.4389838987197033E-3</v>
      </c>
      <c r="CR72" s="122">
        <v>2.0875543515377785E-2</v>
      </c>
      <c r="CS72" s="122">
        <v>4.8593558907460256E-3</v>
      </c>
      <c r="CT72" s="122">
        <v>4.4491647052069582E-3</v>
      </c>
      <c r="CU72" s="122">
        <v>5.5836065312243256E-5</v>
      </c>
      <c r="CV72" s="122">
        <v>6.5262470921358725E-4</v>
      </c>
      <c r="CW72" s="122">
        <v>1.1571663310884306E-4</v>
      </c>
      <c r="CX72" s="122">
        <v>3.7378065457197556E-3</v>
      </c>
      <c r="CY72" s="122">
        <v>1.5713601260025222E-3</v>
      </c>
      <c r="CZ72" s="122">
        <v>5.702135963378839E-2</v>
      </c>
      <c r="DA72" s="122">
        <v>2.0789856249661554E-2</v>
      </c>
      <c r="DB72" s="122">
        <v>1.1267419589194902E-2</v>
      </c>
      <c r="DC72" s="122">
        <v>1.944282491317904E-2</v>
      </c>
      <c r="DD72" s="122">
        <v>3.6527456471447707E-4</v>
      </c>
      <c r="DE72" s="122">
        <v>1.833839918946302E-2</v>
      </c>
      <c r="DF72" s="122">
        <v>0</v>
      </c>
      <c r="DG72" s="127">
        <v>1.2567221694993242E-2</v>
      </c>
      <c r="DH72" s="127">
        <v>4.8642720302004734E-3</v>
      </c>
      <c r="DI72" s="121"/>
    </row>
    <row r="73" spans="2:113" x14ac:dyDescent="0.15">
      <c r="B73" s="267" t="s">
        <v>124</v>
      </c>
      <c r="C73" s="268" t="s">
        <v>401</v>
      </c>
      <c r="D73" s="123">
        <v>6.5542339045084011E-2</v>
      </c>
      <c r="E73" s="123">
        <v>3.6414476819929459E-2</v>
      </c>
      <c r="F73" s="123">
        <v>3.8969104176370131E-2</v>
      </c>
      <c r="G73" s="123">
        <v>5.1819770534153937E-2</v>
      </c>
      <c r="H73" s="123">
        <v>6.608097784568373E-2</v>
      </c>
      <c r="I73" s="123">
        <v>0</v>
      </c>
      <c r="J73" s="123">
        <v>1.2325195543967766E-2</v>
      </c>
      <c r="K73" s="123">
        <v>6.9559118653954324E-2</v>
      </c>
      <c r="L73" s="123">
        <v>5.7666635329510198E-2</v>
      </c>
      <c r="M73" s="123">
        <v>5.7396928051738079E-2</v>
      </c>
      <c r="N73" s="123">
        <v>0</v>
      </c>
      <c r="O73" s="123">
        <v>6.8638604474781956E-2</v>
      </c>
      <c r="P73" s="123">
        <v>9.3522746490783015E-2</v>
      </c>
      <c r="Q73" s="123">
        <v>6.046441495778046E-2</v>
      </c>
      <c r="R73" s="123">
        <v>6.6381918490834663E-2</v>
      </c>
      <c r="S73" s="123">
        <v>0.10738588035157358</v>
      </c>
      <c r="T73" s="123">
        <v>6.6152358928672966E-2</v>
      </c>
      <c r="U73" s="123">
        <v>4.9793310785419015E-2</v>
      </c>
      <c r="V73" s="133">
        <v>2.3302263648468709E-2</v>
      </c>
      <c r="W73" s="123">
        <v>2.5755879059350503E-2</v>
      </c>
      <c r="X73" s="123">
        <v>0</v>
      </c>
      <c r="Y73" s="123">
        <v>3.125E-2</v>
      </c>
      <c r="Z73" s="123">
        <v>3.3980582524271843E-2</v>
      </c>
      <c r="AA73" s="123">
        <v>6.25E-2</v>
      </c>
      <c r="AB73" s="123">
        <v>5.4886282121608509E-2</v>
      </c>
      <c r="AC73" s="123">
        <v>5.1915054986727341E-2</v>
      </c>
      <c r="AD73" s="123">
        <v>0</v>
      </c>
      <c r="AE73" s="123">
        <v>2.2834450235790518E-2</v>
      </c>
      <c r="AF73" s="123">
        <v>5.9248160535117056E-2</v>
      </c>
      <c r="AG73" s="123">
        <v>3.7728111543981958E-2</v>
      </c>
      <c r="AH73" s="123">
        <v>8.8319907940161105E-2</v>
      </c>
      <c r="AI73" s="133">
        <v>3.5206718346253232E-2</v>
      </c>
      <c r="AJ73" s="123">
        <v>3.1807141749780374E-2</v>
      </c>
      <c r="AK73" s="123">
        <v>3.8867562380038391E-2</v>
      </c>
      <c r="AL73" s="123">
        <v>4.3760787897248452E-2</v>
      </c>
      <c r="AM73" s="123">
        <v>0</v>
      </c>
      <c r="AN73" s="123">
        <v>0</v>
      </c>
      <c r="AO73" s="123">
        <v>3.553299492385787E-2</v>
      </c>
      <c r="AP73" s="123">
        <v>4.0474450503119909E-2</v>
      </c>
      <c r="AQ73" s="123">
        <v>2.2665587352983192E-2</v>
      </c>
      <c r="AR73" s="123">
        <v>3.7233560677632685E-2</v>
      </c>
      <c r="AS73" s="123">
        <v>2.9938537342187592E-2</v>
      </c>
      <c r="AT73" s="123">
        <v>2.7948386401594742E-2</v>
      </c>
      <c r="AU73" s="123">
        <v>3.5404942751417118E-2</v>
      </c>
      <c r="AV73" s="123">
        <v>3.6804555406631648E-2</v>
      </c>
      <c r="AW73" s="123">
        <v>5.0602804888050523E-2</v>
      </c>
      <c r="AX73" s="123">
        <v>5.4532099309534302E-2</v>
      </c>
      <c r="AY73" s="123">
        <v>3.9921881233638185E-2</v>
      </c>
      <c r="AZ73" s="123">
        <v>5.0715758949539502E-2</v>
      </c>
      <c r="BA73" s="123">
        <v>5.8432797093928387E-2</v>
      </c>
      <c r="BB73" s="123">
        <v>4.5988162326549745E-2</v>
      </c>
      <c r="BC73" s="123">
        <v>4.4946035188014391E-2</v>
      </c>
      <c r="BD73" s="123">
        <v>5.2549191550899217E-2</v>
      </c>
      <c r="BE73" s="123">
        <v>4.4187926549602116E-2</v>
      </c>
      <c r="BF73" s="123">
        <v>0</v>
      </c>
      <c r="BG73" s="123">
        <v>1.2853470437017995E-2</v>
      </c>
      <c r="BH73" s="123">
        <v>5.1076959552685569E-2</v>
      </c>
      <c r="BI73" s="123">
        <v>3.2954289211738555E-2</v>
      </c>
      <c r="BJ73" s="123">
        <v>2.7417840375586856E-2</v>
      </c>
      <c r="BK73" s="123">
        <v>0.10017640618029929</v>
      </c>
      <c r="BL73" s="133">
        <v>5.8303886925795056E-3</v>
      </c>
      <c r="BM73" s="133">
        <v>5.5649621853482337E-2</v>
      </c>
      <c r="BN73" s="123">
        <v>6.1579579902778528E-2</v>
      </c>
      <c r="BO73" s="123">
        <v>3.7909068198850863E-2</v>
      </c>
      <c r="BP73" s="123">
        <v>3.4134523495895901E-2</v>
      </c>
      <c r="BQ73" s="123">
        <v>1.2370908008988483E-3</v>
      </c>
      <c r="BR73" s="123">
        <v>9.436799759380405E-3</v>
      </c>
      <c r="BS73" s="123">
        <v>1.9483332452850124E-2</v>
      </c>
      <c r="BT73" s="123">
        <v>1.7789161769875949E-2</v>
      </c>
      <c r="BU73" s="123">
        <v>9.6023295929160511E-3</v>
      </c>
      <c r="BV73" s="123">
        <v>5.2753379481486323E-3</v>
      </c>
      <c r="BW73" s="123">
        <v>1.561943845396872E-3</v>
      </c>
      <c r="BX73" s="123">
        <v>4.3215822823964014E-3</v>
      </c>
      <c r="BY73" s="123">
        <v>6.747794562732989E-4</v>
      </c>
      <c r="BZ73" s="123">
        <v>2.3681717713924851E-3</v>
      </c>
      <c r="CA73" s="123">
        <v>1.196080551160208E-2</v>
      </c>
      <c r="CB73" s="123">
        <v>8.4571979080649604E-2</v>
      </c>
      <c r="CC73" s="123">
        <v>2.0833333333333332E-2</v>
      </c>
      <c r="CD73" s="123">
        <v>3.0864197530864196E-3</v>
      </c>
      <c r="CE73" s="123">
        <v>7.8313253012048199E-3</v>
      </c>
      <c r="CF73" s="123">
        <v>7.1607411116675016E-3</v>
      </c>
      <c r="CG73" s="123">
        <v>7.7703947958278957E-3</v>
      </c>
      <c r="CH73" s="123">
        <v>3.6951780954688636E-3</v>
      </c>
      <c r="CI73" s="123">
        <v>4.0012829765054929E-3</v>
      </c>
      <c r="CJ73" s="123">
        <v>3.3754436474646944E-3</v>
      </c>
      <c r="CK73" s="123">
        <v>1.1412570107532133E-2</v>
      </c>
      <c r="CL73" s="123">
        <v>5.3331272221363423E-3</v>
      </c>
      <c r="CM73" s="123">
        <v>2.5801524431333205E-2</v>
      </c>
      <c r="CN73" s="123">
        <v>8.9320141858601574E-3</v>
      </c>
      <c r="CO73" s="123">
        <v>8.7337763083277162E-3</v>
      </c>
      <c r="CP73" s="123">
        <v>3.1325047028005835E-2</v>
      </c>
      <c r="CQ73" s="123">
        <v>5.3166108701507883E-2</v>
      </c>
      <c r="CR73" s="123">
        <v>3.0937692080041889E-2</v>
      </c>
      <c r="CS73" s="123">
        <v>2.5018344883815737E-2</v>
      </c>
      <c r="CT73" s="123">
        <v>1.993512830816924E-2</v>
      </c>
      <c r="CU73" s="123">
        <v>3.602223870715579E-2</v>
      </c>
      <c r="CV73" s="123">
        <v>1.8484015957726762E-2</v>
      </c>
      <c r="CW73" s="123">
        <v>5.2535351431414754E-3</v>
      </c>
      <c r="CX73" s="123">
        <v>5.8238994385246122E-2</v>
      </c>
      <c r="CY73" s="123">
        <v>9.0261422191056095E-3</v>
      </c>
      <c r="CZ73" s="123">
        <v>6.0468822415012724E-2</v>
      </c>
      <c r="DA73" s="123">
        <v>0.1013666904098405</v>
      </c>
      <c r="DB73" s="123">
        <v>3.610065385377452E-2</v>
      </c>
      <c r="DC73" s="123">
        <v>2.1052498162184085E-2</v>
      </c>
      <c r="DD73" s="123">
        <v>3.3605259953731891E-2</v>
      </c>
      <c r="DE73" s="123">
        <v>2.8638973319824384E-2</v>
      </c>
      <c r="DF73" s="123">
        <v>0.23882651524927948</v>
      </c>
      <c r="DG73" s="128">
        <v>4.0692491300721827E-3</v>
      </c>
      <c r="DH73" s="128">
        <v>3.2770190077659703E-2</v>
      </c>
      <c r="DI73" s="121"/>
    </row>
    <row r="74" spans="2:113" x14ac:dyDescent="0.15">
      <c r="B74" s="265" t="s">
        <v>474</v>
      </c>
      <c r="C74" s="266" t="s">
        <v>405</v>
      </c>
      <c r="D74" s="122">
        <v>4.6123773082681748E-3</v>
      </c>
      <c r="E74" s="122">
        <v>6.6410346032855644E-3</v>
      </c>
      <c r="F74" s="122">
        <v>1.2109920819748486E-2</v>
      </c>
      <c r="G74" s="122">
        <v>1.1306131752906314E-2</v>
      </c>
      <c r="H74" s="122">
        <v>1.4896867838044309E-2</v>
      </c>
      <c r="I74" s="122">
        <v>0</v>
      </c>
      <c r="J74" s="122">
        <v>6.0914908746148376E-2</v>
      </c>
      <c r="K74" s="122">
        <v>5.9580437062087257E-3</v>
      </c>
      <c r="L74" s="122">
        <v>8.4140265112343706E-3</v>
      </c>
      <c r="M74" s="122">
        <v>4.0420371867421184E-3</v>
      </c>
      <c r="N74" s="122">
        <v>0</v>
      </c>
      <c r="O74" s="122">
        <v>1.5168752370117557E-2</v>
      </c>
      <c r="P74" s="122">
        <v>1.8433959073228479E-2</v>
      </c>
      <c r="Q74" s="122">
        <v>9.4617008443908315E-3</v>
      </c>
      <c r="R74" s="122">
        <v>1.3228925668861601E-2</v>
      </c>
      <c r="S74" s="122">
        <v>9.8525659200453652E-3</v>
      </c>
      <c r="T74" s="122">
        <v>8.9845897226908285E-3</v>
      </c>
      <c r="U74" s="122">
        <v>1.2093881315978272E-2</v>
      </c>
      <c r="V74" s="124">
        <v>1.2649800266311585E-2</v>
      </c>
      <c r="W74" s="122">
        <v>4.6037078511882547E-3</v>
      </c>
      <c r="X74" s="122">
        <v>0</v>
      </c>
      <c r="Y74" s="122">
        <v>0</v>
      </c>
      <c r="Z74" s="122">
        <v>1.3349514563106795E-2</v>
      </c>
      <c r="AA74" s="122">
        <v>0</v>
      </c>
      <c r="AB74" s="122">
        <v>9.1143086206169031E-3</v>
      </c>
      <c r="AC74" s="122">
        <v>1.6040955631399317E-2</v>
      </c>
      <c r="AD74" s="122">
        <v>0</v>
      </c>
      <c r="AE74" s="122">
        <v>1.6133035492678085E-3</v>
      </c>
      <c r="AF74" s="122">
        <v>4.3933110367892977E-3</v>
      </c>
      <c r="AG74" s="122">
        <v>6.2538445765839652E-3</v>
      </c>
      <c r="AH74" s="122">
        <v>7.1921749136939009E-3</v>
      </c>
      <c r="AI74" s="124">
        <v>9.0439276485788107E-3</v>
      </c>
      <c r="AJ74" s="122">
        <v>8.8367526226034825E-3</v>
      </c>
      <c r="AK74" s="122">
        <v>1.8833973128598847E-2</v>
      </c>
      <c r="AL74" s="122">
        <v>1.1765153822723119E-2</v>
      </c>
      <c r="AM74" s="122">
        <v>0</v>
      </c>
      <c r="AN74" s="122">
        <v>0</v>
      </c>
      <c r="AO74" s="122">
        <v>9.16342540708023E-3</v>
      </c>
      <c r="AP74" s="122">
        <v>7.1954578672213162E-3</v>
      </c>
      <c r="AQ74" s="122">
        <v>1.8808628160563782E-2</v>
      </c>
      <c r="AR74" s="122">
        <v>1.0340498776999833E-2</v>
      </c>
      <c r="AS74" s="122">
        <v>1.3485981228741678E-2</v>
      </c>
      <c r="AT74" s="122">
        <v>9.4014331124400632E-3</v>
      </c>
      <c r="AU74" s="122">
        <v>6.2595884115611046E-3</v>
      </c>
      <c r="AV74" s="122">
        <v>7.2776616911281126E-3</v>
      </c>
      <c r="AW74" s="122">
        <v>1.3334555506775826E-2</v>
      </c>
      <c r="AX74" s="122">
        <v>5.073208951569463E-3</v>
      </c>
      <c r="AY74" s="122">
        <v>7.5079125647348486E-3</v>
      </c>
      <c r="AZ74" s="122">
        <v>6.9942208335885972E-3</v>
      </c>
      <c r="BA74" s="122">
        <v>7.5073516692613735E-3</v>
      </c>
      <c r="BB74" s="122">
        <v>7.194166185238879E-3</v>
      </c>
      <c r="BC74" s="122">
        <v>9.4623231974767137E-3</v>
      </c>
      <c r="BD74" s="122">
        <v>3.7345579298780017E-3</v>
      </c>
      <c r="BE74" s="122">
        <v>8.5956103543283272E-3</v>
      </c>
      <c r="BF74" s="122">
        <v>0</v>
      </c>
      <c r="BG74" s="122">
        <v>3.8560411311053984E-3</v>
      </c>
      <c r="BH74" s="122">
        <v>4.4751201103797105E-3</v>
      </c>
      <c r="BI74" s="122">
        <v>2.0326643687787908E-2</v>
      </c>
      <c r="BJ74" s="122">
        <v>1.2582159624413145E-2</v>
      </c>
      <c r="BK74" s="122">
        <v>3.0019465509550265E-2</v>
      </c>
      <c r="BL74" s="124">
        <v>2.9151943462897528E-3</v>
      </c>
      <c r="BM74" s="124">
        <v>1.0362343379613953E-2</v>
      </c>
      <c r="BN74" s="122">
        <v>5.3752832636758804E-3</v>
      </c>
      <c r="BO74" s="122">
        <v>1.5124073611458073E-2</v>
      </c>
      <c r="BP74" s="122">
        <v>1.346681337073254E-2</v>
      </c>
      <c r="BQ74" s="122">
        <v>2.8695808767685311E-2</v>
      </c>
      <c r="BR74" s="122">
        <v>7.5945559816527558E-3</v>
      </c>
      <c r="BS74" s="122">
        <v>1.859580537799144E-2</v>
      </c>
      <c r="BT74" s="122">
        <v>2.7924262970217467E-2</v>
      </c>
      <c r="BU74" s="122">
        <v>1.8564159061266468E-2</v>
      </c>
      <c r="BV74" s="122">
        <v>7.8405603082348327E-2</v>
      </c>
      <c r="BW74" s="122">
        <v>0.10085215971189883</v>
      </c>
      <c r="BX74" s="122">
        <v>7.2636165192261806E-2</v>
      </c>
      <c r="BY74" s="122">
        <v>7.057178738272675E-2</v>
      </c>
      <c r="BZ74" s="122">
        <v>6.6308809598989576E-2</v>
      </c>
      <c r="CA74" s="122">
        <v>1.5194252523366323E-2</v>
      </c>
      <c r="CB74" s="122">
        <v>4.6983533297712148E-2</v>
      </c>
      <c r="CC74" s="122">
        <v>6.25E-2</v>
      </c>
      <c r="CD74" s="122">
        <v>2.4691358024691357E-2</v>
      </c>
      <c r="CE74" s="122">
        <v>1.2650602409638554E-2</v>
      </c>
      <c r="CF74" s="122">
        <v>7.1607411116675016E-3</v>
      </c>
      <c r="CG74" s="122">
        <v>9.6332971379045843E-3</v>
      </c>
      <c r="CH74" s="122">
        <v>5.4519021080688148E-4</v>
      </c>
      <c r="CI74" s="122">
        <v>9.8749097907144569E-3</v>
      </c>
      <c r="CJ74" s="122">
        <v>5.3113598570400334E-3</v>
      </c>
      <c r="CK74" s="122">
        <v>3.2560827696240038E-3</v>
      </c>
      <c r="CL74" s="122">
        <v>3.7872932447055186E-3</v>
      </c>
      <c r="CM74" s="122">
        <v>3.7436918791835757E-3</v>
      </c>
      <c r="CN74" s="122">
        <v>1.4669829658603153E-2</v>
      </c>
      <c r="CO74" s="122">
        <v>1.4428786954707411E-2</v>
      </c>
      <c r="CP74" s="122">
        <v>2.644116664615601E-3</v>
      </c>
      <c r="CQ74" s="122">
        <v>4.2328391356212655E-3</v>
      </c>
      <c r="CR74" s="122">
        <v>2.0852778473376285E-2</v>
      </c>
      <c r="CS74" s="122">
        <v>1.7109661638809621E-2</v>
      </c>
      <c r="CT74" s="122">
        <v>9.850354976366802E-3</v>
      </c>
      <c r="CU74" s="122">
        <v>2.4751330094841546E-2</v>
      </c>
      <c r="CV74" s="122">
        <v>6.0894095851622615E-2</v>
      </c>
      <c r="CW74" s="122">
        <v>2.4069059686639359E-3</v>
      </c>
      <c r="CX74" s="122">
        <v>9.1166013310237937E-3</v>
      </c>
      <c r="CY74" s="122">
        <v>4.0532279885672536E-3</v>
      </c>
      <c r="CZ74" s="122">
        <v>3.0075860442803828E-2</v>
      </c>
      <c r="DA74" s="122">
        <v>1.0205399281040034E-2</v>
      </c>
      <c r="DB74" s="122">
        <v>4.7420910111617464E-3</v>
      </c>
      <c r="DC74" s="122">
        <v>1.8580952622373189E-2</v>
      </c>
      <c r="DD74" s="122">
        <v>1.8020211859247535E-2</v>
      </c>
      <c r="DE74" s="122">
        <v>8.7920747495215581E-3</v>
      </c>
      <c r="DF74" s="122">
        <v>0</v>
      </c>
      <c r="DG74" s="127">
        <v>3.461018606390015E-2</v>
      </c>
      <c r="DH74" s="127">
        <v>1.9702258512879513E-2</v>
      </c>
      <c r="DI74" s="121"/>
    </row>
    <row r="75" spans="2:113" x14ac:dyDescent="0.15">
      <c r="B75" s="265" t="s">
        <v>475</v>
      </c>
      <c r="C75" s="266" t="s">
        <v>407</v>
      </c>
      <c r="D75" s="122">
        <v>2.079520878389619E-4</v>
      </c>
      <c r="E75" s="122">
        <v>0</v>
      </c>
      <c r="F75" s="122">
        <v>2.872224809812141E-3</v>
      </c>
      <c r="G75" s="122">
        <v>2.4618190107134714E-3</v>
      </c>
      <c r="H75" s="122">
        <v>4.2016806722689074E-3</v>
      </c>
      <c r="I75" s="122">
        <v>0</v>
      </c>
      <c r="J75" s="122">
        <v>6.3996207632140319E-3</v>
      </c>
      <c r="K75" s="122">
        <v>3.7723860645663058E-3</v>
      </c>
      <c r="L75" s="122">
        <v>2.0024442982043808E-3</v>
      </c>
      <c r="M75" s="122">
        <v>8.0840743734842356E-4</v>
      </c>
      <c r="N75" s="122">
        <v>0</v>
      </c>
      <c r="O75" s="122">
        <v>3.0337504740235114E-3</v>
      </c>
      <c r="P75" s="122">
        <v>6.0882800608828003E-3</v>
      </c>
      <c r="Q75" s="122">
        <v>2.525633293124246E-3</v>
      </c>
      <c r="R75" s="122">
        <v>4.8644480037966422E-3</v>
      </c>
      <c r="S75" s="122">
        <v>1.3821944995747093E-3</v>
      </c>
      <c r="T75" s="122">
        <v>2.0092120476903541E-3</v>
      </c>
      <c r="U75" s="122">
        <v>5.9444501383622015E-3</v>
      </c>
      <c r="V75" s="124">
        <v>1.6644474034620505E-3</v>
      </c>
      <c r="W75" s="122">
        <v>1.4930944382232176E-3</v>
      </c>
      <c r="X75" s="122">
        <v>0</v>
      </c>
      <c r="Y75" s="122">
        <v>0</v>
      </c>
      <c r="Z75" s="122">
        <v>2.4271844660194173E-3</v>
      </c>
      <c r="AA75" s="122">
        <v>0</v>
      </c>
      <c r="AB75" s="122">
        <v>6.3504789231613144E-3</v>
      </c>
      <c r="AC75" s="122">
        <v>2.4649222601441033E-3</v>
      </c>
      <c r="AD75" s="122">
        <v>0</v>
      </c>
      <c r="AE75" s="122">
        <v>1.9856043683296105E-3</v>
      </c>
      <c r="AF75" s="122">
        <v>4.3879598662207361E-3</v>
      </c>
      <c r="AG75" s="122">
        <v>4.305925774041419E-3</v>
      </c>
      <c r="AH75" s="122">
        <v>3.1645569620253164E-3</v>
      </c>
      <c r="AI75" s="124">
        <v>4.5219638242894053E-3</v>
      </c>
      <c r="AJ75" s="122">
        <v>5.9945222469123044E-3</v>
      </c>
      <c r="AK75" s="122">
        <v>3.8987523992322455E-3</v>
      </c>
      <c r="AL75" s="122">
        <v>3.9090262970859985E-3</v>
      </c>
      <c r="AM75" s="122">
        <v>0</v>
      </c>
      <c r="AN75" s="122">
        <v>0</v>
      </c>
      <c r="AO75" s="122">
        <v>3.0325004944294284E-3</v>
      </c>
      <c r="AP75" s="122">
        <v>1.3491483501039969E-3</v>
      </c>
      <c r="AQ75" s="122">
        <v>1.3808866244464548E-3</v>
      </c>
      <c r="AR75" s="122">
        <v>2.2001061227659218E-3</v>
      </c>
      <c r="AS75" s="122">
        <v>7.6721764259592351E-3</v>
      </c>
      <c r="AT75" s="122">
        <v>3.6164538548569582E-3</v>
      </c>
      <c r="AU75" s="122">
        <v>4.014746934270905E-3</v>
      </c>
      <c r="AV75" s="122">
        <v>2.730579998501511E-3</v>
      </c>
      <c r="AW75" s="122">
        <v>3.1551372291719936E-3</v>
      </c>
      <c r="AX75" s="122">
        <v>1.2829929974046326E-3</v>
      </c>
      <c r="AY75" s="122">
        <v>1.9966639943158719E-3</v>
      </c>
      <c r="AZ75" s="122">
        <v>2.3484245134677041E-3</v>
      </c>
      <c r="BA75" s="122">
        <v>4.3072132848988066E-3</v>
      </c>
      <c r="BB75" s="122">
        <v>2.5724594238126903E-3</v>
      </c>
      <c r="BC75" s="122">
        <v>3.2526735991326204E-3</v>
      </c>
      <c r="BD75" s="122">
        <v>2.3730404147628498E-3</v>
      </c>
      <c r="BE75" s="122">
        <v>2.4142501251120511E-3</v>
      </c>
      <c r="BF75" s="122">
        <v>0</v>
      </c>
      <c r="BG75" s="122">
        <v>6.426735218508997E-4</v>
      </c>
      <c r="BH75" s="122">
        <v>8.1006589194511315E-4</v>
      </c>
      <c r="BI75" s="122">
        <v>2.1582965563895244E-3</v>
      </c>
      <c r="BJ75" s="122">
        <v>1.4397496087636933E-3</v>
      </c>
      <c r="BK75" s="122">
        <v>2.8995498600916502E-3</v>
      </c>
      <c r="BL75" s="124">
        <v>1.7667844522968197E-4</v>
      </c>
      <c r="BM75" s="124">
        <v>8.7676630853061599E-3</v>
      </c>
      <c r="BN75" s="122">
        <v>3.2347366469951629E-3</v>
      </c>
      <c r="BO75" s="122">
        <v>2.0123796041857495E-3</v>
      </c>
      <c r="BP75" s="122">
        <v>2.3916895246065078E-3</v>
      </c>
      <c r="BQ75" s="122">
        <v>1.1920700913724661E-2</v>
      </c>
      <c r="BR75" s="122">
        <v>1.6392209940597039E-2</v>
      </c>
      <c r="BS75" s="122">
        <v>1.1411062391040202E-3</v>
      </c>
      <c r="BT75" s="122">
        <v>1.6071518256240269E-3</v>
      </c>
      <c r="BU75" s="122">
        <v>3.6248169229960235E-2</v>
      </c>
      <c r="BV75" s="122">
        <v>1.8293280219421407E-2</v>
      </c>
      <c r="BW75" s="122">
        <v>4.5313121584556436E-2</v>
      </c>
      <c r="BX75" s="122">
        <v>0.1757885341086847</v>
      </c>
      <c r="BY75" s="122">
        <v>1.8208019511270029E-2</v>
      </c>
      <c r="BZ75" s="122">
        <v>2.0839911588253868E-3</v>
      </c>
      <c r="CA75" s="122">
        <v>1.2879733461753924E-2</v>
      </c>
      <c r="CB75" s="122">
        <v>2.2890659153834945E-2</v>
      </c>
      <c r="CC75" s="122">
        <v>0</v>
      </c>
      <c r="CD75" s="122">
        <v>4.6296296296296294E-3</v>
      </c>
      <c r="CE75" s="122">
        <v>8.3734939759036148E-2</v>
      </c>
      <c r="CF75" s="122">
        <v>9.7195793690535798E-2</v>
      </c>
      <c r="CG75" s="122">
        <v>2.9288411153505146E-2</v>
      </c>
      <c r="CH75" s="122">
        <v>1.7082626605282286E-2</v>
      </c>
      <c r="CI75" s="122">
        <v>1.2929997594419053E-2</v>
      </c>
      <c r="CJ75" s="122">
        <v>1.0771636345585863E-2</v>
      </c>
      <c r="CK75" s="122">
        <v>3.4490056737242258E-2</v>
      </c>
      <c r="CL75" s="122">
        <v>6.4538568557736903E-2</v>
      </c>
      <c r="CM75" s="122">
        <v>2.2162655924766766E-2</v>
      </c>
      <c r="CN75" s="122">
        <v>3.3132076070484999E-3</v>
      </c>
      <c r="CO75" s="122">
        <v>1.1903615489144972E-3</v>
      </c>
      <c r="CP75" s="122">
        <v>1.9679682143422233E-2</v>
      </c>
      <c r="CQ75" s="122">
        <v>2.3644804327390866E-2</v>
      </c>
      <c r="CR75" s="122">
        <v>8.8100712545814645E-3</v>
      </c>
      <c r="CS75" s="122">
        <v>4.1744802282918875E-3</v>
      </c>
      <c r="CT75" s="122">
        <v>7.8697590753391885E-3</v>
      </c>
      <c r="CU75" s="122">
        <v>1.7460735281214355E-2</v>
      </c>
      <c r="CV75" s="122">
        <v>2.7399711581983347E-2</v>
      </c>
      <c r="CW75" s="122">
        <v>2.1060427225809437E-3</v>
      </c>
      <c r="CX75" s="122">
        <v>3.9201385723402317E-3</v>
      </c>
      <c r="CY75" s="122">
        <v>1.1935728433724766E-2</v>
      </c>
      <c r="CZ75" s="122">
        <v>1.4643586011757149E-2</v>
      </c>
      <c r="DA75" s="122">
        <v>5.6325473093152383E-2</v>
      </c>
      <c r="DB75" s="122">
        <v>3.4132487946634968E-2</v>
      </c>
      <c r="DC75" s="122">
        <v>7.0343988440771631E-3</v>
      </c>
      <c r="DD75" s="122">
        <v>2.6786801412394985E-2</v>
      </c>
      <c r="DE75" s="122">
        <v>2.5047844196780366E-2</v>
      </c>
      <c r="DF75" s="122">
        <v>0</v>
      </c>
      <c r="DG75" s="127">
        <v>1.9109654041929082E-2</v>
      </c>
      <c r="DH75" s="127">
        <v>1.4062868789459421E-2</v>
      </c>
      <c r="DI75" s="121"/>
    </row>
    <row r="76" spans="2:113" x14ac:dyDescent="0.15">
      <c r="B76" s="265" t="s">
        <v>476</v>
      </c>
      <c r="C76" s="266" t="s">
        <v>409</v>
      </c>
      <c r="D76" s="122">
        <v>0</v>
      </c>
      <c r="E76" s="122">
        <v>0</v>
      </c>
      <c r="F76" s="122">
        <v>0</v>
      </c>
      <c r="G76" s="122">
        <v>0</v>
      </c>
      <c r="H76" s="122">
        <v>0</v>
      </c>
      <c r="I76" s="122">
        <v>0</v>
      </c>
      <c r="J76" s="122">
        <v>0</v>
      </c>
      <c r="K76" s="122">
        <v>0</v>
      </c>
      <c r="L76" s="122">
        <v>0</v>
      </c>
      <c r="M76" s="122">
        <v>0</v>
      </c>
      <c r="N76" s="122">
        <v>0</v>
      </c>
      <c r="O76" s="122">
        <v>0</v>
      </c>
      <c r="P76" s="122">
        <v>0</v>
      </c>
      <c r="Q76" s="122">
        <v>0</v>
      </c>
      <c r="R76" s="122">
        <v>0</v>
      </c>
      <c r="S76" s="122">
        <v>0</v>
      </c>
      <c r="T76" s="122">
        <v>0</v>
      </c>
      <c r="U76" s="122">
        <v>0</v>
      </c>
      <c r="V76" s="124">
        <v>0</v>
      </c>
      <c r="W76" s="122">
        <v>0</v>
      </c>
      <c r="X76" s="122">
        <v>0</v>
      </c>
      <c r="Y76" s="122">
        <v>0</v>
      </c>
      <c r="Z76" s="122">
        <v>0</v>
      </c>
      <c r="AA76" s="122">
        <v>0</v>
      </c>
      <c r="AB76" s="122">
        <v>0</v>
      </c>
      <c r="AC76" s="122">
        <v>0</v>
      </c>
      <c r="AD76" s="122">
        <v>0</v>
      </c>
      <c r="AE76" s="122">
        <v>0</v>
      </c>
      <c r="AF76" s="122">
        <v>0</v>
      </c>
      <c r="AG76" s="122">
        <v>0</v>
      </c>
      <c r="AH76" s="122">
        <v>0</v>
      </c>
      <c r="AI76" s="124">
        <v>0</v>
      </c>
      <c r="AJ76" s="122">
        <v>0</v>
      </c>
      <c r="AK76" s="122">
        <v>0</v>
      </c>
      <c r="AL76" s="122">
        <v>0</v>
      </c>
      <c r="AM76" s="122">
        <v>0</v>
      </c>
      <c r="AN76" s="122">
        <v>0</v>
      </c>
      <c r="AO76" s="122">
        <v>0</v>
      </c>
      <c r="AP76" s="122">
        <v>0</v>
      </c>
      <c r="AQ76" s="122">
        <v>0</v>
      </c>
      <c r="AR76" s="122">
        <v>0</v>
      </c>
      <c r="AS76" s="122">
        <v>0</v>
      </c>
      <c r="AT76" s="122">
        <v>0</v>
      </c>
      <c r="AU76" s="122">
        <v>0</v>
      </c>
      <c r="AV76" s="122">
        <v>0</v>
      </c>
      <c r="AW76" s="122">
        <v>0</v>
      </c>
      <c r="AX76" s="122">
        <v>0</v>
      </c>
      <c r="AY76" s="122">
        <v>0</v>
      </c>
      <c r="AZ76" s="122">
        <v>0</v>
      </c>
      <c r="BA76" s="122">
        <v>0</v>
      </c>
      <c r="BB76" s="122">
        <v>0</v>
      </c>
      <c r="BC76" s="122">
        <v>0</v>
      </c>
      <c r="BD76" s="122">
        <v>0</v>
      </c>
      <c r="BE76" s="122">
        <v>0</v>
      </c>
      <c r="BF76" s="122">
        <v>0</v>
      </c>
      <c r="BG76" s="122">
        <v>0</v>
      </c>
      <c r="BH76" s="122">
        <v>0</v>
      </c>
      <c r="BI76" s="122">
        <v>0</v>
      </c>
      <c r="BJ76" s="122">
        <v>0</v>
      </c>
      <c r="BK76" s="122">
        <v>0</v>
      </c>
      <c r="BL76" s="124">
        <v>0</v>
      </c>
      <c r="BM76" s="124">
        <v>0</v>
      </c>
      <c r="BN76" s="122">
        <v>0</v>
      </c>
      <c r="BO76" s="122">
        <v>0</v>
      </c>
      <c r="BP76" s="122">
        <v>0</v>
      </c>
      <c r="BQ76" s="122">
        <v>0</v>
      </c>
      <c r="BR76" s="122">
        <v>0</v>
      </c>
      <c r="BS76" s="122">
        <v>0</v>
      </c>
      <c r="BT76" s="122">
        <v>0</v>
      </c>
      <c r="BU76" s="122">
        <v>0</v>
      </c>
      <c r="BV76" s="122">
        <v>0</v>
      </c>
      <c r="BW76" s="122">
        <v>0</v>
      </c>
      <c r="BX76" s="122">
        <v>0</v>
      </c>
      <c r="BY76" s="122">
        <v>0</v>
      </c>
      <c r="BZ76" s="122">
        <v>0</v>
      </c>
      <c r="CA76" s="122">
        <v>0</v>
      </c>
      <c r="CB76" s="122">
        <v>0</v>
      </c>
      <c r="CC76" s="122">
        <v>0</v>
      </c>
      <c r="CD76" s="122">
        <v>0</v>
      </c>
      <c r="CE76" s="122">
        <v>0</v>
      </c>
      <c r="CF76" s="122">
        <v>0</v>
      </c>
      <c r="CG76" s="122">
        <v>0</v>
      </c>
      <c r="CH76" s="122">
        <v>0</v>
      </c>
      <c r="CI76" s="122">
        <v>0</v>
      </c>
      <c r="CJ76" s="122">
        <v>0</v>
      </c>
      <c r="CK76" s="122">
        <v>0</v>
      </c>
      <c r="CL76" s="122">
        <v>0</v>
      </c>
      <c r="CM76" s="122">
        <v>0</v>
      </c>
      <c r="CN76" s="122">
        <v>0</v>
      </c>
      <c r="CO76" s="122">
        <v>0</v>
      </c>
      <c r="CP76" s="122">
        <v>0</v>
      </c>
      <c r="CQ76" s="122">
        <v>0</v>
      </c>
      <c r="CR76" s="122">
        <v>0</v>
      </c>
      <c r="CS76" s="122">
        <v>0</v>
      </c>
      <c r="CT76" s="122">
        <v>0</v>
      </c>
      <c r="CU76" s="122">
        <v>0</v>
      </c>
      <c r="CV76" s="122">
        <v>0</v>
      </c>
      <c r="CW76" s="122">
        <v>0</v>
      </c>
      <c r="CX76" s="122">
        <v>0</v>
      </c>
      <c r="CY76" s="122">
        <v>0</v>
      </c>
      <c r="CZ76" s="122">
        <v>0</v>
      </c>
      <c r="DA76" s="122">
        <v>0</v>
      </c>
      <c r="DB76" s="122">
        <v>0</v>
      </c>
      <c r="DC76" s="122">
        <v>0</v>
      </c>
      <c r="DD76" s="122">
        <v>0</v>
      </c>
      <c r="DE76" s="122">
        <v>0</v>
      </c>
      <c r="DF76" s="122">
        <v>0</v>
      </c>
      <c r="DG76" s="127">
        <v>0</v>
      </c>
      <c r="DH76" s="127">
        <v>0</v>
      </c>
      <c r="DI76" s="121"/>
    </row>
    <row r="77" spans="2:113" x14ac:dyDescent="0.15">
      <c r="B77" s="265" t="s">
        <v>477</v>
      </c>
      <c r="C77" s="266" t="s">
        <v>641</v>
      </c>
      <c r="D77" s="122">
        <v>0</v>
      </c>
      <c r="E77" s="122">
        <v>0</v>
      </c>
      <c r="F77" s="122">
        <v>0</v>
      </c>
      <c r="G77" s="122">
        <v>0</v>
      </c>
      <c r="H77" s="122">
        <v>0</v>
      </c>
      <c r="I77" s="122">
        <v>0</v>
      </c>
      <c r="J77" s="122">
        <v>0</v>
      </c>
      <c r="K77" s="122">
        <v>0</v>
      </c>
      <c r="L77" s="122">
        <v>0</v>
      </c>
      <c r="M77" s="122">
        <v>0</v>
      </c>
      <c r="N77" s="122">
        <v>0</v>
      </c>
      <c r="O77" s="122">
        <v>0</v>
      </c>
      <c r="P77" s="122">
        <v>0</v>
      </c>
      <c r="Q77" s="122">
        <v>0</v>
      </c>
      <c r="R77" s="122">
        <v>0</v>
      </c>
      <c r="S77" s="122">
        <v>0</v>
      </c>
      <c r="T77" s="122">
        <v>0</v>
      </c>
      <c r="U77" s="122">
        <v>0</v>
      </c>
      <c r="V77" s="124">
        <v>0</v>
      </c>
      <c r="W77" s="122">
        <v>0</v>
      </c>
      <c r="X77" s="122">
        <v>0</v>
      </c>
      <c r="Y77" s="122">
        <v>0</v>
      </c>
      <c r="Z77" s="122">
        <v>0</v>
      </c>
      <c r="AA77" s="122">
        <v>0</v>
      </c>
      <c r="AB77" s="122">
        <v>0</v>
      </c>
      <c r="AC77" s="122">
        <v>0</v>
      </c>
      <c r="AD77" s="122">
        <v>0</v>
      </c>
      <c r="AE77" s="122">
        <v>0</v>
      </c>
      <c r="AF77" s="122">
        <v>0</v>
      </c>
      <c r="AG77" s="122">
        <v>0</v>
      </c>
      <c r="AH77" s="122">
        <v>0</v>
      </c>
      <c r="AI77" s="124">
        <v>0</v>
      </c>
      <c r="AJ77" s="122">
        <v>0</v>
      </c>
      <c r="AK77" s="122">
        <v>0</v>
      </c>
      <c r="AL77" s="122">
        <v>0</v>
      </c>
      <c r="AM77" s="122">
        <v>0</v>
      </c>
      <c r="AN77" s="122">
        <v>0</v>
      </c>
      <c r="AO77" s="122">
        <v>0</v>
      </c>
      <c r="AP77" s="122">
        <v>0</v>
      </c>
      <c r="AQ77" s="122">
        <v>0</v>
      </c>
      <c r="AR77" s="122">
        <v>0</v>
      </c>
      <c r="AS77" s="122">
        <v>0</v>
      </c>
      <c r="AT77" s="122">
        <v>0</v>
      </c>
      <c r="AU77" s="122">
        <v>0</v>
      </c>
      <c r="AV77" s="122">
        <v>0</v>
      </c>
      <c r="AW77" s="122">
        <v>0</v>
      </c>
      <c r="AX77" s="122">
        <v>0</v>
      </c>
      <c r="AY77" s="122">
        <v>0</v>
      </c>
      <c r="AZ77" s="122">
        <v>0</v>
      </c>
      <c r="BA77" s="122">
        <v>0</v>
      </c>
      <c r="BB77" s="122">
        <v>0</v>
      </c>
      <c r="BC77" s="122">
        <v>0</v>
      </c>
      <c r="BD77" s="122">
        <v>0</v>
      </c>
      <c r="BE77" s="122">
        <v>0</v>
      </c>
      <c r="BF77" s="122">
        <v>0</v>
      </c>
      <c r="BG77" s="122">
        <v>0</v>
      </c>
      <c r="BH77" s="122">
        <v>0</v>
      </c>
      <c r="BI77" s="122">
        <v>0</v>
      </c>
      <c r="BJ77" s="122">
        <v>0</v>
      </c>
      <c r="BK77" s="122">
        <v>0</v>
      </c>
      <c r="BL77" s="124">
        <v>0</v>
      </c>
      <c r="BM77" s="124">
        <v>0</v>
      </c>
      <c r="BN77" s="122">
        <v>0</v>
      </c>
      <c r="BO77" s="122">
        <v>0</v>
      </c>
      <c r="BP77" s="122">
        <v>0</v>
      </c>
      <c r="BQ77" s="122">
        <v>0</v>
      </c>
      <c r="BR77" s="122">
        <v>0</v>
      </c>
      <c r="BS77" s="122">
        <v>0</v>
      </c>
      <c r="BT77" s="122">
        <v>0</v>
      </c>
      <c r="BU77" s="122">
        <v>0</v>
      </c>
      <c r="BV77" s="122">
        <v>0</v>
      </c>
      <c r="BW77" s="122">
        <v>0</v>
      </c>
      <c r="BX77" s="122">
        <v>0</v>
      </c>
      <c r="BY77" s="122">
        <v>0</v>
      </c>
      <c r="BZ77" s="122">
        <v>0</v>
      </c>
      <c r="CA77" s="122">
        <v>0</v>
      </c>
      <c r="CB77" s="122">
        <v>0</v>
      </c>
      <c r="CC77" s="122">
        <v>0</v>
      </c>
      <c r="CD77" s="122">
        <v>0</v>
      </c>
      <c r="CE77" s="122">
        <v>0</v>
      </c>
      <c r="CF77" s="122">
        <v>0</v>
      </c>
      <c r="CG77" s="122">
        <v>0</v>
      </c>
      <c r="CH77" s="122">
        <v>0</v>
      </c>
      <c r="CI77" s="122">
        <v>0</v>
      </c>
      <c r="CJ77" s="122">
        <v>0</v>
      </c>
      <c r="CK77" s="122">
        <v>0</v>
      </c>
      <c r="CL77" s="122">
        <v>0</v>
      </c>
      <c r="CM77" s="122">
        <v>0</v>
      </c>
      <c r="CN77" s="122">
        <v>0</v>
      </c>
      <c r="CO77" s="122">
        <v>0</v>
      </c>
      <c r="CP77" s="122">
        <v>0</v>
      </c>
      <c r="CQ77" s="122">
        <v>0</v>
      </c>
      <c r="CR77" s="122">
        <v>0</v>
      </c>
      <c r="CS77" s="122">
        <v>0</v>
      </c>
      <c r="CT77" s="122">
        <v>0</v>
      </c>
      <c r="CU77" s="122">
        <v>0</v>
      </c>
      <c r="CV77" s="122">
        <v>0</v>
      </c>
      <c r="CW77" s="122">
        <v>0</v>
      </c>
      <c r="CX77" s="122">
        <v>0</v>
      </c>
      <c r="CY77" s="122">
        <v>0</v>
      </c>
      <c r="CZ77" s="122">
        <v>0</v>
      </c>
      <c r="DA77" s="122">
        <v>0</v>
      </c>
      <c r="DB77" s="122">
        <v>0</v>
      </c>
      <c r="DC77" s="122">
        <v>0</v>
      </c>
      <c r="DD77" s="122">
        <v>0</v>
      </c>
      <c r="DE77" s="122">
        <v>0</v>
      </c>
      <c r="DF77" s="122">
        <v>0</v>
      </c>
      <c r="DG77" s="127">
        <v>0</v>
      </c>
      <c r="DH77" s="127">
        <v>0</v>
      </c>
      <c r="DI77" s="121"/>
    </row>
    <row r="78" spans="2:113" x14ac:dyDescent="0.15">
      <c r="B78" s="267" t="s">
        <v>478</v>
      </c>
      <c r="C78" s="268" t="s">
        <v>413</v>
      </c>
      <c r="D78" s="123">
        <v>1.2893029446015637E-4</v>
      </c>
      <c r="E78" s="123">
        <v>9.5325855549553552E-5</v>
      </c>
      <c r="F78" s="123">
        <v>1.5525539512498059E-4</v>
      </c>
      <c r="G78" s="123">
        <v>3.5559607932527924E-3</v>
      </c>
      <c r="H78" s="123">
        <v>0</v>
      </c>
      <c r="I78" s="123">
        <v>0</v>
      </c>
      <c r="J78" s="123">
        <v>1.8961839298411946E-3</v>
      </c>
      <c r="K78" s="123">
        <v>6.2496961953238379E-4</v>
      </c>
      <c r="L78" s="123">
        <v>3.5724358371721349E-4</v>
      </c>
      <c r="M78" s="123">
        <v>0</v>
      </c>
      <c r="N78" s="123">
        <v>0</v>
      </c>
      <c r="O78" s="123">
        <v>7.5843761850587785E-4</v>
      </c>
      <c r="P78" s="123">
        <v>1.2683916793505834E-3</v>
      </c>
      <c r="Q78" s="123">
        <v>5.6544028950542826E-4</v>
      </c>
      <c r="R78" s="123">
        <v>6.525479029483301E-4</v>
      </c>
      <c r="S78" s="123">
        <v>2.4099801531046214E-3</v>
      </c>
      <c r="T78" s="123">
        <v>1.3268381447011771E-3</v>
      </c>
      <c r="U78" s="123">
        <v>1.5886030542174849E-3</v>
      </c>
      <c r="V78" s="133">
        <v>9.9866844207723037E-4</v>
      </c>
      <c r="W78" s="123">
        <v>1.1198208286674132E-3</v>
      </c>
      <c r="X78" s="123">
        <v>0</v>
      </c>
      <c r="Y78" s="123">
        <v>0</v>
      </c>
      <c r="Z78" s="123">
        <v>1.2135922330097086E-3</v>
      </c>
      <c r="AA78" s="123">
        <v>0</v>
      </c>
      <c r="AB78" s="123">
        <v>1.0970927043335162E-3</v>
      </c>
      <c r="AC78" s="123">
        <v>1.2514220705346986E-3</v>
      </c>
      <c r="AD78" s="123">
        <v>0</v>
      </c>
      <c r="AE78" s="123">
        <v>6.2050136510300325E-4</v>
      </c>
      <c r="AF78" s="123">
        <v>1.7765886287625418E-3</v>
      </c>
      <c r="AG78" s="123">
        <v>8.2017633791265125E-4</v>
      </c>
      <c r="AH78" s="123">
        <v>1.1507479861910242E-3</v>
      </c>
      <c r="AI78" s="133">
        <v>1.2919896640826874E-3</v>
      </c>
      <c r="AJ78" s="123">
        <v>1.033538318433156E-3</v>
      </c>
      <c r="AK78" s="123">
        <v>1.0196737044145872E-3</v>
      </c>
      <c r="AL78" s="123">
        <v>2.0052797238298303E-3</v>
      </c>
      <c r="AM78" s="123">
        <v>0</v>
      </c>
      <c r="AN78" s="123">
        <v>0</v>
      </c>
      <c r="AO78" s="123">
        <v>9.8885885687916139E-4</v>
      </c>
      <c r="AP78" s="123">
        <v>1.6864354376299961E-4</v>
      </c>
      <c r="AQ78" s="123">
        <v>1.1904195038331508E-3</v>
      </c>
      <c r="AR78" s="123">
        <v>7.2474084044053886E-4</v>
      </c>
      <c r="AS78" s="123">
        <v>2.5659167824596996E-3</v>
      </c>
      <c r="AT78" s="123">
        <v>6.7345509401433115E-4</v>
      </c>
      <c r="AU78" s="123">
        <v>1.072877053073246E-3</v>
      </c>
      <c r="AV78" s="123">
        <v>9.7401786531913653E-4</v>
      </c>
      <c r="AW78" s="123">
        <v>1.2832821146173553E-3</v>
      </c>
      <c r="AX78" s="123">
        <v>1.498457470251212E-3</v>
      </c>
      <c r="AY78" s="123">
        <v>1.4856243991960151E-3</v>
      </c>
      <c r="AZ78" s="123">
        <v>1.1333700912822399E-3</v>
      </c>
      <c r="BA78" s="123">
        <v>7.4381594879778588E-4</v>
      </c>
      <c r="BB78" s="123">
        <v>1.4824342442310418E-3</v>
      </c>
      <c r="BC78" s="123">
        <v>9.8565866640382442E-4</v>
      </c>
      <c r="BD78" s="123">
        <v>5.799910770603529E-3</v>
      </c>
      <c r="BE78" s="123">
        <v>1.5123434724506014E-3</v>
      </c>
      <c r="BF78" s="123">
        <v>0</v>
      </c>
      <c r="BG78" s="123">
        <v>0</v>
      </c>
      <c r="BH78" s="123">
        <v>3.918611428514978E-4</v>
      </c>
      <c r="BI78" s="123">
        <v>5.4762748445704346E-4</v>
      </c>
      <c r="BJ78" s="123">
        <v>8.1377151799687014E-4</v>
      </c>
      <c r="BK78" s="123">
        <v>1.5106046473904052E-3</v>
      </c>
      <c r="BL78" s="133">
        <v>2.1201413427561835E-3</v>
      </c>
      <c r="BM78" s="133">
        <v>2.2473293722870425E-3</v>
      </c>
      <c r="BN78" s="123">
        <v>1.6203579137443421E-3</v>
      </c>
      <c r="BO78" s="123">
        <v>9.784328420351404E-4</v>
      </c>
      <c r="BP78" s="123">
        <v>8.7815814078424687E-4</v>
      </c>
      <c r="BQ78" s="123">
        <v>3.6799536482434096E-4</v>
      </c>
      <c r="BR78" s="123">
        <v>8.6472667117828408E-4</v>
      </c>
      <c r="BS78" s="123">
        <v>2.2399492841671509E-3</v>
      </c>
      <c r="BT78" s="123">
        <v>1.3550298829792577E-2</v>
      </c>
      <c r="BU78" s="123">
        <v>4.2559207469455556E-3</v>
      </c>
      <c r="BV78" s="123">
        <v>8.4140109710703331E-3</v>
      </c>
      <c r="BW78" s="123">
        <v>6.7000272188605771E-4</v>
      </c>
      <c r="BX78" s="123">
        <v>1.4140146527268389E-4</v>
      </c>
      <c r="BY78" s="123">
        <v>1.1025808109040833E-6</v>
      </c>
      <c r="BZ78" s="123">
        <v>3.1575623618566466E-4</v>
      </c>
      <c r="CA78" s="123">
        <v>1.4250754307167637E-3</v>
      </c>
      <c r="CB78" s="123">
        <v>2.4287171516005246E-4</v>
      </c>
      <c r="CC78" s="123">
        <v>0</v>
      </c>
      <c r="CD78" s="123">
        <v>0</v>
      </c>
      <c r="CE78" s="123">
        <v>5.2208835341365466E-3</v>
      </c>
      <c r="CF78" s="123">
        <v>9.5142714071106663E-4</v>
      </c>
      <c r="CG78" s="123">
        <v>6.6745698887239616E-4</v>
      </c>
      <c r="CH78" s="123">
        <v>1.090380421613763E-3</v>
      </c>
      <c r="CI78" s="123">
        <v>1.2709486007537487E-3</v>
      </c>
      <c r="CJ78" s="123">
        <v>2.1344717182497333E-3</v>
      </c>
      <c r="CK78" s="123">
        <v>7.7331965778570087E-4</v>
      </c>
      <c r="CL78" s="123">
        <v>1.8550007729169888E-3</v>
      </c>
      <c r="CM78" s="123">
        <v>1.5573758217403675E-3</v>
      </c>
      <c r="CN78" s="123">
        <v>5.9583786228290794E-3</v>
      </c>
      <c r="CO78" s="123">
        <v>3.1511143924073657E-3</v>
      </c>
      <c r="CP78" s="123">
        <v>8.5160246831103535E-3</v>
      </c>
      <c r="CQ78" s="123">
        <v>1.4650021164195678E-3</v>
      </c>
      <c r="CR78" s="123">
        <v>5.6002003323696132E-3</v>
      </c>
      <c r="CS78" s="123">
        <v>1.0640032613126783E-3</v>
      </c>
      <c r="CT78" s="123">
        <v>3.9229194174943068E-4</v>
      </c>
      <c r="CU78" s="123">
        <v>4.650346582433974E-3</v>
      </c>
      <c r="CV78" s="123">
        <v>9.9998947379501273E-4</v>
      </c>
      <c r="CW78" s="123">
        <v>4.8600985905714088E-4</v>
      </c>
      <c r="CX78" s="123">
        <v>4.2365382655934101E-4</v>
      </c>
      <c r="CY78" s="123">
        <v>8.5176530194529243E-4</v>
      </c>
      <c r="CZ78" s="123">
        <v>2.1140101960337917E-4</v>
      </c>
      <c r="DA78" s="123">
        <v>8.4975569523761921E-4</v>
      </c>
      <c r="DB78" s="123">
        <v>8.9822336701670964E-4</v>
      </c>
      <c r="DC78" s="123">
        <v>1.2547846586732237E-3</v>
      </c>
      <c r="DD78" s="123">
        <v>3.6527456471447707E-4</v>
      </c>
      <c r="DE78" s="123">
        <v>1.5310142969717439E-3</v>
      </c>
      <c r="DF78" s="123">
        <v>6.4524454768357211E-4</v>
      </c>
      <c r="DG78" s="128">
        <v>2.8757944382135564E-4</v>
      </c>
      <c r="DH78" s="128">
        <v>2.1084250256702681E-3</v>
      </c>
      <c r="DI78" s="121"/>
    </row>
    <row r="79" spans="2:113" x14ac:dyDescent="0.15">
      <c r="B79" s="265" t="s">
        <v>479</v>
      </c>
      <c r="C79" s="266" t="s">
        <v>952</v>
      </c>
      <c r="D79" s="122">
        <v>9.4410247878888697E-3</v>
      </c>
      <c r="E79" s="122">
        <v>3.2887420164595976E-2</v>
      </c>
      <c r="F79" s="122">
        <v>7.8403974538115203E-3</v>
      </c>
      <c r="G79" s="122">
        <v>2.11534077957602E-2</v>
      </c>
      <c r="H79" s="122">
        <v>1.7952635599694424E-2</v>
      </c>
      <c r="I79" s="122">
        <v>0</v>
      </c>
      <c r="J79" s="122">
        <v>1.0903057596586869E-2</v>
      </c>
      <c r="K79" s="122">
        <v>2.1948585832633136E-2</v>
      </c>
      <c r="L79" s="122">
        <v>1.7467331014383754E-2</v>
      </c>
      <c r="M79" s="122">
        <v>3.0719482619240096E-2</v>
      </c>
      <c r="N79" s="122">
        <v>0</v>
      </c>
      <c r="O79" s="122">
        <v>8.7220326128175964E-3</v>
      </c>
      <c r="P79" s="122">
        <v>1.0908168442415017E-2</v>
      </c>
      <c r="Q79" s="122">
        <v>2.1788299155609168E-2</v>
      </c>
      <c r="R79" s="122">
        <v>1.8330663819184908E-2</v>
      </c>
      <c r="S79" s="122">
        <v>4.1501275871845759E-2</v>
      </c>
      <c r="T79" s="122">
        <v>2.3522944822488012E-2</v>
      </c>
      <c r="U79" s="122">
        <v>1.3033377745891838E-2</v>
      </c>
      <c r="V79" s="124">
        <v>9.3209054593874838E-3</v>
      </c>
      <c r="W79" s="122">
        <v>7.0921985815602835E-3</v>
      </c>
      <c r="X79" s="122">
        <v>0</v>
      </c>
      <c r="Y79" s="122">
        <v>0</v>
      </c>
      <c r="Z79" s="122">
        <v>1.2135922330097087E-2</v>
      </c>
      <c r="AA79" s="122">
        <v>0</v>
      </c>
      <c r="AB79" s="122">
        <v>1.4030127853495928E-2</v>
      </c>
      <c r="AC79" s="122">
        <v>1.4562002275312855E-2</v>
      </c>
      <c r="AD79" s="122">
        <v>0</v>
      </c>
      <c r="AE79" s="122">
        <v>5.4231819310002483E-2</v>
      </c>
      <c r="AF79" s="122">
        <v>9.273578595317725E-3</v>
      </c>
      <c r="AG79" s="122">
        <v>9.2269838015173258E-3</v>
      </c>
      <c r="AH79" s="122">
        <v>1.2658227848101266E-2</v>
      </c>
      <c r="AI79" s="124">
        <v>1.7118863049095608E-2</v>
      </c>
      <c r="AJ79" s="122">
        <v>4.7284378068316882E-2</v>
      </c>
      <c r="AK79" s="122">
        <v>2.1173224568138197E-2</v>
      </c>
      <c r="AL79" s="122">
        <v>2.2032693674484721E-2</v>
      </c>
      <c r="AM79" s="122">
        <v>0</v>
      </c>
      <c r="AN79" s="122">
        <v>0</v>
      </c>
      <c r="AO79" s="122">
        <v>3.4544136066978703E-2</v>
      </c>
      <c r="AP79" s="122">
        <v>1.7032997920062961E-2</v>
      </c>
      <c r="AQ79" s="122">
        <v>9.190038569591925E-3</v>
      </c>
      <c r="AR79" s="122">
        <v>1.445599140664432E-2</v>
      </c>
      <c r="AS79" s="122">
        <v>1.3102372407443715E-2</v>
      </c>
      <c r="AT79" s="122">
        <v>1.0775281504229298E-2</v>
      </c>
      <c r="AU79" s="122">
        <v>8.8802785380170911E-3</v>
      </c>
      <c r="AV79" s="122">
        <v>7.8254426786323796E-3</v>
      </c>
      <c r="AW79" s="122">
        <v>1.0058809056305209E-2</v>
      </c>
      <c r="AX79" s="122">
        <v>1.0244356299887371E-2</v>
      </c>
      <c r="AY79" s="122">
        <v>8.6306798536412987E-3</v>
      </c>
      <c r="AZ79" s="122">
        <v>1.0527068145153057E-2</v>
      </c>
      <c r="BA79" s="122">
        <v>9.8598858329008825E-3</v>
      </c>
      <c r="BB79" s="122">
        <v>7.6737772642548044E-3</v>
      </c>
      <c r="BC79" s="122">
        <v>1.0398698930560347E-2</v>
      </c>
      <c r="BD79" s="122">
        <v>8.8460177535730211E-3</v>
      </c>
      <c r="BE79" s="122">
        <v>1.2159241518502836E-2</v>
      </c>
      <c r="BF79" s="122">
        <v>0</v>
      </c>
      <c r="BG79" s="122">
        <v>1.3496143958868894E-2</v>
      </c>
      <c r="BH79" s="122">
        <v>9.2367269386424474E-3</v>
      </c>
      <c r="BI79" s="122">
        <v>8.504332699803498E-3</v>
      </c>
      <c r="BJ79" s="122">
        <v>5.9467918622848198E-3</v>
      </c>
      <c r="BK79" s="122">
        <v>1.3747516119875096E-2</v>
      </c>
      <c r="BL79" s="124">
        <v>0.50547703180212011</v>
      </c>
      <c r="BM79" s="124">
        <v>2.0039199991790577E-2</v>
      </c>
      <c r="BN79" s="122">
        <v>1.9468211686906194E-2</v>
      </c>
      <c r="BO79" s="122">
        <v>1.7757515196935632E-2</v>
      </c>
      <c r="BP79" s="122">
        <v>1.9334976005620213E-2</v>
      </c>
      <c r="BQ79" s="122">
        <v>1.0687524957132455E-3</v>
      </c>
      <c r="BR79" s="122">
        <v>2.3873975486878713E-2</v>
      </c>
      <c r="BS79" s="122">
        <v>1.0555232711712187E-2</v>
      </c>
      <c r="BT79" s="122">
        <v>3.663301692531766E-2</v>
      </c>
      <c r="BU79" s="122">
        <v>4.6998743999082781E-3</v>
      </c>
      <c r="BV79" s="122">
        <v>8.6282896884999679E-3</v>
      </c>
      <c r="BW79" s="122">
        <v>8.1237830028684486E-4</v>
      </c>
      <c r="BX79" s="122">
        <v>8.3957120005656062E-4</v>
      </c>
      <c r="BY79" s="122">
        <v>5.1821298112491911E-5</v>
      </c>
      <c r="BZ79" s="122">
        <v>1.1051468266498263E-3</v>
      </c>
      <c r="CA79" s="122">
        <v>3.3808686080452877E-3</v>
      </c>
      <c r="CB79" s="122">
        <v>3.1735237447580189E-3</v>
      </c>
      <c r="CC79" s="122">
        <v>0</v>
      </c>
      <c r="CD79" s="122">
        <v>3.0864197530864196E-3</v>
      </c>
      <c r="CE79" s="122">
        <v>5.0200803212851405E-3</v>
      </c>
      <c r="CF79" s="122">
        <v>2.2533800701051579E-3</v>
      </c>
      <c r="CG79" s="122">
        <v>3.1181199629411942E-3</v>
      </c>
      <c r="CH79" s="122">
        <v>8.1293918100314999E-2</v>
      </c>
      <c r="CI79" s="122">
        <v>5.0036083714216986E-3</v>
      </c>
      <c r="CJ79" s="122">
        <v>3.1520687002060013E-3</v>
      </c>
      <c r="CK79" s="122">
        <v>7.1959429208690489E-3</v>
      </c>
      <c r="CL79" s="122">
        <v>7.1108362961817898E-3</v>
      </c>
      <c r="CM79" s="122">
        <v>1.5438985309753066E-2</v>
      </c>
      <c r="CN79" s="122">
        <v>6.3090581636134277E-3</v>
      </c>
      <c r="CO79" s="122">
        <v>3.1725141505900985E-3</v>
      </c>
      <c r="CP79" s="122">
        <v>1.0267048750901004E-2</v>
      </c>
      <c r="CQ79" s="122">
        <v>8.9425598232102509E-3</v>
      </c>
      <c r="CR79" s="122">
        <v>7.4896988184943204E-3</v>
      </c>
      <c r="CS79" s="122">
        <v>4.3742356298410107E-3</v>
      </c>
      <c r="CT79" s="122">
        <v>3.3344815048701611E-3</v>
      </c>
      <c r="CU79" s="122">
        <v>1.196487113833784E-2</v>
      </c>
      <c r="CV79" s="122">
        <v>2.9894422163977219E-3</v>
      </c>
      <c r="CW79" s="122">
        <v>2.5920525816380846E-3</v>
      </c>
      <c r="CX79" s="122">
        <v>8.9128184777420866E-3</v>
      </c>
      <c r="CY79" s="122">
        <v>2.9995355676263099E-3</v>
      </c>
      <c r="CZ79" s="122">
        <v>7.2445503256388785E-3</v>
      </c>
      <c r="DA79" s="122">
        <v>1.2546392912037789E-2</v>
      </c>
      <c r="DB79" s="122">
        <v>3.3022917905026089E-3</v>
      </c>
      <c r="DC79" s="122">
        <v>3.5488859033182083E-3</v>
      </c>
      <c r="DD79" s="122">
        <v>5.4791184707171561E-3</v>
      </c>
      <c r="DE79" s="122">
        <v>1.8991331757289204E-2</v>
      </c>
      <c r="DF79" s="122">
        <v>4.7145868284079663E-2</v>
      </c>
      <c r="DG79" s="127">
        <v>2.6025939665832686E-2</v>
      </c>
      <c r="DH79" s="127">
        <v>9.7047398040116216E-3</v>
      </c>
      <c r="DI79" s="121"/>
    </row>
    <row r="80" spans="2:113" x14ac:dyDescent="0.15">
      <c r="B80" s="265" t="s">
        <v>480</v>
      </c>
      <c r="C80" s="266" t="s">
        <v>516</v>
      </c>
      <c r="D80" s="122">
        <v>0.1082931292630178</v>
      </c>
      <c r="E80" s="122">
        <v>1.8652092402529314E-2</v>
      </c>
      <c r="F80" s="122">
        <v>2.4219841639496972E-2</v>
      </c>
      <c r="G80" s="122">
        <v>4.1850923182129018E-2</v>
      </c>
      <c r="H80" s="122">
        <v>1.06951871657754E-2</v>
      </c>
      <c r="I80" s="122">
        <v>0</v>
      </c>
      <c r="J80" s="122">
        <v>0.38705854467883383</v>
      </c>
      <c r="K80" s="122">
        <v>8.223558577013618E-3</v>
      </c>
      <c r="L80" s="122">
        <v>1.1864247438187458E-2</v>
      </c>
      <c r="M80" s="122">
        <v>6.0630557801131767E-3</v>
      </c>
      <c r="N80" s="122">
        <v>0</v>
      </c>
      <c r="O80" s="122">
        <v>3.2233598786499812E-2</v>
      </c>
      <c r="P80" s="122">
        <v>1.5728056823947234E-2</v>
      </c>
      <c r="Q80" s="122">
        <v>3.0081423401688782E-2</v>
      </c>
      <c r="R80" s="122">
        <v>1.0322121373909948E-2</v>
      </c>
      <c r="S80" s="122">
        <v>6.6983271902466687E-3</v>
      </c>
      <c r="T80" s="122">
        <v>5.2883977481661204E-3</v>
      </c>
      <c r="U80" s="122">
        <v>1.6859690478630725E-2</v>
      </c>
      <c r="V80" s="124">
        <v>5.659121171770972E-3</v>
      </c>
      <c r="W80" s="122">
        <v>5.1014059972626603E-3</v>
      </c>
      <c r="X80" s="122">
        <v>0</v>
      </c>
      <c r="Y80" s="122">
        <v>0</v>
      </c>
      <c r="Z80" s="122">
        <v>1.2135922330097086E-3</v>
      </c>
      <c r="AA80" s="122">
        <v>0</v>
      </c>
      <c r="AB80" s="122">
        <v>2.9009662854972782E-3</v>
      </c>
      <c r="AC80" s="122">
        <v>3.564656806977626E-3</v>
      </c>
      <c r="AD80" s="122">
        <v>0</v>
      </c>
      <c r="AE80" s="122">
        <v>4.9640109208240262E-4</v>
      </c>
      <c r="AF80" s="122">
        <v>2.0762541806020065E-3</v>
      </c>
      <c r="AG80" s="122">
        <v>2.5630510559770349E-3</v>
      </c>
      <c r="AH80" s="122">
        <v>1.9275028768699656E-2</v>
      </c>
      <c r="AI80" s="124">
        <v>8.3979328165374682E-3</v>
      </c>
      <c r="AJ80" s="122">
        <v>6.144385303085112E-2</v>
      </c>
      <c r="AK80" s="122">
        <v>6.657869481765835E-3</v>
      </c>
      <c r="AL80" s="122">
        <v>3.3823230784851256E-2</v>
      </c>
      <c r="AM80" s="122">
        <v>0</v>
      </c>
      <c r="AN80" s="122">
        <v>0</v>
      </c>
      <c r="AO80" s="122">
        <v>7.7790230074494034E-3</v>
      </c>
      <c r="AP80" s="122">
        <v>5.67766597335432E-3</v>
      </c>
      <c r="AQ80" s="122">
        <v>7.7615351649921432E-3</v>
      </c>
      <c r="AR80" s="122">
        <v>6.8462125820186624E-3</v>
      </c>
      <c r="AS80" s="122">
        <v>1.4116804623764993E-2</v>
      </c>
      <c r="AT80" s="122">
        <v>1.2896665050374441E-2</v>
      </c>
      <c r="AU80" s="122">
        <v>8.5180971124573322E-3</v>
      </c>
      <c r="AV80" s="122">
        <v>8.1817500686807466E-3</v>
      </c>
      <c r="AW80" s="122">
        <v>1.5365614793444648E-2</v>
      </c>
      <c r="AX80" s="122">
        <v>4.3582586553058125E-3</v>
      </c>
      <c r="AY80" s="122">
        <v>9.3848907059185607E-4</v>
      </c>
      <c r="AZ80" s="122">
        <v>3.6145316424676835E-3</v>
      </c>
      <c r="BA80" s="122">
        <v>4.9645390070921988E-3</v>
      </c>
      <c r="BB80" s="122">
        <v>3.4117788120905592E-3</v>
      </c>
      <c r="BC80" s="122">
        <v>5.2239909319402693E-3</v>
      </c>
      <c r="BD80" s="122">
        <v>3.1537976338825557E-4</v>
      </c>
      <c r="BE80" s="122">
        <v>6.4068368923816382E-3</v>
      </c>
      <c r="BF80" s="122">
        <v>0</v>
      </c>
      <c r="BG80" s="122">
        <v>1.2853470437017994E-3</v>
      </c>
      <c r="BH80" s="122">
        <v>1.9296691572351068E-3</v>
      </c>
      <c r="BI80" s="122">
        <v>3.9300325355152528E-3</v>
      </c>
      <c r="BJ80" s="122">
        <v>8.1377151799687014E-4</v>
      </c>
      <c r="BK80" s="122">
        <v>4.1455452370331318E-2</v>
      </c>
      <c r="BL80" s="124">
        <v>2.1113074204946996E-2</v>
      </c>
      <c r="BM80" s="124">
        <v>2.5915094049194964E-2</v>
      </c>
      <c r="BN80" s="122">
        <v>2.7564022075134382E-2</v>
      </c>
      <c r="BO80" s="122">
        <v>3.2562383767729755E-2</v>
      </c>
      <c r="BP80" s="122">
        <v>1.7480512637728773E-2</v>
      </c>
      <c r="BQ80" s="122">
        <v>5.4807820292986946E-3</v>
      </c>
      <c r="BR80" s="122">
        <v>8.8728475825250019E-3</v>
      </c>
      <c r="BS80" s="122">
        <v>1.2309155264409108E-2</v>
      </c>
      <c r="BT80" s="122">
        <v>3.183165084626588E-2</v>
      </c>
      <c r="BU80" s="122">
        <v>5.0765022658877217E-2</v>
      </c>
      <c r="BV80" s="122">
        <v>1.2852641546398485E-2</v>
      </c>
      <c r="BW80" s="122">
        <v>5.3935219111827639E-3</v>
      </c>
      <c r="BX80" s="122">
        <v>4.2950695076577729E-3</v>
      </c>
      <c r="BY80" s="122">
        <v>1.138965977663918E-3</v>
      </c>
      <c r="BZ80" s="122">
        <v>4.8626460372592356E-3</v>
      </c>
      <c r="CA80" s="122">
        <v>3.2678453842298204E-3</v>
      </c>
      <c r="CB80" s="122">
        <v>0</v>
      </c>
      <c r="CC80" s="122">
        <v>2.0833333333333332E-2</v>
      </c>
      <c r="CD80" s="122">
        <v>4.6296296296296294E-3</v>
      </c>
      <c r="CE80" s="122">
        <v>4.4176706827309233E-3</v>
      </c>
      <c r="CF80" s="122">
        <v>1.186780170255383E-2</v>
      </c>
      <c r="CG80" s="122">
        <v>5.1802631972185974E-3</v>
      </c>
      <c r="CH80" s="122">
        <v>1.2599951538647928E-2</v>
      </c>
      <c r="CI80" s="122">
        <v>1.050036083714217E-2</v>
      </c>
      <c r="CJ80" s="122">
        <v>9.307289469112209E-3</v>
      </c>
      <c r="CK80" s="122">
        <v>1.7989857302172622E-2</v>
      </c>
      <c r="CL80" s="122">
        <v>1.3139588808162004E-3</v>
      </c>
      <c r="CM80" s="122">
        <v>1.8973030443702361E-2</v>
      </c>
      <c r="CN80" s="122">
        <v>1.9206448695265825E-2</v>
      </c>
      <c r="CO80" s="122">
        <v>2.0704266041793727E-2</v>
      </c>
      <c r="CP80" s="122">
        <v>1.0049049770573654E-2</v>
      </c>
      <c r="CQ80" s="122">
        <v>6.1389910450714907E-3</v>
      </c>
      <c r="CR80" s="122">
        <v>1.5093222846996152E-2</v>
      </c>
      <c r="CS80" s="122">
        <v>9.1235222176926211E-3</v>
      </c>
      <c r="CT80" s="122">
        <v>9.0849072851484011E-3</v>
      </c>
      <c r="CU80" s="122">
        <v>1.802707251509568E-2</v>
      </c>
      <c r="CV80" s="122">
        <v>1.4399848422648182E-2</v>
      </c>
      <c r="CW80" s="122">
        <v>1.2543683028998588E-2</v>
      </c>
      <c r="CX80" s="122">
        <v>9.2131300509993401E-3</v>
      </c>
      <c r="CY80" s="122">
        <v>8.6957160243854529E-3</v>
      </c>
      <c r="CZ80" s="122">
        <v>7.549455642374521E-2</v>
      </c>
      <c r="DA80" s="122">
        <v>8.1060028575117987E-3</v>
      </c>
      <c r="DB80" s="122">
        <v>3.0011227792087709E-2</v>
      </c>
      <c r="DC80" s="122">
        <v>5.3398058252427182E-2</v>
      </c>
      <c r="DD80" s="122">
        <v>1.7898453671009375E-2</v>
      </c>
      <c r="DE80" s="122">
        <v>4.506360463807272E-2</v>
      </c>
      <c r="DF80" s="122">
        <v>0</v>
      </c>
      <c r="DG80" s="127">
        <v>1.1345009058753318E-2</v>
      </c>
      <c r="DH80" s="127">
        <v>1.6612143263967018E-2</v>
      </c>
      <c r="DI80" s="121"/>
    </row>
    <row r="81" spans="2:113" x14ac:dyDescent="0.15">
      <c r="B81" s="265" t="s">
        <v>481</v>
      </c>
      <c r="C81" s="266" t="s">
        <v>417</v>
      </c>
      <c r="D81" s="122">
        <v>1.7135252037930461E-3</v>
      </c>
      <c r="E81" s="122">
        <v>3.622382510883035E-3</v>
      </c>
      <c r="F81" s="122">
        <v>6.9864927806241269E-4</v>
      </c>
      <c r="G81" s="122">
        <v>2.9329078337512345E-3</v>
      </c>
      <c r="H81" s="122">
        <v>2.2918258212375861E-3</v>
      </c>
      <c r="I81" s="122">
        <v>0</v>
      </c>
      <c r="J81" s="122">
        <v>2.3702299123014932E-4</v>
      </c>
      <c r="K81" s="122">
        <v>1.1509857159721403E-3</v>
      </c>
      <c r="L81" s="122">
        <v>8.3670207765347375E-4</v>
      </c>
      <c r="M81" s="122">
        <v>4.4462409054163302E-3</v>
      </c>
      <c r="N81" s="122">
        <v>0</v>
      </c>
      <c r="O81" s="122">
        <v>0</v>
      </c>
      <c r="P81" s="122">
        <v>8.4559445290038893E-5</v>
      </c>
      <c r="Q81" s="122">
        <v>2.7895054282267794E-3</v>
      </c>
      <c r="R81" s="122">
        <v>1.4237408791599928E-3</v>
      </c>
      <c r="S81" s="122">
        <v>4.0402608449106887E-3</v>
      </c>
      <c r="T81" s="122">
        <v>1.3647478059783536E-3</v>
      </c>
      <c r="U81" s="122">
        <v>6.6618837757507435E-4</v>
      </c>
      <c r="V81" s="124">
        <v>1.9973368841544607E-3</v>
      </c>
      <c r="W81" s="122">
        <v>4.3548587781510511E-3</v>
      </c>
      <c r="X81" s="122">
        <v>0</v>
      </c>
      <c r="Y81" s="122">
        <v>0</v>
      </c>
      <c r="Z81" s="122">
        <v>2.4271844660194173E-3</v>
      </c>
      <c r="AA81" s="122">
        <v>0</v>
      </c>
      <c r="AB81" s="122">
        <v>1.0443478627790203E-3</v>
      </c>
      <c r="AC81" s="122">
        <v>1.4031095942358741E-3</v>
      </c>
      <c r="AD81" s="122">
        <v>0</v>
      </c>
      <c r="AE81" s="122">
        <v>3.1025068255150163E-3</v>
      </c>
      <c r="AF81" s="122">
        <v>4.2809364548494983E-4</v>
      </c>
      <c r="AG81" s="122">
        <v>5.1261021119540701E-4</v>
      </c>
      <c r="AH81" s="122">
        <v>8.6306098964326807E-4</v>
      </c>
      <c r="AI81" s="124">
        <v>2.5839793281653748E-3</v>
      </c>
      <c r="AJ81" s="122">
        <v>9.8702909410366396E-3</v>
      </c>
      <c r="AK81" s="122">
        <v>1.859404990403071E-3</v>
      </c>
      <c r="AL81" s="122">
        <v>3.756726571225505E-3</v>
      </c>
      <c r="AM81" s="122">
        <v>0</v>
      </c>
      <c r="AN81" s="122">
        <v>0</v>
      </c>
      <c r="AO81" s="122">
        <v>7.9767947788252358E-3</v>
      </c>
      <c r="AP81" s="122">
        <v>4.3285176232503234E-3</v>
      </c>
      <c r="AQ81" s="122">
        <v>5.9520975191657537E-3</v>
      </c>
      <c r="AR81" s="122">
        <v>8.4121704693991117E-4</v>
      </c>
      <c r="AS81" s="122">
        <v>2.3868993325206508E-3</v>
      </c>
      <c r="AT81" s="122">
        <v>1.7240450406766877E-3</v>
      </c>
      <c r="AU81" s="122">
        <v>1.1070451120883177E-3</v>
      </c>
      <c r="AV81" s="122">
        <v>1.0223025116341024E-3</v>
      </c>
      <c r="AW81" s="122">
        <v>7.2365532779174169E-4</v>
      </c>
      <c r="AX81" s="122">
        <v>5.3866118211644872E-4</v>
      </c>
      <c r="AY81" s="122">
        <v>5.3383690047836341E-4</v>
      </c>
      <c r="AZ81" s="122">
        <v>9.8021197083869387E-4</v>
      </c>
      <c r="BA81" s="122">
        <v>7.9571008476042203E-4</v>
      </c>
      <c r="BB81" s="122">
        <v>3.815088128535769E-4</v>
      </c>
      <c r="BC81" s="122">
        <v>7.8852693312305951E-4</v>
      </c>
      <c r="BD81" s="122">
        <v>4.3076260365225151E-4</v>
      </c>
      <c r="BE81" s="122">
        <v>3.7396129500596689E-4</v>
      </c>
      <c r="BF81" s="122">
        <v>0</v>
      </c>
      <c r="BG81" s="122">
        <v>3.2133676092544988E-3</v>
      </c>
      <c r="BH81" s="122">
        <v>1.4620701464375212E-3</v>
      </c>
      <c r="BI81" s="122">
        <v>1.256321876107335E-3</v>
      </c>
      <c r="BJ81" s="122">
        <v>8.1377151799687014E-4</v>
      </c>
      <c r="BK81" s="122">
        <v>5.8802060099760734E-4</v>
      </c>
      <c r="BL81" s="124">
        <v>0.11925795053003534</v>
      </c>
      <c r="BM81" s="124">
        <v>9.1945530482611412E-4</v>
      </c>
      <c r="BN81" s="122">
        <v>7.6533510317075939E-4</v>
      </c>
      <c r="BO81" s="122">
        <v>1.7105226635578872E-3</v>
      </c>
      <c r="BP81" s="122">
        <v>2.1230764462489733E-3</v>
      </c>
      <c r="BQ81" s="122">
        <v>1.096156405859739E-4</v>
      </c>
      <c r="BR81" s="122">
        <v>4.5492142266335819E-3</v>
      </c>
      <c r="BS81" s="122">
        <v>4.7546093296000843E-4</v>
      </c>
      <c r="BT81" s="122">
        <v>5.6250313896840938E-4</v>
      </c>
      <c r="BU81" s="122">
        <v>1.7844350711317198E-4</v>
      </c>
      <c r="BV81" s="122">
        <v>2.4488996277672567E-4</v>
      </c>
      <c r="BW81" s="122">
        <v>1.2981302736542367E-4</v>
      </c>
      <c r="BX81" s="122">
        <v>8.8375915795427427E-5</v>
      </c>
      <c r="BY81" s="122">
        <v>1.3230969730848998E-5</v>
      </c>
      <c r="BZ81" s="122">
        <v>6.315124723713294E-5</v>
      </c>
      <c r="CA81" s="122">
        <v>6.1032540860352438E-3</v>
      </c>
      <c r="CB81" s="122">
        <v>6.3875261087093793E-3</v>
      </c>
      <c r="CC81" s="122">
        <v>2.0833333333333332E-2</v>
      </c>
      <c r="CD81" s="122">
        <v>1.5432098765432098E-3</v>
      </c>
      <c r="CE81" s="122">
        <v>2.0080321285140563E-4</v>
      </c>
      <c r="CF81" s="122">
        <v>1.0015022533800701E-4</v>
      </c>
      <c r="CG81" s="122">
        <v>9.9620446100357634E-5</v>
      </c>
      <c r="CH81" s="122">
        <v>1.3932638720620305E-3</v>
      </c>
      <c r="CI81" s="122">
        <v>8.8204634752626096E-5</v>
      </c>
      <c r="CJ81" s="122">
        <v>7.4458315752897676E-5</v>
      </c>
      <c r="CK81" s="122">
        <v>4.1515055312706047E-4</v>
      </c>
      <c r="CL81" s="122">
        <v>1.5458339774308239E-4</v>
      </c>
      <c r="CM81" s="122">
        <v>4.3426825798529477E-4</v>
      </c>
      <c r="CN81" s="122">
        <v>1.6343888099903999E-4</v>
      </c>
      <c r="CO81" s="122">
        <v>2.2737243069153318E-4</v>
      </c>
      <c r="CP81" s="122">
        <v>3.8677238445175013E-4</v>
      </c>
      <c r="CQ81" s="122">
        <v>2.1164195678106327E-4</v>
      </c>
      <c r="CR81" s="122">
        <v>5.4636100803605986E-4</v>
      </c>
      <c r="CS81" s="122">
        <v>1.7121891561353445E-4</v>
      </c>
      <c r="CT81" s="122">
        <v>1.7222573052414031E-4</v>
      </c>
      <c r="CU81" s="122">
        <v>4.3073536098016223E-4</v>
      </c>
      <c r="CV81" s="122">
        <v>9.4735844885843301E-5</v>
      </c>
      <c r="CW81" s="122">
        <v>4.6286653243537229E-5</v>
      </c>
      <c r="CX81" s="122">
        <v>1.1315311063800121E-3</v>
      </c>
      <c r="CY81" s="122">
        <v>1.3951328221517722E-4</v>
      </c>
      <c r="CZ81" s="122">
        <v>4.553252729918936E-4</v>
      </c>
      <c r="DA81" s="122">
        <v>3.582303421099767E-4</v>
      </c>
      <c r="DB81" s="122">
        <v>2.1134667459216696E-4</v>
      </c>
      <c r="DC81" s="122">
        <v>2.1546807270146265E-4</v>
      </c>
      <c r="DD81" s="122">
        <v>2.4351637647631802E-4</v>
      </c>
      <c r="DE81" s="122">
        <v>3.1520882584712374E-4</v>
      </c>
      <c r="DF81" s="122">
        <v>3.0541575257022413E-3</v>
      </c>
      <c r="DG81" s="127">
        <v>2.3006355505708452E-4</v>
      </c>
      <c r="DH81" s="127">
        <v>9.236589428354904E-4</v>
      </c>
      <c r="DI81" s="121"/>
    </row>
    <row r="82" spans="2:113" x14ac:dyDescent="0.15">
      <c r="B82" s="265" t="s">
        <v>482</v>
      </c>
      <c r="C82" s="266" t="s">
        <v>420</v>
      </c>
      <c r="D82" s="122">
        <v>0</v>
      </c>
      <c r="E82" s="122">
        <v>0</v>
      </c>
      <c r="F82" s="122">
        <v>3.1051079024996118E-4</v>
      </c>
      <c r="G82" s="122">
        <v>5.9266013220879877E-4</v>
      </c>
      <c r="H82" s="122">
        <v>0</v>
      </c>
      <c r="I82" s="122">
        <v>0</v>
      </c>
      <c r="J82" s="122">
        <v>7.1106897369044796E-4</v>
      </c>
      <c r="K82" s="122">
        <v>9.895352309262744E-5</v>
      </c>
      <c r="L82" s="122">
        <v>4.7005734699633354E-5</v>
      </c>
      <c r="M82" s="122">
        <v>0</v>
      </c>
      <c r="N82" s="122">
        <v>0</v>
      </c>
      <c r="O82" s="122">
        <v>0</v>
      </c>
      <c r="P82" s="122">
        <v>6.7647556232031114E-4</v>
      </c>
      <c r="Q82" s="122">
        <v>2.2617611580217129E-4</v>
      </c>
      <c r="R82" s="122">
        <v>5.339028296849973E-4</v>
      </c>
      <c r="S82" s="122">
        <v>1.0632265381343918E-4</v>
      </c>
      <c r="T82" s="122">
        <v>3.0327729021741191E-4</v>
      </c>
      <c r="U82" s="122">
        <v>6.4910662430391855E-4</v>
      </c>
      <c r="V82" s="124">
        <v>0</v>
      </c>
      <c r="W82" s="122">
        <v>3.7327360955580441E-4</v>
      </c>
      <c r="X82" s="122">
        <v>0</v>
      </c>
      <c r="Y82" s="122">
        <v>0</v>
      </c>
      <c r="Z82" s="122">
        <v>1.2135922330097086E-3</v>
      </c>
      <c r="AA82" s="122">
        <v>0</v>
      </c>
      <c r="AB82" s="122">
        <v>2.8482214439427824E-3</v>
      </c>
      <c r="AC82" s="122">
        <v>4.5506257110352672E-4</v>
      </c>
      <c r="AD82" s="122">
        <v>0</v>
      </c>
      <c r="AE82" s="122">
        <v>2.4820054604120131E-4</v>
      </c>
      <c r="AF82" s="122">
        <v>3.1571906354515048E-4</v>
      </c>
      <c r="AG82" s="122">
        <v>4.1008816895632562E-4</v>
      </c>
      <c r="AH82" s="122">
        <v>5.7537399309551208E-4</v>
      </c>
      <c r="AI82" s="124">
        <v>6.459948320413437E-4</v>
      </c>
      <c r="AJ82" s="122">
        <v>2.58384579608289E-4</v>
      </c>
      <c r="AK82" s="122">
        <v>4.1986564299424184E-4</v>
      </c>
      <c r="AL82" s="122">
        <v>4.6959082140318812E-4</v>
      </c>
      <c r="AM82" s="122">
        <v>0</v>
      </c>
      <c r="AN82" s="122">
        <v>0</v>
      </c>
      <c r="AO82" s="122">
        <v>3.2961961895972046E-4</v>
      </c>
      <c r="AP82" s="122">
        <v>2.2485805835066613E-4</v>
      </c>
      <c r="AQ82" s="122">
        <v>3.3331746107328222E-4</v>
      </c>
      <c r="AR82" s="122">
        <v>1.9412701083228721E-4</v>
      </c>
      <c r="AS82" s="122">
        <v>1.0400061377411408E-3</v>
      </c>
      <c r="AT82" s="122">
        <v>6.3304778837347129E-4</v>
      </c>
      <c r="AU82" s="122">
        <v>5.9794103276375184E-4</v>
      </c>
      <c r="AV82" s="122">
        <v>6.7931502401744905E-4</v>
      </c>
      <c r="AW82" s="122">
        <v>9.1180571301759453E-4</v>
      </c>
      <c r="AX82" s="122">
        <v>2.8402135057049117E-4</v>
      </c>
      <c r="AY82" s="122">
        <v>4.9014206520789241E-4</v>
      </c>
      <c r="AZ82" s="122">
        <v>4.5947436133063775E-4</v>
      </c>
      <c r="BA82" s="122">
        <v>2.7676872513405983E-4</v>
      </c>
      <c r="BB82" s="122">
        <v>5.0141158260755823E-4</v>
      </c>
      <c r="BC82" s="122">
        <v>4.4354639988172096E-4</v>
      </c>
      <c r="BD82" s="122">
        <v>2.8845710065998983E-4</v>
      </c>
      <c r="BE82" s="122">
        <v>1.8698064750298344E-4</v>
      </c>
      <c r="BF82" s="122">
        <v>0</v>
      </c>
      <c r="BG82" s="122">
        <v>0</v>
      </c>
      <c r="BH82" s="122">
        <v>3.2929507802646876E-4</v>
      </c>
      <c r="BI82" s="122">
        <v>1.2885352575459845E-4</v>
      </c>
      <c r="BJ82" s="122">
        <v>6.2597809076682316E-5</v>
      </c>
      <c r="BK82" s="122">
        <v>4.0553144896386716E-4</v>
      </c>
      <c r="BL82" s="124">
        <v>0</v>
      </c>
      <c r="BM82" s="124">
        <v>1.1698426869439399E-4</v>
      </c>
      <c r="BN82" s="122">
        <v>2.1525049776677609E-4</v>
      </c>
      <c r="BO82" s="122">
        <v>9.0210120187637056E-5</v>
      </c>
      <c r="BP82" s="122">
        <v>2.2212235325719186E-4</v>
      </c>
      <c r="BQ82" s="122">
        <v>9.8654076527376509E-4</v>
      </c>
      <c r="BR82" s="122">
        <v>1.1279043537108053E-4</v>
      </c>
      <c r="BS82" s="122">
        <v>9.9318505996090663E-4</v>
      </c>
      <c r="BT82" s="122">
        <v>4.0681030586108185E-3</v>
      </c>
      <c r="BU82" s="122">
        <v>1.5413381194123261E-3</v>
      </c>
      <c r="BV82" s="122">
        <v>8.4487037157970348E-4</v>
      </c>
      <c r="BW82" s="122">
        <v>1.2143799334184795E-4</v>
      </c>
      <c r="BX82" s="122">
        <v>1.0605109895451291E-4</v>
      </c>
      <c r="BY82" s="122">
        <v>0</v>
      </c>
      <c r="BZ82" s="122">
        <v>0</v>
      </c>
      <c r="CA82" s="122">
        <v>1.3759348986230822E-4</v>
      </c>
      <c r="CB82" s="122">
        <v>0</v>
      </c>
      <c r="CC82" s="122">
        <v>0</v>
      </c>
      <c r="CD82" s="122">
        <v>1.5432098765432098E-3</v>
      </c>
      <c r="CE82" s="122">
        <v>1.004016064257028E-3</v>
      </c>
      <c r="CF82" s="122">
        <v>1.5022533800701052E-4</v>
      </c>
      <c r="CG82" s="122">
        <v>9.9620446100357634E-5</v>
      </c>
      <c r="CH82" s="122">
        <v>2.3746062515144172E-2</v>
      </c>
      <c r="CI82" s="122">
        <v>6.9360917328201426E-4</v>
      </c>
      <c r="CJ82" s="122">
        <v>1.886277332406741E-3</v>
      </c>
      <c r="CK82" s="122">
        <v>2.401361042597703E-3</v>
      </c>
      <c r="CL82" s="122">
        <v>1.0047920853300356E-3</v>
      </c>
      <c r="CM82" s="122">
        <v>7.337636083199808E-3</v>
      </c>
      <c r="CN82" s="122">
        <v>6.1725946319054906E-4</v>
      </c>
      <c r="CO82" s="122">
        <v>1.5407825891567426E-3</v>
      </c>
      <c r="CP82" s="122">
        <v>2.4507304723897258E-3</v>
      </c>
      <c r="CQ82" s="122">
        <v>3.9992084041097021E-4</v>
      </c>
      <c r="CR82" s="122">
        <v>6.8295126004507483E-5</v>
      </c>
      <c r="CS82" s="122">
        <v>7.3379535262943333E-5</v>
      </c>
      <c r="CT82" s="122">
        <v>1.4352144210345025E-4</v>
      </c>
      <c r="CU82" s="122">
        <v>3.6931568913669468E-3</v>
      </c>
      <c r="CV82" s="122">
        <v>1.3368280333891222E-3</v>
      </c>
      <c r="CW82" s="122">
        <v>1.8977527829850264E-3</v>
      </c>
      <c r="CX82" s="122">
        <v>1.3406766663270284E-4</v>
      </c>
      <c r="CY82" s="122">
        <v>1.8173440709608609E-3</v>
      </c>
      <c r="CZ82" s="122">
        <v>3.4149395474392021E-4</v>
      </c>
      <c r="DA82" s="122">
        <v>1.6245329467778013E-4</v>
      </c>
      <c r="DB82" s="122">
        <v>5.2836668648041738E-4</v>
      </c>
      <c r="DC82" s="122">
        <v>7.9849932824659683E-4</v>
      </c>
      <c r="DD82" s="122">
        <v>4.8703275295263604E-4</v>
      </c>
      <c r="DE82" s="122">
        <v>5.6287290329843525E-4</v>
      </c>
      <c r="DF82" s="122">
        <v>0</v>
      </c>
      <c r="DG82" s="127">
        <v>2.5450780778189974E-3</v>
      </c>
      <c r="DH82" s="127">
        <v>7.4129413117490143E-4</v>
      </c>
      <c r="DI82" s="121"/>
    </row>
    <row r="83" spans="2:113" x14ac:dyDescent="0.15">
      <c r="B83" s="267" t="s">
        <v>483</v>
      </c>
      <c r="C83" s="268" t="s">
        <v>642</v>
      </c>
      <c r="D83" s="123">
        <v>6.9455997338213279E-4</v>
      </c>
      <c r="E83" s="123">
        <v>1.9700676813574403E-3</v>
      </c>
      <c r="F83" s="123">
        <v>4.657661853749418E-4</v>
      </c>
      <c r="G83" s="123">
        <v>7.9021350961173162E-4</v>
      </c>
      <c r="H83" s="123">
        <v>1.1459129106187931E-3</v>
      </c>
      <c r="I83" s="123">
        <v>0</v>
      </c>
      <c r="J83" s="123">
        <v>2.3702299123014932E-4</v>
      </c>
      <c r="K83" s="123">
        <v>1.5207594075288006E-3</v>
      </c>
      <c r="L83" s="123">
        <v>1.1375387797311271E-3</v>
      </c>
      <c r="M83" s="123">
        <v>2.0210185933710592E-3</v>
      </c>
      <c r="N83" s="123">
        <v>0</v>
      </c>
      <c r="O83" s="123">
        <v>7.5843761850587785E-4</v>
      </c>
      <c r="P83" s="123">
        <v>5.0735667174023336E-4</v>
      </c>
      <c r="Q83" s="123">
        <v>1.2062726176115801E-3</v>
      </c>
      <c r="R83" s="123">
        <v>1.0678056593699946E-3</v>
      </c>
      <c r="S83" s="123">
        <v>3.8276155372838107E-3</v>
      </c>
      <c r="T83" s="123">
        <v>1.5922057736414126E-3</v>
      </c>
      <c r="U83" s="123">
        <v>1.1957227289809025E-3</v>
      </c>
      <c r="V83" s="133">
        <v>6.6577896138482028E-4</v>
      </c>
      <c r="W83" s="123">
        <v>4.9769814607440591E-4</v>
      </c>
      <c r="X83" s="123">
        <v>0</v>
      </c>
      <c r="Y83" s="123">
        <v>0</v>
      </c>
      <c r="Z83" s="123">
        <v>1.2135922330097086E-3</v>
      </c>
      <c r="AA83" s="123">
        <v>0</v>
      </c>
      <c r="AB83" s="123">
        <v>8.017215916283388E-4</v>
      </c>
      <c r="AC83" s="123">
        <v>1.0238907849829352E-3</v>
      </c>
      <c r="AD83" s="123">
        <v>0</v>
      </c>
      <c r="AE83" s="123">
        <v>2.9784065524944155E-3</v>
      </c>
      <c r="AF83" s="123">
        <v>5.0836120401337795E-4</v>
      </c>
      <c r="AG83" s="123">
        <v>5.1261021119540701E-4</v>
      </c>
      <c r="AH83" s="123">
        <v>5.7537399309551208E-4</v>
      </c>
      <c r="AI83" s="133">
        <v>1.2919896640826874E-3</v>
      </c>
      <c r="AJ83" s="123">
        <v>3.6173841145160455E-3</v>
      </c>
      <c r="AK83" s="123">
        <v>1.3195777351247601E-3</v>
      </c>
      <c r="AL83" s="123">
        <v>1.2183978068839476E-3</v>
      </c>
      <c r="AM83" s="123">
        <v>0</v>
      </c>
      <c r="AN83" s="123">
        <v>0</v>
      </c>
      <c r="AO83" s="123">
        <v>2.1754894851341551E-3</v>
      </c>
      <c r="AP83" s="123">
        <v>1.0118612625779977E-3</v>
      </c>
      <c r="AQ83" s="123">
        <v>5.7140136183991233E-4</v>
      </c>
      <c r="AR83" s="123">
        <v>8.1533344549560623E-4</v>
      </c>
      <c r="AS83" s="123">
        <v>6.9902051880961925E-4</v>
      </c>
      <c r="AT83" s="123">
        <v>6.0610958461289799E-4</v>
      </c>
      <c r="AU83" s="123">
        <v>5.022704675215515E-4</v>
      </c>
      <c r="AV83" s="123">
        <v>4.395567802465847E-4</v>
      </c>
      <c r="AW83" s="123">
        <v>5.6445115567755851E-4</v>
      </c>
      <c r="AX83" s="123">
        <v>5.9742422016551586E-4</v>
      </c>
      <c r="AY83" s="123">
        <v>4.483470053839636E-4</v>
      </c>
      <c r="AZ83" s="123">
        <v>5.7179031632257141E-4</v>
      </c>
      <c r="BA83" s="123">
        <v>5.7083549558899845E-4</v>
      </c>
      <c r="BB83" s="123">
        <v>4.9051133081174172E-4</v>
      </c>
      <c r="BC83" s="123">
        <v>6.8996106648267701E-4</v>
      </c>
      <c r="BD83" s="123">
        <v>5.1537668651251525E-4</v>
      </c>
      <c r="BE83" s="123">
        <v>4.8944934199310374E-4</v>
      </c>
      <c r="BF83" s="123">
        <v>0</v>
      </c>
      <c r="BG83" s="123">
        <v>1.2853470437017994E-3</v>
      </c>
      <c r="BH83" s="123">
        <v>5.8285228810684971E-4</v>
      </c>
      <c r="BI83" s="123">
        <v>4.8320072157974423E-4</v>
      </c>
      <c r="BJ83" s="123">
        <v>3.1298904538341156E-4</v>
      </c>
      <c r="BK83" s="123">
        <v>7.1981832191086417E-4</v>
      </c>
      <c r="BL83" s="133">
        <v>1.7667844522968198E-3</v>
      </c>
      <c r="BM83" s="133">
        <v>9.4408357191967077E-4</v>
      </c>
      <c r="BN83" s="123">
        <v>9.5068969846992773E-4</v>
      </c>
      <c r="BO83" s="123">
        <v>8.8822272184750325E-4</v>
      </c>
      <c r="BP83" s="123">
        <v>1.0279615883297948E-3</v>
      </c>
      <c r="BQ83" s="123">
        <v>3.1318754453135396E-5</v>
      </c>
      <c r="BR83" s="123">
        <v>1.5414692834047673E-3</v>
      </c>
      <c r="BS83" s="123">
        <v>2.6414496275556024E-4</v>
      </c>
      <c r="BT83" s="123">
        <v>2.0089397820300336E-4</v>
      </c>
      <c r="BU83" s="123">
        <v>1.3447916478094121E-4</v>
      </c>
      <c r="BV83" s="123">
        <v>1.2856723045778098E-4</v>
      </c>
      <c r="BW83" s="123">
        <v>7.5375306212181482E-5</v>
      </c>
      <c r="BX83" s="123">
        <v>7.0700732636341945E-5</v>
      </c>
      <c r="BY83" s="123">
        <v>4.410323243616333E-6</v>
      </c>
      <c r="BZ83" s="123">
        <v>1.8945374171139881E-3</v>
      </c>
      <c r="CA83" s="123">
        <v>1.0172090143392072E-3</v>
      </c>
      <c r="CB83" s="123">
        <v>5.3026991143278123E-4</v>
      </c>
      <c r="CC83" s="123">
        <v>0</v>
      </c>
      <c r="CD83" s="123">
        <v>0</v>
      </c>
      <c r="CE83" s="123">
        <v>3.6144578313253013E-3</v>
      </c>
      <c r="CF83" s="123">
        <v>1.0015022533800701E-4</v>
      </c>
      <c r="CG83" s="123">
        <v>1.1954453532042916E-4</v>
      </c>
      <c r="CH83" s="123">
        <v>8.2384298521928755E-3</v>
      </c>
      <c r="CI83" s="123">
        <v>7.21674284339668E-5</v>
      </c>
      <c r="CJ83" s="123">
        <v>7.4458315752897676E-5</v>
      </c>
      <c r="CK83" s="123">
        <v>4.0701034620300048E-4</v>
      </c>
      <c r="CL83" s="123">
        <v>7.7291698871541194E-5</v>
      </c>
      <c r="CM83" s="123">
        <v>8.086374459036524E-4</v>
      </c>
      <c r="CN83" s="123">
        <v>9.8380685649907568E-5</v>
      </c>
      <c r="CO83" s="123">
        <v>1.6852309568901871E-4</v>
      </c>
      <c r="CP83" s="123">
        <v>3.4809514600657514E-4</v>
      </c>
      <c r="CQ83" s="123">
        <v>5.9094832088218963E-4</v>
      </c>
      <c r="CR83" s="123">
        <v>5.0083092403305489E-4</v>
      </c>
      <c r="CS83" s="123">
        <v>2.6090501426824297E-4</v>
      </c>
      <c r="CT83" s="123">
        <v>2.200662112252904E-4</v>
      </c>
      <c r="CU83" s="123">
        <v>4.1478219946237846E-4</v>
      </c>
      <c r="CV83" s="123">
        <v>1.0526204987315923E-4</v>
      </c>
      <c r="CW83" s="123">
        <v>6.4801314540952114E-4</v>
      </c>
      <c r="CX83" s="123">
        <v>5.952604398492007E-4</v>
      </c>
      <c r="CY83" s="123">
        <v>1.2482767356094803E-4</v>
      </c>
      <c r="CZ83" s="123">
        <v>5.8541820813243456E-4</v>
      </c>
      <c r="DA83" s="123">
        <v>7.9143912791739045E-4</v>
      </c>
      <c r="DB83" s="123">
        <v>2.3776500891618783E-4</v>
      </c>
      <c r="DC83" s="123">
        <v>1.3942051763035819E-4</v>
      </c>
      <c r="DD83" s="123">
        <v>3.6527456471447707E-4</v>
      </c>
      <c r="DE83" s="123">
        <v>2.1389170325340537E-4</v>
      </c>
      <c r="DF83" s="123">
        <v>3.1401901320600506E-3</v>
      </c>
      <c r="DG83" s="128">
        <v>8.6273833146406702E-5</v>
      </c>
      <c r="DH83" s="128">
        <v>5.0103252643180244E-4</v>
      </c>
      <c r="DI83" s="121"/>
    </row>
    <row r="84" spans="2:113" x14ac:dyDescent="0.15">
      <c r="B84" s="265" t="s">
        <v>484</v>
      </c>
      <c r="C84" s="266" t="s">
        <v>422</v>
      </c>
      <c r="D84" s="122">
        <v>3.0901680252869738E-3</v>
      </c>
      <c r="E84" s="122">
        <v>6.5139334625528263E-3</v>
      </c>
      <c r="F84" s="122">
        <v>1.7078093463747865E-3</v>
      </c>
      <c r="G84" s="122">
        <v>2.2794620469569183E-3</v>
      </c>
      <c r="H84" s="122">
        <v>4.2016806722689074E-3</v>
      </c>
      <c r="I84" s="122">
        <v>0</v>
      </c>
      <c r="J84" s="122">
        <v>4.7404598246029864E-4</v>
      </c>
      <c r="K84" s="122">
        <v>8.1176609470372963E-3</v>
      </c>
      <c r="L84" s="122">
        <v>4.2023126821472221E-3</v>
      </c>
      <c r="M84" s="122">
        <v>3.1932093775262731E-2</v>
      </c>
      <c r="N84" s="122">
        <v>0</v>
      </c>
      <c r="O84" s="122">
        <v>3.0337504740235114E-3</v>
      </c>
      <c r="P84" s="122">
        <v>3.2978183663115168E-3</v>
      </c>
      <c r="Q84" s="122">
        <v>3.6942098914354645E-3</v>
      </c>
      <c r="R84" s="122">
        <v>3.559352197899982E-3</v>
      </c>
      <c r="S84" s="122">
        <v>1.3290331726679898E-2</v>
      </c>
      <c r="T84" s="122">
        <v>5.212578425611767E-3</v>
      </c>
      <c r="U84" s="122">
        <v>3.29677838133306E-3</v>
      </c>
      <c r="V84" s="124">
        <v>6.3249001331557924E-3</v>
      </c>
      <c r="W84" s="122">
        <v>3.8571606320766455E-3</v>
      </c>
      <c r="X84" s="122">
        <v>0</v>
      </c>
      <c r="Y84" s="122">
        <v>0</v>
      </c>
      <c r="Z84" s="122">
        <v>2.4271844660194173E-3</v>
      </c>
      <c r="AA84" s="122">
        <v>0</v>
      </c>
      <c r="AB84" s="122">
        <v>2.8060255706991856E-3</v>
      </c>
      <c r="AC84" s="122">
        <v>3.0337504740235114E-3</v>
      </c>
      <c r="AD84" s="122">
        <v>1.6949152542372881E-2</v>
      </c>
      <c r="AE84" s="122">
        <v>9.1834202035244485E-3</v>
      </c>
      <c r="AF84" s="122">
        <v>3.0073578595317726E-3</v>
      </c>
      <c r="AG84" s="122">
        <v>1.8453967603034652E-3</v>
      </c>
      <c r="AH84" s="122">
        <v>5.4660529344073647E-3</v>
      </c>
      <c r="AI84" s="124">
        <v>6.4599483204134363E-3</v>
      </c>
      <c r="AJ84" s="122">
        <v>7.0797374812671182E-3</v>
      </c>
      <c r="AK84" s="122">
        <v>8.0974088291746633E-3</v>
      </c>
      <c r="AL84" s="122">
        <v>5.3177987612955634E-3</v>
      </c>
      <c r="AM84" s="122">
        <v>0</v>
      </c>
      <c r="AN84" s="122">
        <v>0</v>
      </c>
      <c r="AO84" s="122">
        <v>7.5153273122816272E-3</v>
      </c>
      <c r="AP84" s="122">
        <v>3.8225869919613245E-3</v>
      </c>
      <c r="AQ84" s="122">
        <v>5.1426122565592118E-3</v>
      </c>
      <c r="AR84" s="122">
        <v>8.2568688607332821E-3</v>
      </c>
      <c r="AS84" s="122">
        <v>2.4977196586733956E-3</v>
      </c>
      <c r="AT84" s="122">
        <v>2.9901406174236301E-3</v>
      </c>
      <c r="AU84" s="122">
        <v>2.1833389710630706E-3</v>
      </c>
      <c r="AV84" s="122">
        <v>1.8148367063211262E-3</v>
      </c>
      <c r="AW84" s="122">
        <v>2.9090944177228013E-3</v>
      </c>
      <c r="AX84" s="122">
        <v>2.5659859948092651E-3</v>
      </c>
      <c r="AY84" s="122">
        <v>1.8142855514478189E-3</v>
      </c>
      <c r="AZ84" s="122">
        <v>3.0325307847822091E-3</v>
      </c>
      <c r="BA84" s="122">
        <v>2.681197024736205E-3</v>
      </c>
      <c r="BB84" s="122">
        <v>2.114648848388398E-3</v>
      </c>
      <c r="BC84" s="122">
        <v>4.1397663988960625E-3</v>
      </c>
      <c r="BD84" s="122">
        <v>2.2999646159289856E-3</v>
      </c>
      <c r="BE84" s="122">
        <v>2.2492672008447125E-3</v>
      </c>
      <c r="BF84" s="122">
        <v>0</v>
      </c>
      <c r="BG84" s="122">
        <v>2.5706940874035988E-3</v>
      </c>
      <c r="BH84" s="122">
        <v>2.0119929267417239E-3</v>
      </c>
      <c r="BI84" s="122">
        <v>1.8683761234416776E-3</v>
      </c>
      <c r="BJ84" s="122">
        <v>1.6901408450704226E-3</v>
      </c>
      <c r="BK84" s="122">
        <v>2.9502412912121335E-3</v>
      </c>
      <c r="BL84" s="124">
        <v>2.756183745583039E-2</v>
      </c>
      <c r="BM84" s="124">
        <v>2.3150571067943231E-3</v>
      </c>
      <c r="BN84" s="122">
        <v>2.4933182657984896E-3</v>
      </c>
      <c r="BO84" s="122">
        <v>2.3766897049435146E-3</v>
      </c>
      <c r="BP84" s="122">
        <v>2.7119589641866446E-3</v>
      </c>
      <c r="BQ84" s="122">
        <v>2.7403910146493472E-4</v>
      </c>
      <c r="BR84" s="122">
        <v>2.7182494924430409E-2</v>
      </c>
      <c r="BS84" s="122">
        <v>9.9318505996090663E-4</v>
      </c>
      <c r="BT84" s="122">
        <v>6.8303952589021145E-4</v>
      </c>
      <c r="BU84" s="122">
        <v>5.7584667995941492E-4</v>
      </c>
      <c r="BV84" s="122">
        <v>6.6732514856657741E-4</v>
      </c>
      <c r="BW84" s="122">
        <v>5.2762714348527045E-4</v>
      </c>
      <c r="BX84" s="122">
        <v>3.8885402949988067E-4</v>
      </c>
      <c r="BY84" s="122">
        <v>1.1025808109040832E-5</v>
      </c>
      <c r="BZ84" s="122">
        <v>3.4733185980423111E-4</v>
      </c>
      <c r="CA84" s="122">
        <v>2.2604644763093496E-4</v>
      </c>
      <c r="CB84" s="122">
        <v>1.1981671281229254E-3</v>
      </c>
      <c r="CC84" s="122">
        <v>0</v>
      </c>
      <c r="CD84" s="122">
        <v>1.5432098765432098E-3</v>
      </c>
      <c r="CE84" s="122">
        <v>4.0160642570281126E-4</v>
      </c>
      <c r="CF84" s="122">
        <v>3.5052578868302451E-4</v>
      </c>
      <c r="CG84" s="122">
        <v>4.5825405206164515E-4</v>
      </c>
      <c r="CH84" s="122">
        <v>1.817300702689605E-4</v>
      </c>
      <c r="CI84" s="122">
        <v>5.0116269745810276E-4</v>
      </c>
      <c r="CJ84" s="122">
        <v>7.1976371894467745E-4</v>
      </c>
      <c r="CK84" s="122">
        <v>1.3024331078496016E-3</v>
      </c>
      <c r="CL84" s="122">
        <v>8.5020868758695317E-4</v>
      </c>
      <c r="CM84" s="122">
        <v>2.9051048982464546E-3</v>
      </c>
      <c r="CN84" s="122">
        <v>2.1929372188414882E-3</v>
      </c>
      <c r="CO84" s="122">
        <v>8.6134026685498455E-4</v>
      </c>
      <c r="CP84" s="122">
        <v>1.3009616567922506E-3</v>
      </c>
      <c r="CQ84" s="122">
        <v>1.1118074223109102E-3</v>
      </c>
      <c r="CR84" s="122">
        <v>1.9577936121292143E-3</v>
      </c>
      <c r="CS84" s="122">
        <v>9.7024052181002849E-4</v>
      </c>
      <c r="CT84" s="122">
        <v>7.367434027977113E-4</v>
      </c>
      <c r="CU84" s="122">
        <v>1.7229414439206489E-3</v>
      </c>
      <c r="CV84" s="122">
        <v>3.4736476458142548E-4</v>
      </c>
      <c r="CW84" s="122">
        <v>4.3972320581360367E-4</v>
      </c>
      <c r="CX84" s="122">
        <v>1.7267915462292128E-3</v>
      </c>
      <c r="CY84" s="122">
        <v>4.6259667260821919E-4</v>
      </c>
      <c r="CZ84" s="122">
        <v>2.5449430436868337E-3</v>
      </c>
      <c r="DA84" s="122">
        <v>2.7991952313709809E-3</v>
      </c>
      <c r="DB84" s="122">
        <v>8.3217753120665746E-4</v>
      </c>
      <c r="DC84" s="122">
        <v>5.0698370047402971E-4</v>
      </c>
      <c r="DD84" s="122">
        <v>8.5230731766711317E-4</v>
      </c>
      <c r="DE84" s="122">
        <v>8.1053698074974665E-4</v>
      </c>
      <c r="DF84" s="122">
        <v>7.5708693594872456E-3</v>
      </c>
      <c r="DG84" s="127">
        <v>2.3006355505708452E-4</v>
      </c>
      <c r="DH84" s="127">
        <v>1.945695363347766E-3</v>
      </c>
      <c r="DI84" s="121"/>
    </row>
    <row r="85" spans="2:113" x14ac:dyDescent="0.15">
      <c r="B85" s="265" t="s">
        <v>485</v>
      </c>
      <c r="C85" s="266" t="s">
        <v>643</v>
      </c>
      <c r="D85" s="122">
        <v>4.1590417567792379E-6</v>
      </c>
      <c r="E85" s="122">
        <v>0</v>
      </c>
      <c r="F85" s="122">
        <v>7.7627697562490295E-5</v>
      </c>
      <c r="G85" s="122">
        <v>0</v>
      </c>
      <c r="H85" s="122">
        <v>0</v>
      </c>
      <c r="I85" s="122">
        <v>0</v>
      </c>
      <c r="J85" s="122">
        <v>0</v>
      </c>
      <c r="K85" s="122">
        <v>2.6387606158033986E-4</v>
      </c>
      <c r="L85" s="122">
        <v>4.4185390617655353E-4</v>
      </c>
      <c r="M85" s="122">
        <v>0</v>
      </c>
      <c r="N85" s="122">
        <v>0</v>
      </c>
      <c r="O85" s="122">
        <v>0</v>
      </c>
      <c r="P85" s="122">
        <v>8.4559445290038893E-4</v>
      </c>
      <c r="Q85" s="122">
        <v>3.7696019300361881E-4</v>
      </c>
      <c r="R85" s="122">
        <v>1.0084831227383283E-3</v>
      </c>
      <c r="S85" s="122">
        <v>1.3113127303657499E-3</v>
      </c>
      <c r="T85" s="122">
        <v>7.5819322554352979E-5</v>
      </c>
      <c r="U85" s="122">
        <v>1.0761504560828123E-3</v>
      </c>
      <c r="V85" s="124">
        <v>2.3302263648468709E-3</v>
      </c>
      <c r="W85" s="122">
        <v>1.1198208286674132E-3</v>
      </c>
      <c r="X85" s="122">
        <v>0</v>
      </c>
      <c r="Y85" s="122">
        <v>0</v>
      </c>
      <c r="Z85" s="122">
        <v>0</v>
      </c>
      <c r="AA85" s="122">
        <v>0</v>
      </c>
      <c r="AB85" s="122">
        <v>3.5866492257057258E-4</v>
      </c>
      <c r="AC85" s="122">
        <v>1.8202502844141069E-3</v>
      </c>
      <c r="AD85" s="122">
        <v>0</v>
      </c>
      <c r="AE85" s="122">
        <v>0</v>
      </c>
      <c r="AF85" s="122">
        <v>1.0006688963210702E-3</v>
      </c>
      <c r="AG85" s="122">
        <v>1.025220422390814E-3</v>
      </c>
      <c r="AH85" s="122">
        <v>2.8768699654775604E-4</v>
      </c>
      <c r="AI85" s="124">
        <v>4.1989664082687341E-3</v>
      </c>
      <c r="AJ85" s="122">
        <v>2.5838457960828899E-5</v>
      </c>
      <c r="AK85" s="122">
        <v>2.6391554702495201E-3</v>
      </c>
      <c r="AL85" s="122">
        <v>2.5383287643415578E-4</v>
      </c>
      <c r="AM85" s="122">
        <v>0</v>
      </c>
      <c r="AN85" s="122">
        <v>0</v>
      </c>
      <c r="AO85" s="122">
        <v>6.592392379194409E-5</v>
      </c>
      <c r="AP85" s="122">
        <v>1.6864354376299961E-4</v>
      </c>
      <c r="AQ85" s="122">
        <v>1.3332698442931289E-3</v>
      </c>
      <c r="AR85" s="122">
        <v>2.2001061227659217E-4</v>
      </c>
      <c r="AS85" s="122">
        <v>3.4098561893152156E-5</v>
      </c>
      <c r="AT85" s="122">
        <v>3.3672754700716557E-4</v>
      </c>
      <c r="AU85" s="122">
        <v>2.699276662190651E-4</v>
      </c>
      <c r="AV85" s="122">
        <v>1.8148367063211261E-4</v>
      </c>
      <c r="AW85" s="122">
        <v>2.8463776226475172E-4</v>
      </c>
      <c r="AX85" s="122">
        <v>3.5257822829440284E-4</v>
      </c>
      <c r="AY85" s="122">
        <v>1.633806884026308E-4</v>
      </c>
      <c r="AZ85" s="122">
        <v>1.0210541362903061E-3</v>
      </c>
      <c r="BA85" s="122">
        <v>1.2108631724615118E-4</v>
      </c>
      <c r="BB85" s="122">
        <v>4.033093164452099E-4</v>
      </c>
      <c r="BC85" s="122">
        <v>8.8709279976344191E-4</v>
      </c>
      <c r="BD85" s="122">
        <v>1.8461254442239349E-4</v>
      </c>
      <c r="BE85" s="122">
        <v>9.5140152994165105E-4</v>
      </c>
      <c r="BF85" s="122">
        <v>0</v>
      </c>
      <c r="BG85" s="122">
        <v>0</v>
      </c>
      <c r="BH85" s="122">
        <v>5.2357917406208531E-4</v>
      </c>
      <c r="BI85" s="122">
        <v>1.2885352575459845E-4</v>
      </c>
      <c r="BJ85" s="122">
        <v>1.2519561815336463E-4</v>
      </c>
      <c r="BK85" s="122">
        <v>8.1106289792773432E-4</v>
      </c>
      <c r="BL85" s="124">
        <v>1.7667844522968197E-4</v>
      </c>
      <c r="BM85" s="124">
        <v>0</v>
      </c>
      <c r="BN85" s="122">
        <v>0</v>
      </c>
      <c r="BO85" s="122">
        <v>1.0408860021650428E-5</v>
      </c>
      <c r="BP85" s="122">
        <v>0</v>
      </c>
      <c r="BQ85" s="122">
        <v>0</v>
      </c>
      <c r="BR85" s="122">
        <v>0</v>
      </c>
      <c r="BS85" s="122">
        <v>0</v>
      </c>
      <c r="BT85" s="122">
        <v>0</v>
      </c>
      <c r="BU85" s="122">
        <v>1.9335690166900712E-3</v>
      </c>
      <c r="BV85" s="122">
        <v>1.0203748449030236E-5</v>
      </c>
      <c r="BW85" s="122">
        <v>0</v>
      </c>
      <c r="BX85" s="122">
        <v>0</v>
      </c>
      <c r="BY85" s="122">
        <v>0</v>
      </c>
      <c r="BZ85" s="122">
        <v>2.9996842437638145E-3</v>
      </c>
      <c r="CA85" s="122">
        <v>2.3887212650738582E-2</v>
      </c>
      <c r="CB85" s="122">
        <v>0.12307928951927592</v>
      </c>
      <c r="CC85" s="122">
        <v>0.10416666666666667</v>
      </c>
      <c r="CD85" s="122">
        <v>0.29012345679012347</v>
      </c>
      <c r="CE85" s="122">
        <v>3.2128514056224897E-2</v>
      </c>
      <c r="CF85" s="122">
        <v>7.0105157736604909E-3</v>
      </c>
      <c r="CG85" s="122">
        <v>7.4715334575268227E-3</v>
      </c>
      <c r="CH85" s="122">
        <v>0</v>
      </c>
      <c r="CI85" s="122">
        <v>0</v>
      </c>
      <c r="CJ85" s="122">
        <v>0</v>
      </c>
      <c r="CK85" s="122">
        <v>0</v>
      </c>
      <c r="CL85" s="122">
        <v>0</v>
      </c>
      <c r="CM85" s="122">
        <v>1.2728552389224157E-3</v>
      </c>
      <c r="CN85" s="122">
        <v>8.4099618378146793E-5</v>
      </c>
      <c r="CO85" s="122">
        <v>0</v>
      </c>
      <c r="CP85" s="122">
        <v>1.4064450343700006E-5</v>
      </c>
      <c r="CQ85" s="122">
        <v>0</v>
      </c>
      <c r="CR85" s="122">
        <v>0</v>
      </c>
      <c r="CS85" s="122">
        <v>0</v>
      </c>
      <c r="CT85" s="122">
        <v>0</v>
      </c>
      <c r="CU85" s="122">
        <v>0</v>
      </c>
      <c r="CV85" s="122">
        <v>2.2841864822475554E-3</v>
      </c>
      <c r="CW85" s="122">
        <v>0</v>
      </c>
      <c r="CX85" s="122">
        <v>0</v>
      </c>
      <c r="CY85" s="122">
        <v>0</v>
      </c>
      <c r="CZ85" s="122">
        <v>2.3010187902983193E-2</v>
      </c>
      <c r="DA85" s="122">
        <v>3.1699219807638638E-3</v>
      </c>
      <c r="DB85" s="122">
        <v>0</v>
      </c>
      <c r="DC85" s="122">
        <v>1.7490937666354027E-3</v>
      </c>
      <c r="DD85" s="122">
        <v>0</v>
      </c>
      <c r="DE85" s="122">
        <v>0</v>
      </c>
      <c r="DF85" s="122">
        <v>0</v>
      </c>
      <c r="DG85" s="127">
        <v>1.2826043194432462E-2</v>
      </c>
      <c r="DH85" s="127">
        <v>3.069942150277481E-3</v>
      </c>
      <c r="DI85" s="121"/>
    </row>
    <row r="86" spans="2:113" x14ac:dyDescent="0.15">
      <c r="B86" s="265" t="s">
        <v>486</v>
      </c>
      <c r="C86" s="266" t="s">
        <v>644</v>
      </c>
      <c r="D86" s="122">
        <v>6.6544668108467806E-5</v>
      </c>
      <c r="E86" s="122">
        <v>9.5325855549553552E-5</v>
      </c>
      <c r="F86" s="122">
        <v>1.5525539512498059E-4</v>
      </c>
      <c r="G86" s="122">
        <v>3.0392827292758909E-5</v>
      </c>
      <c r="H86" s="122">
        <v>0</v>
      </c>
      <c r="I86" s="122">
        <v>0</v>
      </c>
      <c r="J86" s="122">
        <v>4.7404598246029864E-4</v>
      </c>
      <c r="K86" s="122">
        <v>8.6801336046164417E-5</v>
      </c>
      <c r="L86" s="122">
        <v>1.7862179185860674E-4</v>
      </c>
      <c r="M86" s="122">
        <v>0</v>
      </c>
      <c r="N86" s="122">
        <v>0</v>
      </c>
      <c r="O86" s="122">
        <v>0</v>
      </c>
      <c r="P86" s="122">
        <v>2.5367833587011668E-4</v>
      </c>
      <c r="Q86" s="122">
        <v>1.1308805790108564E-4</v>
      </c>
      <c r="R86" s="122">
        <v>2.3729014652666548E-4</v>
      </c>
      <c r="S86" s="122">
        <v>7.0881769208959455E-5</v>
      </c>
      <c r="T86" s="122">
        <v>1.7059347574729421E-4</v>
      </c>
      <c r="U86" s="122">
        <v>2.2206279252502478E-4</v>
      </c>
      <c r="V86" s="124">
        <v>0</v>
      </c>
      <c r="W86" s="122">
        <v>1.2442453651860148E-4</v>
      </c>
      <c r="X86" s="122">
        <v>0</v>
      </c>
      <c r="Y86" s="122">
        <v>0</v>
      </c>
      <c r="Z86" s="122">
        <v>0</v>
      </c>
      <c r="AA86" s="122">
        <v>0</v>
      </c>
      <c r="AB86" s="122">
        <v>1.687834929743871E-4</v>
      </c>
      <c r="AC86" s="122">
        <v>1.5168752370117556E-4</v>
      </c>
      <c r="AD86" s="122">
        <v>0</v>
      </c>
      <c r="AE86" s="122">
        <v>2.4820054604120131E-4</v>
      </c>
      <c r="AF86" s="122">
        <v>1.4448160535117057E-4</v>
      </c>
      <c r="AG86" s="122">
        <v>2.0504408447816281E-4</v>
      </c>
      <c r="AH86" s="122">
        <v>0</v>
      </c>
      <c r="AI86" s="124">
        <v>0</v>
      </c>
      <c r="AJ86" s="122">
        <v>1.5503074776497338E-4</v>
      </c>
      <c r="AK86" s="122">
        <v>1.1996161228406909E-4</v>
      </c>
      <c r="AL86" s="122">
        <v>1.2691643821707789E-4</v>
      </c>
      <c r="AM86" s="122">
        <v>0</v>
      </c>
      <c r="AN86" s="122">
        <v>0</v>
      </c>
      <c r="AO86" s="122">
        <v>6.592392379194409E-5</v>
      </c>
      <c r="AP86" s="122">
        <v>5.6214514587666533E-5</v>
      </c>
      <c r="AQ86" s="122">
        <v>0</v>
      </c>
      <c r="AR86" s="122">
        <v>2.5883601444304959E-5</v>
      </c>
      <c r="AS86" s="122">
        <v>1.278696070993206E-4</v>
      </c>
      <c r="AT86" s="122">
        <v>1.2122191692257961E-4</v>
      </c>
      <c r="AU86" s="122">
        <v>1.4692265376480758E-4</v>
      </c>
      <c r="AV86" s="122">
        <v>1.9313858525986296E-4</v>
      </c>
      <c r="AW86" s="122">
        <v>1.5437980326223823E-4</v>
      </c>
      <c r="AX86" s="122">
        <v>7.8350717398756184E-5</v>
      </c>
      <c r="AY86" s="122">
        <v>8.928944598748428E-5</v>
      </c>
      <c r="AZ86" s="122">
        <v>1.3273703771773981E-4</v>
      </c>
      <c r="BA86" s="122">
        <v>2.2487458917142363E-4</v>
      </c>
      <c r="BB86" s="122">
        <v>9.810226616234835E-5</v>
      </c>
      <c r="BC86" s="122">
        <v>9.8565866640382439E-5</v>
      </c>
      <c r="BD86" s="122">
        <v>1.2692112429039552E-4</v>
      </c>
      <c r="BE86" s="122">
        <v>3.8496015662378945E-5</v>
      </c>
      <c r="BF86" s="122">
        <v>0</v>
      </c>
      <c r="BG86" s="122">
        <v>0</v>
      </c>
      <c r="BH86" s="122">
        <v>7.5737867946087814E-5</v>
      </c>
      <c r="BI86" s="122">
        <v>6.4426762877299224E-5</v>
      </c>
      <c r="BJ86" s="122">
        <v>6.2597809076682316E-5</v>
      </c>
      <c r="BK86" s="122">
        <v>1.0138286224096679E-4</v>
      </c>
      <c r="BL86" s="124">
        <v>7.0671378091872788E-4</v>
      </c>
      <c r="BM86" s="124">
        <v>2.0934027029523134E-4</v>
      </c>
      <c r="BN86" s="122">
        <v>6.9956411774202225E-4</v>
      </c>
      <c r="BO86" s="122">
        <v>3.8512782080106587E-4</v>
      </c>
      <c r="BP86" s="122">
        <v>3.8742270916952069E-4</v>
      </c>
      <c r="BQ86" s="122">
        <v>5.9897117891621453E-4</v>
      </c>
      <c r="BR86" s="122">
        <v>3.0829385668095345E-3</v>
      </c>
      <c r="BS86" s="122">
        <v>5.1772412700089808E-4</v>
      </c>
      <c r="BT86" s="122">
        <v>1.2053638692180201E-3</v>
      </c>
      <c r="BU86" s="122">
        <v>1.0913501449530227E-3</v>
      </c>
      <c r="BV86" s="122">
        <v>5.8263403643962642E-3</v>
      </c>
      <c r="BW86" s="122">
        <v>2.7637612277799881E-4</v>
      </c>
      <c r="BX86" s="122">
        <v>3.2699088844308151E-4</v>
      </c>
      <c r="BY86" s="122">
        <v>0</v>
      </c>
      <c r="BZ86" s="122">
        <v>7.2623934322702877E-4</v>
      </c>
      <c r="CA86" s="122">
        <v>2.7518697972461645E-4</v>
      </c>
      <c r="CB86" s="122">
        <v>0</v>
      </c>
      <c r="CC86" s="122">
        <v>0</v>
      </c>
      <c r="CD86" s="122">
        <v>0</v>
      </c>
      <c r="CE86" s="122">
        <v>2.4096385542168677E-3</v>
      </c>
      <c r="CF86" s="122">
        <v>6.5097646469704554E-4</v>
      </c>
      <c r="CG86" s="122">
        <v>4.5825405206164515E-4</v>
      </c>
      <c r="CH86" s="122">
        <v>1.2599951538647928E-2</v>
      </c>
      <c r="CI86" s="122">
        <v>2.2251623767139766E-3</v>
      </c>
      <c r="CJ86" s="122">
        <v>1.8366384552381426E-3</v>
      </c>
      <c r="CK86" s="122">
        <v>7.4075883008946092E-4</v>
      </c>
      <c r="CL86" s="122">
        <v>1.5458339774308239E-3</v>
      </c>
      <c r="CM86" s="122">
        <v>2.5307357103280972E-3</v>
      </c>
      <c r="CN86" s="122">
        <v>2.9926769860600918E-3</v>
      </c>
      <c r="CO86" s="122">
        <v>9.8171390663285511E-4</v>
      </c>
      <c r="CP86" s="122">
        <v>5.4921678592148521E-3</v>
      </c>
      <c r="CQ86" s="122">
        <v>2.624909983453447E-4</v>
      </c>
      <c r="CR86" s="122">
        <v>2.9822205021968265E-3</v>
      </c>
      <c r="CS86" s="122">
        <v>2.9351814105177333E-3</v>
      </c>
      <c r="CT86" s="122">
        <v>1.2295003540195573E-3</v>
      </c>
      <c r="CU86" s="122">
        <v>4.2355643829715952E-3</v>
      </c>
      <c r="CV86" s="122">
        <v>1.2420921885032789E-3</v>
      </c>
      <c r="CW86" s="122">
        <v>1.6200328635238028E-4</v>
      </c>
      <c r="CX86" s="122">
        <v>9.2774825309830376E-4</v>
      </c>
      <c r="CY86" s="122">
        <v>1.0702137306769514E-3</v>
      </c>
      <c r="CZ86" s="122">
        <v>1.0813975233557472E-3</v>
      </c>
      <c r="DA86" s="122">
        <v>4.9569082222194452E-4</v>
      </c>
      <c r="DB86" s="122">
        <v>1.3869625520110957E-3</v>
      </c>
      <c r="DC86" s="122">
        <v>5.4500747800958203E-4</v>
      </c>
      <c r="DD86" s="122">
        <v>1.3393400706197493E-3</v>
      </c>
      <c r="DE86" s="122">
        <v>1.4859844647078691E-3</v>
      </c>
      <c r="DF86" s="122">
        <v>0</v>
      </c>
      <c r="DG86" s="127">
        <v>1.725476662928134E-4</v>
      </c>
      <c r="DH86" s="127">
        <v>9.4026812737832432E-4</v>
      </c>
      <c r="DI86" s="121"/>
    </row>
    <row r="87" spans="2:113" x14ac:dyDescent="0.15">
      <c r="B87" s="265" t="s">
        <v>487</v>
      </c>
      <c r="C87" s="266" t="s">
        <v>645</v>
      </c>
      <c r="D87" s="122">
        <v>1.7883879554150725E-4</v>
      </c>
      <c r="E87" s="122">
        <v>1.5887642591592261E-4</v>
      </c>
      <c r="F87" s="122">
        <v>1.086787765874864E-3</v>
      </c>
      <c r="G87" s="122">
        <v>1.5956234328698426E-3</v>
      </c>
      <c r="H87" s="122">
        <v>7.6394194041252863E-4</v>
      </c>
      <c r="I87" s="122">
        <v>0</v>
      </c>
      <c r="J87" s="122">
        <v>1.4221379473808959E-3</v>
      </c>
      <c r="K87" s="122">
        <v>1.0641843799259758E-3</v>
      </c>
      <c r="L87" s="122">
        <v>4.8885964087618688E-4</v>
      </c>
      <c r="M87" s="122">
        <v>4.0420371867421178E-4</v>
      </c>
      <c r="N87" s="122">
        <v>0</v>
      </c>
      <c r="O87" s="122">
        <v>1.5168752370117557E-3</v>
      </c>
      <c r="P87" s="122">
        <v>1.5220700152207001E-3</v>
      </c>
      <c r="Q87" s="122">
        <v>8.2931242460796144E-4</v>
      </c>
      <c r="R87" s="122">
        <v>1.3644183425283265E-3</v>
      </c>
      <c r="S87" s="122">
        <v>6.7337680748511485E-4</v>
      </c>
      <c r="T87" s="122">
        <v>1.0804253463995298E-3</v>
      </c>
      <c r="U87" s="122">
        <v>1.7081753271155752E-3</v>
      </c>
      <c r="V87" s="124">
        <v>6.6577896138482028E-4</v>
      </c>
      <c r="W87" s="122">
        <v>3.7327360955580441E-4</v>
      </c>
      <c r="X87" s="122">
        <v>0</v>
      </c>
      <c r="Y87" s="122">
        <v>0</v>
      </c>
      <c r="Z87" s="122">
        <v>0</v>
      </c>
      <c r="AA87" s="122">
        <v>0</v>
      </c>
      <c r="AB87" s="122">
        <v>7.1205536098569557E-3</v>
      </c>
      <c r="AC87" s="122">
        <v>1.1755783086841106E-3</v>
      </c>
      <c r="AD87" s="122">
        <v>0</v>
      </c>
      <c r="AE87" s="122">
        <v>1.737403822288409E-3</v>
      </c>
      <c r="AF87" s="122">
        <v>9.25752508361204E-4</v>
      </c>
      <c r="AG87" s="122">
        <v>1.2302645068689769E-3</v>
      </c>
      <c r="AH87" s="122">
        <v>5.7537399309551208E-4</v>
      </c>
      <c r="AI87" s="124">
        <v>1.937984496124031E-3</v>
      </c>
      <c r="AJ87" s="122">
        <v>1.266084440080616E-3</v>
      </c>
      <c r="AK87" s="122">
        <v>7.7975047984644909E-4</v>
      </c>
      <c r="AL87" s="122">
        <v>9.2648999898466849E-4</v>
      </c>
      <c r="AM87" s="122">
        <v>0</v>
      </c>
      <c r="AN87" s="122">
        <v>0</v>
      </c>
      <c r="AO87" s="122">
        <v>4.6146746654360867E-4</v>
      </c>
      <c r="AP87" s="122">
        <v>6.7457417505199845E-4</v>
      </c>
      <c r="AQ87" s="122">
        <v>1.4285034045997808E-4</v>
      </c>
      <c r="AR87" s="122">
        <v>5.6943923177470916E-4</v>
      </c>
      <c r="AS87" s="122">
        <v>8.9508724969524411E-4</v>
      </c>
      <c r="AT87" s="122">
        <v>8.8896072409891706E-4</v>
      </c>
      <c r="AU87" s="122">
        <v>1.158297200610925E-3</v>
      </c>
      <c r="AV87" s="122">
        <v>1.3503051090150765E-3</v>
      </c>
      <c r="AW87" s="122">
        <v>1.1867947375784563E-3</v>
      </c>
      <c r="AX87" s="122">
        <v>7.8350717398756179E-4</v>
      </c>
      <c r="AY87" s="122">
        <v>6.9341803798790981E-4</v>
      </c>
      <c r="AZ87" s="122">
        <v>9.5979088811288778E-4</v>
      </c>
      <c r="BA87" s="122">
        <v>1.3838436256702993E-3</v>
      </c>
      <c r="BB87" s="122">
        <v>6.7581561134062197E-4</v>
      </c>
      <c r="BC87" s="122">
        <v>7.3924399980286831E-4</v>
      </c>
      <c r="BD87" s="122">
        <v>8.7690958600636912E-4</v>
      </c>
      <c r="BE87" s="122">
        <v>3.0796812529903156E-4</v>
      </c>
      <c r="BF87" s="122">
        <v>0</v>
      </c>
      <c r="BG87" s="122">
        <v>6.426735218508997E-4</v>
      </c>
      <c r="BH87" s="122">
        <v>5.7955933732658496E-4</v>
      </c>
      <c r="BI87" s="122">
        <v>5.7984086589569312E-4</v>
      </c>
      <c r="BJ87" s="122">
        <v>5.6338028169014088E-4</v>
      </c>
      <c r="BK87" s="122">
        <v>9.935520499614746E-4</v>
      </c>
      <c r="BL87" s="124">
        <v>2.6501766784452294E-4</v>
      </c>
      <c r="BM87" s="124">
        <v>4.8825539512976019E-3</v>
      </c>
      <c r="BN87" s="122">
        <v>4.9029280046876773E-3</v>
      </c>
      <c r="BO87" s="122">
        <v>4.6943958697643435E-3</v>
      </c>
      <c r="BP87" s="122">
        <v>4.9125199522695225E-3</v>
      </c>
      <c r="BQ87" s="122">
        <v>3.3276176606456361E-4</v>
      </c>
      <c r="BR87" s="122">
        <v>1.1279043537108053E-3</v>
      </c>
      <c r="BS87" s="122">
        <v>1.1728036346346875E-3</v>
      </c>
      <c r="BT87" s="122">
        <v>5.2332881321882378E-3</v>
      </c>
      <c r="BU87" s="122">
        <v>1.128159506082165E-2</v>
      </c>
      <c r="BV87" s="122">
        <v>1.1673088225690589E-2</v>
      </c>
      <c r="BW87" s="122">
        <v>3.6515148342790142E-3</v>
      </c>
      <c r="BX87" s="122">
        <v>2.5363887833287674E-3</v>
      </c>
      <c r="BY87" s="122">
        <v>0</v>
      </c>
      <c r="BZ87" s="122">
        <v>3.7574992106094093E-3</v>
      </c>
      <c r="CA87" s="122">
        <v>2.540565509243334E-3</v>
      </c>
      <c r="CB87" s="122">
        <v>0</v>
      </c>
      <c r="CC87" s="122">
        <v>0</v>
      </c>
      <c r="CD87" s="122">
        <v>3.0864197530864196E-3</v>
      </c>
      <c r="CE87" s="122">
        <v>5.4216867469879517E-3</v>
      </c>
      <c r="CF87" s="122">
        <v>1.5523284927391086E-3</v>
      </c>
      <c r="CG87" s="122">
        <v>1.5740030483856508E-3</v>
      </c>
      <c r="CH87" s="122">
        <v>2.665374363944754E-3</v>
      </c>
      <c r="CI87" s="122">
        <v>0.23386256114184908</v>
      </c>
      <c r="CJ87" s="122">
        <v>4.4724628328907202E-2</v>
      </c>
      <c r="CK87" s="122">
        <v>1.4310483772497497E-2</v>
      </c>
      <c r="CL87" s="122">
        <v>3.1303138042974188E-2</v>
      </c>
      <c r="CM87" s="122">
        <v>7.8467781787687745E-3</v>
      </c>
      <c r="CN87" s="122">
        <v>6.0456518117120621E-3</v>
      </c>
      <c r="CO87" s="122">
        <v>6.9014220139312422E-4</v>
      </c>
      <c r="CP87" s="122">
        <v>1.5084122993618256E-2</v>
      </c>
      <c r="CQ87" s="122">
        <v>1.8388112868380692E-3</v>
      </c>
      <c r="CR87" s="122">
        <v>6.5108020124297131E-3</v>
      </c>
      <c r="CS87" s="122">
        <v>7.289033836119038E-3</v>
      </c>
      <c r="CT87" s="122">
        <v>2.4590007080391146E-3</v>
      </c>
      <c r="CU87" s="122">
        <v>1.1829269265436678E-2</v>
      </c>
      <c r="CV87" s="122">
        <v>3.4841738508015704E-3</v>
      </c>
      <c r="CW87" s="122">
        <v>4.350945404892499E-3</v>
      </c>
      <c r="CX87" s="122">
        <v>2.718892279311214E-3</v>
      </c>
      <c r="CY87" s="122">
        <v>3.3850327947998258E-3</v>
      </c>
      <c r="CZ87" s="122">
        <v>5.7891356137540753E-3</v>
      </c>
      <c r="DA87" s="122">
        <v>5.5733976481761489E-3</v>
      </c>
      <c r="DB87" s="122">
        <v>7.8594544613962095E-3</v>
      </c>
      <c r="DC87" s="122">
        <v>2.0152602093842682E-3</v>
      </c>
      <c r="DD87" s="122">
        <v>5.7226348471934741E-3</v>
      </c>
      <c r="DE87" s="122">
        <v>4.3453788134639199E-3</v>
      </c>
      <c r="DF87" s="122">
        <v>0</v>
      </c>
      <c r="DG87" s="127">
        <v>1.3257412360164495E-2</v>
      </c>
      <c r="DH87" s="127">
        <v>7.790178256223905E-3</v>
      </c>
      <c r="DI87" s="121"/>
    </row>
    <row r="88" spans="2:113" x14ac:dyDescent="0.15">
      <c r="B88" s="267" t="s">
        <v>488</v>
      </c>
      <c r="C88" s="268" t="s">
        <v>426</v>
      </c>
      <c r="D88" s="123">
        <v>5.4067542838130094E-5</v>
      </c>
      <c r="E88" s="123">
        <v>0</v>
      </c>
      <c r="F88" s="123">
        <v>0</v>
      </c>
      <c r="G88" s="123">
        <v>9.1178481878276729E-5</v>
      </c>
      <c r="H88" s="123">
        <v>0</v>
      </c>
      <c r="I88" s="123">
        <v>0</v>
      </c>
      <c r="J88" s="123">
        <v>0</v>
      </c>
      <c r="K88" s="123">
        <v>6.944106883693154E-6</v>
      </c>
      <c r="L88" s="123">
        <v>0</v>
      </c>
      <c r="M88" s="123">
        <v>0</v>
      </c>
      <c r="N88" s="123">
        <v>0</v>
      </c>
      <c r="O88" s="123">
        <v>0</v>
      </c>
      <c r="P88" s="123">
        <v>0</v>
      </c>
      <c r="Q88" s="123">
        <v>0</v>
      </c>
      <c r="R88" s="123">
        <v>0</v>
      </c>
      <c r="S88" s="123">
        <v>0</v>
      </c>
      <c r="T88" s="123">
        <v>0</v>
      </c>
      <c r="U88" s="123">
        <v>1.7081753271155753E-5</v>
      </c>
      <c r="V88" s="133">
        <v>0</v>
      </c>
      <c r="W88" s="123">
        <v>0</v>
      </c>
      <c r="X88" s="123">
        <v>0</v>
      </c>
      <c r="Y88" s="123">
        <v>0</v>
      </c>
      <c r="Z88" s="123">
        <v>0</v>
      </c>
      <c r="AA88" s="123">
        <v>0</v>
      </c>
      <c r="AB88" s="123">
        <v>1.0548968310899194E-5</v>
      </c>
      <c r="AC88" s="123">
        <v>0</v>
      </c>
      <c r="AD88" s="123">
        <v>0</v>
      </c>
      <c r="AE88" s="123">
        <v>0</v>
      </c>
      <c r="AF88" s="123">
        <v>1.605351170568562E-5</v>
      </c>
      <c r="AG88" s="123">
        <v>0</v>
      </c>
      <c r="AH88" s="123">
        <v>0</v>
      </c>
      <c r="AI88" s="133">
        <v>0</v>
      </c>
      <c r="AJ88" s="123">
        <v>0</v>
      </c>
      <c r="AK88" s="123">
        <v>0</v>
      </c>
      <c r="AL88" s="123">
        <v>0</v>
      </c>
      <c r="AM88" s="123">
        <v>0</v>
      </c>
      <c r="AN88" s="123">
        <v>0</v>
      </c>
      <c r="AO88" s="123">
        <v>0</v>
      </c>
      <c r="AP88" s="123">
        <v>0</v>
      </c>
      <c r="AQ88" s="123">
        <v>0</v>
      </c>
      <c r="AR88" s="123">
        <v>0</v>
      </c>
      <c r="AS88" s="123">
        <v>1.7049280946576078E-5</v>
      </c>
      <c r="AT88" s="123">
        <v>2.0203652820429932E-5</v>
      </c>
      <c r="AU88" s="123">
        <v>6.8336118030143062E-6</v>
      </c>
      <c r="AV88" s="123">
        <v>1.4984890235679024E-5</v>
      </c>
      <c r="AW88" s="123">
        <v>9.6487377038898891E-6</v>
      </c>
      <c r="AX88" s="123">
        <v>3.9175358699378092E-5</v>
      </c>
      <c r="AY88" s="123">
        <v>0</v>
      </c>
      <c r="AZ88" s="123">
        <v>0</v>
      </c>
      <c r="BA88" s="123">
        <v>3.4596090641757479E-5</v>
      </c>
      <c r="BB88" s="123">
        <v>0</v>
      </c>
      <c r="BC88" s="123">
        <v>0</v>
      </c>
      <c r="BD88" s="123">
        <v>0</v>
      </c>
      <c r="BE88" s="123">
        <v>4.3995446471290224E-5</v>
      </c>
      <c r="BF88" s="123">
        <v>0</v>
      </c>
      <c r="BG88" s="123">
        <v>0</v>
      </c>
      <c r="BH88" s="123">
        <v>0</v>
      </c>
      <c r="BI88" s="123">
        <v>0</v>
      </c>
      <c r="BJ88" s="123">
        <v>0</v>
      </c>
      <c r="BK88" s="123">
        <v>2.0276572448193357E-5</v>
      </c>
      <c r="BL88" s="133">
        <v>8.8339222614840986E-5</v>
      </c>
      <c r="BM88" s="133">
        <v>8.2094223645188771E-6</v>
      </c>
      <c r="BN88" s="123">
        <v>5.9791804935215577E-6</v>
      </c>
      <c r="BO88" s="123">
        <v>6.9392400144336191E-6</v>
      </c>
      <c r="BP88" s="123">
        <v>4.6490725100342484E-5</v>
      </c>
      <c r="BQ88" s="123">
        <v>3.9148443066419245E-6</v>
      </c>
      <c r="BR88" s="123">
        <v>0</v>
      </c>
      <c r="BS88" s="123">
        <v>0</v>
      </c>
      <c r="BT88" s="123">
        <v>2.0089397820300336E-4</v>
      </c>
      <c r="BU88" s="123">
        <v>9.3100960232959294E-5</v>
      </c>
      <c r="BV88" s="123">
        <v>2.9999020440148893E-4</v>
      </c>
      <c r="BW88" s="123">
        <v>5.0250204141454326E-5</v>
      </c>
      <c r="BX88" s="123">
        <v>0</v>
      </c>
      <c r="BY88" s="123">
        <v>0</v>
      </c>
      <c r="BZ88" s="123">
        <v>3.4733185980423111E-4</v>
      </c>
      <c r="CA88" s="123">
        <v>1.9656212837472604E-5</v>
      </c>
      <c r="CB88" s="123">
        <v>0</v>
      </c>
      <c r="CC88" s="123">
        <v>0</v>
      </c>
      <c r="CD88" s="123">
        <v>0</v>
      </c>
      <c r="CE88" s="123">
        <v>0</v>
      </c>
      <c r="CF88" s="123">
        <v>0</v>
      </c>
      <c r="CG88" s="123">
        <v>2.8889929369103716E-4</v>
      </c>
      <c r="CH88" s="123">
        <v>6.0576690089653503E-5</v>
      </c>
      <c r="CI88" s="123">
        <v>0</v>
      </c>
      <c r="CJ88" s="123">
        <v>2.9609590231068975E-2</v>
      </c>
      <c r="CK88" s="123">
        <v>1.6280413848120019E-5</v>
      </c>
      <c r="CL88" s="123">
        <v>0</v>
      </c>
      <c r="CM88" s="123">
        <v>0</v>
      </c>
      <c r="CN88" s="123">
        <v>6.3471410096714563E-6</v>
      </c>
      <c r="CO88" s="123">
        <v>1.0699879091366268E-4</v>
      </c>
      <c r="CP88" s="123">
        <v>3.5161125859250015E-5</v>
      </c>
      <c r="CQ88" s="123">
        <v>2.74859684131251E-5</v>
      </c>
      <c r="CR88" s="123">
        <v>2.2765042001502492E-5</v>
      </c>
      <c r="CS88" s="123">
        <v>4.8919690175295553E-5</v>
      </c>
      <c r="CT88" s="123">
        <v>7.1760721051725127E-5</v>
      </c>
      <c r="CU88" s="123">
        <v>3.4299297263235142E-4</v>
      </c>
      <c r="CV88" s="123">
        <v>9.7893706382038087E-4</v>
      </c>
      <c r="CW88" s="123">
        <v>0.27454928371404108</v>
      </c>
      <c r="CX88" s="123">
        <v>4.2901653322464915E-5</v>
      </c>
      <c r="CY88" s="123">
        <v>2.5699815144901064E-5</v>
      </c>
      <c r="CZ88" s="123">
        <v>3.7076486515054191E-3</v>
      </c>
      <c r="DA88" s="123">
        <v>2.8658427368798136E-3</v>
      </c>
      <c r="DB88" s="123">
        <v>4.2929793276533911E-3</v>
      </c>
      <c r="DC88" s="123">
        <v>1.3688559912798804E-3</v>
      </c>
      <c r="DD88" s="123">
        <v>1.2175818823815901E-4</v>
      </c>
      <c r="DE88" s="123">
        <v>1.2383203872565576E-4</v>
      </c>
      <c r="DF88" s="123">
        <v>0</v>
      </c>
      <c r="DG88" s="128">
        <v>5.3489776550772151E-3</v>
      </c>
      <c r="DH88" s="128">
        <v>1.0551203022737099E-3</v>
      </c>
      <c r="DI88" s="121"/>
    </row>
    <row r="89" spans="2:113" x14ac:dyDescent="0.15">
      <c r="B89" s="265" t="s">
        <v>489</v>
      </c>
      <c r="C89" s="266" t="s">
        <v>427</v>
      </c>
      <c r="D89" s="122">
        <v>3.6100482448843787E-3</v>
      </c>
      <c r="E89" s="122">
        <v>2.1289441072733627E-3</v>
      </c>
      <c r="F89" s="122">
        <v>7.685142058686539E-3</v>
      </c>
      <c r="G89" s="122">
        <v>0</v>
      </c>
      <c r="H89" s="122">
        <v>0</v>
      </c>
      <c r="I89" s="122">
        <v>0</v>
      </c>
      <c r="J89" s="122">
        <v>2.3702299123014932E-4</v>
      </c>
      <c r="K89" s="122">
        <v>2.2637788440839682E-3</v>
      </c>
      <c r="L89" s="122">
        <v>3.4972266616527217E-3</v>
      </c>
      <c r="M89" s="122">
        <v>8.0840743734842356E-4</v>
      </c>
      <c r="N89" s="122">
        <v>0</v>
      </c>
      <c r="O89" s="122">
        <v>7.5843761850587785E-4</v>
      </c>
      <c r="P89" s="122">
        <v>1.5220700152207001E-3</v>
      </c>
      <c r="Q89" s="122">
        <v>1.3947527141133897E-3</v>
      </c>
      <c r="R89" s="122">
        <v>1.0084831227383283E-3</v>
      </c>
      <c r="S89" s="122">
        <v>1.8783668840374255E-3</v>
      </c>
      <c r="T89" s="122">
        <v>1.4784767898098831E-3</v>
      </c>
      <c r="U89" s="122">
        <v>1.6569300673021079E-3</v>
      </c>
      <c r="V89" s="124">
        <v>4.3275632490013313E-3</v>
      </c>
      <c r="W89" s="122">
        <v>2.9861888764464353E-3</v>
      </c>
      <c r="X89" s="122">
        <v>0</v>
      </c>
      <c r="Y89" s="122">
        <v>0</v>
      </c>
      <c r="Z89" s="122">
        <v>1.2135922330097086E-3</v>
      </c>
      <c r="AA89" s="122">
        <v>0</v>
      </c>
      <c r="AB89" s="122">
        <v>8.4813705219629523E-3</v>
      </c>
      <c r="AC89" s="122">
        <v>5.2332195676905576E-3</v>
      </c>
      <c r="AD89" s="122">
        <v>0</v>
      </c>
      <c r="AE89" s="122">
        <v>8.6870191114420451E-4</v>
      </c>
      <c r="AF89" s="122">
        <v>1.9692307692307691E-3</v>
      </c>
      <c r="AG89" s="122">
        <v>1.7428747180643839E-3</v>
      </c>
      <c r="AH89" s="122">
        <v>7.1921749136939009E-3</v>
      </c>
      <c r="AI89" s="124">
        <v>2.2609819121447027E-3</v>
      </c>
      <c r="AJ89" s="122">
        <v>1.8086920572580227E-3</v>
      </c>
      <c r="AK89" s="122">
        <v>6.3579654510556626E-3</v>
      </c>
      <c r="AL89" s="122">
        <v>3.3252106812874404E-3</v>
      </c>
      <c r="AM89" s="122">
        <v>0</v>
      </c>
      <c r="AN89" s="122">
        <v>0</v>
      </c>
      <c r="AO89" s="122">
        <v>4.4828268178521988E-3</v>
      </c>
      <c r="AP89" s="122">
        <v>3.3728708752599921E-3</v>
      </c>
      <c r="AQ89" s="122">
        <v>1.6665873053664112E-3</v>
      </c>
      <c r="AR89" s="122">
        <v>1.268296470770943E-3</v>
      </c>
      <c r="AS89" s="122">
        <v>1.2275482281534775E-2</v>
      </c>
      <c r="AT89" s="122">
        <v>2.7611658854587574E-3</v>
      </c>
      <c r="AU89" s="122">
        <v>4.1104174995131052E-3</v>
      </c>
      <c r="AV89" s="122">
        <v>6.142140008824435E-3</v>
      </c>
      <c r="AW89" s="122">
        <v>3.3336388766939565E-3</v>
      </c>
      <c r="AX89" s="122">
        <v>1.723715782772636E-3</v>
      </c>
      <c r="AY89" s="122">
        <v>4.1529091261412899E-3</v>
      </c>
      <c r="AZ89" s="122">
        <v>1.0292225693806285E-2</v>
      </c>
      <c r="BA89" s="122">
        <v>4.3245113302196853E-4</v>
      </c>
      <c r="BB89" s="122">
        <v>1.4137626579173978E-2</v>
      </c>
      <c r="BC89" s="122">
        <v>5.076142131979695E-3</v>
      </c>
      <c r="BD89" s="122">
        <v>4.4768542022430424E-3</v>
      </c>
      <c r="BE89" s="122">
        <v>4.1977155364419781E-2</v>
      </c>
      <c r="BF89" s="122">
        <v>0</v>
      </c>
      <c r="BG89" s="122">
        <v>6.426735218508997E-4</v>
      </c>
      <c r="BH89" s="122">
        <v>1.4192617862940802E-3</v>
      </c>
      <c r="BI89" s="122">
        <v>2.3515768450214219E-3</v>
      </c>
      <c r="BJ89" s="122">
        <v>2.3787167449139282E-3</v>
      </c>
      <c r="BK89" s="122">
        <v>1.9566892412506589E-3</v>
      </c>
      <c r="BL89" s="124">
        <v>8.8339222614840986E-5</v>
      </c>
      <c r="BM89" s="124">
        <v>1.5885232275344027E-3</v>
      </c>
      <c r="BN89" s="122">
        <v>2.044879728784373E-3</v>
      </c>
      <c r="BO89" s="122">
        <v>2.1060593443806034E-3</v>
      </c>
      <c r="BP89" s="122">
        <v>2.8824249562212339E-3</v>
      </c>
      <c r="BQ89" s="122">
        <v>1.336136361856889E-2</v>
      </c>
      <c r="BR89" s="122">
        <v>1.3008496879464622E-2</v>
      </c>
      <c r="BS89" s="122">
        <v>3.4444503143325055E-2</v>
      </c>
      <c r="BT89" s="122">
        <v>2.7924262970217468E-3</v>
      </c>
      <c r="BU89" s="122">
        <v>1.4872878397215248E-2</v>
      </c>
      <c r="BV89" s="122">
        <v>3.8541598641677006E-2</v>
      </c>
      <c r="BW89" s="122">
        <v>3.3793262285128035E-3</v>
      </c>
      <c r="BX89" s="122">
        <v>3.0401315033627037E-3</v>
      </c>
      <c r="BY89" s="122">
        <v>0</v>
      </c>
      <c r="BZ89" s="122">
        <v>4.7363435427849701E-4</v>
      </c>
      <c r="CA89" s="122">
        <v>2.8796351806897364E-3</v>
      </c>
      <c r="CB89" s="122">
        <v>0</v>
      </c>
      <c r="CC89" s="122">
        <v>0</v>
      </c>
      <c r="CD89" s="122">
        <v>4.6296296296296294E-3</v>
      </c>
      <c r="CE89" s="122">
        <v>3.6144578313253013E-3</v>
      </c>
      <c r="CF89" s="122">
        <v>9.4641962944416631E-3</v>
      </c>
      <c r="CG89" s="122">
        <v>2.1029876171785498E-2</v>
      </c>
      <c r="CH89" s="122">
        <v>2.1807608432275259E-3</v>
      </c>
      <c r="CI89" s="122">
        <v>2.1088926309036967E-2</v>
      </c>
      <c r="CJ89" s="122">
        <v>4.1448462435779701E-3</v>
      </c>
      <c r="CK89" s="122">
        <v>2.8067433474158913E-2</v>
      </c>
      <c r="CL89" s="122">
        <v>5.4413356005565003E-2</v>
      </c>
      <c r="CM89" s="122">
        <v>1.768520043726321E-2</v>
      </c>
      <c r="CN89" s="122">
        <v>1.2783141993478313E-2</v>
      </c>
      <c r="CO89" s="122">
        <v>3.9161557474400536E-3</v>
      </c>
      <c r="CP89" s="122">
        <v>3.1244176438529562E-2</v>
      </c>
      <c r="CQ89" s="122">
        <v>5.8036622304313652E-3</v>
      </c>
      <c r="CR89" s="122">
        <v>1.0927220160721196E-2</v>
      </c>
      <c r="CS89" s="122">
        <v>5.743986954749287E-3</v>
      </c>
      <c r="CT89" s="122">
        <v>1.0524905754253019E-3</v>
      </c>
      <c r="CU89" s="122">
        <v>3.0941156763741654E-2</v>
      </c>
      <c r="CV89" s="122">
        <v>1.3936695403206282E-2</v>
      </c>
      <c r="CW89" s="122">
        <v>3.4252123400217546E-3</v>
      </c>
      <c r="CX89" s="122">
        <v>1.3943037329801097E-3</v>
      </c>
      <c r="CY89" s="122">
        <v>1.3832007651202108E-2</v>
      </c>
      <c r="CZ89" s="122">
        <v>1.4342746099244647E-2</v>
      </c>
      <c r="DA89" s="122">
        <v>7.372880296914637E-4</v>
      </c>
      <c r="DB89" s="122">
        <v>3.4343834621227131E-4</v>
      </c>
      <c r="DC89" s="122">
        <v>8.0483662450252218E-3</v>
      </c>
      <c r="DD89" s="122">
        <v>7.3054912942895414E-4</v>
      </c>
      <c r="DE89" s="122">
        <v>6.1127997298210061E-3</v>
      </c>
      <c r="DF89" s="122">
        <v>0</v>
      </c>
      <c r="DG89" s="127">
        <v>2.904552382595692E-3</v>
      </c>
      <c r="DH89" s="127">
        <v>8.6544610454103183E-3</v>
      </c>
      <c r="DI89" s="121"/>
    </row>
    <row r="90" spans="2:113" x14ac:dyDescent="0.15">
      <c r="B90" s="265" t="s">
        <v>490</v>
      </c>
      <c r="C90" s="266" t="s">
        <v>646</v>
      </c>
      <c r="D90" s="122">
        <v>4.5749459324571622E-5</v>
      </c>
      <c r="E90" s="122">
        <v>0</v>
      </c>
      <c r="F90" s="122">
        <v>2.328830926874709E-4</v>
      </c>
      <c r="G90" s="122">
        <v>4.5589240939138365E-5</v>
      </c>
      <c r="H90" s="122">
        <v>0</v>
      </c>
      <c r="I90" s="122">
        <v>0</v>
      </c>
      <c r="J90" s="122">
        <v>0</v>
      </c>
      <c r="K90" s="122">
        <v>8.7148541390349077E-4</v>
      </c>
      <c r="L90" s="122">
        <v>3.5724358371721349E-4</v>
      </c>
      <c r="M90" s="122">
        <v>0</v>
      </c>
      <c r="N90" s="122">
        <v>0</v>
      </c>
      <c r="O90" s="122">
        <v>0</v>
      </c>
      <c r="P90" s="122">
        <v>0</v>
      </c>
      <c r="Q90" s="122">
        <v>1.884800965018094E-4</v>
      </c>
      <c r="R90" s="122">
        <v>3.559352197899982E-4</v>
      </c>
      <c r="S90" s="122">
        <v>3.5440884604479728E-4</v>
      </c>
      <c r="T90" s="122">
        <v>1.8954830638588245E-4</v>
      </c>
      <c r="U90" s="122">
        <v>3.0747155888080353E-4</v>
      </c>
      <c r="V90" s="124">
        <v>3.3288948069241014E-4</v>
      </c>
      <c r="W90" s="122">
        <v>4.9769814607440591E-4</v>
      </c>
      <c r="X90" s="122">
        <v>0</v>
      </c>
      <c r="Y90" s="122">
        <v>0</v>
      </c>
      <c r="Z90" s="122">
        <v>1.2135922330097086E-3</v>
      </c>
      <c r="AA90" s="122">
        <v>0</v>
      </c>
      <c r="AB90" s="122">
        <v>2.5528503312376048E-3</v>
      </c>
      <c r="AC90" s="122">
        <v>1.441031475161168E-3</v>
      </c>
      <c r="AD90" s="122">
        <v>0</v>
      </c>
      <c r="AE90" s="122">
        <v>1.2410027302060066E-4</v>
      </c>
      <c r="AF90" s="122">
        <v>3.959866220735786E-4</v>
      </c>
      <c r="AG90" s="122">
        <v>3.0756612671724423E-4</v>
      </c>
      <c r="AH90" s="122">
        <v>0</v>
      </c>
      <c r="AI90" s="124">
        <v>3.2299741602067185E-4</v>
      </c>
      <c r="AJ90" s="122">
        <v>1.8086920572580228E-4</v>
      </c>
      <c r="AK90" s="122">
        <v>2.3392514395393473E-3</v>
      </c>
      <c r="AL90" s="122">
        <v>7.1073205401563609E-4</v>
      </c>
      <c r="AM90" s="122">
        <v>0</v>
      </c>
      <c r="AN90" s="122">
        <v>0</v>
      </c>
      <c r="AO90" s="122">
        <v>6.592392379194409E-5</v>
      </c>
      <c r="AP90" s="122">
        <v>5.6214514587666533E-5</v>
      </c>
      <c r="AQ90" s="122">
        <v>0</v>
      </c>
      <c r="AR90" s="122">
        <v>1.294180072215248E-5</v>
      </c>
      <c r="AS90" s="122">
        <v>2.3016529277877706E-4</v>
      </c>
      <c r="AT90" s="122">
        <v>1.8183287538386941E-4</v>
      </c>
      <c r="AU90" s="122">
        <v>1.5819811323978118E-3</v>
      </c>
      <c r="AV90" s="122">
        <v>5.1614621922894412E-4</v>
      </c>
      <c r="AW90" s="122">
        <v>1.4473106555834832E-4</v>
      </c>
      <c r="AX90" s="122">
        <v>4.0154742666862543E-4</v>
      </c>
      <c r="AY90" s="122">
        <v>2.7166788885553725E-4</v>
      </c>
      <c r="AZ90" s="122">
        <v>2.348424513467704E-4</v>
      </c>
      <c r="BA90" s="122">
        <v>5.189413596263622E-4</v>
      </c>
      <c r="BB90" s="122">
        <v>1.7440402873306375E-4</v>
      </c>
      <c r="BC90" s="122">
        <v>4.4354639988172096E-4</v>
      </c>
      <c r="BD90" s="122">
        <v>2.9614929001092288E-4</v>
      </c>
      <c r="BE90" s="122">
        <v>1.1548804698713683E-4</v>
      </c>
      <c r="BF90" s="122">
        <v>0</v>
      </c>
      <c r="BG90" s="122">
        <v>6.426735218508997E-4</v>
      </c>
      <c r="BH90" s="122">
        <v>9.2202621847411247E-5</v>
      </c>
      <c r="BI90" s="122">
        <v>1.2885352575459845E-4</v>
      </c>
      <c r="BJ90" s="122">
        <v>1.8779342723004695E-4</v>
      </c>
      <c r="BK90" s="122">
        <v>5.0691431120483395E-4</v>
      </c>
      <c r="BL90" s="124">
        <v>8.8339222614840986E-5</v>
      </c>
      <c r="BM90" s="124">
        <v>1.2724604665004257E-4</v>
      </c>
      <c r="BN90" s="122">
        <v>1.2556279036395271E-4</v>
      </c>
      <c r="BO90" s="122">
        <v>1.1796708024537152E-4</v>
      </c>
      <c r="BP90" s="122">
        <v>1.2914090305650691E-4</v>
      </c>
      <c r="BQ90" s="122">
        <v>1.1744532919925775E-5</v>
      </c>
      <c r="BR90" s="122">
        <v>7.5193623580720355E-5</v>
      </c>
      <c r="BS90" s="122">
        <v>3.0640815679644989E-4</v>
      </c>
      <c r="BT90" s="122">
        <v>4.6205614986690775E-4</v>
      </c>
      <c r="BU90" s="122">
        <v>1.340136599797764E-2</v>
      </c>
      <c r="BV90" s="122">
        <v>3.4590707242212501E-3</v>
      </c>
      <c r="BW90" s="122">
        <v>1.0887544230648437E-4</v>
      </c>
      <c r="BX90" s="122">
        <v>6.5398177688616302E-4</v>
      </c>
      <c r="BY90" s="122">
        <v>0</v>
      </c>
      <c r="BZ90" s="122">
        <v>1.5156299336911904E-3</v>
      </c>
      <c r="CA90" s="122">
        <v>9.8772469508299826E-4</v>
      </c>
      <c r="CB90" s="122">
        <v>0</v>
      </c>
      <c r="CC90" s="122">
        <v>0</v>
      </c>
      <c r="CD90" s="122">
        <v>0</v>
      </c>
      <c r="CE90" s="122">
        <v>2.6104417670682733E-3</v>
      </c>
      <c r="CF90" s="122">
        <v>7.5112669003505261E-4</v>
      </c>
      <c r="CG90" s="122">
        <v>4.8814018589175243E-4</v>
      </c>
      <c r="CH90" s="122">
        <v>1.9384540828689121E-3</v>
      </c>
      <c r="CI90" s="122">
        <v>2.4204153636436531E-2</v>
      </c>
      <c r="CJ90" s="122">
        <v>1.3278399642600084E-2</v>
      </c>
      <c r="CK90" s="122">
        <v>1.9691160549301163E-2</v>
      </c>
      <c r="CL90" s="122">
        <v>0.12026588344411811</v>
      </c>
      <c r="CM90" s="122">
        <v>8.0115006214528522E-3</v>
      </c>
      <c r="CN90" s="122">
        <v>2.4499964297331821E-3</v>
      </c>
      <c r="CO90" s="122">
        <v>1.4979830727912774E-4</v>
      </c>
      <c r="CP90" s="122">
        <v>1.4064450343700004E-3</v>
      </c>
      <c r="CQ90" s="122">
        <v>5.7720533667562706E-5</v>
      </c>
      <c r="CR90" s="122">
        <v>1.1154870580736222E-3</v>
      </c>
      <c r="CS90" s="122">
        <v>8.1532816958825927E-4</v>
      </c>
      <c r="CT90" s="122">
        <v>3.827238456092007E-5</v>
      </c>
      <c r="CU90" s="122">
        <v>5.5836065312243259E-4</v>
      </c>
      <c r="CV90" s="122">
        <v>6.1262513026178675E-3</v>
      </c>
      <c r="CW90" s="122">
        <v>0.22594829780832698</v>
      </c>
      <c r="CX90" s="122">
        <v>1.8179575595394508E-3</v>
      </c>
      <c r="CY90" s="122">
        <v>9.0665276429047394E-3</v>
      </c>
      <c r="CZ90" s="122">
        <v>6.3908154387790775E-3</v>
      </c>
      <c r="DA90" s="122">
        <v>8.5392116433192118E-3</v>
      </c>
      <c r="DB90" s="122">
        <v>4.7817185126477774E-3</v>
      </c>
      <c r="DC90" s="122">
        <v>1.3181576212324773E-3</v>
      </c>
      <c r="DD90" s="122">
        <v>3.7745038353829293E-3</v>
      </c>
      <c r="DE90" s="122">
        <v>9.4562647754137111E-4</v>
      </c>
      <c r="DF90" s="122">
        <v>0</v>
      </c>
      <c r="DG90" s="127">
        <v>2.1784142869467692E-2</v>
      </c>
      <c r="DH90" s="127">
        <v>3.6518015585736007E-3</v>
      </c>
      <c r="DI90" s="121"/>
    </row>
    <row r="91" spans="2:113" x14ac:dyDescent="0.15">
      <c r="B91" s="265" t="s">
        <v>491</v>
      </c>
      <c r="C91" s="266" t="s">
        <v>647</v>
      </c>
      <c r="D91" s="122">
        <v>5.1572117784062549E-4</v>
      </c>
      <c r="E91" s="122">
        <v>5.0840456293095235E-4</v>
      </c>
      <c r="F91" s="122">
        <v>2.2512032293122188E-3</v>
      </c>
      <c r="G91" s="122">
        <v>3.4951751386672747E-4</v>
      </c>
      <c r="H91" s="122">
        <v>7.6394194041252863E-4</v>
      </c>
      <c r="I91" s="122">
        <v>0</v>
      </c>
      <c r="J91" s="122">
        <v>1.4221379473808959E-3</v>
      </c>
      <c r="K91" s="122">
        <v>8.5065309325241137E-4</v>
      </c>
      <c r="L91" s="122">
        <v>8.0849863683369369E-4</v>
      </c>
      <c r="M91" s="122">
        <v>0</v>
      </c>
      <c r="N91" s="122">
        <v>0</v>
      </c>
      <c r="O91" s="122">
        <v>1.1376564277588168E-3</v>
      </c>
      <c r="P91" s="122">
        <v>2.0294266869609334E-3</v>
      </c>
      <c r="Q91" s="122">
        <v>8.6700844390832324E-4</v>
      </c>
      <c r="R91" s="122">
        <v>1.0084831227383283E-3</v>
      </c>
      <c r="S91" s="122">
        <v>1.7720442302239864E-4</v>
      </c>
      <c r="T91" s="122">
        <v>6.4446424171200032E-4</v>
      </c>
      <c r="U91" s="122">
        <v>1.5031942878617061E-3</v>
      </c>
      <c r="V91" s="124">
        <v>4.6604527296937419E-3</v>
      </c>
      <c r="W91" s="122">
        <v>7.4654721911160881E-4</v>
      </c>
      <c r="X91" s="122">
        <v>0</v>
      </c>
      <c r="Y91" s="122">
        <v>0</v>
      </c>
      <c r="Z91" s="122">
        <v>0</v>
      </c>
      <c r="AA91" s="122">
        <v>0</v>
      </c>
      <c r="AB91" s="122">
        <v>1.6772859614329718E-3</v>
      </c>
      <c r="AC91" s="122">
        <v>8.7220326128175957E-4</v>
      </c>
      <c r="AD91" s="122">
        <v>0</v>
      </c>
      <c r="AE91" s="122">
        <v>9.9280218416480524E-4</v>
      </c>
      <c r="AF91" s="122">
        <v>3.2642140468227426E-4</v>
      </c>
      <c r="AG91" s="122">
        <v>1.2302645068689769E-3</v>
      </c>
      <c r="AH91" s="122">
        <v>8.6306098964326807E-4</v>
      </c>
      <c r="AI91" s="124">
        <v>0</v>
      </c>
      <c r="AJ91" s="122">
        <v>3.8757686941243348E-4</v>
      </c>
      <c r="AK91" s="122">
        <v>1.5595009596928982E-3</v>
      </c>
      <c r="AL91" s="122">
        <v>1.1676312315971164E-3</v>
      </c>
      <c r="AM91" s="122">
        <v>0</v>
      </c>
      <c r="AN91" s="122">
        <v>0</v>
      </c>
      <c r="AO91" s="122">
        <v>1.9777177137583228E-4</v>
      </c>
      <c r="AP91" s="122">
        <v>3.3728708752599922E-4</v>
      </c>
      <c r="AQ91" s="122">
        <v>2.8570068091995617E-4</v>
      </c>
      <c r="AR91" s="122">
        <v>4.4002122455318434E-4</v>
      </c>
      <c r="AS91" s="122">
        <v>5.8820019265687471E-4</v>
      </c>
      <c r="AT91" s="122">
        <v>5.7243682991218146E-4</v>
      </c>
      <c r="AU91" s="122">
        <v>6.1502506227128757E-4</v>
      </c>
      <c r="AV91" s="122">
        <v>5.9107067040733931E-4</v>
      </c>
      <c r="AW91" s="122">
        <v>9.2145445072148438E-4</v>
      </c>
      <c r="AX91" s="122">
        <v>1.0577346848832084E-3</v>
      </c>
      <c r="AY91" s="122">
        <v>1.1208675134599091E-3</v>
      </c>
      <c r="AZ91" s="122">
        <v>1.0312646776532092E-3</v>
      </c>
      <c r="BA91" s="122">
        <v>9.3409444732745199E-4</v>
      </c>
      <c r="BB91" s="122">
        <v>1.1881274457439966E-3</v>
      </c>
      <c r="BC91" s="122">
        <v>1.0349415997240156E-3</v>
      </c>
      <c r="BD91" s="122">
        <v>1.0615221304287627E-3</v>
      </c>
      <c r="BE91" s="122">
        <v>1.6278315194377382E-3</v>
      </c>
      <c r="BF91" s="122">
        <v>0</v>
      </c>
      <c r="BG91" s="122">
        <v>0</v>
      </c>
      <c r="BH91" s="122">
        <v>2.074558991566753E-4</v>
      </c>
      <c r="BI91" s="122">
        <v>3.5434719582514579E-4</v>
      </c>
      <c r="BJ91" s="122">
        <v>6.2597809076682311E-4</v>
      </c>
      <c r="BK91" s="122">
        <v>1.4700515024940184E-3</v>
      </c>
      <c r="BL91" s="124">
        <v>1.4134275618374558E-3</v>
      </c>
      <c r="BM91" s="124">
        <v>1.498219581524695E-3</v>
      </c>
      <c r="BN91" s="122">
        <v>1.3572739720293936E-3</v>
      </c>
      <c r="BO91" s="122">
        <v>1.439892302994976E-3</v>
      </c>
      <c r="BP91" s="122">
        <v>1.2552495777092469E-3</v>
      </c>
      <c r="BQ91" s="122">
        <v>4.4629225095717945E-4</v>
      </c>
      <c r="BR91" s="122">
        <v>2.6317768253252124E-4</v>
      </c>
      <c r="BS91" s="122">
        <v>1.4369485973902477E-3</v>
      </c>
      <c r="BT91" s="122">
        <v>1.1149615790266687E-3</v>
      </c>
      <c r="BU91" s="122">
        <v>2.2016653003238706E-3</v>
      </c>
      <c r="BV91" s="122">
        <v>2.9856167961862471E-3</v>
      </c>
      <c r="BW91" s="122">
        <v>8.7100353845187496E-4</v>
      </c>
      <c r="BX91" s="122">
        <v>6.0095622740890652E-4</v>
      </c>
      <c r="BY91" s="122">
        <v>0</v>
      </c>
      <c r="BZ91" s="122">
        <v>2.1471424060625199E-3</v>
      </c>
      <c r="CA91" s="122">
        <v>1.2481695151795103E-3</v>
      </c>
      <c r="CB91" s="122">
        <v>0</v>
      </c>
      <c r="CC91" s="122">
        <v>0</v>
      </c>
      <c r="CD91" s="122">
        <v>1.5432098765432098E-3</v>
      </c>
      <c r="CE91" s="122">
        <v>3.0120481927710845E-3</v>
      </c>
      <c r="CF91" s="122">
        <v>2.3535302954431647E-3</v>
      </c>
      <c r="CG91" s="122">
        <v>7.0730516731253924E-4</v>
      </c>
      <c r="CH91" s="122">
        <v>3.028834504482675E-3</v>
      </c>
      <c r="CI91" s="122">
        <v>3.4600272632507416E-3</v>
      </c>
      <c r="CJ91" s="122">
        <v>0.1692437517063364</v>
      </c>
      <c r="CK91" s="122">
        <v>5.0876293275375064E-3</v>
      </c>
      <c r="CL91" s="122">
        <v>6.2606276085948372E-3</v>
      </c>
      <c r="CM91" s="122">
        <v>5.2261938633402713E-2</v>
      </c>
      <c r="CN91" s="122">
        <v>5.9504446965669899E-3</v>
      </c>
      <c r="CO91" s="122">
        <v>4.6276977070159103E-3</v>
      </c>
      <c r="CP91" s="122">
        <v>1.4767672860885005E-2</v>
      </c>
      <c r="CQ91" s="122">
        <v>2.5933011197783531E-3</v>
      </c>
      <c r="CR91" s="122">
        <v>5.2359596603455735E-3</v>
      </c>
      <c r="CS91" s="122">
        <v>9.5719527109661643E-3</v>
      </c>
      <c r="CT91" s="122">
        <v>1.6792008726103679E-3</v>
      </c>
      <c r="CU91" s="122">
        <v>2.0986383976644572E-2</v>
      </c>
      <c r="CV91" s="122">
        <v>1.4420900832622814E-3</v>
      </c>
      <c r="CW91" s="122">
        <v>0.18889583188687542</v>
      </c>
      <c r="CX91" s="122">
        <v>5.5772149319204391E-4</v>
      </c>
      <c r="CY91" s="122">
        <v>3.7209660927653185E-3</v>
      </c>
      <c r="CZ91" s="122">
        <v>4.1304506907121775E-3</v>
      </c>
      <c r="DA91" s="122">
        <v>2.1577129908484645E-3</v>
      </c>
      <c r="DB91" s="122">
        <v>4.9006010171058715E-3</v>
      </c>
      <c r="DC91" s="122">
        <v>1.7972572181804355E-2</v>
      </c>
      <c r="DD91" s="122">
        <v>3.2874710824302936E-3</v>
      </c>
      <c r="DE91" s="122">
        <v>2.7243048519644264E-3</v>
      </c>
      <c r="DF91" s="122">
        <v>0</v>
      </c>
      <c r="DG91" s="127">
        <v>1.581686941017456E-4</v>
      </c>
      <c r="DH91" s="127">
        <v>3.5928288668972226E-3</v>
      </c>
      <c r="DI91" s="121"/>
    </row>
    <row r="92" spans="2:113" x14ac:dyDescent="0.15">
      <c r="B92" s="265" t="s">
        <v>492</v>
      </c>
      <c r="C92" s="266" t="s">
        <v>431</v>
      </c>
      <c r="D92" s="122">
        <v>0</v>
      </c>
      <c r="E92" s="122">
        <v>0</v>
      </c>
      <c r="F92" s="122">
        <v>0</v>
      </c>
      <c r="G92" s="122">
        <v>0</v>
      </c>
      <c r="H92" s="122">
        <v>0</v>
      </c>
      <c r="I92" s="122">
        <v>0</v>
      </c>
      <c r="J92" s="122">
        <v>0</v>
      </c>
      <c r="K92" s="122">
        <v>0</v>
      </c>
      <c r="L92" s="122">
        <v>0</v>
      </c>
      <c r="M92" s="122">
        <v>0</v>
      </c>
      <c r="N92" s="122">
        <v>0</v>
      </c>
      <c r="O92" s="122">
        <v>0</v>
      </c>
      <c r="P92" s="122">
        <v>0</v>
      </c>
      <c r="Q92" s="122">
        <v>0</v>
      </c>
      <c r="R92" s="122">
        <v>0</v>
      </c>
      <c r="S92" s="122">
        <v>0</v>
      </c>
      <c r="T92" s="122">
        <v>0</v>
      </c>
      <c r="U92" s="122">
        <v>0</v>
      </c>
      <c r="V92" s="124">
        <v>0</v>
      </c>
      <c r="W92" s="122">
        <v>0</v>
      </c>
      <c r="X92" s="122">
        <v>0</v>
      </c>
      <c r="Y92" s="122">
        <v>0</v>
      </c>
      <c r="Z92" s="122">
        <v>0</v>
      </c>
      <c r="AA92" s="122">
        <v>0</v>
      </c>
      <c r="AB92" s="122">
        <v>0</v>
      </c>
      <c r="AC92" s="122">
        <v>0</v>
      </c>
      <c r="AD92" s="122">
        <v>0</v>
      </c>
      <c r="AE92" s="122">
        <v>0</v>
      </c>
      <c r="AF92" s="122">
        <v>0</v>
      </c>
      <c r="AG92" s="122">
        <v>0</v>
      </c>
      <c r="AH92" s="122">
        <v>0</v>
      </c>
      <c r="AI92" s="124">
        <v>0</v>
      </c>
      <c r="AJ92" s="122">
        <v>0</v>
      </c>
      <c r="AK92" s="122">
        <v>0</v>
      </c>
      <c r="AL92" s="122">
        <v>0</v>
      </c>
      <c r="AM92" s="122">
        <v>0</v>
      </c>
      <c r="AN92" s="122">
        <v>0</v>
      </c>
      <c r="AO92" s="122">
        <v>0</v>
      </c>
      <c r="AP92" s="122">
        <v>0</v>
      </c>
      <c r="AQ92" s="122">
        <v>0</v>
      </c>
      <c r="AR92" s="122">
        <v>0</v>
      </c>
      <c r="AS92" s="122">
        <v>0</v>
      </c>
      <c r="AT92" s="122">
        <v>0</v>
      </c>
      <c r="AU92" s="122">
        <v>0</v>
      </c>
      <c r="AV92" s="122">
        <v>0</v>
      </c>
      <c r="AW92" s="122">
        <v>0</v>
      </c>
      <c r="AX92" s="122">
        <v>0</v>
      </c>
      <c r="AY92" s="122">
        <v>0</v>
      </c>
      <c r="AZ92" s="122">
        <v>0</v>
      </c>
      <c r="BA92" s="122">
        <v>0</v>
      </c>
      <c r="BB92" s="122">
        <v>0</v>
      </c>
      <c r="BC92" s="122">
        <v>0</v>
      </c>
      <c r="BD92" s="122">
        <v>0</v>
      </c>
      <c r="BE92" s="122">
        <v>0</v>
      </c>
      <c r="BF92" s="122">
        <v>0</v>
      </c>
      <c r="BG92" s="122">
        <v>0</v>
      </c>
      <c r="BH92" s="122">
        <v>0</v>
      </c>
      <c r="BI92" s="122">
        <v>0</v>
      </c>
      <c r="BJ92" s="122">
        <v>0</v>
      </c>
      <c r="BK92" s="122">
        <v>0</v>
      </c>
      <c r="BL92" s="124">
        <v>0</v>
      </c>
      <c r="BM92" s="124">
        <v>0</v>
      </c>
      <c r="BN92" s="122">
        <v>0</v>
      </c>
      <c r="BO92" s="122">
        <v>0</v>
      </c>
      <c r="BP92" s="122">
        <v>0</v>
      </c>
      <c r="BQ92" s="122">
        <v>0</v>
      </c>
      <c r="BR92" s="122">
        <v>0</v>
      </c>
      <c r="BS92" s="122">
        <v>0</v>
      </c>
      <c r="BT92" s="122">
        <v>0</v>
      </c>
      <c r="BU92" s="122">
        <v>0</v>
      </c>
      <c r="BV92" s="122">
        <v>0</v>
      </c>
      <c r="BW92" s="122">
        <v>0</v>
      </c>
      <c r="BX92" s="122">
        <v>0</v>
      </c>
      <c r="BY92" s="122">
        <v>0</v>
      </c>
      <c r="BZ92" s="122">
        <v>0</v>
      </c>
      <c r="CA92" s="122">
        <v>0</v>
      </c>
      <c r="CB92" s="122">
        <v>0</v>
      </c>
      <c r="CC92" s="122">
        <v>0</v>
      </c>
      <c r="CD92" s="122">
        <v>0</v>
      </c>
      <c r="CE92" s="122">
        <v>0</v>
      </c>
      <c r="CF92" s="122">
        <v>0</v>
      </c>
      <c r="CG92" s="122">
        <v>0</v>
      </c>
      <c r="CH92" s="122">
        <v>0</v>
      </c>
      <c r="CI92" s="122">
        <v>0</v>
      </c>
      <c r="CJ92" s="122">
        <v>0</v>
      </c>
      <c r="CK92" s="122">
        <v>0</v>
      </c>
      <c r="CL92" s="122">
        <v>0</v>
      </c>
      <c r="CM92" s="122">
        <v>0</v>
      </c>
      <c r="CN92" s="122">
        <v>0</v>
      </c>
      <c r="CO92" s="122">
        <v>0</v>
      </c>
      <c r="CP92" s="122">
        <v>0</v>
      </c>
      <c r="CQ92" s="122">
        <v>0</v>
      </c>
      <c r="CR92" s="122">
        <v>0</v>
      </c>
      <c r="CS92" s="122">
        <v>0</v>
      </c>
      <c r="CT92" s="122">
        <v>0</v>
      </c>
      <c r="CU92" s="122">
        <v>0</v>
      </c>
      <c r="CV92" s="122">
        <v>0</v>
      </c>
      <c r="CW92" s="122">
        <v>0</v>
      </c>
      <c r="CX92" s="122">
        <v>0</v>
      </c>
      <c r="CY92" s="122">
        <v>0</v>
      </c>
      <c r="CZ92" s="122">
        <v>0</v>
      </c>
      <c r="DA92" s="122">
        <v>0</v>
      </c>
      <c r="DB92" s="122">
        <v>0</v>
      </c>
      <c r="DC92" s="122">
        <v>0</v>
      </c>
      <c r="DD92" s="122">
        <v>0</v>
      </c>
      <c r="DE92" s="122">
        <v>0</v>
      </c>
      <c r="DF92" s="122">
        <v>0</v>
      </c>
      <c r="DG92" s="127">
        <v>0.10150116469674747</v>
      </c>
      <c r="DH92" s="127">
        <v>4.7467301088204185E-4</v>
      </c>
      <c r="DI92" s="121"/>
    </row>
    <row r="93" spans="2:113" x14ac:dyDescent="0.15">
      <c r="B93" s="267" t="s">
        <v>493</v>
      </c>
      <c r="C93" s="268" t="s">
        <v>436</v>
      </c>
      <c r="D93" s="123">
        <v>0</v>
      </c>
      <c r="E93" s="123">
        <v>0</v>
      </c>
      <c r="F93" s="123">
        <v>0</v>
      </c>
      <c r="G93" s="123">
        <v>1.2157130917103563E-4</v>
      </c>
      <c r="H93" s="123">
        <v>0</v>
      </c>
      <c r="I93" s="123">
        <v>0</v>
      </c>
      <c r="J93" s="123">
        <v>0</v>
      </c>
      <c r="K93" s="123">
        <v>3.6282958467296727E-4</v>
      </c>
      <c r="L93" s="123">
        <v>1.2221491021904672E-4</v>
      </c>
      <c r="M93" s="123">
        <v>4.0420371867421178E-4</v>
      </c>
      <c r="N93" s="123">
        <v>0</v>
      </c>
      <c r="O93" s="123">
        <v>0</v>
      </c>
      <c r="P93" s="123">
        <v>0</v>
      </c>
      <c r="Q93" s="123">
        <v>3.7696019300361879E-5</v>
      </c>
      <c r="R93" s="123">
        <v>1.779676098949991E-4</v>
      </c>
      <c r="S93" s="123">
        <v>7.0881769208959455E-5</v>
      </c>
      <c r="T93" s="123">
        <v>3.7909661277176489E-5</v>
      </c>
      <c r="U93" s="123">
        <v>1.7081753271155753E-5</v>
      </c>
      <c r="V93" s="133">
        <v>0</v>
      </c>
      <c r="W93" s="123">
        <v>2.4884907303720296E-4</v>
      </c>
      <c r="X93" s="123">
        <v>0</v>
      </c>
      <c r="Y93" s="123">
        <v>0</v>
      </c>
      <c r="Z93" s="123">
        <v>0</v>
      </c>
      <c r="AA93" s="123">
        <v>0</v>
      </c>
      <c r="AB93" s="123">
        <v>2.5317523946158068E-4</v>
      </c>
      <c r="AC93" s="123">
        <v>6.0675009480470226E-4</v>
      </c>
      <c r="AD93" s="123">
        <v>0</v>
      </c>
      <c r="AE93" s="123">
        <v>0</v>
      </c>
      <c r="AF93" s="123">
        <v>1.8729096989966555E-4</v>
      </c>
      <c r="AG93" s="123">
        <v>1.0252204223908141E-4</v>
      </c>
      <c r="AH93" s="123">
        <v>0</v>
      </c>
      <c r="AI93" s="133">
        <v>0</v>
      </c>
      <c r="AJ93" s="123">
        <v>2.58384579608289E-4</v>
      </c>
      <c r="AK93" s="123">
        <v>1.7394433781190018E-3</v>
      </c>
      <c r="AL93" s="123">
        <v>2.4114123261244797E-4</v>
      </c>
      <c r="AM93" s="123">
        <v>0</v>
      </c>
      <c r="AN93" s="123">
        <v>0</v>
      </c>
      <c r="AO93" s="123">
        <v>7.2516316171138508E-4</v>
      </c>
      <c r="AP93" s="123">
        <v>0</v>
      </c>
      <c r="AQ93" s="123">
        <v>0</v>
      </c>
      <c r="AR93" s="123">
        <v>7.7650804332914878E-5</v>
      </c>
      <c r="AS93" s="123">
        <v>1.0996786210541571E-3</v>
      </c>
      <c r="AT93" s="123">
        <v>2.3570928290501589E-4</v>
      </c>
      <c r="AU93" s="123">
        <v>7.1752923931650212E-4</v>
      </c>
      <c r="AV93" s="123">
        <v>3.6296734126422522E-4</v>
      </c>
      <c r="AW93" s="123">
        <v>3.0875960652447645E-4</v>
      </c>
      <c r="AX93" s="123">
        <v>5.0927966309191521E-4</v>
      </c>
      <c r="AY93" s="123">
        <v>1.7705907161773477E-3</v>
      </c>
      <c r="AZ93" s="123">
        <v>1.2558965876370764E-3</v>
      </c>
      <c r="BA93" s="123">
        <v>2.3871302542812661E-3</v>
      </c>
      <c r="BB93" s="123">
        <v>1.057324424194199E-3</v>
      </c>
      <c r="BC93" s="123">
        <v>8.8709279976344191E-4</v>
      </c>
      <c r="BD93" s="123">
        <v>3.4807156812972106E-3</v>
      </c>
      <c r="BE93" s="123">
        <v>2.9696926368120898E-4</v>
      </c>
      <c r="BF93" s="123">
        <v>0</v>
      </c>
      <c r="BG93" s="123">
        <v>0</v>
      </c>
      <c r="BH93" s="123">
        <v>3.0624442256461595E-4</v>
      </c>
      <c r="BI93" s="123">
        <v>1.0952549689140869E-3</v>
      </c>
      <c r="BJ93" s="123">
        <v>6.2597809076682316E-5</v>
      </c>
      <c r="BK93" s="123">
        <v>3.0414858672290037E-4</v>
      </c>
      <c r="BL93" s="133">
        <v>0</v>
      </c>
      <c r="BM93" s="133">
        <v>2.3602089297991769E-4</v>
      </c>
      <c r="BN93" s="123">
        <v>2.9895902467607789E-5</v>
      </c>
      <c r="BO93" s="123">
        <v>1.3184556027423877E-4</v>
      </c>
      <c r="BP93" s="123">
        <v>1.8079726427910965E-4</v>
      </c>
      <c r="BQ93" s="123">
        <v>1.0413485855667521E-3</v>
      </c>
      <c r="BR93" s="123">
        <v>7.1433942401684337E-4</v>
      </c>
      <c r="BS93" s="123">
        <v>1.1622378361244651E-4</v>
      </c>
      <c r="BT93" s="123">
        <v>2.4107277384360405E-4</v>
      </c>
      <c r="BU93" s="123">
        <v>2.2930421687006639E-4</v>
      </c>
      <c r="BV93" s="123">
        <v>1.9999346960099262E-4</v>
      </c>
      <c r="BW93" s="123">
        <v>4.1875170117878602E-6</v>
      </c>
      <c r="BX93" s="123">
        <v>0</v>
      </c>
      <c r="BY93" s="123">
        <v>0</v>
      </c>
      <c r="BZ93" s="123">
        <v>6.3782759709504261E-3</v>
      </c>
      <c r="CA93" s="123">
        <v>2.1130428800283048E-4</v>
      </c>
      <c r="CB93" s="123">
        <v>5.3026991143278123E-4</v>
      </c>
      <c r="CC93" s="123">
        <v>0</v>
      </c>
      <c r="CD93" s="123">
        <v>0</v>
      </c>
      <c r="CE93" s="123">
        <v>6.0240963855421692E-4</v>
      </c>
      <c r="CF93" s="123">
        <v>3.5052578868302451E-4</v>
      </c>
      <c r="CG93" s="123">
        <v>1.6935475837060799E-4</v>
      </c>
      <c r="CH93" s="123">
        <v>2.4230676035861401E-4</v>
      </c>
      <c r="CI93" s="123">
        <v>6.912035923342154E-3</v>
      </c>
      <c r="CJ93" s="123">
        <v>1.0672358591248667E-3</v>
      </c>
      <c r="CK93" s="123">
        <v>4.5992169120939053E-3</v>
      </c>
      <c r="CL93" s="123">
        <v>8.2702117792549084E-3</v>
      </c>
      <c r="CM93" s="123">
        <v>1.1081327962383385E-3</v>
      </c>
      <c r="CN93" s="123">
        <v>8.092604787331106E-5</v>
      </c>
      <c r="CO93" s="123">
        <v>2.6749697728415669E-6</v>
      </c>
      <c r="CP93" s="123">
        <v>0</v>
      </c>
      <c r="CQ93" s="123">
        <v>1.1818966417643793E-4</v>
      </c>
      <c r="CR93" s="123">
        <v>0</v>
      </c>
      <c r="CS93" s="123">
        <v>6.114961271911944E-5</v>
      </c>
      <c r="CT93" s="123">
        <v>1.9136192280460035E-5</v>
      </c>
      <c r="CU93" s="123">
        <v>0</v>
      </c>
      <c r="CV93" s="123">
        <v>8.1051778402332604E-4</v>
      </c>
      <c r="CW93" s="123">
        <v>1.3885995973061168E-4</v>
      </c>
      <c r="CX93" s="123">
        <v>0</v>
      </c>
      <c r="CY93" s="123">
        <v>6.0394565590517505E-4</v>
      </c>
      <c r="CZ93" s="123">
        <v>2.5205506183479824E-4</v>
      </c>
      <c r="DA93" s="123">
        <v>6.3731677142821435E-4</v>
      </c>
      <c r="DB93" s="123">
        <v>1.030315038636814E-3</v>
      </c>
      <c r="DC93" s="123">
        <v>1.9011888767776116E-4</v>
      </c>
      <c r="DD93" s="123">
        <v>7.3054912942895414E-4</v>
      </c>
      <c r="DE93" s="123">
        <v>4.1652594844084203E-4</v>
      </c>
      <c r="DF93" s="123">
        <v>0</v>
      </c>
      <c r="DG93" s="128">
        <v>2.458804244672591E-3</v>
      </c>
      <c r="DH93" s="128">
        <v>5.6377086318671753E-4</v>
      </c>
      <c r="DI93" s="121"/>
    </row>
    <row r="94" spans="2:113" x14ac:dyDescent="0.15">
      <c r="B94" s="265" t="s">
        <v>494</v>
      </c>
      <c r="C94" s="266" t="s">
        <v>440</v>
      </c>
      <c r="D94" s="122">
        <v>0</v>
      </c>
      <c r="E94" s="122">
        <v>0</v>
      </c>
      <c r="F94" s="122">
        <v>0</v>
      </c>
      <c r="G94" s="122">
        <v>0</v>
      </c>
      <c r="H94" s="122">
        <v>0</v>
      </c>
      <c r="I94" s="122">
        <v>0</v>
      </c>
      <c r="J94" s="122">
        <v>0</v>
      </c>
      <c r="K94" s="122">
        <v>0</v>
      </c>
      <c r="L94" s="122">
        <v>0</v>
      </c>
      <c r="M94" s="122">
        <v>0</v>
      </c>
      <c r="N94" s="122">
        <v>0</v>
      </c>
      <c r="O94" s="122">
        <v>0</v>
      </c>
      <c r="P94" s="122">
        <v>0</v>
      </c>
      <c r="Q94" s="122">
        <v>0</v>
      </c>
      <c r="R94" s="122">
        <v>0</v>
      </c>
      <c r="S94" s="122">
        <v>0</v>
      </c>
      <c r="T94" s="122">
        <v>0</v>
      </c>
      <c r="U94" s="122">
        <v>0</v>
      </c>
      <c r="V94" s="124">
        <v>0</v>
      </c>
      <c r="W94" s="122">
        <v>0</v>
      </c>
      <c r="X94" s="122">
        <v>0</v>
      </c>
      <c r="Y94" s="122">
        <v>0</v>
      </c>
      <c r="Z94" s="122">
        <v>0</v>
      </c>
      <c r="AA94" s="122">
        <v>0</v>
      </c>
      <c r="AB94" s="122">
        <v>0</v>
      </c>
      <c r="AC94" s="122">
        <v>0</v>
      </c>
      <c r="AD94" s="122">
        <v>0</v>
      </c>
      <c r="AE94" s="122">
        <v>0</v>
      </c>
      <c r="AF94" s="122">
        <v>0</v>
      </c>
      <c r="AG94" s="122">
        <v>0</v>
      </c>
      <c r="AH94" s="122">
        <v>0</v>
      </c>
      <c r="AI94" s="124">
        <v>0</v>
      </c>
      <c r="AJ94" s="122">
        <v>0</v>
      </c>
      <c r="AK94" s="122">
        <v>0</v>
      </c>
      <c r="AL94" s="122">
        <v>0</v>
      </c>
      <c r="AM94" s="122">
        <v>0</v>
      </c>
      <c r="AN94" s="122">
        <v>0</v>
      </c>
      <c r="AO94" s="122">
        <v>0</v>
      </c>
      <c r="AP94" s="122">
        <v>0</v>
      </c>
      <c r="AQ94" s="122">
        <v>0</v>
      </c>
      <c r="AR94" s="122">
        <v>0</v>
      </c>
      <c r="AS94" s="122">
        <v>0</v>
      </c>
      <c r="AT94" s="122">
        <v>0</v>
      </c>
      <c r="AU94" s="122">
        <v>0</v>
      </c>
      <c r="AV94" s="122">
        <v>0</v>
      </c>
      <c r="AW94" s="122">
        <v>0</v>
      </c>
      <c r="AX94" s="122">
        <v>0</v>
      </c>
      <c r="AY94" s="122">
        <v>0</v>
      </c>
      <c r="AZ94" s="122">
        <v>0</v>
      </c>
      <c r="BA94" s="122">
        <v>0</v>
      </c>
      <c r="BB94" s="122">
        <v>0</v>
      </c>
      <c r="BC94" s="122">
        <v>0</v>
      </c>
      <c r="BD94" s="122">
        <v>0</v>
      </c>
      <c r="BE94" s="122">
        <v>0</v>
      </c>
      <c r="BF94" s="122">
        <v>0</v>
      </c>
      <c r="BG94" s="122">
        <v>0</v>
      </c>
      <c r="BH94" s="122">
        <v>0</v>
      </c>
      <c r="BI94" s="122">
        <v>0</v>
      </c>
      <c r="BJ94" s="122">
        <v>0</v>
      </c>
      <c r="BK94" s="122">
        <v>0</v>
      </c>
      <c r="BL94" s="124">
        <v>0</v>
      </c>
      <c r="BM94" s="124">
        <v>0</v>
      </c>
      <c r="BN94" s="122">
        <v>0</v>
      </c>
      <c r="BO94" s="122">
        <v>0</v>
      </c>
      <c r="BP94" s="122">
        <v>0</v>
      </c>
      <c r="BQ94" s="122">
        <v>0</v>
      </c>
      <c r="BR94" s="122">
        <v>0</v>
      </c>
      <c r="BS94" s="122">
        <v>0</v>
      </c>
      <c r="BT94" s="122">
        <v>0</v>
      </c>
      <c r="BU94" s="122">
        <v>0</v>
      </c>
      <c r="BV94" s="122">
        <v>0</v>
      </c>
      <c r="BW94" s="122">
        <v>0</v>
      </c>
      <c r="BX94" s="122">
        <v>0</v>
      </c>
      <c r="BY94" s="122">
        <v>0</v>
      </c>
      <c r="BZ94" s="122">
        <v>0</v>
      </c>
      <c r="CA94" s="122">
        <v>0</v>
      </c>
      <c r="CB94" s="122">
        <v>0</v>
      </c>
      <c r="CC94" s="122">
        <v>0</v>
      </c>
      <c r="CD94" s="122">
        <v>0</v>
      </c>
      <c r="CE94" s="122">
        <v>0</v>
      </c>
      <c r="CF94" s="122">
        <v>0</v>
      </c>
      <c r="CG94" s="122">
        <v>0</v>
      </c>
      <c r="CH94" s="122">
        <v>0</v>
      </c>
      <c r="CI94" s="122">
        <v>0</v>
      </c>
      <c r="CJ94" s="122">
        <v>0</v>
      </c>
      <c r="CK94" s="122">
        <v>0</v>
      </c>
      <c r="CL94" s="122">
        <v>0</v>
      </c>
      <c r="CM94" s="122">
        <v>0</v>
      </c>
      <c r="CN94" s="122">
        <v>0</v>
      </c>
      <c r="CO94" s="122">
        <v>0</v>
      </c>
      <c r="CP94" s="122">
        <v>0</v>
      </c>
      <c r="CQ94" s="122">
        <v>0</v>
      </c>
      <c r="CR94" s="122">
        <v>0</v>
      </c>
      <c r="CS94" s="122">
        <v>0</v>
      </c>
      <c r="CT94" s="122">
        <v>0</v>
      </c>
      <c r="CU94" s="122">
        <v>0</v>
      </c>
      <c r="CV94" s="122">
        <v>0</v>
      </c>
      <c r="CW94" s="122">
        <v>0</v>
      </c>
      <c r="CX94" s="122">
        <v>0</v>
      </c>
      <c r="CY94" s="122">
        <v>0</v>
      </c>
      <c r="CZ94" s="122">
        <v>0</v>
      </c>
      <c r="DA94" s="122">
        <v>0</v>
      </c>
      <c r="DB94" s="122">
        <v>0</v>
      </c>
      <c r="DC94" s="122">
        <v>0</v>
      </c>
      <c r="DD94" s="122">
        <v>0</v>
      </c>
      <c r="DE94" s="122">
        <v>0</v>
      </c>
      <c r="DF94" s="122">
        <v>0</v>
      </c>
      <c r="DG94" s="127">
        <v>0</v>
      </c>
      <c r="DH94" s="127">
        <v>0</v>
      </c>
      <c r="DI94" s="121"/>
    </row>
    <row r="95" spans="2:113" x14ac:dyDescent="0.15">
      <c r="B95" s="265" t="s">
        <v>495</v>
      </c>
      <c r="C95" s="266" t="s">
        <v>648</v>
      </c>
      <c r="D95" s="122">
        <v>0</v>
      </c>
      <c r="E95" s="122">
        <v>0</v>
      </c>
      <c r="F95" s="122">
        <v>0</v>
      </c>
      <c r="G95" s="122">
        <v>0</v>
      </c>
      <c r="H95" s="122">
        <v>0</v>
      </c>
      <c r="I95" s="122">
        <v>0</v>
      </c>
      <c r="J95" s="122">
        <v>0</v>
      </c>
      <c r="K95" s="122">
        <v>0</v>
      </c>
      <c r="L95" s="122">
        <v>0</v>
      </c>
      <c r="M95" s="122">
        <v>0</v>
      </c>
      <c r="N95" s="122">
        <v>0</v>
      </c>
      <c r="O95" s="122">
        <v>0</v>
      </c>
      <c r="P95" s="122">
        <v>0</v>
      </c>
      <c r="Q95" s="122">
        <v>0</v>
      </c>
      <c r="R95" s="122">
        <v>0</v>
      </c>
      <c r="S95" s="122">
        <v>0</v>
      </c>
      <c r="T95" s="122">
        <v>0</v>
      </c>
      <c r="U95" s="122">
        <v>0</v>
      </c>
      <c r="V95" s="124">
        <v>0</v>
      </c>
      <c r="W95" s="122">
        <v>0</v>
      </c>
      <c r="X95" s="122">
        <v>0</v>
      </c>
      <c r="Y95" s="122">
        <v>0</v>
      </c>
      <c r="Z95" s="122">
        <v>0</v>
      </c>
      <c r="AA95" s="122">
        <v>0</v>
      </c>
      <c r="AB95" s="122">
        <v>0</v>
      </c>
      <c r="AC95" s="122">
        <v>0</v>
      </c>
      <c r="AD95" s="122">
        <v>0</v>
      </c>
      <c r="AE95" s="122">
        <v>0</v>
      </c>
      <c r="AF95" s="122">
        <v>0</v>
      </c>
      <c r="AG95" s="122">
        <v>0</v>
      </c>
      <c r="AH95" s="122">
        <v>0</v>
      </c>
      <c r="AI95" s="124">
        <v>0</v>
      </c>
      <c r="AJ95" s="122">
        <v>0</v>
      </c>
      <c r="AK95" s="122">
        <v>0</v>
      </c>
      <c r="AL95" s="122">
        <v>0</v>
      </c>
      <c r="AM95" s="122">
        <v>0</v>
      </c>
      <c r="AN95" s="122">
        <v>0</v>
      </c>
      <c r="AO95" s="122">
        <v>0</v>
      </c>
      <c r="AP95" s="122">
        <v>0</v>
      </c>
      <c r="AQ95" s="122">
        <v>0</v>
      </c>
      <c r="AR95" s="122">
        <v>0</v>
      </c>
      <c r="AS95" s="122">
        <v>0</v>
      </c>
      <c r="AT95" s="122">
        <v>0</v>
      </c>
      <c r="AU95" s="122">
        <v>0</v>
      </c>
      <c r="AV95" s="122">
        <v>0</v>
      </c>
      <c r="AW95" s="122">
        <v>0</v>
      </c>
      <c r="AX95" s="122">
        <v>0</v>
      </c>
      <c r="AY95" s="122">
        <v>0</v>
      </c>
      <c r="AZ95" s="122">
        <v>0</v>
      </c>
      <c r="BA95" s="122">
        <v>0</v>
      </c>
      <c r="BB95" s="122">
        <v>0</v>
      </c>
      <c r="BC95" s="122">
        <v>0</v>
      </c>
      <c r="BD95" s="122">
        <v>0</v>
      </c>
      <c r="BE95" s="122">
        <v>0</v>
      </c>
      <c r="BF95" s="122">
        <v>0</v>
      </c>
      <c r="BG95" s="122">
        <v>0</v>
      </c>
      <c r="BH95" s="122">
        <v>0</v>
      </c>
      <c r="BI95" s="122">
        <v>0</v>
      </c>
      <c r="BJ95" s="122">
        <v>0</v>
      </c>
      <c r="BK95" s="122">
        <v>0</v>
      </c>
      <c r="BL95" s="124">
        <v>0</v>
      </c>
      <c r="BM95" s="124">
        <v>0</v>
      </c>
      <c r="BN95" s="122">
        <v>0</v>
      </c>
      <c r="BO95" s="122">
        <v>0</v>
      </c>
      <c r="BP95" s="122">
        <v>0</v>
      </c>
      <c r="BQ95" s="122">
        <v>0</v>
      </c>
      <c r="BR95" s="122">
        <v>0</v>
      </c>
      <c r="BS95" s="122">
        <v>0</v>
      </c>
      <c r="BT95" s="122">
        <v>0</v>
      </c>
      <c r="BU95" s="122">
        <v>0</v>
      </c>
      <c r="BV95" s="122">
        <v>0</v>
      </c>
      <c r="BW95" s="122">
        <v>0</v>
      </c>
      <c r="BX95" s="122">
        <v>0</v>
      </c>
      <c r="BY95" s="122">
        <v>0</v>
      </c>
      <c r="BZ95" s="122">
        <v>0</v>
      </c>
      <c r="CA95" s="122">
        <v>0</v>
      </c>
      <c r="CB95" s="122">
        <v>0</v>
      </c>
      <c r="CC95" s="122">
        <v>0</v>
      </c>
      <c r="CD95" s="122">
        <v>0</v>
      </c>
      <c r="CE95" s="122">
        <v>0</v>
      </c>
      <c r="CF95" s="122">
        <v>0</v>
      </c>
      <c r="CG95" s="122">
        <v>0</v>
      </c>
      <c r="CH95" s="122">
        <v>0</v>
      </c>
      <c r="CI95" s="122">
        <v>0</v>
      </c>
      <c r="CJ95" s="122">
        <v>0</v>
      </c>
      <c r="CK95" s="122">
        <v>0</v>
      </c>
      <c r="CL95" s="122">
        <v>0</v>
      </c>
      <c r="CM95" s="122">
        <v>0</v>
      </c>
      <c r="CN95" s="122">
        <v>0</v>
      </c>
      <c r="CO95" s="122">
        <v>0</v>
      </c>
      <c r="CP95" s="122">
        <v>0</v>
      </c>
      <c r="CQ95" s="122">
        <v>9.8674626603119115E-3</v>
      </c>
      <c r="CR95" s="122">
        <v>0</v>
      </c>
      <c r="CS95" s="122">
        <v>0</v>
      </c>
      <c r="CT95" s="122">
        <v>5.6451767227357096E-4</v>
      </c>
      <c r="CU95" s="122">
        <v>0</v>
      </c>
      <c r="CV95" s="122">
        <v>0</v>
      </c>
      <c r="CW95" s="122">
        <v>0</v>
      </c>
      <c r="CX95" s="122">
        <v>0</v>
      </c>
      <c r="CY95" s="122">
        <v>0</v>
      </c>
      <c r="CZ95" s="122">
        <v>0</v>
      </c>
      <c r="DA95" s="122">
        <v>0</v>
      </c>
      <c r="DB95" s="122">
        <v>0</v>
      </c>
      <c r="DC95" s="122">
        <v>0</v>
      </c>
      <c r="DD95" s="122">
        <v>0</v>
      </c>
      <c r="DE95" s="122">
        <v>0</v>
      </c>
      <c r="DF95" s="122">
        <v>0</v>
      </c>
      <c r="DG95" s="127">
        <v>0</v>
      </c>
      <c r="DH95" s="127">
        <v>4.907442461279418E-4</v>
      </c>
      <c r="DI95" s="121"/>
    </row>
    <row r="96" spans="2:113" x14ac:dyDescent="0.15">
      <c r="B96" s="265" t="s">
        <v>496</v>
      </c>
      <c r="C96" s="266" t="s">
        <v>649</v>
      </c>
      <c r="D96" s="122">
        <v>0</v>
      </c>
      <c r="E96" s="122">
        <v>0</v>
      </c>
      <c r="F96" s="122">
        <v>0</v>
      </c>
      <c r="G96" s="122">
        <v>0</v>
      </c>
      <c r="H96" s="122">
        <v>0</v>
      </c>
      <c r="I96" s="122">
        <v>0</v>
      </c>
      <c r="J96" s="122">
        <v>0</v>
      </c>
      <c r="K96" s="122">
        <v>0</v>
      </c>
      <c r="L96" s="122">
        <v>0</v>
      </c>
      <c r="M96" s="122">
        <v>0</v>
      </c>
      <c r="N96" s="122">
        <v>0</v>
      </c>
      <c r="O96" s="122">
        <v>0</v>
      </c>
      <c r="P96" s="122">
        <v>0</v>
      </c>
      <c r="Q96" s="122">
        <v>0</v>
      </c>
      <c r="R96" s="122">
        <v>0</v>
      </c>
      <c r="S96" s="122">
        <v>0</v>
      </c>
      <c r="T96" s="122">
        <v>0</v>
      </c>
      <c r="U96" s="122">
        <v>0</v>
      </c>
      <c r="V96" s="124">
        <v>0</v>
      </c>
      <c r="W96" s="122">
        <v>0</v>
      </c>
      <c r="X96" s="122">
        <v>0</v>
      </c>
      <c r="Y96" s="122">
        <v>0</v>
      </c>
      <c r="Z96" s="122">
        <v>0</v>
      </c>
      <c r="AA96" s="122">
        <v>0</v>
      </c>
      <c r="AB96" s="122">
        <v>1.0548968310899194E-5</v>
      </c>
      <c r="AC96" s="122">
        <v>0</v>
      </c>
      <c r="AD96" s="122">
        <v>0</v>
      </c>
      <c r="AE96" s="122">
        <v>0</v>
      </c>
      <c r="AF96" s="122">
        <v>0</v>
      </c>
      <c r="AG96" s="122">
        <v>0</v>
      </c>
      <c r="AH96" s="122">
        <v>0</v>
      </c>
      <c r="AI96" s="124">
        <v>0</v>
      </c>
      <c r="AJ96" s="122">
        <v>0</v>
      </c>
      <c r="AK96" s="122">
        <v>0</v>
      </c>
      <c r="AL96" s="122">
        <v>0</v>
      </c>
      <c r="AM96" s="122">
        <v>0</v>
      </c>
      <c r="AN96" s="122">
        <v>0</v>
      </c>
      <c r="AO96" s="122">
        <v>0</v>
      </c>
      <c r="AP96" s="122">
        <v>0</v>
      </c>
      <c r="AQ96" s="122">
        <v>0</v>
      </c>
      <c r="AR96" s="122">
        <v>0</v>
      </c>
      <c r="AS96" s="122">
        <v>0</v>
      </c>
      <c r="AT96" s="122">
        <v>0</v>
      </c>
      <c r="AU96" s="122">
        <v>0</v>
      </c>
      <c r="AV96" s="122">
        <v>0</v>
      </c>
      <c r="AW96" s="122">
        <v>0</v>
      </c>
      <c r="AX96" s="122">
        <v>0</v>
      </c>
      <c r="AY96" s="122">
        <v>0</v>
      </c>
      <c r="AZ96" s="122">
        <v>0</v>
      </c>
      <c r="BA96" s="122">
        <v>0</v>
      </c>
      <c r="BB96" s="122">
        <v>0</v>
      </c>
      <c r="BC96" s="122">
        <v>0</v>
      </c>
      <c r="BD96" s="122">
        <v>0</v>
      </c>
      <c r="BE96" s="122">
        <v>0</v>
      </c>
      <c r="BF96" s="122">
        <v>0</v>
      </c>
      <c r="BG96" s="122">
        <v>0</v>
      </c>
      <c r="BH96" s="122">
        <v>0</v>
      </c>
      <c r="BI96" s="122">
        <v>0</v>
      </c>
      <c r="BJ96" s="122">
        <v>0</v>
      </c>
      <c r="BK96" s="122">
        <v>0</v>
      </c>
      <c r="BL96" s="124">
        <v>0</v>
      </c>
      <c r="BM96" s="124">
        <v>0</v>
      </c>
      <c r="BN96" s="122">
        <v>0</v>
      </c>
      <c r="BO96" s="122">
        <v>0</v>
      </c>
      <c r="BP96" s="122">
        <v>0</v>
      </c>
      <c r="BQ96" s="122">
        <v>0</v>
      </c>
      <c r="BR96" s="122">
        <v>0</v>
      </c>
      <c r="BS96" s="122">
        <v>5.282899255111205E-5</v>
      </c>
      <c r="BT96" s="122">
        <v>0</v>
      </c>
      <c r="BU96" s="122">
        <v>9.482505208912521E-6</v>
      </c>
      <c r="BV96" s="122">
        <v>4.8977992555345133E-5</v>
      </c>
      <c r="BW96" s="122">
        <v>1.2562551035363581E-5</v>
      </c>
      <c r="BX96" s="122">
        <v>1.7675183159085486E-5</v>
      </c>
      <c r="BY96" s="122">
        <v>0</v>
      </c>
      <c r="BZ96" s="122">
        <v>3.157562361856647E-5</v>
      </c>
      <c r="CA96" s="122">
        <v>0</v>
      </c>
      <c r="CB96" s="122">
        <v>0</v>
      </c>
      <c r="CC96" s="122">
        <v>0</v>
      </c>
      <c r="CD96" s="122">
        <v>0</v>
      </c>
      <c r="CE96" s="122">
        <v>0</v>
      </c>
      <c r="CF96" s="122">
        <v>5.2078117175763643E-3</v>
      </c>
      <c r="CG96" s="122">
        <v>2.988613383010729E-5</v>
      </c>
      <c r="CH96" s="122">
        <v>0</v>
      </c>
      <c r="CI96" s="122">
        <v>2.9668831689519685E-4</v>
      </c>
      <c r="CJ96" s="122">
        <v>1.7373607009009455E-4</v>
      </c>
      <c r="CK96" s="122">
        <v>4.8841241544360057E-5</v>
      </c>
      <c r="CL96" s="122">
        <v>7.7291698871541194E-5</v>
      </c>
      <c r="CM96" s="122">
        <v>4.4924302550202907E-5</v>
      </c>
      <c r="CN96" s="122">
        <v>7.9339262620893206E-6</v>
      </c>
      <c r="CO96" s="122">
        <v>8.0249093185247015E-6</v>
      </c>
      <c r="CP96" s="122">
        <v>1.0548337757775004E-5</v>
      </c>
      <c r="CQ96" s="122">
        <v>7.2026980226594321E-3</v>
      </c>
      <c r="CR96" s="122">
        <v>2.3834998975573111E-2</v>
      </c>
      <c r="CS96" s="122">
        <v>9.1724419078679164E-4</v>
      </c>
      <c r="CT96" s="122">
        <v>7.9893602770920644E-4</v>
      </c>
      <c r="CU96" s="122">
        <v>0</v>
      </c>
      <c r="CV96" s="122">
        <v>0</v>
      </c>
      <c r="CW96" s="122">
        <v>0</v>
      </c>
      <c r="CX96" s="122">
        <v>0</v>
      </c>
      <c r="CY96" s="122">
        <v>1.6521309736007828E-5</v>
      </c>
      <c r="CZ96" s="122">
        <v>0</v>
      </c>
      <c r="DA96" s="122">
        <v>2.0827345471510273E-4</v>
      </c>
      <c r="DB96" s="122">
        <v>0</v>
      </c>
      <c r="DC96" s="122">
        <v>3.8023777535552231E-5</v>
      </c>
      <c r="DD96" s="122">
        <v>1.7046146353342263E-3</v>
      </c>
      <c r="DE96" s="122">
        <v>2.251491613193741E-5</v>
      </c>
      <c r="DF96" s="122">
        <v>0</v>
      </c>
      <c r="DG96" s="127">
        <v>5.751588876427113E-5</v>
      </c>
      <c r="DH96" s="127">
        <v>4.7191602073525565E-4</v>
      </c>
      <c r="DI96" s="121"/>
    </row>
    <row r="97" spans="2:113" x14ac:dyDescent="0.15">
      <c r="B97" s="265" t="s">
        <v>497</v>
      </c>
      <c r="C97" s="266" t="s">
        <v>650</v>
      </c>
      <c r="D97" s="122">
        <v>0</v>
      </c>
      <c r="E97" s="122">
        <v>0</v>
      </c>
      <c r="F97" s="122">
        <v>0</v>
      </c>
      <c r="G97" s="122">
        <v>0</v>
      </c>
      <c r="H97" s="122">
        <v>0</v>
      </c>
      <c r="I97" s="122">
        <v>0</v>
      </c>
      <c r="J97" s="122">
        <v>0</v>
      </c>
      <c r="K97" s="122">
        <v>0</v>
      </c>
      <c r="L97" s="122">
        <v>0</v>
      </c>
      <c r="M97" s="122">
        <v>0</v>
      </c>
      <c r="N97" s="122">
        <v>0</v>
      </c>
      <c r="O97" s="122">
        <v>0</v>
      </c>
      <c r="P97" s="122">
        <v>0</v>
      </c>
      <c r="Q97" s="122">
        <v>0</v>
      </c>
      <c r="R97" s="122">
        <v>0</v>
      </c>
      <c r="S97" s="122">
        <v>0</v>
      </c>
      <c r="T97" s="122">
        <v>0</v>
      </c>
      <c r="U97" s="122">
        <v>0</v>
      </c>
      <c r="V97" s="124">
        <v>0</v>
      </c>
      <c r="W97" s="122">
        <v>0</v>
      </c>
      <c r="X97" s="122">
        <v>0</v>
      </c>
      <c r="Y97" s="122">
        <v>0</v>
      </c>
      <c r="Z97" s="122">
        <v>0</v>
      </c>
      <c r="AA97" s="122">
        <v>0</v>
      </c>
      <c r="AB97" s="122">
        <v>0</v>
      </c>
      <c r="AC97" s="122">
        <v>0</v>
      </c>
      <c r="AD97" s="122">
        <v>0</v>
      </c>
      <c r="AE97" s="122">
        <v>0</v>
      </c>
      <c r="AF97" s="122">
        <v>0</v>
      </c>
      <c r="AG97" s="122">
        <v>0</v>
      </c>
      <c r="AH97" s="122">
        <v>0</v>
      </c>
      <c r="AI97" s="124">
        <v>0</v>
      </c>
      <c r="AJ97" s="122">
        <v>0</v>
      </c>
      <c r="AK97" s="122">
        <v>0</v>
      </c>
      <c r="AL97" s="122">
        <v>0</v>
      </c>
      <c r="AM97" s="122">
        <v>0</v>
      </c>
      <c r="AN97" s="122">
        <v>0</v>
      </c>
      <c r="AO97" s="122">
        <v>0</v>
      </c>
      <c r="AP97" s="122">
        <v>0</v>
      </c>
      <c r="AQ97" s="122">
        <v>0</v>
      </c>
      <c r="AR97" s="122">
        <v>0</v>
      </c>
      <c r="AS97" s="122">
        <v>0</v>
      </c>
      <c r="AT97" s="122">
        <v>0</v>
      </c>
      <c r="AU97" s="122">
        <v>0</v>
      </c>
      <c r="AV97" s="122">
        <v>0</v>
      </c>
      <c r="AW97" s="122">
        <v>0</v>
      </c>
      <c r="AX97" s="122">
        <v>0</v>
      </c>
      <c r="AY97" s="122">
        <v>0</v>
      </c>
      <c r="AZ97" s="122">
        <v>0</v>
      </c>
      <c r="BA97" s="122">
        <v>0</v>
      </c>
      <c r="BB97" s="122">
        <v>0</v>
      </c>
      <c r="BC97" s="122">
        <v>0</v>
      </c>
      <c r="BD97" s="122">
        <v>0</v>
      </c>
      <c r="BE97" s="122">
        <v>0</v>
      </c>
      <c r="BF97" s="122">
        <v>0</v>
      </c>
      <c r="BG97" s="122">
        <v>0</v>
      </c>
      <c r="BH97" s="122">
        <v>0</v>
      </c>
      <c r="BI97" s="122">
        <v>0</v>
      </c>
      <c r="BJ97" s="122">
        <v>0</v>
      </c>
      <c r="BK97" s="122">
        <v>0</v>
      </c>
      <c r="BL97" s="124">
        <v>0</v>
      </c>
      <c r="BM97" s="124">
        <v>0</v>
      </c>
      <c r="BN97" s="122">
        <v>0</v>
      </c>
      <c r="BO97" s="122">
        <v>0</v>
      </c>
      <c r="BP97" s="122">
        <v>0</v>
      </c>
      <c r="BQ97" s="122">
        <v>0</v>
      </c>
      <c r="BR97" s="122">
        <v>0</v>
      </c>
      <c r="BS97" s="122">
        <v>0</v>
      </c>
      <c r="BT97" s="122">
        <v>0</v>
      </c>
      <c r="BU97" s="122">
        <v>0</v>
      </c>
      <c r="BV97" s="122">
        <v>0</v>
      </c>
      <c r="BW97" s="122">
        <v>0</v>
      </c>
      <c r="BX97" s="122">
        <v>0</v>
      </c>
      <c r="BY97" s="122">
        <v>0</v>
      </c>
      <c r="BZ97" s="122">
        <v>0</v>
      </c>
      <c r="CA97" s="122">
        <v>0</v>
      </c>
      <c r="CB97" s="122">
        <v>0</v>
      </c>
      <c r="CC97" s="122">
        <v>0</v>
      </c>
      <c r="CD97" s="122">
        <v>0</v>
      </c>
      <c r="CE97" s="122">
        <v>0</v>
      </c>
      <c r="CF97" s="122">
        <v>0</v>
      </c>
      <c r="CG97" s="122">
        <v>0</v>
      </c>
      <c r="CH97" s="122">
        <v>0</v>
      </c>
      <c r="CI97" s="122">
        <v>0</v>
      </c>
      <c r="CJ97" s="122">
        <v>0</v>
      </c>
      <c r="CK97" s="122">
        <v>0</v>
      </c>
      <c r="CL97" s="122">
        <v>0</v>
      </c>
      <c r="CM97" s="122">
        <v>0</v>
      </c>
      <c r="CN97" s="122">
        <v>0</v>
      </c>
      <c r="CO97" s="122">
        <v>0</v>
      </c>
      <c r="CP97" s="122">
        <v>0</v>
      </c>
      <c r="CQ97" s="122">
        <v>0</v>
      </c>
      <c r="CR97" s="122">
        <v>0</v>
      </c>
      <c r="CS97" s="122">
        <v>0</v>
      </c>
      <c r="CT97" s="122">
        <v>0</v>
      </c>
      <c r="CU97" s="122">
        <v>0</v>
      </c>
      <c r="CV97" s="122">
        <v>0</v>
      </c>
      <c r="CW97" s="122">
        <v>0</v>
      </c>
      <c r="CX97" s="122">
        <v>0</v>
      </c>
      <c r="CY97" s="122">
        <v>0</v>
      </c>
      <c r="CZ97" s="122">
        <v>0</v>
      </c>
      <c r="DA97" s="122">
        <v>0</v>
      </c>
      <c r="DB97" s="122">
        <v>0</v>
      </c>
      <c r="DC97" s="122">
        <v>0</v>
      </c>
      <c r="DD97" s="122">
        <v>0</v>
      </c>
      <c r="DE97" s="122">
        <v>0</v>
      </c>
      <c r="DF97" s="122">
        <v>0</v>
      </c>
      <c r="DG97" s="127">
        <v>0</v>
      </c>
      <c r="DH97" s="127">
        <v>0</v>
      </c>
      <c r="DI97" s="121"/>
    </row>
    <row r="98" spans="2:113" x14ac:dyDescent="0.15">
      <c r="B98" s="267" t="s">
        <v>498</v>
      </c>
      <c r="C98" s="268" t="s">
        <v>651</v>
      </c>
      <c r="D98" s="123">
        <v>0</v>
      </c>
      <c r="E98" s="123">
        <v>0</v>
      </c>
      <c r="F98" s="123">
        <v>0</v>
      </c>
      <c r="G98" s="123">
        <v>0</v>
      </c>
      <c r="H98" s="123">
        <v>0</v>
      </c>
      <c r="I98" s="123">
        <v>0</v>
      </c>
      <c r="J98" s="123">
        <v>0</v>
      </c>
      <c r="K98" s="123">
        <v>0</v>
      </c>
      <c r="L98" s="123">
        <v>0</v>
      </c>
      <c r="M98" s="123">
        <v>0</v>
      </c>
      <c r="N98" s="123">
        <v>0</v>
      </c>
      <c r="O98" s="123">
        <v>0</v>
      </c>
      <c r="P98" s="123">
        <v>0</v>
      </c>
      <c r="Q98" s="123">
        <v>0</v>
      </c>
      <c r="R98" s="123">
        <v>0</v>
      </c>
      <c r="S98" s="123">
        <v>0</v>
      </c>
      <c r="T98" s="123">
        <v>0</v>
      </c>
      <c r="U98" s="123">
        <v>0</v>
      </c>
      <c r="V98" s="133">
        <v>0</v>
      </c>
      <c r="W98" s="123">
        <v>0</v>
      </c>
      <c r="X98" s="123">
        <v>0</v>
      </c>
      <c r="Y98" s="123">
        <v>0</v>
      </c>
      <c r="Z98" s="123">
        <v>0</v>
      </c>
      <c r="AA98" s="123">
        <v>0</v>
      </c>
      <c r="AB98" s="123">
        <v>0</v>
      </c>
      <c r="AC98" s="123">
        <v>0</v>
      </c>
      <c r="AD98" s="123">
        <v>0</v>
      </c>
      <c r="AE98" s="123">
        <v>0</v>
      </c>
      <c r="AF98" s="123">
        <v>0</v>
      </c>
      <c r="AG98" s="123">
        <v>0</v>
      </c>
      <c r="AH98" s="123">
        <v>0</v>
      </c>
      <c r="AI98" s="133">
        <v>0</v>
      </c>
      <c r="AJ98" s="123">
        <v>0</v>
      </c>
      <c r="AK98" s="123">
        <v>0</v>
      </c>
      <c r="AL98" s="123">
        <v>0</v>
      </c>
      <c r="AM98" s="123">
        <v>0</v>
      </c>
      <c r="AN98" s="123">
        <v>0</v>
      </c>
      <c r="AO98" s="123">
        <v>0</v>
      </c>
      <c r="AP98" s="123">
        <v>0</v>
      </c>
      <c r="AQ98" s="123">
        <v>0</v>
      </c>
      <c r="AR98" s="123">
        <v>0</v>
      </c>
      <c r="AS98" s="123">
        <v>0</v>
      </c>
      <c r="AT98" s="123">
        <v>0</v>
      </c>
      <c r="AU98" s="123">
        <v>0</v>
      </c>
      <c r="AV98" s="123">
        <v>0</v>
      </c>
      <c r="AW98" s="123">
        <v>0</v>
      </c>
      <c r="AX98" s="123">
        <v>0</v>
      </c>
      <c r="AY98" s="123">
        <v>0</v>
      </c>
      <c r="AZ98" s="123">
        <v>0</v>
      </c>
      <c r="BA98" s="123">
        <v>0</v>
      </c>
      <c r="BB98" s="123">
        <v>0</v>
      </c>
      <c r="BC98" s="123">
        <v>0</v>
      </c>
      <c r="BD98" s="123">
        <v>0</v>
      </c>
      <c r="BE98" s="123">
        <v>0</v>
      </c>
      <c r="BF98" s="123">
        <v>0</v>
      </c>
      <c r="BG98" s="123">
        <v>0</v>
      </c>
      <c r="BH98" s="123">
        <v>0</v>
      </c>
      <c r="BI98" s="123">
        <v>0</v>
      </c>
      <c r="BJ98" s="123">
        <v>0</v>
      </c>
      <c r="BK98" s="123">
        <v>0</v>
      </c>
      <c r="BL98" s="133">
        <v>0</v>
      </c>
      <c r="BM98" s="133">
        <v>0</v>
      </c>
      <c r="BN98" s="123">
        <v>0</v>
      </c>
      <c r="BO98" s="123">
        <v>0</v>
      </c>
      <c r="BP98" s="123">
        <v>0</v>
      </c>
      <c r="BQ98" s="123">
        <v>0</v>
      </c>
      <c r="BR98" s="123">
        <v>0</v>
      </c>
      <c r="BS98" s="123">
        <v>0</v>
      </c>
      <c r="BT98" s="123">
        <v>0</v>
      </c>
      <c r="BU98" s="123">
        <v>0</v>
      </c>
      <c r="BV98" s="123">
        <v>0</v>
      </c>
      <c r="BW98" s="123">
        <v>0</v>
      </c>
      <c r="BX98" s="123">
        <v>0</v>
      </c>
      <c r="BY98" s="123">
        <v>0</v>
      </c>
      <c r="BZ98" s="123">
        <v>0</v>
      </c>
      <c r="CA98" s="123">
        <v>0</v>
      </c>
      <c r="CB98" s="123">
        <v>0</v>
      </c>
      <c r="CC98" s="123">
        <v>0</v>
      </c>
      <c r="CD98" s="123">
        <v>0</v>
      </c>
      <c r="CE98" s="123">
        <v>0</v>
      </c>
      <c r="CF98" s="123">
        <v>0</v>
      </c>
      <c r="CG98" s="123">
        <v>0</v>
      </c>
      <c r="CH98" s="123">
        <v>0</v>
      </c>
      <c r="CI98" s="123">
        <v>0</v>
      </c>
      <c r="CJ98" s="123">
        <v>0</v>
      </c>
      <c r="CK98" s="123">
        <v>0</v>
      </c>
      <c r="CL98" s="123">
        <v>0</v>
      </c>
      <c r="CM98" s="123">
        <v>0</v>
      </c>
      <c r="CN98" s="123">
        <v>0</v>
      </c>
      <c r="CO98" s="123">
        <v>0</v>
      </c>
      <c r="CP98" s="123">
        <v>0</v>
      </c>
      <c r="CQ98" s="123">
        <v>0</v>
      </c>
      <c r="CR98" s="123">
        <v>0</v>
      </c>
      <c r="CS98" s="123">
        <v>0</v>
      </c>
      <c r="CT98" s="123">
        <v>0</v>
      </c>
      <c r="CU98" s="123">
        <v>0</v>
      </c>
      <c r="CV98" s="123">
        <v>0</v>
      </c>
      <c r="CW98" s="123">
        <v>0</v>
      </c>
      <c r="CX98" s="123">
        <v>0</v>
      </c>
      <c r="CY98" s="123">
        <v>0</v>
      </c>
      <c r="CZ98" s="123">
        <v>0</v>
      </c>
      <c r="DA98" s="123">
        <v>0</v>
      </c>
      <c r="DB98" s="123">
        <v>0</v>
      </c>
      <c r="DC98" s="123">
        <v>0</v>
      </c>
      <c r="DD98" s="123">
        <v>0</v>
      </c>
      <c r="DE98" s="123">
        <v>0</v>
      </c>
      <c r="DF98" s="123">
        <v>0</v>
      </c>
      <c r="DG98" s="128">
        <v>0</v>
      </c>
      <c r="DH98" s="128">
        <v>0</v>
      </c>
      <c r="DI98" s="121"/>
    </row>
    <row r="99" spans="2:113" x14ac:dyDescent="0.15">
      <c r="B99" s="265" t="s">
        <v>499</v>
      </c>
      <c r="C99" s="266" t="s">
        <v>811</v>
      </c>
      <c r="D99" s="122">
        <v>5.2778239893528532E-3</v>
      </c>
      <c r="E99" s="122">
        <v>4.3532140700962788E-3</v>
      </c>
      <c r="F99" s="122">
        <v>1.5525539512498059E-4</v>
      </c>
      <c r="G99" s="122">
        <v>1.1701238507712179E-3</v>
      </c>
      <c r="H99" s="122">
        <v>0</v>
      </c>
      <c r="I99" s="122">
        <v>0</v>
      </c>
      <c r="J99" s="122">
        <v>3.7923678596823891E-3</v>
      </c>
      <c r="K99" s="122">
        <v>2.9234689980348178E-3</v>
      </c>
      <c r="L99" s="122">
        <v>3.0083670207765346E-3</v>
      </c>
      <c r="M99" s="122">
        <v>1.6168148746968471E-3</v>
      </c>
      <c r="N99" s="122">
        <v>0</v>
      </c>
      <c r="O99" s="122">
        <v>7.5843761850587785E-4</v>
      </c>
      <c r="P99" s="122">
        <v>2.8750211398613224E-3</v>
      </c>
      <c r="Q99" s="122">
        <v>1.6586248492159229E-3</v>
      </c>
      <c r="R99" s="122">
        <v>1.0084831227383283E-3</v>
      </c>
      <c r="S99" s="122">
        <v>5.6705415367167564E-4</v>
      </c>
      <c r="T99" s="122">
        <v>7.3923839490494156E-4</v>
      </c>
      <c r="U99" s="122">
        <v>1.1615592224385911E-3</v>
      </c>
      <c r="V99" s="124">
        <v>2.3302263648468709E-3</v>
      </c>
      <c r="W99" s="122">
        <v>6.7189249720044789E-3</v>
      </c>
      <c r="X99" s="122">
        <v>0</v>
      </c>
      <c r="Y99" s="122">
        <v>0</v>
      </c>
      <c r="Z99" s="122">
        <v>1.2135922330097086E-3</v>
      </c>
      <c r="AA99" s="122">
        <v>0</v>
      </c>
      <c r="AB99" s="122">
        <v>3.3334739862441454E-3</v>
      </c>
      <c r="AC99" s="122">
        <v>1.5927189988623437E-3</v>
      </c>
      <c r="AD99" s="122">
        <v>0</v>
      </c>
      <c r="AE99" s="122">
        <v>8.6870191114420451E-4</v>
      </c>
      <c r="AF99" s="122">
        <v>8.7759197324414711E-4</v>
      </c>
      <c r="AG99" s="122">
        <v>8.2017633791265125E-4</v>
      </c>
      <c r="AH99" s="122">
        <v>2.8768699654775604E-4</v>
      </c>
      <c r="AI99" s="124">
        <v>3.2299741602067185E-4</v>
      </c>
      <c r="AJ99" s="122">
        <v>3.2814841610252698E-3</v>
      </c>
      <c r="AK99" s="122">
        <v>8.3973128598848368E-4</v>
      </c>
      <c r="AL99" s="122">
        <v>1.1803228754188242E-3</v>
      </c>
      <c r="AM99" s="122">
        <v>0</v>
      </c>
      <c r="AN99" s="122">
        <v>0</v>
      </c>
      <c r="AO99" s="122">
        <v>3.9554354275166457E-4</v>
      </c>
      <c r="AP99" s="122">
        <v>1.1805048063409972E-3</v>
      </c>
      <c r="AQ99" s="122">
        <v>1.0475691633731728E-3</v>
      </c>
      <c r="AR99" s="122">
        <v>2.6660109487634111E-3</v>
      </c>
      <c r="AS99" s="122">
        <v>7.9279156401578768E-4</v>
      </c>
      <c r="AT99" s="122">
        <v>3.6366575076773883E-4</v>
      </c>
      <c r="AU99" s="122">
        <v>4.9646189748898933E-3</v>
      </c>
      <c r="AV99" s="122">
        <v>8.0418910931477432E-4</v>
      </c>
      <c r="AW99" s="122">
        <v>9.1180571301759453E-4</v>
      </c>
      <c r="AX99" s="122">
        <v>1.9391802556192154E-3</v>
      </c>
      <c r="AY99" s="122">
        <v>6.4022432548472771E-4</v>
      </c>
      <c r="AZ99" s="122">
        <v>6.7389572995160208E-4</v>
      </c>
      <c r="BA99" s="122">
        <v>2.594706798131811E-4</v>
      </c>
      <c r="BB99" s="122">
        <v>1.4388332370477758E-3</v>
      </c>
      <c r="BC99" s="122">
        <v>2.956975999211473E-4</v>
      </c>
      <c r="BD99" s="122">
        <v>2.8845710065998983E-4</v>
      </c>
      <c r="BE99" s="122">
        <v>8.8540836023471572E-4</v>
      </c>
      <c r="BF99" s="122">
        <v>0</v>
      </c>
      <c r="BG99" s="122">
        <v>0</v>
      </c>
      <c r="BH99" s="122">
        <v>1.1525327730926406E-4</v>
      </c>
      <c r="BI99" s="122">
        <v>6.4426762877299235E-4</v>
      </c>
      <c r="BJ99" s="122">
        <v>3.755868544600939E-4</v>
      </c>
      <c r="BK99" s="122">
        <v>1.1253497708747313E-3</v>
      </c>
      <c r="BL99" s="124">
        <v>3.8869257950530037E-3</v>
      </c>
      <c r="BM99" s="124">
        <v>1.3627641125101334E-3</v>
      </c>
      <c r="BN99" s="122">
        <v>3.0075277882413436E-3</v>
      </c>
      <c r="BO99" s="122">
        <v>1.4121353429372414E-3</v>
      </c>
      <c r="BP99" s="122">
        <v>1.947444818092124E-3</v>
      </c>
      <c r="BQ99" s="122">
        <v>3.8052286660559508E-3</v>
      </c>
      <c r="BR99" s="122">
        <v>1.1692608466802016E-2</v>
      </c>
      <c r="BS99" s="122">
        <v>1.6366421892334514E-2</v>
      </c>
      <c r="BT99" s="122">
        <v>3.756717392396163E-3</v>
      </c>
      <c r="BU99" s="122">
        <v>1.2542768253607016E-3</v>
      </c>
      <c r="BV99" s="122">
        <v>6.4406060210278849E-3</v>
      </c>
      <c r="BW99" s="122">
        <v>1.0426917359351773E-3</v>
      </c>
      <c r="BX99" s="122">
        <v>1.2372628211359841E-3</v>
      </c>
      <c r="BY99" s="122">
        <v>0</v>
      </c>
      <c r="BZ99" s="122">
        <v>1.2630249447426586E-3</v>
      </c>
      <c r="CA99" s="122">
        <v>3.1007675751113031E-3</v>
      </c>
      <c r="CB99" s="122">
        <v>0</v>
      </c>
      <c r="CC99" s="122">
        <v>0</v>
      </c>
      <c r="CD99" s="122">
        <v>0</v>
      </c>
      <c r="CE99" s="122">
        <v>1.606425702811245E-3</v>
      </c>
      <c r="CF99" s="122">
        <v>7.0105157736604909E-3</v>
      </c>
      <c r="CG99" s="122">
        <v>6.2163158366623167E-3</v>
      </c>
      <c r="CH99" s="122">
        <v>1.817300702689605E-4</v>
      </c>
      <c r="CI99" s="122">
        <v>2.1970972656563227E-3</v>
      </c>
      <c r="CJ99" s="122">
        <v>5.5347348042987269E-3</v>
      </c>
      <c r="CK99" s="122">
        <v>4.3957117389924053E-4</v>
      </c>
      <c r="CL99" s="122">
        <v>1.2366671819446591E-3</v>
      </c>
      <c r="CM99" s="122">
        <v>5.2411686308570056E-3</v>
      </c>
      <c r="CN99" s="122">
        <v>3.1735705048357282E-6</v>
      </c>
      <c r="CO99" s="122">
        <v>4.1997025433612598E-4</v>
      </c>
      <c r="CP99" s="122">
        <v>8.8395070410154531E-3</v>
      </c>
      <c r="CQ99" s="122">
        <v>2.8063173749800726E-3</v>
      </c>
      <c r="CR99" s="122">
        <v>3.6424067202403987E-4</v>
      </c>
      <c r="CS99" s="122">
        <v>2.4459845087647777E-5</v>
      </c>
      <c r="CT99" s="122">
        <v>6.7933482595633119E-4</v>
      </c>
      <c r="CU99" s="122">
        <v>0</v>
      </c>
      <c r="CV99" s="122">
        <v>2.5894464268797169E-3</v>
      </c>
      <c r="CW99" s="122">
        <v>5.0915318567890946E-4</v>
      </c>
      <c r="CX99" s="122">
        <v>3.2605256525073336E-3</v>
      </c>
      <c r="CY99" s="122">
        <v>4.5103175579301368E-3</v>
      </c>
      <c r="CZ99" s="122">
        <v>2.5693354690256853E-3</v>
      </c>
      <c r="DA99" s="122">
        <v>2.0910654853396314E-3</v>
      </c>
      <c r="DB99" s="122">
        <v>3.1041542830724522E-3</v>
      </c>
      <c r="DC99" s="122">
        <v>1.5310907754315699E-2</v>
      </c>
      <c r="DD99" s="122">
        <v>4.7485693412882019E-3</v>
      </c>
      <c r="DE99" s="122">
        <v>5.0545986716199484E-3</v>
      </c>
      <c r="DF99" s="122">
        <v>0</v>
      </c>
      <c r="DG99" s="127">
        <v>4.7450608230523682E-4</v>
      </c>
      <c r="DH99" s="127">
        <v>2.1575128990154856E-3</v>
      </c>
      <c r="DI99" s="121"/>
    </row>
    <row r="100" spans="2:113" x14ac:dyDescent="0.15">
      <c r="B100" s="265" t="s">
        <v>500</v>
      </c>
      <c r="C100" s="266" t="s">
        <v>447</v>
      </c>
      <c r="D100" s="122">
        <v>5.7394776243553484E-4</v>
      </c>
      <c r="E100" s="122">
        <v>3.6541577960662198E-3</v>
      </c>
      <c r="F100" s="122">
        <v>1.5525539512498058E-3</v>
      </c>
      <c r="G100" s="122">
        <v>2.7353544563483018E-3</v>
      </c>
      <c r="H100" s="122">
        <v>0</v>
      </c>
      <c r="I100" s="122">
        <v>0</v>
      </c>
      <c r="J100" s="122">
        <v>4.0293908509125382E-3</v>
      </c>
      <c r="K100" s="122">
        <v>2.0554556375731734E-3</v>
      </c>
      <c r="L100" s="122">
        <v>3.3280060167340413E-3</v>
      </c>
      <c r="M100" s="122">
        <v>1.2126111560226355E-3</v>
      </c>
      <c r="N100" s="122">
        <v>0</v>
      </c>
      <c r="O100" s="122">
        <v>7.5843761850587785E-4</v>
      </c>
      <c r="P100" s="122">
        <v>1.3529511246406223E-3</v>
      </c>
      <c r="Q100" s="122">
        <v>6.1067551266586247E-3</v>
      </c>
      <c r="R100" s="122">
        <v>2.8474817583199856E-3</v>
      </c>
      <c r="S100" s="122">
        <v>1.0986674227388715E-3</v>
      </c>
      <c r="T100" s="122">
        <v>1.5542961123642361E-3</v>
      </c>
      <c r="U100" s="122">
        <v>6.2177581907006934E-3</v>
      </c>
      <c r="V100" s="124">
        <v>6.6577896138482028E-4</v>
      </c>
      <c r="W100" s="122">
        <v>1.3686699017046162E-3</v>
      </c>
      <c r="X100" s="122">
        <v>0</v>
      </c>
      <c r="Y100" s="122">
        <v>0</v>
      </c>
      <c r="Z100" s="122">
        <v>0</v>
      </c>
      <c r="AA100" s="122">
        <v>0</v>
      </c>
      <c r="AB100" s="122">
        <v>6.6458500358664919E-4</v>
      </c>
      <c r="AC100" s="122">
        <v>1.1376564277588168E-3</v>
      </c>
      <c r="AD100" s="122">
        <v>0</v>
      </c>
      <c r="AE100" s="122">
        <v>1.3899230578307272E-2</v>
      </c>
      <c r="AF100" s="122">
        <v>1.9906354515050167E-3</v>
      </c>
      <c r="AG100" s="122">
        <v>4.4084478162805E-3</v>
      </c>
      <c r="AH100" s="122">
        <v>8.6306098964326807E-4</v>
      </c>
      <c r="AI100" s="124">
        <v>1.6149870801033591E-3</v>
      </c>
      <c r="AJ100" s="122">
        <v>2.4288150483179165E-3</v>
      </c>
      <c r="AK100" s="122">
        <v>9.5969289827255275E-4</v>
      </c>
      <c r="AL100" s="122">
        <v>4.0994009544116153E-3</v>
      </c>
      <c r="AM100" s="122">
        <v>0</v>
      </c>
      <c r="AN100" s="122">
        <v>0</v>
      </c>
      <c r="AO100" s="122">
        <v>2.7688047992616522E-3</v>
      </c>
      <c r="AP100" s="122">
        <v>2.4172241272696609E-3</v>
      </c>
      <c r="AQ100" s="122">
        <v>1.0951859435264987E-3</v>
      </c>
      <c r="AR100" s="122">
        <v>2.0577463148222443E-3</v>
      </c>
      <c r="AS100" s="122">
        <v>1.1167279020007331E-3</v>
      </c>
      <c r="AT100" s="122">
        <v>2.6534130704164646E-3</v>
      </c>
      <c r="AU100" s="122">
        <v>4.7698610385039858E-3</v>
      </c>
      <c r="AV100" s="122">
        <v>5.3712506555889479E-3</v>
      </c>
      <c r="AW100" s="122">
        <v>2.074478606336326E-3</v>
      </c>
      <c r="AX100" s="122">
        <v>3.7314529161157632E-3</v>
      </c>
      <c r="AY100" s="122">
        <v>2.8629615979391238E-3</v>
      </c>
      <c r="AZ100" s="122">
        <v>1.1160121709653045E-2</v>
      </c>
      <c r="BA100" s="122">
        <v>2.0411693478636912E-3</v>
      </c>
      <c r="BB100" s="122">
        <v>2.9539682366662668E-3</v>
      </c>
      <c r="BC100" s="122">
        <v>4.7311615987383569E-3</v>
      </c>
      <c r="BD100" s="122">
        <v>2.6191904739927079E-3</v>
      </c>
      <c r="BE100" s="122">
        <v>9.4590209913273976E-4</v>
      </c>
      <c r="BF100" s="122">
        <v>0</v>
      </c>
      <c r="BG100" s="122">
        <v>1.9280205655526992E-3</v>
      </c>
      <c r="BH100" s="122">
        <v>2.1140744009299291E-3</v>
      </c>
      <c r="BI100" s="122">
        <v>7.1191572979415647E-3</v>
      </c>
      <c r="BJ100" s="122">
        <v>1.5086071987480439E-2</v>
      </c>
      <c r="BK100" s="122">
        <v>2.7880287116265868E-3</v>
      </c>
      <c r="BL100" s="124">
        <v>5.5212014134275615E-2</v>
      </c>
      <c r="BM100" s="124">
        <v>1.9911953945140535E-2</v>
      </c>
      <c r="BN100" s="122">
        <v>1.2412778704550754E-2</v>
      </c>
      <c r="BO100" s="122">
        <v>3.7603741638215782E-2</v>
      </c>
      <c r="BP100" s="122">
        <v>5.3345524234581866E-2</v>
      </c>
      <c r="BQ100" s="122">
        <v>4.8661514731559129E-3</v>
      </c>
      <c r="BR100" s="122">
        <v>3.5716971200842169E-3</v>
      </c>
      <c r="BS100" s="122">
        <v>7.0790850018490146E-4</v>
      </c>
      <c r="BT100" s="122">
        <v>3.2645271457988046E-3</v>
      </c>
      <c r="BU100" s="122">
        <v>5.1748617062819871E-3</v>
      </c>
      <c r="BV100" s="122">
        <v>2.7999085744138965E-3</v>
      </c>
      <c r="BW100" s="122">
        <v>1.1013169741002074E-3</v>
      </c>
      <c r="BX100" s="122">
        <v>5.3909308635210736E-4</v>
      </c>
      <c r="BY100" s="122">
        <v>0</v>
      </c>
      <c r="BZ100" s="122">
        <v>1.3261761919797915E-3</v>
      </c>
      <c r="CA100" s="122">
        <v>4.9042251029494145E-3</v>
      </c>
      <c r="CB100" s="122">
        <v>0.18471203510305856</v>
      </c>
      <c r="CC100" s="122">
        <v>0</v>
      </c>
      <c r="CD100" s="122">
        <v>6.0185185185185182E-2</v>
      </c>
      <c r="CE100" s="122">
        <v>6.024096385542169E-3</v>
      </c>
      <c r="CF100" s="122">
        <v>4.0560841261892836E-3</v>
      </c>
      <c r="CG100" s="122">
        <v>1.564041003775615E-3</v>
      </c>
      <c r="CH100" s="122">
        <v>1.2115338017930701E-4</v>
      </c>
      <c r="CI100" s="122">
        <v>5.9057012268462833E-3</v>
      </c>
      <c r="CJ100" s="122">
        <v>1.0945372415675957E-2</v>
      </c>
      <c r="CK100" s="122">
        <v>3.3049240111683639E-3</v>
      </c>
      <c r="CL100" s="122">
        <v>3.4317514298964291E-2</v>
      </c>
      <c r="CM100" s="122">
        <v>3.3393731562317494E-3</v>
      </c>
      <c r="CN100" s="122">
        <v>4.8634967986607531E-3</v>
      </c>
      <c r="CO100" s="122">
        <v>6.8746723162028272E-4</v>
      </c>
      <c r="CP100" s="122">
        <v>1.4908317364322006E-3</v>
      </c>
      <c r="CQ100" s="122">
        <v>6.7656711248907436E-3</v>
      </c>
      <c r="CR100" s="122">
        <v>7.5807589865003302E-3</v>
      </c>
      <c r="CS100" s="122">
        <v>4.2437831227068899E-3</v>
      </c>
      <c r="CT100" s="122">
        <v>1.124251296477027E-2</v>
      </c>
      <c r="CU100" s="122">
        <v>2.0021217704818653E-3</v>
      </c>
      <c r="CV100" s="122">
        <v>3.0420732413343017E-3</v>
      </c>
      <c r="CW100" s="122">
        <v>8.100164317619015E-4</v>
      </c>
      <c r="CX100" s="122">
        <v>3.2015358791889444E-3</v>
      </c>
      <c r="CY100" s="122">
        <v>5.5107746474994997E-3</v>
      </c>
      <c r="CZ100" s="122">
        <v>9.1878135443007099E-3</v>
      </c>
      <c r="DA100" s="122">
        <v>1.1829932227817835E-3</v>
      </c>
      <c r="DB100" s="122">
        <v>2.4569050921339408E-3</v>
      </c>
      <c r="DC100" s="122">
        <v>2.281426652133134E-3</v>
      </c>
      <c r="DD100" s="122">
        <v>1.5828564470960673E-3</v>
      </c>
      <c r="DE100" s="122">
        <v>1.9475402454125859E-3</v>
      </c>
      <c r="DF100" s="122">
        <v>0</v>
      </c>
      <c r="DG100" s="127">
        <v>3.8823224915883014E-4</v>
      </c>
      <c r="DH100" s="127">
        <v>8.530530976129172E-3</v>
      </c>
      <c r="DI100" s="121"/>
    </row>
    <row r="101" spans="2:113" x14ac:dyDescent="0.15">
      <c r="B101" s="265" t="s">
        <v>501</v>
      </c>
      <c r="C101" s="266" t="s">
        <v>451</v>
      </c>
      <c r="D101" s="122">
        <v>7.9021793378805525E-5</v>
      </c>
      <c r="E101" s="122">
        <v>0</v>
      </c>
      <c r="F101" s="122">
        <v>3.1051079024996118E-4</v>
      </c>
      <c r="G101" s="122">
        <v>5.2123698807081528E-3</v>
      </c>
      <c r="H101" s="122">
        <v>1.1459129106187931E-3</v>
      </c>
      <c r="I101" s="122">
        <v>0</v>
      </c>
      <c r="J101" s="122">
        <v>2.3702299123014932E-4</v>
      </c>
      <c r="K101" s="122">
        <v>7.654141812550779E-3</v>
      </c>
      <c r="L101" s="122">
        <v>6.692676506533797E-2</v>
      </c>
      <c r="M101" s="122">
        <v>4.0420371867421178E-4</v>
      </c>
      <c r="N101" s="122">
        <v>0</v>
      </c>
      <c r="O101" s="122">
        <v>3.7921880925293893E-4</v>
      </c>
      <c r="P101" s="122">
        <v>6.1728395061728392E-3</v>
      </c>
      <c r="Q101" s="122">
        <v>1.5078407720144752E-3</v>
      </c>
      <c r="R101" s="122">
        <v>6.8814142492732988E-3</v>
      </c>
      <c r="S101" s="122">
        <v>4.2529061525375673E-4</v>
      </c>
      <c r="T101" s="122">
        <v>2.3124893379077656E-3</v>
      </c>
      <c r="U101" s="122">
        <v>1.0078234429981893E-3</v>
      </c>
      <c r="V101" s="124">
        <v>3.6617842876165113E-3</v>
      </c>
      <c r="W101" s="122">
        <v>3.6083115590394427E-3</v>
      </c>
      <c r="X101" s="122">
        <v>0</v>
      </c>
      <c r="Y101" s="122">
        <v>0</v>
      </c>
      <c r="Z101" s="122">
        <v>0</v>
      </c>
      <c r="AA101" s="122">
        <v>0</v>
      </c>
      <c r="AB101" s="122">
        <v>6.2703067639984816E-2</v>
      </c>
      <c r="AC101" s="122">
        <v>3.5305271141448616E-2</v>
      </c>
      <c r="AD101" s="122">
        <v>0</v>
      </c>
      <c r="AE101" s="122">
        <v>1.2410027302060066E-4</v>
      </c>
      <c r="AF101" s="122">
        <v>5.822073578595318E-3</v>
      </c>
      <c r="AG101" s="122">
        <v>4.1008816895632561E-3</v>
      </c>
      <c r="AH101" s="122">
        <v>2.8768699654775605E-3</v>
      </c>
      <c r="AI101" s="124">
        <v>6.459948320413437E-4</v>
      </c>
      <c r="AJ101" s="122">
        <v>2.8422303756911785E-4</v>
      </c>
      <c r="AK101" s="122">
        <v>7.3776391554702496E-3</v>
      </c>
      <c r="AL101" s="122">
        <v>2.9825362981013301E-3</v>
      </c>
      <c r="AM101" s="122">
        <v>0</v>
      </c>
      <c r="AN101" s="122">
        <v>0</v>
      </c>
      <c r="AO101" s="122">
        <v>6.5923923791944092E-4</v>
      </c>
      <c r="AP101" s="122">
        <v>6.1835966046433185E-4</v>
      </c>
      <c r="AQ101" s="122">
        <v>1.8570544259797152E-3</v>
      </c>
      <c r="AR101" s="122">
        <v>1.1388784635494183E-3</v>
      </c>
      <c r="AS101" s="122">
        <v>2.0629629945357053E-3</v>
      </c>
      <c r="AT101" s="122">
        <v>1.6162922256343947E-3</v>
      </c>
      <c r="AU101" s="122">
        <v>4.4076796129442278E-3</v>
      </c>
      <c r="AV101" s="122">
        <v>3.1301770714529517E-3</v>
      </c>
      <c r="AW101" s="122">
        <v>5.5624972862925205E-3</v>
      </c>
      <c r="AX101" s="122">
        <v>2.4974291170853534E-3</v>
      </c>
      <c r="AY101" s="122">
        <v>2.3690199818381468E-3</v>
      </c>
      <c r="AZ101" s="122">
        <v>4.2986379137821889E-3</v>
      </c>
      <c r="BA101" s="122">
        <v>1.0413423283169002E-2</v>
      </c>
      <c r="BB101" s="122">
        <v>3.6406840998027055E-3</v>
      </c>
      <c r="BC101" s="122">
        <v>2.6119954659701346E-3</v>
      </c>
      <c r="BD101" s="122">
        <v>5.0999215396686209E-3</v>
      </c>
      <c r="BE101" s="122">
        <v>4.6360201719122069E-3</v>
      </c>
      <c r="BF101" s="122">
        <v>0</v>
      </c>
      <c r="BG101" s="122">
        <v>8.3547557840616959E-3</v>
      </c>
      <c r="BH101" s="122">
        <v>4.3960892916533574E-3</v>
      </c>
      <c r="BI101" s="122">
        <v>1.4496021647392326E-3</v>
      </c>
      <c r="BJ101" s="122">
        <v>2.5039123630672924E-3</v>
      </c>
      <c r="BK101" s="122">
        <v>8.0903524068291488E-3</v>
      </c>
      <c r="BL101" s="124">
        <v>1.7667844522968197E-4</v>
      </c>
      <c r="BM101" s="124">
        <v>2.454617286991144E-3</v>
      </c>
      <c r="BN101" s="122">
        <v>4.902928004687678E-4</v>
      </c>
      <c r="BO101" s="122">
        <v>8.812834818330696E-4</v>
      </c>
      <c r="BP101" s="122">
        <v>9.9180213547397293E-4</v>
      </c>
      <c r="BQ101" s="122">
        <v>4.8035139642496416E-3</v>
      </c>
      <c r="BR101" s="122">
        <v>1.5076321527934431E-2</v>
      </c>
      <c r="BS101" s="122">
        <v>9.8050610174863963E-3</v>
      </c>
      <c r="BT101" s="122">
        <v>1.1049168801165186E-3</v>
      </c>
      <c r="BU101" s="122">
        <v>1.2664316729466713E-2</v>
      </c>
      <c r="BV101" s="122">
        <v>3.3480539410958007E-2</v>
      </c>
      <c r="BW101" s="122">
        <v>2.1088335671363666E-2</v>
      </c>
      <c r="BX101" s="122">
        <v>1.8231951428596679E-2</v>
      </c>
      <c r="BY101" s="122">
        <v>0</v>
      </c>
      <c r="BZ101" s="122">
        <v>4.7363435427849702E-3</v>
      </c>
      <c r="CA101" s="122">
        <v>3.8526177161446306E-3</v>
      </c>
      <c r="CB101" s="122">
        <v>0</v>
      </c>
      <c r="CC101" s="122">
        <v>0</v>
      </c>
      <c r="CD101" s="122">
        <v>1.0802469135802469E-2</v>
      </c>
      <c r="CE101" s="122">
        <v>3.4136546184738957E-3</v>
      </c>
      <c r="CF101" s="122">
        <v>5.5082623935903859E-4</v>
      </c>
      <c r="CG101" s="122">
        <v>9.4141321564837968E-3</v>
      </c>
      <c r="CH101" s="122">
        <v>9.0865035134480253E-4</v>
      </c>
      <c r="CI101" s="122">
        <v>2.6248897442065593E-2</v>
      </c>
      <c r="CJ101" s="122">
        <v>1.91854260256633E-2</v>
      </c>
      <c r="CK101" s="122">
        <v>1.5368710672625298E-2</v>
      </c>
      <c r="CL101" s="122">
        <v>3.3003555418148089E-2</v>
      </c>
      <c r="CM101" s="122">
        <v>3.9323739498944278E-2</v>
      </c>
      <c r="CN101" s="122">
        <v>1.7057941463492039E-3</v>
      </c>
      <c r="CO101" s="122">
        <v>3.2420633646839791E-3</v>
      </c>
      <c r="CP101" s="122">
        <v>2.1342803396564758E-3</v>
      </c>
      <c r="CQ101" s="122">
        <v>1.4265217606411926E-3</v>
      </c>
      <c r="CR101" s="122">
        <v>2.3447993261547567E-3</v>
      </c>
      <c r="CS101" s="122">
        <v>5.462698736241337E-4</v>
      </c>
      <c r="CT101" s="122">
        <v>1.4926229978758827E-3</v>
      </c>
      <c r="CU101" s="122">
        <v>4.8258313591295959E-3</v>
      </c>
      <c r="CV101" s="122">
        <v>1.4810370417153504E-2</v>
      </c>
      <c r="CW101" s="122">
        <v>8.3315975838367008E-4</v>
      </c>
      <c r="CX101" s="122">
        <v>2.8261464126173763E-3</v>
      </c>
      <c r="CY101" s="122">
        <v>1.6069727269890279E-2</v>
      </c>
      <c r="CZ101" s="122">
        <v>3.6344713754888651E-3</v>
      </c>
      <c r="DA101" s="122">
        <v>9.7763559643269226E-3</v>
      </c>
      <c r="DB101" s="122">
        <v>1.2363780463641767E-2</v>
      </c>
      <c r="DC101" s="122">
        <v>1.1521204593272326E-2</v>
      </c>
      <c r="DD101" s="122">
        <v>3.8962620236210883E-3</v>
      </c>
      <c r="DE101" s="122">
        <v>8.8933918721152763E-3</v>
      </c>
      <c r="DF101" s="122">
        <v>0</v>
      </c>
      <c r="DG101" s="127">
        <v>3.3790584649009288E-3</v>
      </c>
      <c r="DH101" s="127">
        <v>7.4839506189442878E-3</v>
      </c>
      <c r="DI101" s="121"/>
    </row>
    <row r="102" spans="2:113" x14ac:dyDescent="0.15">
      <c r="B102" s="265" t="s">
        <v>502</v>
      </c>
      <c r="C102" s="266" t="s">
        <v>517</v>
      </c>
      <c r="D102" s="122">
        <v>2.0516552986191983E-2</v>
      </c>
      <c r="E102" s="122">
        <v>8.7699787105589271E-3</v>
      </c>
      <c r="F102" s="122">
        <v>6.8390001552553953E-2</v>
      </c>
      <c r="G102" s="122">
        <v>7.2334928956766199E-3</v>
      </c>
      <c r="H102" s="122">
        <v>2.6737967914438501E-3</v>
      </c>
      <c r="I102" s="122">
        <v>0</v>
      </c>
      <c r="J102" s="122">
        <v>1.398435648257881E-2</v>
      </c>
      <c r="K102" s="122">
        <v>6.8260570666703706E-3</v>
      </c>
      <c r="L102" s="122">
        <v>1.1958258907586726E-2</v>
      </c>
      <c r="M102" s="122">
        <v>4.0420371867421184E-3</v>
      </c>
      <c r="N102" s="122">
        <v>0</v>
      </c>
      <c r="O102" s="122">
        <v>8.3428138035646568E-3</v>
      </c>
      <c r="P102" s="122">
        <v>4.4816506003720613E-3</v>
      </c>
      <c r="Q102" s="122">
        <v>1.2628166465621231E-2</v>
      </c>
      <c r="R102" s="122">
        <v>3.7373198077949813E-3</v>
      </c>
      <c r="S102" s="122">
        <v>3.8276155372838107E-3</v>
      </c>
      <c r="T102" s="122">
        <v>2.2177151847148245E-3</v>
      </c>
      <c r="U102" s="122">
        <v>3.0063885757234121E-3</v>
      </c>
      <c r="V102" s="124">
        <v>1.2649800266311585E-2</v>
      </c>
      <c r="W102" s="122">
        <v>1.7295010576085602E-2</v>
      </c>
      <c r="X102" s="122">
        <v>0</v>
      </c>
      <c r="Y102" s="122">
        <v>3.125E-2</v>
      </c>
      <c r="Z102" s="122">
        <v>3.6407766990291263E-3</v>
      </c>
      <c r="AA102" s="122">
        <v>0</v>
      </c>
      <c r="AB102" s="122">
        <v>7.7323937718891097E-3</v>
      </c>
      <c r="AC102" s="122">
        <v>3.564656806977626E-3</v>
      </c>
      <c r="AD102" s="122">
        <v>0</v>
      </c>
      <c r="AE102" s="122">
        <v>1.0920824025812856E-2</v>
      </c>
      <c r="AF102" s="122">
        <v>8.1177257525083604E-3</v>
      </c>
      <c r="AG102" s="122">
        <v>1.7121181053926595E-2</v>
      </c>
      <c r="AH102" s="122">
        <v>5.1783659378596084E-3</v>
      </c>
      <c r="AI102" s="124">
        <v>9.3669250645994837E-3</v>
      </c>
      <c r="AJ102" s="122">
        <v>1.3642705803317659E-2</v>
      </c>
      <c r="AK102" s="122">
        <v>1.1636276391554703E-2</v>
      </c>
      <c r="AL102" s="122">
        <v>1.525535587369276E-2</v>
      </c>
      <c r="AM102" s="122">
        <v>0</v>
      </c>
      <c r="AN102" s="122">
        <v>0</v>
      </c>
      <c r="AO102" s="122">
        <v>9.5589689498318947E-3</v>
      </c>
      <c r="AP102" s="122">
        <v>1.967508010568329E-3</v>
      </c>
      <c r="AQ102" s="122">
        <v>9.190038569591925E-3</v>
      </c>
      <c r="AR102" s="122">
        <v>9.0592605055067367E-3</v>
      </c>
      <c r="AS102" s="122">
        <v>9.4367770039298585E-3</v>
      </c>
      <c r="AT102" s="122">
        <v>7.408006034157642E-3</v>
      </c>
      <c r="AU102" s="122">
        <v>7.8244855144513799E-3</v>
      </c>
      <c r="AV102" s="122">
        <v>5.7758426919522817E-3</v>
      </c>
      <c r="AW102" s="122">
        <v>6.6431559091281881E-3</v>
      </c>
      <c r="AX102" s="122">
        <v>6.5226972234464524E-3</v>
      </c>
      <c r="AY102" s="122">
        <v>1.0142901109088906E-2</v>
      </c>
      <c r="AZ102" s="122">
        <v>6.6164308031611838E-3</v>
      </c>
      <c r="BA102" s="122">
        <v>3.148244248399931E-3</v>
      </c>
      <c r="BB102" s="122">
        <v>8.4367948899619575E-3</v>
      </c>
      <c r="BC102" s="122">
        <v>5.2239909319402693E-3</v>
      </c>
      <c r="BD102" s="122">
        <v>3.996092367809726E-3</v>
      </c>
      <c r="BE102" s="122">
        <v>3.6076266106457983E-3</v>
      </c>
      <c r="BF102" s="122">
        <v>0</v>
      </c>
      <c r="BG102" s="122">
        <v>3.2133676092544988E-3</v>
      </c>
      <c r="BH102" s="122">
        <v>5.0546794477062951E-3</v>
      </c>
      <c r="BI102" s="122">
        <v>3.8978191540766033E-3</v>
      </c>
      <c r="BJ102" s="122">
        <v>4.6948356807511738E-3</v>
      </c>
      <c r="BK102" s="122">
        <v>2.1695932519566891E-3</v>
      </c>
      <c r="BL102" s="124">
        <v>3.4452296819787987E-3</v>
      </c>
      <c r="BM102" s="124">
        <v>2.9923344518671307E-3</v>
      </c>
      <c r="BN102" s="122">
        <v>8.3050817055014443E-3</v>
      </c>
      <c r="BO102" s="122">
        <v>8.4832209176451002E-3</v>
      </c>
      <c r="BP102" s="122">
        <v>6.1316100771229469E-3</v>
      </c>
      <c r="BQ102" s="122">
        <v>8.48425058135438E-2</v>
      </c>
      <c r="BR102" s="122">
        <v>2.744567260696293E-3</v>
      </c>
      <c r="BS102" s="122">
        <v>2.6097522320249353E-2</v>
      </c>
      <c r="BT102" s="122">
        <v>1.7467731404751143E-2</v>
      </c>
      <c r="BU102" s="122">
        <v>8.9307958149394281E-4</v>
      </c>
      <c r="BV102" s="122">
        <v>3.3202997453144387E-3</v>
      </c>
      <c r="BW102" s="122">
        <v>2.4915726220137769E-3</v>
      </c>
      <c r="BX102" s="122">
        <v>1.4493650190450099E-3</v>
      </c>
      <c r="BY102" s="122">
        <v>0</v>
      </c>
      <c r="BZ102" s="122">
        <v>2.0524155352068204E-3</v>
      </c>
      <c r="CA102" s="122">
        <v>3.1789010211402569E-2</v>
      </c>
      <c r="CB102" s="122">
        <v>0.19419212771813929</v>
      </c>
      <c r="CC102" s="122">
        <v>0</v>
      </c>
      <c r="CD102" s="122">
        <v>7.716049382716049E-3</v>
      </c>
      <c r="CE102" s="122">
        <v>9.6385542168674707E-3</v>
      </c>
      <c r="CF102" s="122">
        <v>7.1607411116675016E-3</v>
      </c>
      <c r="CG102" s="122">
        <v>1.1316882677000628E-2</v>
      </c>
      <c r="CH102" s="122">
        <v>2.786527744124061E-3</v>
      </c>
      <c r="CI102" s="122">
        <v>7.1926870339186913E-3</v>
      </c>
      <c r="CJ102" s="122">
        <v>9.2576505919436097E-3</v>
      </c>
      <c r="CK102" s="122">
        <v>1.7908455232932021E-2</v>
      </c>
      <c r="CL102" s="122">
        <v>5.1785438243932601E-3</v>
      </c>
      <c r="CM102" s="122">
        <v>3.5789694364994984E-3</v>
      </c>
      <c r="CN102" s="122">
        <v>1.3762188494220135E-2</v>
      </c>
      <c r="CO102" s="122">
        <v>3.0601654201307523E-3</v>
      </c>
      <c r="CP102" s="122">
        <v>1.548144371582778E-2</v>
      </c>
      <c r="CQ102" s="122">
        <v>2.4599941729746963E-3</v>
      </c>
      <c r="CR102" s="122">
        <v>1.2270357638809844E-2</v>
      </c>
      <c r="CS102" s="122">
        <v>7.3298002445984509E-3</v>
      </c>
      <c r="CT102" s="122">
        <v>2.6982031115448646E-3</v>
      </c>
      <c r="CU102" s="122">
        <v>7.4581030095639206E-3</v>
      </c>
      <c r="CV102" s="122">
        <v>0.13826170250839465</v>
      </c>
      <c r="CW102" s="122">
        <v>1.967182762850332E-3</v>
      </c>
      <c r="CX102" s="122">
        <v>5.2651054039995066E-2</v>
      </c>
      <c r="CY102" s="122">
        <v>4.0054997604410088E-3</v>
      </c>
      <c r="CZ102" s="122">
        <v>3.7076486515054191E-3</v>
      </c>
      <c r="DA102" s="122">
        <v>2.0869000162453293E-3</v>
      </c>
      <c r="DB102" s="122">
        <v>7.5688527838319794E-3</v>
      </c>
      <c r="DC102" s="122">
        <v>5.5894952977261778E-3</v>
      </c>
      <c r="DD102" s="122">
        <v>1.9481310118105442E-3</v>
      </c>
      <c r="DE102" s="122">
        <v>1.6323314195654621E-3</v>
      </c>
      <c r="DF102" s="122">
        <v>0</v>
      </c>
      <c r="DG102" s="127">
        <v>9.058752480372703E-4</v>
      </c>
      <c r="DH102" s="127">
        <v>1.2302967664540199E-2</v>
      </c>
      <c r="DI102" s="121"/>
    </row>
    <row r="103" spans="2:113" x14ac:dyDescent="0.15">
      <c r="B103" s="267" t="s">
        <v>503</v>
      </c>
      <c r="C103" s="268" t="s">
        <v>456</v>
      </c>
      <c r="D103" s="123">
        <v>5.2403926135418397E-4</v>
      </c>
      <c r="E103" s="123">
        <v>4.7662927774776777E-4</v>
      </c>
      <c r="F103" s="123">
        <v>1.8242508927185219E-2</v>
      </c>
      <c r="G103" s="123">
        <v>7.6589924777752455E-3</v>
      </c>
      <c r="H103" s="123">
        <v>3.8197097020626432E-4</v>
      </c>
      <c r="I103" s="123">
        <v>0</v>
      </c>
      <c r="J103" s="123">
        <v>1.0666034605356719E-2</v>
      </c>
      <c r="K103" s="123">
        <v>2.9595783538300221E-2</v>
      </c>
      <c r="L103" s="123">
        <v>1.5690514242737614E-2</v>
      </c>
      <c r="M103" s="123">
        <v>2.0210185933710592E-3</v>
      </c>
      <c r="N103" s="123">
        <v>0</v>
      </c>
      <c r="O103" s="123">
        <v>8.3428138035646568E-3</v>
      </c>
      <c r="P103" s="123">
        <v>3.0864197530864196E-2</v>
      </c>
      <c r="Q103" s="123">
        <v>1.2703558504221954E-2</v>
      </c>
      <c r="R103" s="123">
        <v>3.2152814854363172E-2</v>
      </c>
      <c r="S103" s="123">
        <v>6.0249503827615536E-3</v>
      </c>
      <c r="T103" s="123">
        <v>9.060409045245181E-3</v>
      </c>
      <c r="U103" s="123">
        <v>3.083256465443613E-2</v>
      </c>
      <c r="V103" s="133">
        <v>1.1318242343541944E-2</v>
      </c>
      <c r="W103" s="123">
        <v>1.0327236531043922E-2</v>
      </c>
      <c r="X103" s="123">
        <v>0</v>
      </c>
      <c r="Y103" s="123">
        <v>0</v>
      </c>
      <c r="Z103" s="123">
        <v>7.2815533980582527E-3</v>
      </c>
      <c r="AA103" s="123">
        <v>0</v>
      </c>
      <c r="AB103" s="123">
        <v>1.7384699776361871E-2</v>
      </c>
      <c r="AC103" s="123">
        <v>2.2715206674251042E-2</v>
      </c>
      <c r="AD103" s="123">
        <v>0</v>
      </c>
      <c r="AE103" s="123">
        <v>8.4388185654008432E-3</v>
      </c>
      <c r="AF103" s="123">
        <v>2.6611371237458194E-2</v>
      </c>
      <c r="AG103" s="123">
        <v>2.563051055977035E-2</v>
      </c>
      <c r="AH103" s="123">
        <v>2.0138089758342925E-2</v>
      </c>
      <c r="AI103" s="133">
        <v>2.8100775193798451E-2</v>
      </c>
      <c r="AJ103" s="123">
        <v>4.2478424887602707E-2</v>
      </c>
      <c r="AK103" s="123">
        <v>1.583493282149712E-2</v>
      </c>
      <c r="AL103" s="123">
        <v>3.9699461874301963E-2</v>
      </c>
      <c r="AM103" s="123">
        <v>0</v>
      </c>
      <c r="AN103" s="123">
        <v>0</v>
      </c>
      <c r="AO103" s="123">
        <v>1.463511108181159E-2</v>
      </c>
      <c r="AP103" s="123">
        <v>9.0505368486143122E-3</v>
      </c>
      <c r="AQ103" s="123">
        <v>6.0473310794724065E-3</v>
      </c>
      <c r="AR103" s="123">
        <v>1.3640657961148715E-2</v>
      </c>
      <c r="AS103" s="123">
        <v>1.4202051028497873E-2</v>
      </c>
      <c r="AT103" s="123">
        <v>2.5065998599213404E-2</v>
      </c>
      <c r="AU103" s="123">
        <v>2.609414666981013E-2</v>
      </c>
      <c r="AV103" s="123">
        <v>2.296684176788405E-2</v>
      </c>
      <c r="AW103" s="123">
        <v>2.3513973784379659E-2</v>
      </c>
      <c r="AX103" s="123">
        <v>4.6226923265266145E-2</v>
      </c>
      <c r="AY103" s="123">
        <v>3.6439592840126295E-2</v>
      </c>
      <c r="AZ103" s="123">
        <v>3.0090465396475322E-2</v>
      </c>
      <c r="BA103" s="123">
        <v>2.4078879086663205E-2</v>
      </c>
      <c r="BB103" s="123">
        <v>2.6378609345875891E-2</v>
      </c>
      <c r="BC103" s="123">
        <v>2.2670149327287961E-2</v>
      </c>
      <c r="BD103" s="123">
        <v>3.725327302656882E-2</v>
      </c>
      <c r="BE103" s="123">
        <v>2.6804225762633568E-2</v>
      </c>
      <c r="BF103" s="123">
        <v>0</v>
      </c>
      <c r="BG103" s="123">
        <v>1.4138817480719794E-2</v>
      </c>
      <c r="BH103" s="123">
        <v>1.9418530751220863E-2</v>
      </c>
      <c r="BI103" s="123">
        <v>1.6106690719324808E-2</v>
      </c>
      <c r="BJ103" s="123">
        <v>2.9984350547730829E-2</v>
      </c>
      <c r="BK103" s="123">
        <v>1.3869175554564257E-2</v>
      </c>
      <c r="BL103" s="133">
        <v>2.2879858657243818E-2</v>
      </c>
      <c r="BM103" s="133">
        <v>6.9041242085603749E-2</v>
      </c>
      <c r="BN103" s="123">
        <v>3.0272590838699646E-2</v>
      </c>
      <c r="BO103" s="123">
        <v>0.11637452466205901</v>
      </c>
      <c r="BP103" s="123">
        <v>5.1682189403214056E-2</v>
      </c>
      <c r="BQ103" s="123">
        <v>0.11115025955417752</v>
      </c>
      <c r="BR103" s="123">
        <v>3.406271148206632E-2</v>
      </c>
      <c r="BS103" s="123">
        <v>0.12165460404670082</v>
      </c>
      <c r="BT103" s="123">
        <v>4.0932148058861938E-2</v>
      </c>
      <c r="BU103" s="123">
        <v>6.2578500057326056E-2</v>
      </c>
      <c r="BV103" s="123">
        <v>8.209527852151767E-2</v>
      </c>
      <c r="BW103" s="123">
        <v>4.4463055631163505E-2</v>
      </c>
      <c r="BX103" s="123">
        <v>3.541222945922777E-2</v>
      </c>
      <c r="BY103" s="123">
        <v>1.3087634225431466E-3</v>
      </c>
      <c r="BZ103" s="123">
        <v>2.7028733817492896E-2</v>
      </c>
      <c r="CA103" s="123">
        <v>1.9798720380544279E-2</v>
      </c>
      <c r="CB103" s="123">
        <v>6.4765790709347319E-4</v>
      </c>
      <c r="CC103" s="123">
        <v>2.0833333333333332E-2</v>
      </c>
      <c r="CD103" s="123">
        <v>1.3888888888888888E-2</v>
      </c>
      <c r="CE103" s="123">
        <v>5.9839357429718874E-2</v>
      </c>
      <c r="CF103" s="123">
        <v>0.12674011016524786</v>
      </c>
      <c r="CG103" s="123">
        <v>0.16294916368635498</v>
      </c>
      <c r="CH103" s="123">
        <v>1.4235522171068573E-2</v>
      </c>
      <c r="CI103" s="123">
        <v>0.11093737470932563</v>
      </c>
      <c r="CJ103" s="123">
        <v>9.9699684793129975E-2</v>
      </c>
      <c r="CK103" s="123">
        <v>0.13513557514632021</v>
      </c>
      <c r="CL103" s="123">
        <v>0.1630081929200804</v>
      </c>
      <c r="CM103" s="123">
        <v>4.0866140553167909E-2</v>
      </c>
      <c r="CN103" s="123">
        <v>6.3788767147198139E-2</v>
      </c>
      <c r="CO103" s="123">
        <v>4.8219005125242083E-2</v>
      </c>
      <c r="CP103" s="123">
        <v>0.13338724705965085</v>
      </c>
      <c r="CQ103" s="123">
        <v>3.0514922132251484E-2</v>
      </c>
      <c r="CR103" s="123">
        <v>7.39180913788786E-2</v>
      </c>
      <c r="CS103" s="123">
        <v>5.8426416632694662E-2</v>
      </c>
      <c r="CT103" s="123">
        <v>2.570469028072794E-2</v>
      </c>
      <c r="CU103" s="123">
        <v>6.4323147239704226E-2</v>
      </c>
      <c r="CV103" s="123">
        <v>9.3999010536731195E-2</v>
      </c>
      <c r="CW103" s="123">
        <v>4.6425513203267835E-2</v>
      </c>
      <c r="CX103" s="123">
        <v>2.875483313938211E-2</v>
      </c>
      <c r="CY103" s="123">
        <v>0.13694330070068711</v>
      </c>
      <c r="CZ103" s="123">
        <v>2.8807454325183553E-2</v>
      </c>
      <c r="DA103" s="123">
        <v>1.3737717073008178E-2</v>
      </c>
      <c r="DB103" s="123">
        <v>3.7421570569975561E-2</v>
      </c>
      <c r="DC103" s="123">
        <v>2.8213642931379755E-2</v>
      </c>
      <c r="DD103" s="123">
        <v>1.6924388165104103E-2</v>
      </c>
      <c r="DE103" s="123">
        <v>2.3539344815940562E-2</v>
      </c>
      <c r="DF103" s="123">
        <v>0</v>
      </c>
      <c r="DG103" s="128">
        <v>2.3610272337733298E-2</v>
      </c>
      <c r="DH103" s="128">
        <v>4.7951858917417385E-2</v>
      </c>
      <c r="DI103" s="121"/>
    </row>
    <row r="104" spans="2:113" x14ac:dyDescent="0.15">
      <c r="B104" s="265" t="s">
        <v>380</v>
      </c>
      <c r="C104" s="266" t="s">
        <v>652</v>
      </c>
      <c r="D104" s="122">
        <v>0</v>
      </c>
      <c r="E104" s="122">
        <v>0</v>
      </c>
      <c r="F104" s="122">
        <v>0</v>
      </c>
      <c r="G104" s="122">
        <v>0</v>
      </c>
      <c r="H104" s="122">
        <v>0</v>
      </c>
      <c r="I104" s="122">
        <v>0</v>
      </c>
      <c r="J104" s="122">
        <v>0</v>
      </c>
      <c r="K104" s="122">
        <v>0</v>
      </c>
      <c r="L104" s="122">
        <v>0</v>
      </c>
      <c r="M104" s="122">
        <v>0</v>
      </c>
      <c r="N104" s="122">
        <v>0</v>
      </c>
      <c r="O104" s="122">
        <v>0</v>
      </c>
      <c r="P104" s="122">
        <v>0</v>
      </c>
      <c r="Q104" s="122">
        <v>0</v>
      </c>
      <c r="R104" s="122">
        <v>0</v>
      </c>
      <c r="S104" s="122">
        <v>0</v>
      </c>
      <c r="T104" s="122">
        <v>0</v>
      </c>
      <c r="U104" s="122">
        <v>0</v>
      </c>
      <c r="V104" s="124">
        <v>0</v>
      </c>
      <c r="W104" s="122">
        <v>0</v>
      </c>
      <c r="X104" s="122">
        <v>0</v>
      </c>
      <c r="Y104" s="122">
        <v>0</v>
      </c>
      <c r="Z104" s="122">
        <v>0</v>
      </c>
      <c r="AA104" s="122">
        <v>0</v>
      </c>
      <c r="AB104" s="122">
        <v>0</v>
      </c>
      <c r="AC104" s="122">
        <v>0</v>
      </c>
      <c r="AD104" s="122">
        <v>0</v>
      </c>
      <c r="AE104" s="122">
        <v>0</v>
      </c>
      <c r="AF104" s="122">
        <v>0</v>
      </c>
      <c r="AG104" s="122">
        <v>0</v>
      </c>
      <c r="AH104" s="122">
        <v>0</v>
      </c>
      <c r="AI104" s="124">
        <v>0</v>
      </c>
      <c r="AJ104" s="122">
        <v>0</v>
      </c>
      <c r="AK104" s="122">
        <v>0</v>
      </c>
      <c r="AL104" s="122">
        <v>0</v>
      </c>
      <c r="AM104" s="122">
        <v>0</v>
      </c>
      <c r="AN104" s="122">
        <v>0</v>
      </c>
      <c r="AO104" s="122">
        <v>0</v>
      </c>
      <c r="AP104" s="122">
        <v>0</v>
      </c>
      <c r="AQ104" s="122">
        <v>0</v>
      </c>
      <c r="AR104" s="122">
        <v>0</v>
      </c>
      <c r="AS104" s="122">
        <v>0</v>
      </c>
      <c r="AT104" s="122">
        <v>0</v>
      </c>
      <c r="AU104" s="122">
        <v>0</v>
      </c>
      <c r="AV104" s="122">
        <v>0</v>
      </c>
      <c r="AW104" s="122">
        <v>0</v>
      </c>
      <c r="AX104" s="122">
        <v>0</v>
      </c>
      <c r="AY104" s="122">
        <v>0</v>
      </c>
      <c r="AZ104" s="122">
        <v>0</v>
      </c>
      <c r="BA104" s="122">
        <v>0</v>
      </c>
      <c r="BB104" s="122">
        <v>0</v>
      </c>
      <c r="BC104" s="122">
        <v>0</v>
      </c>
      <c r="BD104" s="122">
        <v>0</v>
      </c>
      <c r="BE104" s="122">
        <v>0</v>
      </c>
      <c r="BF104" s="122">
        <v>0</v>
      </c>
      <c r="BG104" s="122">
        <v>0</v>
      </c>
      <c r="BH104" s="122">
        <v>0</v>
      </c>
      <c r="BI104" s="122">
        <v>0</v>
      </c>
      <c r="BJ104" s="122">
        <v>0</v>
      </c>
      <c r="BK104" s="122">
        <v>0</v>
      </c>
      <c r="BL104" s="124">
        <v>0</v>
      </c>
      <c r="BM104" s="124">
        <v>0</v>
      </c>
      <c r="BN104" s="122">
        <v>0</v>
      </c>
      <c r="BO104" s="122">
        <v>0</v>
      </c>
      <c r="BP104" s="122">
        <v>0</v>
      </c>
      <c r="BQ104" s="122">
        <v>0</v>
      </c>
      <c r="BR104" s="122">
        <v>0</v>
      </c>
      <c r="BS104" s="122">
        <v>0</v>
      </c>
      <c r="BT104" s="122">
        <v>0</v>
      </c>
      <c r="BU104" s="122">
        <v>0</v>
      </c>
      <c r="BV104" s="122">
        <v>0</v>
      </c>
      <c r="BW104" s="122">
        <v>0</v>
      </c>
      <c r="BX104" s="122">
        <v>0</v>
      </c>
      <c r="BY104" s="122">
        <v>0</v>
      </c>
      <c r="BZ104" s="122">
        <v>0</v>
      </c>
      <c r="CA104" s="122">
        <v>0</v>
      </c>
      <c r="CB104" s="122">
        <v>0</v>
      </c>
      <c r="CC104" s="122">
        <v>0</v>
      </c>
      <c r="CD104" s="122">
        <v>0</v>
      </c>
      <c r="CE104" s="122">
        <v>0</v>
      </c>
      <c r="CF104" s="122">
        <v>0</v>
      </c>
      <c r="CG104" s="122">
        <v>0</v>
      </c>
      <c r="CH104" s="122">
        <v>0</v>
      </c>
      <c r="CI104" s="122">
        <v>0</v>
      </c>
      <c r="CJ104" s="122">
        <v>0</v>
      </c>
      <c r="CK104" s="122">
        <v>0</v>
      </c>
      <c r="CL104" s="122">
        <v>0</v>
      </c>
      <c r="CM104" s="122">
        <v>0</v>
      </c>
      <c r="CN104" s="122">
        <v>0</v>
      </c>
      <c r="CO104" s="122">
        <v>0</v>
      </c>
      <c r="CP104" s="122">
        <v>0</v>
      </c>
      <c r="CQ104" s="122">
        <v>0</v>
      </c>
      <c r="CR104" s="122">
        <v>0</v>
      </c>
      <c r="CS104" s="122">
        <v>0</v>
      </c>
      <c r="CT104" s="122">
        <v>0</v>
      </c>
      <c r="CU104" s="122">
        <v>0</v>
      </c>
      <c r="CV104" s="122">
        <v>0</v>
      </c>
      <c r="CW104" s="122">
        <v>0</v>
      </c>
      <c r="CX104" s="122">
        <v>0</v>
      </c>
      <c r="CY104" s="122">
        <v>0</v>
      </c>
      <c r="CZ104" s="122">
        <v>1.2277520753888559E-3</v>
      </c>
      <c r="DA104" s="122">
        <v>0</v>
      </c>
      <c r="DB104" s="122">
        <v>0</v>
      </c>
      <c r="DC104" s="122">
        <v>0</v>
      </c>
      <c r="DD104" s="122">
        <v>0</v>
      </c>
      <c r="DE104" s="122">
        <v>0</v>
      </c>
      <c r="DF104" s="122">
        <v>0</v>
      </c>
      <c r="DG104" s="127">
        <v>0</v>
      </c>
      <c r="DH104" s="127">
        <v>1.0153792979627187E-5</v>
      </c>
      <c r="DI104" s="121"/>
    </row>
    <row r="105" spans="2:113" x14ac:dyDescent="0.15">
      <c r="B105" s="265" t="s">
        <v>504</v>
      </c>
      <c r="C105" s="266" t="s">
        <v>653</v>
      </c>
      <c r="D105" s="122">
        <v>0</v>
      </c>
      <c r="E105" s="122">
        <v>0</v>
      </c>
      <c r="F105" s="122">
        <v>0</v>
      </c>
      <c r="G105" s="122">
        <v>0</v>
      </c>
      <c r="H105" s="122">
        <v>0</v>
      </c>
      <c r="I105" s="122">
        <v>0</v>
      </c>
      <c r="J105" s="122">
        <v>0</v>
      </c>
      <c r="K105" s="122">
        <v>0</v>
      </c>
      <c r="L105" s="122">
        <v>0</v>
      </c>
      <c r="M105" s="122">
        <v>0</v>
      </c>
      <c r="N105" s="122">
        <v>0</v>
      </c>
      <c r="O105" s="122">
        <v>0</v>
      </c>
      <c r="P105" s="122">
        <v>0</v>
      </c>
      <c r="Q105" s="122">
        <v>0</v>
      </c>
      <c r="R105" s="122">
        <v>0</v>
      </c>
      <c r="S105" s="122">
        <v>0</v>
      </c>
      <c r="T105" s="122">
        <v>0</v>
      </c>
      <c r="U105" s="122">
        <v>0</v>
      </c>
      <c r="V105" s="124">
        <v>0</v>
      </c>
      <c r="W105" s="122">
        <v>0</v>
      </c>
      <c r="X105" s="122">
        <v>0</v>
      </c>
      <c r="Y105" s="122">
        <v>0</v>
      </c>
      <c r="Z105" s="122">
        <v>0</v>
      </c>
      <c r="AA105" s="122">
        <v>0</v>
      </c>
      <c r="AB105" s="122">
        <v>0</v>
      </c>
      <c r="AC105" s="122">
        <v>0</v>
      </c>
      <c r="AD105" s="122">
        <v>0</v>
      </c>
      <c r="AE105" s="122">
        <v>0</v>
      </c>
      <c r="AF105" s="122">
        <v>0</v>
      </c>
      <c r="AG105" s="122">
        <v>0</v>
      </c>
      <c r="AH105" s="122">
        <v>0</v>
      </c>
      <c r="AI105" s="124">
        <v>0</v>
      </c>
      <c r="AJ105" s="122">
        <v>0</v>
      </c>
      <c r="AK105" s="122">
        <v>0</v>
      </c>
      <c r="AL105" s="122">
        <v>0</v>
      </c>
      <c r="AM105" s="122">
        <v>0</v>
      </c>
      <c r="AN105" s="122">
        <v>0</v>
      </c>
      <c r="AO105" s="122">
        <v>0</v>
      </c>
      <c r="AP105" s="122">
        <v>0</v>
      </c>
      <c r="AQ105" s="122">
        <v>0</v>
      </c>
      <c r="AR105" s="122">
        <v>0</v>
      </c>
      <c r="AS105" s="122">
        <v>0</v>
      </c>
      <c r="AT105" s="122">
        <v>0</v>
      </c>
      <c r="AU105" s="122">
        <v>0</v>
      </c>
      <c r="AV105" s="122">
        <v>0</v>
      </c>
      <c r="AW105" s="122">
        <v>0</v>
      </c>
      <c r="AX105" s="122">
        <v>0</v>
      </c>
      <c r="AY105" s="122">
        <v>0</v>
      </c>
      <c r="AZ105" s="122">
        <v>0</v>
      </c>
      <c r="BA105" s="122">
        <v>0</v>
      </c>
      <c r="BB105" s="122">
        <v>0</v>
      </c>
      <c r="BC105" s="122">
        <v>0</v>
      </c>
      <c r="BD105" s="122">
        <v>0</v>
      </c>
      <c r="BE105" s="122">
        <v>0</v>
      </c>
      <c r="BF105" s="122">
        <v>0</v>
      </c>
      <c r="BG105" s="122">
        <v>0</v>
      </c>
      <c r="BH105" s="122">
        <v>0</v>
      </c>
      <c r="BI105" s="122">
        <v>0</v>
      </c>
      <c r="BJ105" s="122">
        <v>0</v>
      </c>
      <c r="BK105" s="122">
        <v>0</v>
      </c>
      <c r="BL105" s="124">
        <v>0</v>
      </c>
      <c r="BM105" s="124">
        <v>0</v>
      </c>
      <c r="BN105" s="122">
        <v>0</v>
      </c>
      <c r="BO105" s="122">
        <v>0</v>
      </c>
      <c r="BP105" s="122">
        <v>0</v>
      </c>
      <c r="BQ105" s="122">
        <v>0</v>
      </c>
      <c r="BR105" s="122">
        <v>0</v>
      </c>
      <c r="BS105" s="122">
        <v>0</v>
      </c>
      <c r="BT105" s="122">
        <v>0</v>
      </c>
      <c r="BU105" s="122">
        <v>0</v>
      </c>
      <c r="BV105" s="122">
        <v>0</v>
      </c>
      <c r="BW105" s="122">
        <v>0</v>
      </c>
      <c r="BX105" s="122">
        <v>0</v>
      </c>
      <c r="BY105" s="122">
        <v>0</v>
      </c>
      <c r="BZ105" s="122">
        <v>0</v>
      </c>
      <c r="CA105" s="122">
        <v>0</v>
      </c>
      <c r="CB105" s="122">
        <v>0</v>
      </c>
      <c r="CC105" s="122">
        <v>0</v>
      </c>
      <c r="CD105" s="122">
        <v>0</v>
      </c>
      <c r="CE105" s="122">
        <v>0</v>
      </c>
      <c r="CF105" s="122">
        <v>0</v>
      </c>
      <c r="CG105" s="122">
        <v>0</v>
      </c>
      <c r="CH105" s="122">
        <v>0</v>
      </c>
      <c r="CI105" s="122">
        <v>0</v>
      </c>
      <c r="CJ105" s="122">
        <v>0</v>
      </c>
      <c r="CK105" s="122">
        <v>0</v>
      </c>
      <c r="CL105" s="122">
        <v>0</v>
      </c>
      <c r="CM105" s="122">
        <v>0</v>
      </c>
      <c r="CN105" s="122">
        <v>0</v>
      </c>
      <c r="CO105" s="122">
        <v>1.3203650798745975E-2</v>
      </c>
      <c r="CP105" s="122">
        <v>0</v>
      </c>
      <c r="CQ105" s="122">
        <v>8.796884190620689E-3</v>
      </c>
      <c r="CR105" s="122">
        <v>0</v>
      </c>
      <c r="CS105" s="122">
        <v>1.5609457806767224E-2</v>
      </c>
      <c r="CT105" s="122">
        <v>2.8689936276479706E-2</v>
      </c>
      <c r="CU105" s="122">
        <v>0</v>
      </c>
      <c r="CV105" s="122">
        <v>0</v>
      </c>
      <c r="CW105" s="122">
        <v>0</v>
      </c>
      <c r="CX105" s="122">
        <v>0</v>
      </c>
      <c r="CY105" s="122">
        <v>0</v>
      </c>
      <c r="CZ105" s="122">
        <v>2.187187472050346E-3</v>
      </c>
      <c r="DA105" s="122">
        <v>5.623383277307774E-3</v>
      </c>
      <c r="DB105" s="122">
        <v>0</v>
      </c>
      <c r="DC105" s="122">
        <v>0</v>
      </c>
      <c r="DD105" s="122">
        <v>0</v>
      </c>
      <c r="DE105" s="122">
        <v>0</v>
      </c>
      <c r="DF105" s="122">
        <v>0</v>
      </c>
      <c r="DG105" s="127">
        <v>0</v>
      </c>
      <c r="DH105" s="127">
        <v>1.5319451103434874E-3</v>
      </c>
      <c r="DI105" s="121"/>
    </row>
    <row r="106" spans="2:113" x14ac:dyDescent="0.15">
      <c r="B106" s="265" t="s">
        <v>505</v>
      </c>
      <c r="C106" s="266" t="s">
        <v>654</v>
      </c>
      <c r="D106" s="122">
        <v>0</v>
      </c>
      <c r="E106" s="122">
        <v>0</v>
      </c>
      <c r="F106" s="122">
        <v>0</v>
      </c>
      <c r="G106" s="122">
        <v>0</v>
      </c>
      <c r="H106" s="122">
        <v>0</v>
      </c>
      <c r="I106" s="122">
        <v>0</v>
      </c>
      <c r="J106" s="122">
        <v>0</v>
      </c>
      <c r="K106" s="122">
        <v>1.0763365669724388E-4</v>
      </c>
      <c r="L106" s="122">
        <v>1.598194979787534E-4</v>
      </c>
      <c r="M106" s="122">
        <v>0</v>
      </c>
      <c r="N106" s="122">
        <v>0</v>
      </c>
      <c r="O106" s="122">
        <v>0</v>
      </c>
      <c r="P106" s="122">
        <v>0</v>
      </c>
      <c r="Q106" s="122">
        <v>7.5392038600723759E-5</v>
      </c>
      <c r="R106" s="122">
        <v>5.9322536631666369E-5</v>
      </c>
      <c r="S106" s="122">
        <v>7.0881769208959455E-5</v>
      </c>
      <c r="T106" s="122">
        <v>3.7909661277176489E-5</v>
      </c>
      <c r="U106" s="122">
        <v>5.1245259813467258E-5</v>
      </c>
      <c r="V106" s="124">
        <v>0</v>
      </c>
      <c r="W106" s="122">
        <v>0</v>
      </c>
      <c r="X106" s="122">
        <v>0</v>
      </c>
      <c r="Y106" s="122">
        <v>0</v>
      </c>
      <c r="Z106" s="122">
        <v>0</v>
      </c>
      <c r="AA106" s="122">
        <v>0</v>
      </c>
      <c r="AB106" s="122">
        <v>9.4940714798092741E-5</v>
      </c>
      <c r="AC106" s="122">
        <v>0</v>
      </c>
      <c r="AD106" s="122">
        <v>0</v>
      </c>
      <c r="AE106" s="122">
        <v>0</v>
      </c>
      <c r="AF106" s="122">
        <v>4.8160535117056853E-5</v>
      </c>
      <c r="AG106" s="122">
        <v>1.0252204223908141E-4</v>
      </c>
      <c r="AH106" s="122">
        <v>0</v>
      </c>
      <c r="AI106" s="124">
        <v>0</v>
      </c>
      <c r="AJ106" s="122">
        <v>0</v>
      </c>
      <c r="AK106" s="122">
        <v>0</v>
      </c>
      <c r="AL106" s="122">
        <v>0</v>
      </c>
      <c r="AM106" s="122">
        <v>0</v>
      </c>
      <c r="AN106" s="122">
        <v>0</v>
      </c>
      <c r="AO106" s="122">
        <v>0</v>
      </c>
      <c r="AP106" s="122">
        <v>5.6214514587666533E-5</v>
      </c>
      <c r="AQ106" s="122">
        <v>9.5233560306652069E-5</v>
      </c>
      <c r="AR106" s="122">
        <v>1.294180072215248E-5</v>
      </c>
      <c r="AS106" s="122">
        <v>4.2623202366440196E-5</v>
      </c>
      <c r="AT106" s="122">
        <v>4.0407305640859865E-5</v>
      </c>
      <c r="AU106" s="122">
        <v>4.4418476719592987E-5</v>
      </c>
      <c r="AV106" s="122">
        <v>1.3319902431714688E-5</v>
      </c>
      <c r="AW106" s="122">
        <v>2.412184425972472E-5</v>
      </c>
      <c r="AX106" s="122">
        <v>2.9381519024533569E-5</v>
      </c>
      <c r="AY106" s="122">
        <v>8.928944598748428E-5</v>
      </c>
      <c r="AZ106" s="122">
        <v>0</v>
      </c>
      <c r="BA106" s="122">
        <v>5.1894135962636225E-5</v>
      </c>
      <c r="BB106" s="122">
        <v>4.3601007183265936E-5</v>
      </c>
      <c r="BC106" s="122">
        <v>4.928293332019122E-5</v>
      </c>
      <c r="BD106" s="122">
        <v>7.6921893509330622E-6</v>
      </c>
      <c r="BE106" s="122">
        <v>1.1548804698713683E-4</v>
      </c>
      <c r="BF106" s="122">
        <v>0</v>
      </c>
      <c r="BG106" s="122">
        <v>0</v>
      </c>
      <c r="BH106" s="122">
        <v>4.2808360143440936E-5</v>
      </c>
      <c r="BI106" s="122">
        <v>3.2213381438649612E-5</v>
      </c>
      <c r="BJ106" s="122">
        <v>0</v>
      </c>
      <c r="BK106" s="122">
        <v>7.0968003568676756E-5</v>
      </c>
      <c r="BL106" s="124">
        <v>0</v>
      </c>
      <c r="BM106" s="124">
        <v>1.2314133546778316E-5</v>
      </c>
      <c r="BN106" s="122">
        <v>1.7937541480564672E-5</v>
      </c>
      <c r="BO106" s="122">
        <v>7.6331640158769809E-5</v>
      </c>
      <c r="BP106" s="122">
        <v>3.0993816733561654E-5</v>
      </c>
      <c r="BQ106" s="122">
        <v>4.3063287373061177E-5</v>
      </c>
      <c r="BR106" s="122">
        <v>0</v>
      </c>
      <c r="BS106" s="122">
        <v>4.2263194040889637E-5</v>
      </c>
      <c r="BT106" s="122">
        <v>6.0268193460901012E-5</v>
      </c>
      <c r="BU106" s="122">
        <v>6.8963674246636506E-5</v>
      </c>
      <c r="BV106" s="122">
        <v>6.9385489453405608E-5</v>
      </c>
      <c r="BW106" s="122">
        <v>6.2812755176817911E-5</v>
      </c>
      <c r="BX106" s="122">
        <v>3.5350366318170972E-5</v>
      </c>
      <c r="BY106" s="122">
        <v>0</v>
      </c>
      <c r="BZ106" s="122">
        <v>2.1471424060625199E-3</v>
      </c>
      <c r="CA106" s="122">
        <v>7.3710798140522272E-5</v>
      </c>
      <c r="CB106" s="122">
        <v>1.2143585758002623E-5</v>
      </c>
      <c r="CC106" s="122">
        <v>0</v>
      </c>
      <c r="CD106" s="122">
        <v>0</v>
      </c>
      <c r="CE106" s="122">
        <v>0</v>
      </c>
      <c r="CF106" s="122">
        <v>5.0075112669003505E-5</v>
      </c>
      <c r="CG106" s="122">
        <v>4.9810223050178817E-5</v>
      </c>
      <c r="CH106" s="122">
        <v>3.0288345044826749E-4</v>
      </c>
      <c r="CI106" s="122">
        <v>5.3323711009542138E-4</v>
      </c>
      <c r="CJ106" s="122">
        <v>7.6940259611327591E-4</v>
      </c>
      <c r="CK106" s="122">
        <v>4.8841241544360057E-5</v>
      </c>
      <c r="CL106" s="122">
        <v>5.4104189210078834E-4</v>
      </c>
      <c r="CM106" s="122">
        <v>1.0632084936881355E-3</v>
      </c>
      <c r="CN106" s="122">
        <v>1.0790139716441476E-4</v>
      </c>
      <c r="CO106" s="122">
        <v>2.3539734001005788E-4</v>
      </c>
      <c r="CP106" s="122">
        <v>8.7902814648125027E-5</v>
      </c>
      <c r="CQ106" s="122">
        <v>1.1442408650383979E-2</v>
      </c>
      <c r="CR106" s="122">
        <v>1.0153208732670112E-2</v>
      </c>
      <c r="CS106" s="122">
        <v>1.3391765185487159E-2</v>
      </c>
      <c r="CT106" s="122">
        <v>1.0056069043381749E-2</v>
      </c>
      <c r="CU106" s="122">
        <v>7.1789226830027038E-5</v>
      </c>
      <c r="CV106" s="122">
        <v>1.1578825486047515E-4</v>
      </c>
      <c r="CW106" s="122">
        <v>6.0172649216598398E-4</v>
      </c>
      <c r="CX106" s="122">
        <v>2.1450826661232458E-5</v>
      </c>
      <c r="CY106" s="122">
        <v>9.2152194305288103E-4</v>
      </c>
      <c r="CZ106" s="122">
        <v>1.0927806551805447E-2</v>
      </c>
      <c r="DA106" s="122">
        <v>1.8952884379074349E-3</v>
      </c>
      <c r="DB106" s="122">
        <v>1.8730599035730797E-2</v>
      </c>
      <c r="DC106" s="122">
        <v>8.8722147582955211E-5</v>
      </c>
      <c r="DD106" s="122">
        <v>3.6527456471447707E-4</v>
      </c>
      <c r="DE106" s="122">
        <v>4.4579533941236068E-3</v>
      </c>
      <c r="DF106" s="122">
        <v>0</v>
      </c>
      <c r="DG106" s="127">
        <v>1.6104448853995917E-3</v>
      </c>
      <c r="DH106" s="127">
        <v>1.3054684563343195E-3</v>
      </c>
      <c r="DI106" s="121"/>
    </row>
    <row r="107" spans="2:113" x14ac:dyDescent="0.15">
      <c r="B107" s="265" t="s">
        <v>506</v>
      </c>
      <c r="C107" s="266" t="s">
        <v>655</v>
      </c>
      <c r="D107" s="122">
        <v>0</v>
      </c>
      <c r="E107" s="122">
        <v>0</v>
      </c>
      <c r="F107" s="122">
        <v>0</v>
      </c>
      <c r="G107" s="122">
        <v>0</v>
      </c>
      <c r="H107" s="122">
        <v>0</v>
      </c>
      <c r="I107" s="122">
        <v>0</v>
      </c>
      <c r="J107" s="122">
        <v>0</v>
      </c>
      <c r="K107" s="122">
        <v>0</v>
      </c>
      <c r="L107" s="122">
        <v>0</v>
      </c>
      <c r="M107" s="122">
        <v>0</v>
      </c>
      <c r="N107" s="122">
        <v>0</v>
      </c>
      <c r="O107" s="122">
        <v>0</v>
      </c>
      <c r="P107" s="122">
        <v>0</v>
      </c>
      <c r="Q107" s="122">
        <v>0</v>
      </c>
      <c r="R107" s="122">
        <v>0</v>
      </c>
      <c r="S107" s="122">
        <v>0</v>
      </c>
      <c r="T107" s="122">
        <v>0</v>
      </c>
      <c r="U107" s="122">
        <v>0</v>
      </c>
      <c r="V107" s="124">
        <v>0</v>
      </c>
      <c r="W107" s="122">
        <v>0</v>
      </c>
      <c r="X107" s="122">
        <v>0</v>
      </c>
      <c r="Y107" s="122">
        <v>0</v>
      </c>
      <c r="Z107" s="122">
        <v>0</v>
      </c>
      <c r="AA107" s="122">
        <v>0</v>
      </c>
      <c r="AB107" s="122">
        <v>0</v>
      </c>
      <c r="AC107" s="122">
        <v>0</v>
      </c>
      <c r="AD107" s="122">
        <v>0</v>
      </c>
      <c r="AE107" s="122">
        <v>0</v>
      </c>
      <c r="AF107" s="122">
        <v>0</v>
      </c>
      <c r="AG107" s="122">
        <v>0</v>
      </c>
      <c r="AH107" s="122">
        <v>0</v>
      </c>
      <c r="AI107" s="124">
        <v>0</v>
      </c>
      <c r="AJ107" s="122">
        <v>0</v>
      </c>
      <c r="AK107" s="122">
        <v>0</v>
      </c>
      <c r="AL107" s="122">
        <v>0</v>
      </c>
      <c r="AM107" s="122">
        <v>0</v>
      </c>
      <c r="AN107" s="122">
        <v>0</v>
      </c>
      <c r="AO107" s="122">
        <v>0</v>
      </c>
      <c r="AP107" s="122">
        <v>0</v>
      </c>
      <c r="AQ107" s="122">
        <v>0</v>
      </c>
      <c r="AR107" s="122">
        <v>0</v>
      </c>
      <c r="AS107" s="122">
        <v>0</v>
      </c>
      <c r="AT107" s="122">
        <v>0</v>
      </c>
      <c r="AU107" s="122">
        <v>0</v>
      </c>
      <c r="AV107" s="122">
        <v>0</v>
      </c>
      <c r="AW107" s="122">
        <v>0</v>
      </c>
      <c r="AX107" s="122">
        <v>0</v>
      </c>
      <c r="AY107" s="122">
        <v>0</v>
      </c>
      <c r="AZ107" s="122">
        <v>0</v>
      </c>
      <c r="BA107" s="122">
        <v>0</v>
      </c>
      <c r="BB107" s="122">
        <v>0</v>
      </c>
      <c r="BC107" s="122">
        <v>0</v>
      </c>
      <c r="BD107" s="122">
        <v>0</v>
      </c>
      <c r="BE107" s="122">
        <v>0</v>
      </c>
      <c r="BF107" s="122">
        <v>0</v>
      </c>
      <c r="BG107" s="122">
        <v>0</v>
      </c>
      <c r="BH107" s="122">
        <v>0</v>
      </c>
      <c r="BI107" s="122">
        <v>0</v>
      </c>
      <c r="BJ107" s="122">
        <v>0</v>
      </c>
      <c r="BK107" s="122">
        <v>5.0691431120483395E-5</v>
      </c>
      <c r="BL107" s="124">
        <v>0</v>
      </c>
      <c r="BM107" s="124">
        <v>0</v>
      </c>
      <c r="BN107" s="122">
        <v>0</v>
      </c>
      <c r="BO107" s="122">
        <v>0</v>
      </c>
      <c r="BP107" s="122">
        <v>0</v>
      </c>
      <c r="BQ107" s="122">
        <v>0</v>
      </c>
      <c r="BR107" s="122">
        <v>0</v>
      </c>
      <c r="BS107" s="122">
        <v>0</v>
      </c>
      <c r="BT107" s="122">
        <v>0</v>
      </c>
      <c r="BU107" s="122">
        <v>2.1551148202073912E-5</v>
      </c>
      <c r="BV107" s="122">
        <v>0</v>
      </c>
      <c r="BW107" s="122">
        <v>0</v>
      </c>
      <c r="BX107" s="122">
        <v>0</v>
      </c>
      <c r="BY107" s="122">
        <v>0</v>
      </c>
      <c r="BZ107" s="122">
        <v>0</v>
      </c>
      <c r="CA107" s="122">
        <v>0</v>
      </c>
      <c r="CB107" s="122">
        <v>0</v>
      </c>
      <c r="CC107" s="122">
        <v>0</v>
      </c>
      <c r="CD107" s="122">
        <v>0</v>
      </c>
      <c r="CE107" s="122">
        <v>0</v>
      </c>
      <c r="CF107" s="122">
        <v>0</v>
      </c>
      <c r="CG107" s="122">
        <v>0</v>
      </c>
      <c r="CH107" s="122">
        <v>0</v>
      </c>
      <c r="CI107" s="122">
        <v>2.4055809477988934E-5</v>
      </c>
      <c r="CJ107" s="122">
        <v>3.6757588543347153E-2</v>
      </c>
      <c r="CK107" s="122">
        <v>0</v>
      </c>
      <c r="CL107" s="122">
        <v>3.0916679548616477E-4</v>
      </c>
      <c r="CM107" s="122">
        <v>3.8844546938408782E-2</v>
      </c>
      <c r="CN107" s="122">
        <v>0</v>
      </c>
      <c r="CO107" s="122">
        <v>1.6852309568901871E-4</v>
      </c>
      <c r="CP107" s="122">
        <v>3.5161125859250014E-6</v>
      </c>
      <c r="CQ107" s="122">
        <v>0</v>
      </c>
      <c r="CR107" s="122">
        <v>0</v>
      </c>
      <c r="CS107" s="122">
        <v>0</v>
      </c>
      <c r="CT107" s="122">
        <v>0</v>
      </c>
      <c r="CU107" s="122">
        <v>0</v>
      </c>
      <c r="CV107" s="122">
        <v>0</v>
      </c>
      <c r="CW107" s="122">
        <v>1.4256289199009465E-2</v>
      </c>
      <c r="CX107" s="122">
        <v>0</v>
      </c>
      <c r="CY107" s="122">
        <v>0</v>
      </c>
      <c r="CZ107" s="122">
        <v>1.666815731488182E-3</v>
      </c>
      <c r="DA107" s="122">
        <v>1.4162594920626986E-4</v>
      </c>
      <c r="DB107" s="122">
        <v>0</v>
      </c>
      <c r="DC107" s="122">
        <v>1.0557935562371669E-2</v>
      </c>
      <c r="DD107" s="122">
        <v>0</v>
      </c>
      <c r="DE107" s="122">
        <v>8.5556681301362147E-4</v>
      </c>
      <c r="DF107" s="122">
        <v>0</v>
      </c>
      <c r="DG107" s="127">
        <v>3.4509533258562681E-4</v>
      </c>
      <c r="DH107" s="127">
        <v>4.0124293185056574E-4</v>
      </c>
      <c r="DI107" s="121"/>
    </row>
    <row r="108" spans="2:113" x14ac:dyDescent="0.15">
      <c r="B108" s="267" t="s">
        <v>507</v>
      </c>
      <c r="C108" s="268" t="s">
        <v>953</v>
      </c>
      <c r="D108" s="123">
        <v>0</v>
      </c>
      <c r="E108" s="123">
        <v>6.9270121699342253E-3</v>
      </c>
      <c r="F108" s="123">
        <v>0</v>
      </c>
      <c r="G108" s="123">
        <v>0</v>
      </c>
      <c r="H108" s="123">
        <v>0</v>
      </c>
      <c r="I108" s="123">
        <v>0</v>
      </c>
      <c r="J108" s="123">
        <v>0</v>
      </c>
      <c r="K108" s="123">
        <v>0</v>
      </c>
      <c r="L108" s="123">
        <v>0</v>
      </c>
      <c r="M108" s="123">
        <v>0</v>
      </c>
      <c r="N108" s="123">
        <v>0</v>
      </c>
      <c r="O108" s="123">
        <v>0</v>
      </c>
      <c r="P108" s="123">
        <v>0</v>
      </c>
      <c r="Q108" s="123">
        <v>0</v>
      </c>
      <c r="R108" s="123">
        <v>0</v>
      </c>
      <c r="S108" s="123">
        <v>0</v>
      </c>
      <c r="T108" s="123">
        <v>0</v>
      </c>
      <c r="U108" s="123">
        <v>0</v>
      </c>
      <c r="V108" s="133">
        <v>0</v>
      </c>
      <c r="W108" s="123">
        <v>0</v>
      </c>
      <c r="X108" s="123">
        <v>0</v>
      </c>
      <c r="Y108" s="123">
        <v>0</v>
      </c>
      <c r="Z108" s="123">
        <v>0</v>
      </c>
      <c r="AA108" s="123">
        <v>0</v>
      </c>
      <c r="AB108" s="123">
        <v>0</v>
      </c>
      <c r="AC108" s="123">
        <v>0</v>
      </c>
      <c r="AD108" s="123">
        <v>0</v>
      </c>
      <c r="AE108" s="123">
        <v>0</v>
      </c>
      <c r="AF108" s="123">
        <v>0</v>
      </c>
      <c r="AG108" s="123">
        <v>0</v>
      </c>
      <c r="AH108" s="123">
        <v>0</v>
      </c>
      <c r="AI108" s="133">
        <v>0</v>
      </c>
      <c r="AJ108" s="123">
        <v>0</v>
      </c>
      <c r="AK108" s="123">
        <v>0</v>
      </c>
      <c r="AL108" s="123">
        <v>0</v>
      </c>
      <c r="AM108" s="123">
        <v>0</v>
      </c>
      <c r="AN108" s="123">
        <v>0</v>
      </c>
      <c r="AO108" s="123">
        <v>0</v>
      </c>
      <c r="AP108" s="123">
        <v>0</v>
      </c>
      <c r="AQ108" s="123">
        <v>0</v>
      </c>
      <c r="AR108" s="123">
        <v>0</v>
      </c>
      <c r="AS108" s="123">
        <v>0</v>
      </c>
      <c r="AT108" s="123">
        <v>0</v>
      </c>
      <c r="AU108" s="123">
        <v>0</v>
      </c>
      <c r="AV108" s="123">
        <v>0</v>
      </c>
      <c r="AW108" s="123">
        <v>0</v>
      </c>
      <c r="AX108" s="123">
        <v>0</v>
      </c>
      <c r="AY108" s="123">
        <v>0</v>
      </c>
      <c r="AZ108" s="123">
        <v>0</v>
      </c>
      <c r="BA108" s="123">
        <v>0</v>
      </c>
      <c r="BB108" s="123">
        <v>0</v>
      </c>
      <c r="BC108" s="123">
        <v>0</v>
      </c>
      <c r="BD108" s="123">
        <v>0</v>
      </c>
      <c r="BE108" s="123">
        <v>0</v>
      </c>
      <c r="BF108" s="123">
        <v>0</v>
      </c>
      <c r="BG108" s="123">
        <v>0</v>
      </c>
      <c r="BH108" s="123">
        <v>0</v>
      </c>
      <c r="BI108" s="123">
        <v>0</v>
      </c>
      <c r="BJ108" s="123">
        <v>0</v>
      </c>
      <c r="BK108" s="123">
        <v>0</v>
      </c>
      <c r="BL108" s="133">
        <v>0</v>
      </c>
      <c r="BM108" s="133">
        <v>0</v>
      </c>
      <c r="BN108" s="123">
        <v>0</v>
      </c>
      <c r="BO108" s="123">
        <v>0</v>
      </c>
      <c r="BP108" s="123">
        <v>0</v>
      </c>
      <c r="BQ108" s="123">
        <v>0</v>
      </c>
      <c r="BR108" s="123">
        <v>0</v>
      </c>
      <c r="BS108" s="123">
        <v>0</v>
      </c>
      <c r="BT108" s="123">
        <v>0</v>
      </c>
      <c r="BU108" s="123">
        <v>0</v>
      </c>
      <c r="BV108" s="123">
        <v>0</v>
      </c>
      <c r="BW108" s="123">
        <v>0</v>
      </c>
      <c r="BX108" s="123">
        <v>0</v>
      </c>
      <c r="BY108" s="123">
        <v>0</v>
      </c>
      <c r="BZ108" s="123">
        <v>0</v>
      </c>
      <c r="CA108" s="123">
        <v>0</v>
      </c>
      <c r="CB108" s="123">
        <v>0</v>
      </c>
      <c r="CC108" s="123">
        <v>0</v>
      </c>
      <c r="CD108" s="123">
        <v>0</v>
      </c>
      <c r="CE108" s="123">
        <v>0</v>
      </c>
      <c r="CF108" s="123">
        <v>0</v>
      </c>
      <c r="CG108" s="123">
        <v>0</v>
      </c>
      <c r="CH108" s="123">
        <v>0</v>
      </c>
      <c r="CI108" s="123">
        <v>0</v>
      </c>
      <c r="CJ108" s="123">
        <v>0</v>
      </c>
      <c r="CK108" s="123">
        <v>0</v>
      </c>
      <c r="CL108" s="123">
        <v>0</v>
      </c>
      <c r="CM108" s="123">
        <v>0</v>
      </c>
      <c r="CN108" s="123">
        <v>0</v>
      </c>
      <c r="CO108" s="123">
        <v>5.9919322911651095E-4</v>
      </c>
      <c r="CP108" s="123">
        <v>0</v>
      </c>
      <c r="CQ108" s="123">
        <v>0</v>
      </c>
      <c r="CR108" s="123">
        <v>0</v>
      </c>
      <c r="CS108" s="123">
        <v>0</v>
      </c>
      <c r="CT108" s="123">
        <v>0</v>
      </c>
      <c r="CU108" s="123">
        <v>0</v>
      </c>
      <c r="CV108" s="123">
        <v>0</v>
      </c>
      <c r="CW108" s="123">
        <v>0</v>
      </c>
      <c r="CX108" s="123">
        <v>0</v>
      </c>
      <c r="CY108" s="123">
        <v>0</v>
      </c>
      <c r="CZ108" s="123">
        <v>0</v>
      </c>
      <c r="DA108" s="123">
        <v>0</v>
      </c>
      <c r="DB108" s="123">
        <v>0</v>
      </c>
      <c r="DC108" s="123">
        <v>3.4221399781997011E-4</v>
      </c>
      <c r="DD108" s="123">
        <v>2.3134055765250214E-3</v>
      </c>
      <c r="DE108" s="123">
        <v>0</v>
      </c>
      <c r="DF108" s="123">
        <v>0</v>
      </c>
      <c r="DG108" s="128">
        <v>0</v>
      </c>
      <c r="DH108" s="128">
        <v>3.2814907112967336E-5</v>
      </c>
      <c r="DI108" s="121"/>
    </row>
    <row r="109" spans="2:113" x14ac:dyDescent="0.15">
      <c r="B109" s="265" t="s">
        <v>508</v>
      </c>
      <c r="C109" s="266" t="s">
        <v>462</v>
      </c>
      <c r="D109" s="122">
        <v>0</v>
      </c>
      <c r="E109" s="122">
        <v>0</v>
      </c>
      <c r="F109" s="122">
        <v>2.4064586244371992E-3</v>
      </c>
      <c r="G109" s="122">
        <v>1.5196413646379454E-5</v>
      </c>
      <c r="H109" s="122">
        <v>0</v>
      </c>
      <c r="I109" s="122">
        <v>0</v>
      </c>
      <c r="J109" s="122">
        <v>2.3702299123014932E-4</v>
      </c>
      <c r="K109" s="122">
        <v>3.6282958467296727E-4</v>
      </c>
      <c r="L109" s="122">
        <v>6.5808028579486695E-5</v>
      </c>
      <c r="M109" s="122">
        <v>0</v>
      </c>
      <c r="N109" s="122">
        <v>0</v>
      </c>
      <c r="O109" s="122">
        <v>0</v>
      </c>
      <c r="P109" s="122">
        <v>0</v>
      </c>
      <c r="Q109" s="122">
        <v>0</v>
      </c>
      <c r="R109" s="122">
        <v>5.9322536631666369E-5</v>
      </c>
      <c r="S109" s="122">
        <v>0</v>
      </c>
      <c r="T109" s="122">
        <v>1.8954830638588245E-5</v>
      </c>
      <c r="U109" s="122">
        <v>1.0249051962693452E-4</v>
      </c>
      <c r="V109" s="124">
        <v>3.3288948069241014E-4</v>
      </c>
      <c r="W109" s="122">
        <v>2.4884907303720296E-4</v>
      </c>
      <c r="X109" s="122">
        <v>0</v>
      </c>
      <c r="Y109" s="122">
        <v>0</v>
      </c>
      <c r="Z109" s="122">
        <v>0</v>
      </c>
      <c r="AA109" s="122">
        <v>0</v>
      </c>
      <c r="AB109" s="122">
        <v>8.4391746487193551E-5</v>
      </c>
      <c r="AC109" s="122">
        <v>2.6545316647705726E-4</v>
      </c>
      <c r="AD109" s="122">
        <v>0</v>
      </c>
      <c r="AE109" s="122">
        <v>0</v>
      </c>
      <c r="AF109" s="122">
        <v>4.2809364548494984E-5</v>
      </c>
      <c r="AG109" s="122">
        <v>0</v>
      </c>
      <c r="AH109" s="122">
        <v>0</v>
      </c>
      <c r="AI109" s="124">
        <v>0</v>
      </c>
      <c r="AJ109" s="122">
        <v>1.033538318433156E-4</v>
      </c>
      <c r="AK109" s="122">
        <v>1.9193857965451055E-3</v>
      </c>
      <c r="AL109" s="122">
        <v>3.0459945172098691E-4</v>
      </c>
      <c r="AM109" s="122">
        <v>0</v>
      </c>
      <c r="AN109" s="122">
        <v>0</v>
      </c>
      <c r="AO109" s="122">
        <v>0</v>
      </c>
      <c r="AP109" s="122">
        <v>0</v>
      </c>
      <c r="AQ109" s="122">
        <v>9.5233560306652069E-5</v>
      </c>
      <c r="AR109" s="122">
        <v>1.294180072215248E-5</v>
      </c>
      <c r="AS109" s="122">
        <v>5.9672483313016271E-5</v>
      </c>
      <c r="AT109" s="122">
        <v>4.0407305640859865E-5</v>
      </c>
      <c r="AU109" s="122">
        <v>1.1958820655275036E-4</v>
      </c>
      <c r="AV109" s="122">
        <v>9.8234280433895827E-5</v>
      </c>
      <c r="AW109" s="122">
        <v>1.1096048359473372E-4</v>
      </c>
      <c r="AX109" s="122">
        <v>1.273199157729788E-4</v>
      </c>
      <c r="AY109" s="122">
        <v>2.5267013439011506E-4</v>
      </c>
      <c r="AZ109" s="122">
        <v>1.0210541362903062E-4</v>
      </c>
      <c r="BA109" s="122">
        <v>1.9027849852966614E-4</v>
      </c>
      <c r="BB109" s="122">
        <v>6.5401510774898904E-5</v>
      </c>
      <c r="BC109" s="122">
        <v>1.9713173328076488E-4</v>
      </c>
      <c r="BD109" s="122">
        <v>2.2691958585252533E-4</v>
      </c>
      <c r="BE109" s="122">
        <v>4.9494877280201497E-5</v>
      </c>
      <c r="BF109" s="122">
        <v>0</v>
      </c>
      <c r="BG109" s="122">
        <v>0</v>
      </c>
      <c r="BH109" s="122">
        <v>5.2687212484234999E-5</v>
      </c>
      <c r="BI109" s="122">
        <v>9.664014431594885E-5</v>
      </c>
      <c r="BJ109" s="122">
        <v>0</v>
      </c>
      <c r="BK109" s="122">
        <v>1.9262743825783691E-4</v>
      </c>
      <c r="BL109" s="124">
        <v>8.8339222614840986E-5</v>
      </c>
      <c r="BM109" s="124">
        <v>2.3396853738878799E-4</v>
      </c>
      <c r="BN109" s="122">
        <v>1.2556279036395271E-4</v>
      </c>
      <c r="BO109" s="122">
        <v>4.3717212090931803E-4</v>
      </c>
      <c r="BP109" s="122">
        <v>4.8040415937020565E-4</v>
      </c>
      <c r="BQ109" s="122">
        <v>1.096156405859739E-4</v>
      </c>
      <c r="BR109" s="122">
        <v>3.7596811790360177E-5</v>
      </c>
      <c r="BS109" s="122">
        <v>3.5923714934756192E-4</v>
      </c>
      <c r="BT109" s="122">
        <v>0</v>
      </c>
      <c r="BU109" s="122">
        <v>5.5688166954158988E-4</v>
      </c>
      <c r="BV109" s="122">
        <v>2.081564683602168E-4</v>
      </c>
      <c r="BW109" s="122">
        <v>1.4656309541257512E-3</v>
      </c>
      <c r="BX109" s="122">
        <v>9.3678470743153075E-4</v>
      </c>
      <c r="BY109" s="122">
        <v>4.333142586853047E-4</v>
      </c>
      <c r="BZ109" s="122">
        <v>2.5260498894853176E-4</v>
      </c>
      <c r="CA109" s="122">
        <v>4.6192100168060619E-4</v>
      </c>
      <c r="CB109" s="122">
        <v>0</v>
      </c>
      <c r="CC109" s="122">
        <v>0</v>
      </c>
      <c r="CD109" s="122">
        <v>0</v>
      </c>
      <c r="CE109" s="122">
        <v>2.0080321285140563E-4</v>
      </c>
      <c r="CF109" s="122">
        <v>2.503755633450175E-4</v>
      </c>
      <c r="CG109" s="122">
        <v>4.6821609667168089E-4</v>
      </c>
      <c r="CH109" s="122">
        <v>3.0288345044826749E-4</v>
      </c>
      <c r="CI109" s="122">
        <v>4.1295806270547672E-4</v>
      </c>
      <c r="CJ109" s="122">
        <v>1.1665136134620636E-3</v>
      </c>
      <c r="CK109" s="122">
        <v>9.3612379626690112E-4</v>
      </c>
      <c r="CL109" s="122">
        <v>7.7291698871541194E-5</v>
      </c>
      <c r="CM109" s="122">
        <v>3.0398778058970633E-3</v>
      </c>
      <c r="CN109" s="122">
        <v>2.9355527169730482E-4</v>
      </c>
      <c r="CO109" s="122">
        <v>3.3731368835532159E-3</v>
      </c>
      <c r="CP109" s="122">
        <v>2.6933422408185509E-3</v>
      </c>
      <c r="CQ109" s="122">
        <v>2.597424015040322E-4</v>
      </c>
      <c r="CR109" s="122">
        <v>1.5935529401051745E-4</v>
      </c>
      <c r="CS109" s="122">
        <v>1.8344883815735833E-4</v>
      </c>
      <c r="CT109" s="122">
        <v>2.4877049964598045E-4</v>
      </c>
      <c r="CU109" s="122">
        <v>2.2972552585608652E-3</v>
      </c>
      <c r="CV109" s="122">
        <v>8.2104398901064197E-4</v>
      </c>
      <c r="CW109" s="122">
        <v>1.5043162304149598E-3</v>
      </c>
      <c r="CX109" s="122">
        <v>3.8075217323687611E-4</v>
      </c>
      <c r="CY109" s="122">
        <v>8.0770847598260487E-4</v>
      </c>
      <c r="CZ109" s="122">
        <v>1.7399930075047362E-3</v>
      </c>
      <c r="DA109" s="122">
        <v>4.6653253856183014E-4</v>
      </c>
      <c r="DB109" s="122">
        <v>1.5718908922792419E-3</v>
      </c>
      <c r="DC109" s="122">
        <v>2.6870136125123579E-3</v>
      </c>
      <c r="DD109" s="122">
        <v>1.3393400706197493E-3</v>
      </c>
      <c r="DE109" s="122">
        <v>4.6605876393110432E-3</v>
      </c>
      <c r="DF109" s="122">
        <v>0</v>
      </c>
      <c r="DG109" s="127">
        <v>1.4666551634889139E-3</v>
      </c>
      <c r="DH109" s="127">
        <v>5.402355814458598E-4</v>
      </c>
      <c r="DI109" s="121"/>
    </row>
    <row r="110" spans="2:113" x14ac:dyDescent="0.15">
      <c r="B110" s="265" t="s">
        <v>509</v>
      </c>
      <c r="C110" s="266" t="s">
        <v>463</v>
      </c>
      <c r="D110" s="122">
        <v>1.5804358675761105E-4</v>
      </c>
      <c r="E110" s="122">
        <v>1.5887642591592261E-4</v>
      </c>
      <c r="F110" s="122">
        <v>8.5390467318739326E-4</v>
      </c>
      <c r="G110" s="122">
        <v>8.3580275055087001E-4</v>
      </c>
      <c r="H110" s="122">
        <v>0</v>
      </c>
      <c r="I110" s="122">
        <v>0</v>
      </c>
      <c r="J110" s="122">
        <v>7.1106897369044796E-4</v>
      </c>
      <c r="K110" s="122">
        <v>7.9162818474101952E-4</v>
      </c>
      <c r="L110" s="122">
        <v>2.5383096737802011E-4</v>
      </c>
      <c r="M110" s="122">
        <v>0</v>
      </c>
      <c r="N110" s="122">
        <v>0</v>
      </c>
      <c r="O110" s="122">
        <v>7.5843761850587785E-4</v>
      </c>
      <c r="P110" s="122">
        <v>1.2683916793505834E-3</v>
      </c>
      <c r="Q110" s="122">
        <v>1.0177925211097708E-3</v>
      </c>
      <c r="R110" s="122">
        <v>1.1271281960016611E-3</v>
      </c>
      <c r="S110" s="122">
        <v>2.8352707683583782E-4</v>
      </c>
      <c r="T110" s="122">
        <v>5.8759974979623558E-4</v>
      </c>
      <c r="U110" s="122">
        <v>8.882511701000991E-4</v>
      </c>
      <c r="V110" s="124">
        <v>9.9866844207723037E-4</v>
      </c>
      <c r="W110" s="122">
        <v>4.9769814607440591E-4</v>
      </c>
      <c r="X110" s="122">
        <v>0</v>
      </c>
      <c r="Y110" s="122">
        <v>0</v>
      </c>
      <c r="Z110" s="122">
        <v>0</v>
      </c>
      <c r="AA110" s="122">
        <v>0</v>
      </c>
      <c r="AB110" s="122">
        <v>8.2281952825013713E-4</v>
      </c>
      <c r="AC110" s="122">
        <v>5.6882821387940839E-4</v>
      </c>
      <c r="AD110" s="122">
        <v>0</v>
      </c>
      <c r="AE110" s="122">
        <v>2.4820054604120131E-4</v>
      </c>
      <c r="AF110" s="122">
        <v>1.2842809364548496E-4</v>
      </c>
      <c r="AG110" s="122">
        <v>3.0756612671724423E-4</v>
      </c>
      <c r="AH110" s="122">
        <v>1.7261219792865361E-3</v>
      </c>
      <c r="AI110" s="124">
        <v>1.937984496124031E-3</v>
      </c>
      <c r="AJ110" s="122">
        <v>5.6844607513823571E-4</v>
      </c>
      <c r="AK110" s="122">
        <v>1.2595969289827256E-3</v>
      </c>
      <c r="AL110" s="122">
        <v>1.2945476698141944E-3</v>
      </c>
      <c r="AM110" s="122">
        <v>0</v>
      </c>
      <c r="AN110" s="122">
        <v>0</v>
      </c>
      <c r="AO110" s="122">
        <v>1.9777177137583228E-4</v>
      </c>
      <c r="AP110" s="122">
        <v>6.1835966046433185E-4</v>
      </c>
      <c r="AQ110" s="122">
        <v>3.8093424122660828E-4</v>
      </c>
      <c r="AR110" s="122">
        <v>5.1767202888609919E-4</v>
      </c>
      <c r="AS110" s="122">
        <v>1.0570554186877168E-3</v>
      </c>
      <c r="AT110" s="122">
        <v>4.3774581110931526E-4</v>
      </c>
      <c r="AU110" s="122">
        <v>7.5853091013458802E-4</v>
      </c>
      <c r="AV110" s="122">
        <v>1.0223025116341024E-3</v>
      </c>
      <c r="AW110" s="122">
        <v>7.5260154090341135E-4</v>
      </c>
      <c r="AX110" s="122">
        <v>1.4005190735027668E-3</v>
      </c>
      <c r="AY110" s="122">
        <v>2.8382645171340748E-3</v>
      </c>
      <c r="AZ110" s="122">
        <v>8.6789601584676016E-4</v>
      </c>
      <c r="BA110" s="122">
        <v>5.189413596263622E-4</v>
      </c>
      <c r="BB110" s="122">
        <v>6.1041410056572305E-4</v>
      </c>
      <c r="BC110" s="122">
        <v>8.8709279976344191E-4</v>
      </c>
      <c r="BD110" s="122">
        <v>1.0576760357532962E-3</v>
      </c>
      <c r="BE110" s="122">
        <v>7.2592486677628863E-4</v>
      </c>
      <c r="BF110" s="122">
        <v>0</v>
      </c>
      <c r="BG110" s="122">
        <v>0</v>
      </c>
      <c r="BH110" s="122">
        <v>3.6551753660938029E-4</v>
      </c>
      <c r="BI110" s="122">
        <v>7.4090777308894113E-4</v>
      </c>
      <c r="BJ110" s="122">
        <v>9.3896713615023472E-4</v>
      </c>
      <c r="BK110" s="122">
        <v>2.3419441177663326E-3</v>
      </c>
      <c r="BL110" s="124">
        <v>2.6501766784452294E-4</v>
      </c>
      <c r="BM110" s="124">
        <v>7.2448152366879086E-4</v>
      </c>
      <c r="BN110" s="122">
        <v>2.3916721974086231E-5</v>
      </c>
      <c r="BO110" s="122">
        <v>2.1962694645682405E-3</v>
      </c>
      <c r="BP110" s="122">
        <v>3.615945285582193E-4</v>
      </c>
      <c r="BQ110" s="122">
        <v>1.2136017350589967E-4</v>
      </c>
      <c r="BR110" s="122">
        <v>1.1279043537108053E-4</v>
      </c>
      <c r="BS110" s="122">
        <v>9.9318505996090663E-4</v>
      </c>
      <c r="BT110" s="122">
        <v>2.8627391893927979E-3</v>
      </c>
      <c r="BU110" s="122">
        <v>2.017187471714118E-3</v>
      </c>
      <c r="BV110" s="122">
        <v>3.2958107490367664E-3</v>
      </c>
      <c r="BW110" s="122">
        <v>1.1180670421473587E-3</v>
      </c>
      <c r="BX110" s="122">
        <v>4.9490512845439363E-4</v>
      </c>
      <c r="BY110" s="122">
        <v>0</v>
      </c>
      <c r="BZ110" s="122">
        <v>2.841806125670982E-3</v>
      </c>
      <c r="CA110" s="122">
        <v>1.8083715810474797E-3</v>
      </c>
      <c r="CB110" s="122">
        <v>9.4719968912420455E-4</v>
      </c>
      <c r="CC110" s="122">
        <v>0</v>
      </c>
      <c r="CD110" s="122">
        <v>1.5432098765432098E-3</v>
      </c>
      <c r="CE110" s="122">
        <v>4.8192771084337354E-3</v>
      </c>
      <c r="CF110" s="122">
        <v>3.2048072108162243E-3</v>
      </c>
      <c r="CG110" s="122">
        <v>1.7234337175361871E-3</v>
      </c>
      <c r="CH110" s="122">
        <v>3.2711412648412891E-3</v>
      </c>
      <c r="CI110" s="122">
        <v>2.7583994868093978E-3</v>
      </c>
      <c r="CJ110" s="122">
        <v>2.1096522796654341E-3</v>
      </c>
      <c r="CK110" s="122">
        <v>6.2679593315262069E-4</v>
      </c>
      <c r="CL110" s="122">
        <v>1.8550007729169888E-3</v>
      </c>
      <c r="CM110" s="122">
        <v>2.0515431497925996E-3</v>
      </c>
      <c r="CN110" s="122">
        <v>2.8593870248569912E-3</v>
      </c>
      <c r="CO110" s="122">
        <v>1.7761799291668005E-3</v>
      </c>
      <c r="CP110" s="122">
        <v>6.9443223572018776E-3</v>
      </c>
      <c r="CQ110" s="122">
        <v>1.3110806933060673E-3</v>
      </c>
      <c r="CR110" s="122">
        <v>4.8034238623170262E-3</v>
      </c>
      <c r="CS110" s="122">
        <v>3.7382796575621689E-3</v>
      </c>
      <c r="CT110" s="122">
        <v>4.717071397133398E-3</v>
      </c>
      <c r="CU110" s="122">
        <v>4.6184402593984061E-3</v>
      </c>
      <c r="CV110" s="122">
        <v>1.3894590583257019E-3</v>
      </c>
      <c r="CW110" s="122">
        <v>1.0877363512231248E-3</v>
      </c>
      <c r="CX110" s="122">
        <v>1.5230086929475045E-3</v>
      </c>
      <c r="CY110" s="122">
        <v>1.6392810660283321E-3</v>
      </c>
      <c r="CZ110" s="122">
        <v>2.2928879818520354E-3</v>
      </c>
      <c r="DA110" s="122">
        <v>6.3315130233391234E-4</v>
      </c>
      <c r="DB110" s="122">
        <v>3.7381943068489532E-3</v>
      </c>
      <c r="DC110" s="122">
        <v>2.2560774671094323E-3</v>
      </c>
      <c r="DD110" s="122">
        <v>2.9221965177158166E-3</v>
      </c>
      <c r="DE110" s="122">
        <v>2.2627490712597096E-3</v>
      </c>
      <c r="DF110" s="122">
        <v>0</v>
      </c>
      <c r="DG110" s="127">
        <v>2.7320047163028786E-4</v>
      </c>
      <c r="DH110" s="127">
        <v>1.5632134132277699E-3</v>
      </c>
      <c r="DI110" s="121"/>
    </row>
    <row r="111" spans="2:113" x14ac:dyDescent="0.15">
      <c r="B111" s="267" t="s">
        <v>510</v>
      </c>
      <c r="C111" s="268" t="s">
        <v>812</v>
      </c>
      <c r="D111" s="123">
        <v>1.0746963899517551E-2</v>
      </c>
      <c r="E111" s="123">
        <v>1.906517110991071E-4</v>
      </c>
      <c r="F111" s="123">
        <v>1.0091600683123738E-3</v>
      </c>
      <c r="G111" s="123">
        <v>1.975533774029329E-4</v>
      </c>
      <c r="H111" s="123">
        <v>1.5660809778456838E-2</v>
      </c>
      <c r="I111" s="123">
        <v>0</v>
      </c>
      <c r="J111" s="123">
        <v>4.7404598246029864E-3</v>
      </c>
      <c r="K111" s="123">
        <v>2.9078447575465083E-3</v>
      </c>
      <c r="L111" s="123">
        <v>2.4066936166212277E-3</v>
      </c>
      <c r="M111" s="123">
        <v>2.0210185933710592E-3</v>
      </c>
      <c r="N111" s="123">
        <v>0</v>
      </c>
      <c r="O111" s="123">
        <v>1.5168752370117557E-3</v>
      </c>
      <c r="P111" s="123">
        <v>3.128699475731439E-3</v>
      </c>
      <c r="Q111" s="123">
        <v>6.3706272617611581E-3</v>
      </c>
      <c r="R111" s="123">
        <v>1.4830634157916593E-3</v>
      </c>
      <c r="S111" s="123">
        <v>1.3821944995747093E-3</v>
      </c>
      <c r="T111" s="123">
        <v>2.0281668783289422E-3</v>
      </c>
      <c r="U111" s="123">
        <v>2.1523009121656245E-3</v>
      </c>
      <c r="V111" s="133">
        <v>3.3288948069241014E-4</v>
      </c>
      <c r="W111" s="123">
        <v>8.7097175563021032E-4</v>
      </c>
      <c r="X111" s="123">
        <v>0</v>
      </c>
      <c r="Y111" s="123">
        <v>0</v>
      </c>
      <c r="Z111" s="123">
        <v>1.2135922330097086E-3</v>
      </c>
      <c r="AA111" s="123">
        <v>0</v>
      </c>
      <c r="AB111" s="123">
        <v>4.6415460567956454E-4</v>
      </c>
      <c r="AC111" s="123">
        <v>2.3132347364429274E-3</v>
      </c>
      <c r="AD111" s="123">
        <v>0</v>
      </c>
      <c r="AE111" s="123">
        <v>1.9731943410275503E-2</v>
      </c>
      <c r="AF111" s="123">
        <v>1.4234113712374582E-3</v>
      </c>
      <c r="AG111" s="123">
        <v>5.5361902809103955E-3</v>
      </c>
      <c r="AH111" s="123">
        <v>4.3153049482163404E-3</v>
      </c>
      <c r="AI111" s="133">
        <v>8.0749354005167952E-3</v>
      </c>
      <c r="AJ111" s="123">
        <v>1.0671283137822335E-2</v>
      </c>
      <c r="AK111" s="123">
        <v>1.2595969289827256E-3</v>
      </c>
      <c r="AL111" s="123">
        <v>1.4417707381460046E-2</v>
      </c>
      <c r="AM111" s="123">
        <v>0</v>
      </c>
      <c r="AN111" s="123">
        <v>0</v>
      </c>
      <c r="AO111" s="123">
        <v>1.5096578548355197E-2</v>
      </c>
      <c r="AP111" s="123">
        <v>8.2635336443869813E-3</v>
      </c>
      <c r="AQ111" s="123">
        <v>4.7616780153326033E-3</v>
      </c>
      <c r="AR111" s="123">
        <v>3.9860746224229639E-3</v>
      </c>
      <c r="AS111" s="123">
        <v>2.864279199024781E-3</v>
      </c>
      <c r="AT111" s="123">
        <v>5.5560045256182319E-3</v>
      </c>
      <c r="AU111" s="123">
        <v>7.6058099367549226E-3</v>
      </c>
      <c r="AV111" s="123">
        <v>5.7458729114809237E-3</v>
      </c>
      <c r="AW111" s="123">
        <v>2.6534028685697192E-3</v>
      </c>
      <c r="AX111" s="123">
        <v>2.076294011067039E-3</v>
      </c>
      <c r="AY111" s="123">
        <v>4.5214655627704803E-4</v>
      </c>
      <c r="AZ111" s="123">
        <v>2.3586350548306071E-3</v>
      </c>
      <c r="BA111" s="123">
        <v>3.4596090641757481E-4</v>
      </c>
      <c r="BB111" s="123">
        <v>6.8671586313643848E-4</v>
      </c>
      <c r="BC111" s="123">
        <v>5.1254250652998865E-3</v>
      </c>
      <c r="BD111" s="123">
        <v>9.7690804756849891E-4</v>
      </c>
      <c r="BE111" s="123">
        <v>1.6443298118644721E-3</v>
      </c>
      <c r="BF111" s="123">
        <v>0</v>
      </c>
      <c r="BG111" s="123">
        <v>6.426735218508997E-4</v>
      </c>
      <c r="BH111" s="123">
        <v>5.3345802640287934E-4</v>
      </c>
      <c r="BI111" s="123">
        <v>3.7367522468833552E-3</v>
      </c>
      <c r="BJ111" s="123">
        <v>5.6338028169014088E-3</v>
      </c>
      <c r="BK111" s="123">
        <v>1.5004663611663084E-3</v>
      </c>
      <c r="BL111" s="133">
        <v>2.1201413427561835E-3</v>
      </c>
      <c r="BM111" s="133">
        <v>1.3383410809756899E-2</v>
      </c>
      <c r="BN111" s="123">
        <v>1.7596728192433946E-2</v>
      </c>
      <c r="BO111" s="123">
        <v>1.2455935825908346E-2</v>
      </c>
      <c r="BP111" s="123">
        <v>1.4623915862118841E-2</v>
      </c>
      <c r="BQ111" s="123">
        <v>2.8304324337021115E-3</v>
      </c>
      <c r="BR111" s="123">
        <v>2.0678246484698098E-3</v>
      </c>
      <c r="BS111" s="123">
        <v>7.0579534048285696E-3</v>
      </c>
      <c r="BT111" s="123">
        <v>7.5937923760735276E-3</v>
      </c>
      <c r="BU111" s="123">
        <v>4.2016118534763296E-3</v>
      </c>
      <c r="BV111" s="123">
        <v>1.0207829948409847E-2</v>
      </c>
      <c r="BW111" s="123">
        <v>1.0167291304620926E-2</v>
      </c>
      <c r="BX111" s="123">
        <v>6.7607575583501986E-3</v>
      </c>
      <c r="BY111" s="123">
        <v>8.2693560817806232E-5</v>
      </c>
      <c r="BZ111" s="123">
        <v>5.6520366277233976E-3</v>
      </c>
      <c r="CA111" s="123">
        <v>1.759231048953798E-3</v>
      </c>
      <c r="CB111" s="123">
        <v>0</v>
      </c>
      <c r="CC111" s="123">
        <v>0</v>
      </c>
      <c r="CD111" s="123">
        <v>3.0864197530864196E-3</v>
      </c>
      <c r="CE111" s="123">
        <v>6.024096385542169E-3</v>
      </c>
      <c r="CF111" s="123">
        <v>2.4536805207811718E-3</v>
      </c>
      <c r="CG111" s="123">
        <v>1.0559767286637909E-3</v>
      </c>
      <c r="CH111" s="123">
        <v>9.6922704143445604E-4</v>
      </c>
      <c r="CI111" s="123">
        <v>5.717264052602037E-3</v>
      </c>
      <c r="CJ111" s="123">
        <v>5.6091931200516242E-3</v>
      </c>
      <c r="CK111" s="123">
        <v>8.9542276164660103E-4</v>
      </c>
      <c r="CL111" s="123">
        <v>1.1361879734116556E-2</v>
      </c>
      <c r="CM111" s="123">
        <v>3.1896254810644064E-3</v>
      </c>
      <c r="CN111" s="123">
        <v>2.5071206988202253E-4</v>
      </c>
      <c r="CO111" s="123">
        <v>1.1077049829336929E-2</v>
      </c>
      <c r="CP111" s="123">
        <v>4.8170742427172518E-4</v>
      </c>
      <c r="CQ111" s="123">
        <v>1.3619297348703486E-3</v>
      </c>
      <c r="CR111" s="123">
        <v>1.8644569399230541E-2</v>
      </c>
      <c r="CS111" s="123">
        <v>6.1190379127598858E-3</v>
      </c>
      <c r="CT111" s="123">
        <v>3.1096312455747557E-3</v>
      </c>
      <c r="CU111" s="123">
        <v>1.2858248183333733E-2</v>
      </c>
      <c r="CV111" s="123">
        <v>3.4736476458142548E-3</v>
      </c>
      <c r="CW111" s="123">
        <v>1.8514661297414892E-4</v>
      </c>
      <c r="CX111" s="123">
        <v>5.5557641052592062E-3</v>
      </c>
      <c r="CY111" s="123">
        <v>4.4056825962687542E-3</v>
      </c>
      <c r="CZ111" s="123">
        <v>1.9603379163990277E-2</v>
      </c>
      <c r="DA111" s="123">
        <v>1.3912666774968862E-3</v>
      </c>
      <c r="DB111" s="123">
        <v>9.0879070074631786E-3</v>
      </c>
      <c r="DC111" s="123">
        <v>1.4702527313746863E-3</v>
      </c>
      <c r="DD111" s="123">
        <v>1.4610982588579083E-3</v>
      </c>
      <c r="DE111" s="123">
        <v>7.5650118203309689E-3</v>
      </c>
      <c r="DF111" s="123">
        <v>4.7317933496795285E-4</v>
      </c>
      <c r="DG111" s="128">
        <v>0</v>
      </c>
      <c r="DH111" s="128">
        <v>4.6786122790961641E-3</v>
      </c>
      <c r="DI111" s="121"/>
    </row>
    <row r="112" spans="2:113" x14ac:dyDescent="0.15">
      <c r="B112" s="269" t="s">
        <v>511</v>
      </c>
      <c r="C112" s="359" t="s">
        <v>125</v>
      </c>
      <c r="D112" s="125">
        <v>0.48354267176842458</v>
      </c>
      <c r="E112" s="125">
        <v>0.69886562231896032</v>
      </c>
      <c r="F112" s="125">
        <v>0.3993945039590126</v>
      </c>
      <c r="G112" s="125">
        <v>0.58355748043461741</v>
      </c>
      <c r="H112" s="125">
        <v>0.47669977081741788</v>
      </c>
      <c r="I112" s="125">
        <v>0</v>
      </c>
      <c r="J112" s="125">
        <v>0.59706091490874613</v>
      </c>
      <c r="K112" s="125">
        <v>0.67777781635614931</v>
      </c>
      <c r="L112" s="125">
        <v>0.62853248096267744</v>
      </c>
      <c r="M112" s="125">
        <v>0.71422797089733225</v>
      </c>
      <c r="N112" s="125">
        <v>0</v>
      </c>
      <c r="O112" s="125">
        <v>0.56958665149791432</v>
      </c>
      <c r="P112" s="125">
        <v>0.58836462032809067</v>
      </c>
      <c r="Q112" s="125">
        <v>0.54998492159227985</v>
      </c>
      <c r="R112" s="125">
        <v>0.61007296672005695</v>
      </c>
      <c r="S112" s="125">
        <v>0.7948327190246669</v>
      </c>
      <c r="T112" s="125">
        <v>0.5407054987963682</v>
      </c>
      <c r="U112" s="125">
        <v>0.4002083973899081</v>
      </c>
      <c r="V112" s="134">
        <v>0.62250332889480697</v>
      </c>
      <c r="W112" s="125">
        <v>0.50777653353241259</v>
      </c>
      <c r="X112" s="125">
        <v>0</v>
      </c>
      <c r="Y112" s="125">
        <v>0.5625</v>
      </c>
      <c r="Z112" s="125">
        <v>0.70995145631067957</v>
      </c>
      <c r="AA112" s="125">
        <v>0.375</v>
      </c>
      <c r="AB112" s="125">
        <v>0.59605890543904805</v>
      </c>
      <c r="AC112" s="125">
        <v>0.61380356465680697</v>
      </c>
      <c r="AD112" s="125">
        <v>0.55932203389830504</v>
      </c>
      <c r="AE112" s="125">
        <v>0.53102506825515017</v>
      </c>
      <c r="AF112" s="125">
        <v>0.58560000000000001</v>
      </c>
      <c r="AG112" s="125">
        <v>0.42618412958786139</v>
      </c>
      <c r="AH112" s="125">
        <v>0.60097813578826242</v>
      </c>
      <c r="AI112" s="134">
        <v>0.5281007751937985</v>
      </c>
      <c r="AJ112" s="125">
        <v>0.53539868740633556</v>
      </c>
      <c r="AK112" s="125">
        <v>0.51709452975047987</v>
      </c>
      <c r="AL112" s="125">
        <v>0.55588130774697941</v>
      </c>
      <c r="AM112" s="125">
        <v>0</v>
      </c>
      <c r="AN112" s="125">
        <v>0</v>
      </c>
      <c r="AO112" s="125">
        <v>0.60867558837101987</v>
      </c>
      <c r="AP112" s="125">
        <v>0.59188262409354098</v>
      </c>
      <c r="AQ112" s="125">
        <v>0.85729250988048189</v>
      </c>
      <c r="AR112" s="125">
        <v>0.799272670799415</v>
      </c>
      <c r="AS112" s="125">
        <v>0.53227855115210521</v>
      </c>
      <c r="AT112" s="125">
        <v>0.46729702063466411</v>
      </c>
      <c r="AU112" s="125">
        <v>0.51631012297084444</v>
      </c>
      <c r="AV112" s="125">
        <v>0.52631096977214642</v>
      </c>
      <c r="AW112" s="125">
        <v>0.59469994837925333</v>
      </c>
      <c r="AX112" s="125">
        <v>0.64773517457519225</v>
      </c>
      <c r="AY112" s="125">
        <v>0.66998240807936504</v>
      </c>
      <c r="AZ112" s="125">
        <v>0.62377218240111088</v>
      </c>
      <c r="BA112" s="125">
        <v>0.65362394049472405</v>
      </c>
      <c r="BB112" s="125">
        <v>0.61872009243413528</v>
      </c>
      <c r="BC112" s="125">
        <v>0.57232270464738066</v>
      </c>
      <c r="BD112" s="125">
        <v>0.64646697743111647</v>
      </c>
      <c r="BE112" s="125">
        <v>0.69825723037665599</v>
      </c>
      <c r="BF112" s="125">
        <v>0</v>
      </c>
      <c r="BG112" s="125">
        <v>0.77249357326478152</v>
      </c>
      <c r="BH112" s="125">
        <v>0.73576045758844044</v>
      </c>
      <c r="BI112" s="125">
        <v>0.59482008826466515</v>
      </c>
      <c r="BJ112" s="125">
        <v>0.60250391236306733</v>
      </c>
      <c r="BK112" s="125">
        <v>0.61354880570988279</v>
      </c>
      <c r="BL112" s="134">
        <v>0.83250883392226149</v>
      </c>
      <c r="BM112" s="134">
        <v>0.53669919650278608</v>
      </c>
      <c r="BN112" s="125">
        <v>0.53196170932811948</v>
      </c>
      <c r="BO112" s="125">
        <v>0.51619271657368082</v>
      </c>
      <c r="BP112" s="125">
        <v>0.4846864717155594</v>
      </c>
      <c r="BQ112" s="125">
        <v>0.44740406674026573</v>
      </c>
      <c r="BR112" s="125">
        <v>0.77866756899014966</v>
      </c>
      <c r="BS112" s="125">
        <v>0.56457287759522423</v>
      </c>
      <c r="BT112" s="125">
        <v>0.36454221284716992</v>
      </c>
      <c r="BU112" s="125">
        <v>0.32391375747717088</v>
      </c>
      <c r="BV112" s="125">
        <v>0.37677545223013126</v>
      </c>
      <c r="BW112" s="125">
        <v>0.27280417076694374</v>
      </c>
      <c r="BX112" s="125">
        <v>0.3583378257757196</v>
      </c>
      <c r="BY112" s="125">
        <v>0.1094708383914228</v>
      </c>
      <c r="BZ112" s="125">
        <v>0.34850015787811811</v>
      </c>
      <c r="CA112" s="125">
        <v>0.22382038152709119</v>
      </c>
      <c r="CB112" s="125">
        <v>1</v>
      </c>
      <c r="CC112" s="125">
        <v>0.4375</v>
      </c>
      <c r="CD112" s="125">
        <v>0.76080246913580252</v>
      </c>
      <c r="CE112" s="125">
        <v>0.3044176706827309</v>
      </c>
      <c r="CF112" s="125">
        <v>0.39233850776164247</v>
      </c>
      <c r="CG112" s="125">
        <v>0.38132714358294895</v>
      </c>
      <c r="CH112" s="125">
        <v>0.21904531136418706</v>
      </c>
      <c r="CI112" s="125">
        <v>0.54755432603640442</v>
      </c>
      <c r="CJ112" s="125">
        <v>0.52885259735424783</v>
      </c>
      <c r="CK112" s="125">
        <v>0.36979332014619809</v>
      </c>
      <c r="CL112" s="125">
        <v>0.59174524656051941</v>
      </c>
      <c r="CM112" s="125">
        <v>0.50372122972790845</v>
      </c>
      <c r="CN112" s="125">
        <v>0.27527391880419866</v>
      </c>
      <c r="CO112" s="125">
        <v>0.22025433612600179</v>
      </c>
      <c r="CP112" s="125">
        <v>0.4486594820766161</v>
      </c>
      <c r="CQ112" s="125">
        <v>0.47991600288052949</v>
      </c>
      <c r="CR112" s="125">
        <v>0.44173287499715436</v>
      </c>
      <c r="CS112" s="125">
        <v>0.29844272319608645</v>
      </c>
      <c r="CT112" s="125">
        <v>0.23707350211454925</v>
      </c>
      <c r="CU112" s="125">
        <v>0.39430631665430299</v>
      </c>
      <c r="CV112" s="125">
        <v>0.45370048736329094</v>
      </c>
      <c r="CW112" s="125">
        <v>0.83586752759841698</v>
      </c>
      <c r="CX112" s="125">
        <v>0.63515361473242771</v>
      </c>
      <c r="CY112" s="125">
        <v>0.2782959553998065</v>
      </c>
      <c r="CZ112" s="125">
        <v>0.60761531519078937</v>
      </c>
      <c r="DA112" s="125">
        <v>0.58501097601106344</v>
      </c>
      <c r="DB112" s="125">
        <v>0.35503599498051647</v>
      </c>
      <c r="DC112" s="125">
        <v>0.33689066896499276</v>
      </c>
      <c r="DD112" s="125">
        <v>0.31182272007792522</v>
      </c>
      <c r="DE112" s="125">
        <v>0.30932117527862207</v>
      </c>
      <c r="DF112" s="125">
        <v>1</v>
      </c>
      <c r="DG112" s="130">
        <v>0.35372271590026827</v>
      </c>
      <c r="DH112" s="130">
        <v>0.46096229715108777</v>
      </c>
      <c r="DI112" s="121"/>
    </row>
    <row r="113" spans="2:113" x14ac:dyDescent="0.15">
      <c r="B113" s="265" t="s">
        <v>615</v>
      </c>
      <c r="C113" s="271" t="s">
        <v>95</v>
      </c>
      <c r="D113" s="122">
        <v>2.6617867243387125E-3</v>
      </c>
      <c r="E113" s="122">
        <v>1.4616631184264878E-3</v>
      </c>
      <c r="F113" s="122">
        <v>1.3196708585623349E-3</v>
      </c>
      <c r="G113" s="122">
        <v>5.9114049084416078E-3</v>
      </c>
      <c r="H113" s="122">
        <v>9.9312452253628725E-3</v>
      </c>
      <c r="I113" s="122">
        <v>0</v>
      </c>
      <c r="J113" s="122">
        <v>1.0903057596586869E-2</v>
      </c>
      <c r="K113" s="122">
        <v>6.1628948592776737E-3</v>
      </c>
      <c r="L113" s="122">
        <v>4.9167998495816493E-3</v>
      </c>
      <c r="M113" s="122">
        <v>2.8294260307194824E-3</v>
      </c>
      <c r="N113" s="122">
        <v>0</v>
      </c>
      <c r="O113" s="122">
        <v>9.4804702313234738E-3</v>
      </c>
      <c r="P113" s="122">
        <v>8.6250634195839671E-3</v>
      </c>
      <c r="Q113" s="122">
        <v>6.5214113389626058E-3</v>
      </c>
      <c r="R113" s="122">
        <v>1.0796701666963279E-2</v>
      </c>
      <c r="S113" s="122">
        <v>1.034873830450808E-2</v>
      </c>
      <c r="T113" s="122">
        <v>1.2093181947419299E-2</v>
      </c>
      <c r="U113" s="122">
        <v>1.3152950018789928E-2</v>
      </c>
      <c r="V113" s="124">
        <v>2.62982689747004E-2</v>
      </c>
      <c r="W113" s="122">
        <v>7.9631703371904946E-3</v>
      </c>
      <c r="X113" s="122">
        <v>0</v>
      </c>
      <c r="Y113" s="122">
        <v>0</v>
      </c>
      <c r="Z113" s="122">
        <v>2.4271844660194173E-3</v>
      </c>
      <c r="AA113" s="122">
        <v>0</v>
      </c>
      <c r="AB113" s="122">
        <v>8.2070973458795732E-3</v>
      </c>
      <c r="AC113" s="122">
        <v>9.290860826697004E-3</v>
      </c>
      <c r="AD113" s="122">
        <v>0</v>
      </c>
      <c r="AE113" s="122">
        <v>5.8327128319682307E-3</v>
      </c>
      <c r="AF113" s="122">
        <v>1.3966555183946489E-2</v>
      </c>
      <c r="AG113" s="122">
        <v>1.4045519786754153E-2</v>
      </c>
      <c r="AH113" s="122">
        <v>8.918296892980437E-3</v>
      </c>
      <c r="AI113" s="124">
        <v>1.0981912144702842E-2</v>
      </c>
      <c r="AJ113" s="122">
        <v>8.3974988372693925E-3</v>
      </c>
      <c r="AK113" s="122">
        <v>1.1696257197696737E-2</v>
      </c>
      <c r="AL113" s="122">
        <v>1.3186617930754391E-2</v>
      </c>
      <c r="AM113" s="122">
        <v>0</v>
      </c>
      <c r="AN113" s="122">
        <v>0</v>
      </c>
      <c r="AO113" s="122">
        <v>4.4828268178521988E-3</v>
      </c>
      <c r="AP113" s="122">
        <v>1.9112934959806622E-3</v>
      </c>
      <c r="AQ113" s="122">
        <v>4.3807437741059949E-3</v>
      </c>
      <c r="AR113" s="122">
        <v>7.0662231942952543E-3</v>
      </c>
      <c r="AS113" s="122">
        <v>1.542959925665135E-2</v>
      </c>
      <c r="AT113" s="122">
        <v>9.7246915575669411E-3</v>
      </c>
      <c r="AU113" s="122">
        <v>1.0469093282217916E-2</v>
      </c>
      <c r="AV113" s="122">
        <v>9.6918940068764E-3</v>
      </c>
      <c r="AW113" s="122">
        <v>1.1506119711888693E-2</v>
      </c>
      <c r="AX113" s="122">
        <v>7.7469271828020173E-3</v>
      </c>
      <c r="AY113" s="122">
        <v>1.0084008070246097E-2</v>
      </c>
      <c r="AZ113" s="122">
        <v>1.1129490085564337E-2</v>
      </c>
      <c r="BA113" s="122">
        <v>9.4966268811624288E-3</v>
      </c>
      <c r="BB113" s="122">
        <v>1.462813790998572E-2</v>
      </c>
      <c r="BC113" s="122">
        <v>1.0792962397121877E-2</v>
      </c>
      <c r="BD113" s="122">
        <v>9.4037014815156698E-3</v>
      </c>
      <c r="BE113" s="122">
        <v>2.1634760802256965E-2</v>
      </c>
      <c r="BF113" s="122">
        <v>0</v>
      </c>
      <c r="BG113" s="122">
        <v>5.1413881748071976E-3</v>
      </c>
      <c r="BH113" s="122">
        <v>5.6441176373736744E-3</v>
      </c>
      <c r="BI113" s="122">
        <v>6.4748896691685723E-3</v>
      </c>
      <c r="BJ113" s="122">
        <v>8.3255086071987484E-3</v>
      </c>
      <c r="BK113" s="122">
        <v>1.0797274828662962E-2</v>
      </c>
      <c r="BL113" s="124">
        <v>6.9787985865724378E-3</v>
      </c>
      <c r="BM113" s="124">
        <v>1.3477819166948865E-2</v>
      </c>
      <c r="BN113" s="122">
        <v>1.2137736401848762E-2</v>
      </c>
      <c r="BO113" s="122">
        <v>1.1297082743497932E-2</v>
      </c>
      <c r="BP113" s="122">
        <v>9.6184144596486339E-3</v>
      </c>
      <c r="BQ113" s="122">
        <v>1.2554905691400654E-2</v>
      </c>
      <c r="BR113" s="122">
        <v>8.7976539589442824E-3</v>
      </c>
      <c r="BS113" s="122">
        <v>8.3152834275450373E-3</v>
      </c>
      <c r="BT113" s="122">
        <v>1.7347195017829341E-2</v>
      </c>
      <c r="BU113" s="122">
        <v>1.3665152051971025E-2</v>
      </c>
      <c r="BV113" s="122">
        <v>2.482776072618037E-2</v>
      </c>
      <c r="BW113" s="122">
        <v>4.8365821486149787E-3</v>
      </c>
      <c r="BX113" s="122">
        <v>3.5261990402375544E-3</v>
      </c>
      <c r="BY113" s="122">
        <v>0</v>
      </c>
      <c r="BZ113" s="122">
        <v>1.2946005683612252E-2</v>
      </c>
      <c r="CA113" s="122">
        <v>5.282607200070762E-3</v>
      </c>
      <c r="CB113" s="122">
        <v>0</v>
      </c>
      <c r="CC113" s="122">
        <v>0</v>
      </c>
      <c r="CD113" s="122">
        <v>9.2592592592592587E-3</v>
      </c>
      <c r="CE113" s="122">
        <v>9.2369477911646587E-3</v>
      </c>
      <c r="CF113" s="122">
        <v>1.1367050575863796E-2</v>
      </c>
      <c r="CG113" s="122">
        <v>2.065131847660414E-2</v>
      </c>
      <c r="CH113" s="122">
        <v>3.0894111945723285E-3</v>
      </c>
      <c r="CI113" s="122">
        <v>1.9164461550797852E-3</v>
      </c>
      <c r="CJ113" s="122">
        <v>7.1976371894467749E-3</v>
      </c>
      <c r="CK113" s="122">
        <v>9.5240421011502114E-3</v>
      </c>
      <c r="CL113" s="122">
        <v>3.7100015458339775E-3</v>
      </c>
      <c r="CM113" s="122">
        <v>1.7056260201560369E-2</v>
      </c>
      <c r="CN113" s="122">
        <v>8.3385565014558755E-3</v>
      </c>
      <c r="CO113" s="122">
        <v>2.958516568762773E-3</v>
      </c>
      <c r="CP113" s="122">
        <v>3.4914997978235263E-3</v>
      </c>
      <c r="CQ113" s="122">
        <v>5.7857963509628336E-3</v>
      </c>
      <c r="CR113" s="122">
        <v>1.6823366039110343E-2</v>
      </c>
      <c r="CS113" s="122">
        <v>1.1031390134529149E-2</v>
      </c>
      <c r="CT113" s="122">
        <v>1.2046233040549591E-2</v>
      </c>
      <c r="CU113" s="122">
        <v>3.5033142693053194E-2</v>
      </c>
      <c r="CV113" s="122">
        <v>4.1894295849517369E-3</v>
      </c>
      <c r="CW113" s="122">
        <v>9.0490407091115277E-3</v>
      </c>
      <c r="CX113" s="122">
        <v>5.8989773318389258E-3</v>
      </c>
      <c r="CY113" s="122">
        <v>1.0984835273363426E-2</v>
      </c>
      <c r="CZ113" s="122">
        <v>2.0351413541048385E-2</v>
      </c>
      <c r="DA113" s="122">
        <v>1.2292299297285364E-2</v>
      </c>
      <c r="DB113" s="122">
        <v>1.3565814675384718E-2</v>
      </c>
      <c r="DC113" s="122">
        <v>1.719942203858146E-2</v>
      </c>
      <c r="DD113" s="122">
        <v>1.6437355412151466E-2</v>
      </c>
      <c r="DE113" s="122">
        <v>1.4690982776089158E-2</v>
      </c>
      <c r="DF113" s="122">
        <v>0</v>
      </c>
      <c r="DG113" s="127">
        <v>1.9986771345584216E-3</v>
      </c>
      <c r="DH113" s="127">
        <v>9.5901566037647039E-3</v>
      </c>
      <c r="DI113" s="121"/>
    </row>
    <row r="114" spans="2:113" x14ac:dyDescent="0.15">
      <c r="B114" s="265" t="s">
        <v>519</v>
      </c>
      <c r="C114" s="266" t="s">
        <v>96</v>
      </c>
      <c r="D114" s="122">
        <v>0.20902512061221096</v>
      </c>
      <c r="E114" s="122">
        <v>0.10285659813796828</v>
      </c>
      <c r="F114" s="122">
        <v>0.16790870982766651</v>
      </c>
      <c r="G114" s="122">
        <v>0.22749031228630043</v>
      </c>
      <c r="H114" s="122">
        <v>0.12490450725744844</v>
      </c>
      <c r="I114" s="122">
        <v>0</v>
      </c>
      <c r="J114" s="122">
        <v>0.26736193410760845</v>
      </c>
      <c r="K114" s="122">
        <v>0.14713000062496961</v>
      </c>
      <c r="L114" s="122">
        <v>9.6559180219986843E-2</v>
      </c>
      <c r="M114" s="122">
        <v>8.932902182700081E-2</v>
      </c>
      <c r="N114" s="122">
        <v>0</v>
      </c>
      <c r="O114" s="122">
        <v>0.30678801668562761</v>
      </c>
      <c r="P114" s="122">
        <v>0.2860646034162016</v>
      </c>
      <c r="Q114" s="122">
        <v>0.16767189384800965</v>
      </c>
      <c r="R114" s="122">
        <v>0.22856973364181052</v>
      </c>
      <c r="S114" s="122">
        <v>6.5034023249220307E-2</v>
      </c>
      <c r="T114" s="122">
        <v>0.23547586102318177</v>
      </c>
      <c r="U114" s="122">
        <v>0.28955279969936115</v>
      </c>
      <c r="V114" s="124">
        <v>0.10486018641810919</v>
      </c>
      <c r="W114" s="122">
        <v>0.11173323379370412</v>
      </c>
      <c r="X114" s="122">
        <v>0</v>
      </c>
      <c r="Y114" s="122">
        <v>6.25E-2</v>
      </c>
      <c r="Z114" s="122">
        <v>0.12135922330097088</v>
      </c>
      <c r="AA114" s="122">
        <v>0.125</v>
      </c>
      <c r="AB114" s="122">
        <v>9.9698299506308277E-2</v>
      </c>
      <c r="AC114" s="122">
        <v>0.13503981797497155</v>
      </c>
      <c r="AD114" s="122">
        <v>1.6949152542372881E-2</v>
      </c>
      <c r="AE114" s="122">
        <v>8.7366592206502849E-2</v>
      </c>
      <c r="AF114" s="122">
        <v>0.22748361204013379</v>
      </c>
      <c r="AG114" s="122">
        <v>0.32089399220832476</v>
      </c>
      <c r="AH114" s="122">
        <v>0.39211737629459148</v>
      </c>
      <c r="AI114" s="124">
        <v>0.25742894056847543</v>
      </c>
      <c r="AJ114" s="122">
        <v>0.19911115704614749</v>
      </c>
      <c r="AK114" s="122">
        <v>0.3012236084452975</v>
      </c>
      <c r="AL114" s="122">
        <v>0.2263808508478018</v>
      </c>
      <c r="AM114" s="122">
        <v>0</v>
      </c>
      <c r="AN114" s="122">
        <v>0</v>
      </c>
      <c r="AO114" s="122">
        <v>0.22242731887401937</v>
      </c>
      <c r="AP114" s="122">
        <v>0.11681376131317106</v>
      </c>
      <c r="AQ114" s="122">
        <v>7.518689586210181E-2</v>
      </c>
      <c r="AR114" s="122">
        <v>0.16838576919592593</v>
      </c>
      <c r="AS114" s="122">
        <v>0.23432531732974163</v>
      </c>
      <c r="AT114" s="122">
        <v>0.3482975055223318</v>
      </c>
      <c r="AU114" s="122">
        <v>0.26946981422826316</v>
      </c>
      <c r="AV114" s="122">
        <v>0.27201072252145753</v>
      </c>
      <c r="AW114" s="122">
        <v>0.28117868979790717</v>
      </c>
      <c r="AX114" s="122">
        <v>0.25839087214142303</v>
      </c>
      <c r="AY114" s="122">
        <v>0.26590776970162128</v>
      </c>
      <c r="AZ114" s="122">
        <v>0.23762992913884295</v>
      </c>
      <c r="BA114" s="122">
        <v>0.17310153952603355</v>
      </c>
      <c r="BB114" s="122">
        <v>0.23124884184824671</v>
      </c>
      <c r="BC114" s="122">
        <v>0.22113252180769799</v>
      </c>
      <c r="BD114" s="122">
        <v>0.19628928785710989</v>
      </c>
      <c r="BE114" s="122">
        <v>0.1383436814289721</v>
      </c>
      <c r="BF114" s="122">
        <v>0</v>
      </c>
      <c r="BG114" s="122">
        <v>9.6401028277634956E-2</v>
      </c>
      <c r="BH114" s="122">
        <v>0.18276206125547043</v>
      </c>
      <c r="BI114" s="122">
        <v>0.18364848758174146</v>
      </c>
      <c r="BJ114" s="122">
        <v>0.2046322378716745</v>
      </c>
      <c r="BK114" s="122">
        <v>0.27852913743460805</v>
      </c>
      <c r="BL114" s="124">
        <v>0.24514134275618374</v>
      </c>
      <c r="BM114" s="124">
        <v>0.32981149113895475</v>
      </c>
      <c r="BN114" s="122">
        <v>0.34276848015211037</v>
      </c>
      <c r="BO114" s="122">
        <v>0.32920448552474535</v>
      </c>
      <c r="BP114" s="122">
        <v>0.4071192797036991</v>
      </c>
      <c r="BQ114" s="122">
        <v>0.1307088217101606</v>
      </c>
      <c r="BR114" s="122">
        <v>8.16602752086623E-2</v>
      </c>
      <c r="BS114" s="122">
        <v>0.11851656188916478</v>
      </c>
      <c r="BT114" s="122">
        <v>0.4540003013409673</v>
      </c>
      <c r="BU114" s="122">
        <v>0.43822018549504282</v>
      </c>
      <c r="BV114" s="122">
        <v>0.30032284660092734</v>
      </c>
      <c r="BW114" s="122">
        <v>0.17404995707795062</v>
      </c>
      <c r="BX114" s="122">
        <v>0.10239233604058222</v>
      </c>
      <c r="BY114" s="122">
        <v>0</v>
      </c>
      <c r="BZ114" s="122">
        <v>0.292863909062204</v>
      </c>
      <c r="CA114" s="122">
        <v>0.58044305103735661</v>
      </c>
      <c r="CB114" s="122">
        <v>0</v>
      </c>
      <c r="CC114" s="122">
        <v>0.29166666666666669</v>
      </c>
      <c r="CD114" s="122">
        <v>0.19753086419753085</v>
      </c>
      <c r="CE114" s="122">
        <v>0.46345381526104418</v>
      </c>
      <c r="CF114" s="122">
        <v>0.31477215823735605</v>
      </c>
      <c r="CG114" s="122">
        <v>0.19889222063936401</v>
      </c>
      <c r="CH114" s="122">
        <v>0.59552944027138355</v>
      </c>
      <c r="CI114" s="122">
        <v>6.6714778285622639E-2</v>
      </c>
      <c r="CJ114" s="122">
        <v>0.15775235164180587</v>
      </c>
      <c r="CK114" s="122">
        <v>0.35012658021766913</v>
      </c>
      <c r="CL114" s="122">
        <v>0.19407945586643993</v>
      </c>
      <c r="CM114" s="122">
        <v>0.24495724703873972</v>
      </c>
      <c r="CN114" s="122">
        <v>0.34749644956799769</v>
      </c>
      <c r="CO114" s="122">
        <v>0.60884719502669615</v>
      </c>
      <c r="CP114" s="122">
        <v>0.33655174838698337</v>
      </c>
      <c r="CQ114" s="122">
        <v>0.45528857518236943</v>
      </c>
      <c r="CR114" s="122">
        <v>0.49302251462653951</v>
      </c>
      <c r="CS114" s="122">
        <v>0.65003668976763151</v>
      </c>
      <c r="CT114" s="122">
        <v>0.65010907629599857</v>
      </c>
      <c r="CU114" s="122">
        <v>0.53009962749367856</v>
      </c>
      <c r="CV114" s="122">
        <v>0.1220934516478774</v>
      </c>
      <c r="CW114" s="122">
        <v>9.3915619431137035E-2</v>
      </c>
      <c r="CX114" s="122">
        <v>0.28124178835541874</v>
      </c>
      <c r="CY114" s="122">
        <v>0.46501796233508519</v>
      </c>
      <c r="CZ114" s="122">
        <v>0.33253380383611542</v>
      </c>
      <c r="DA114" s="122">
        <v>0.31045657706742646</v>
      </c>
      <c r="DB114" s="122">
        <v>0.31404794927679808</v>
      </c>
      <c r="DC114" s="122">
        <v>0.28967781185834873</v>
      </c>
      <c r="DD114" s="122">
        <v>0.35285522951418485</v>
      </c>
      <c r="DE114" s="122">
        <v>0.33433524710120455</v>
      </c>
      <c r="DF114" s="122">
        <v>0</v>
      </c>
      <c r="DG114" s="127">
        <v>7.4195496505909762E-3</v>
      </c>
      <c r="DH114" s="127">
        <v>0.29031845925941863</v>
      </c>
    </row>
    <row r="115" spans="2:113" x14ac:dyDescent="0.15">
      <c r="B115" s="265" t="s">
        <v>520</v>
      </c>
      <c r="C115" s="266" t="s">
        <v>97</v>
      </c>
      <c r="D115" s="122">
        <v>0.15101064714689735</v>
      </c>
      <c r="E115" s="122">
        <v>3.2315465031298653E-2</v>
      </c>
      <c r="F115" s="122">
        <v>0.22830305853128396</v>
      </c>
      <c r="G115" s="122">
        <v>6.8171111617658237E-2</v>
      </c>
      <c r="H115" s="122">
        <v>0.3147440794499618</v>
      </c>
      <c r="I115" s="122">
        <v>0</v>
      </c>
      <c r="J115" s="122">
        <v>-3.6501540649442998E-2</v>
      </c>
      <c r="K115" s="122">
        <v>9.1749012200795801E-2</v>
      </c>
      <c r="L115" s="122">
        <v>9.6794208893485001E-2</v>
      </c>
      <c r="M115" s="122">
        <v>0.10913500404203719</v>
      </c>
      <c r="N115" s="122">
        <v>0</v>
      </c>
      <c r="O115" s="122">
        <v>-3.3750474023511563E-2</v>
      </c>
      <c r="P115" s="122">
        <v>-1.7757483510908167E-3</v>
      </c>
      <c r="Q115" s="122">
        <v>0.15285735826296742</v>
      </c>
      <c r="R115" s="122">
        <v>6.6381918490834663E-2</v>
      </c>
      <c r="S115" s="122">
        <v>7.6339665438049334E-2</v>
      </c>
      <c r="T115" s="122">
        <v>9.1096916049055107E-2</v>
      </c>
      <c r="U115" s="122">
        <v>0.12838645758600664</v>
      </c>
      <c r="V115" s="124">
        <v>0.10552596537949401</v>
      </c>
      <c r="W115" s="122">
        <v>0.26776160258803033</v>
      </c>
      <c r="X115" s="122">
        <v>0</v>
      </c>
      <c r="Y115" s="122">
        <v>0.25</v>
      </c>
      <c r="Z115" s="122">
        <v>7.6456310679611644E-2</v>
      </c>
      <c r="AA115" s="122">
        <v>0.375</v>
      </c>
      <c r="AB115" s="122">
        <v>1.1435081649014727E-2</v>
      </c>
      <c r="AC115" s="122">
        <v>0.13409177095183922</v>
      </c>
      <c r="AD115" s="122">
        <v>0.10169491525423729</v>
      </c>
      <c r="AE115" s="122">
        <v>0.21059816331595929</v>
      </c>
      <c r="AF115" s="122">
        <v>6.0457525083612039E-2</v>
      </c>
      <c r="AG115" s="122">
        <v>5.9565306540906297E-2</v>
      </c>
      <c r="AH115" s="122">
        <v>-6.5304948216340628E-2</v>
      </c>
      <c r="AI115" s="124">
        <v>2.2609819121447029E-2</v>
      </c>
      <c r="AJ115" s="122">
        <v>0.10803059273422562</v>
      </c>
      <c r="AK115" s="122">
        <v>1.1816218809980806E-2</v>
      </c>
      <c r="AL115" s="122">
        <v>7.4855315260432528E-2</v>
      </c>
      <c r="AM115" s="122">
        <v>0</v>
      </c>
      <c r="AN115" s="122">
        <v>0</v>
      </c>
      <c r="AO115" s="122">
        <v>7.4494033884896824E-2</v>
      </c>
      <c r="AP115" s="122">
        <v>0.22766878408004948</v>
      </c>
      <c r="AQ115" s="122">
        <v>3.5712585114994525E-3</v>
      </c>
      <c r="AR115" s="122">
        <v>-6.8332707812965099E-3</v>
      </c>
      <c r="AS115" s="122">
        <v>0.10958425328411774</v>
      </c>
      <c r="AT115" s="122">
        <v>3.1403211033888261E-2</v>
      </c>
      <c r="AU115" s="122">
        <v>9.3203631381312116E-2</v>
      </c>
      <c r="AV115" s="122">
        <v>6.7441995987379391E-2</v>
      </c>
      <c r="AW115" s="122">
        <v>6.6769264910918032E-3</v>
      </c>
      <c r="AX115" s="122">
        <v>-1.8686646099603351E-2</v>
      </c>
      <c r="AY115" s="122">
        <v>-9.6765062369627911E-2</v>
      </c>
      <c r="AZ115" s="122">
        <v>-8.8627499029998568E-3</v>
      </c>
      <c r="BA115" s="122">
        <v>-4.3245113302196853E-2</v>
      </c>
      <c r="BB115" s="122">
        <v>-2.2781526253256449E-3</v>
      </c>
      <c r="BC115" s="122">
        <v>5.0219309053274853E-2</v>
      </c>
      <c r="BD115" s="122">
        <v>1.6576668051260749E-3</v>
      </c>
      <c r="BE115" s="122">
        <v>-3.4365943124886576E-2</v>
      </c>
      <c r="BF115" s="122">
        <v>0</v>
      </c>
      <c r="BG115" s="122">
        <v>3.3419023136246784E-2</v>
      </c>
      <c r="BH115" s="122">
        <v>-2.3465567260166163E-2</v>
      </c>
      <c r="BI115" s="122">
        <v>5.9047128177044744E-2</v>
      </c>
      <c r="BJ115" s="122">
        <v>4.8513302034428794E-2</v>
      </c>
      <c r="BK115" s="122">
        <v>-2.527474755667302E-2</v>
      </c>
      <c r="BL115" s="124">
        <v>-0.13153710247349823</v>
      </c>
      <c r="BM115" s="124">
        <v>3.6628390234892096E-2</v>
      </c>
      <c r="BN115" s="122">
        <v>3.6126208541857253E-2</v>
      </c>
      <c r="BO115" s="122">
        <v>9.0036639187276203E-3</v>
      </c>
      <c r="BP115" s="122">
        <v>1.4670406587219183E-2</v>
      </c>
      <c r="BQ115" s="122">
        <v>-0.19364777362804281</v>
      </c>
      <c r="BR115" s="122">
        <v>-3.6431310624859013E-2</v>
      </c>
      <c r="BS115" s="122">
        <v>0.10183316604152359</v>
      </c>
      <c r="BT115" s="122">
        <v>4.2910953744161519E-2</v>
      </c>
      <c r="BU115" s="122">
        <v>6.9911924767527764E-2</v>
      </c>
      <c r="BV115" s="122">
        <v>0.21762554692091687</v>
      </c>
      <c r="BW115" s="122">
        <v>0.1858587550511924</v>
      </c>
      <c r="BX115" s="122">
        <v>0.19523123558367875</v>
      </c>
      <c r="BY115" s="122">
        <v>0.44307209886180582</v>
      </c>
      <c r="BZ115" s="122">
        <v>-0.19204294284812126</v>
      </c>
      <c r="CA115" s="122">
        <v>4.8305143048088927E-3</v>
      </c>
      <c r="CB115" s="122">
        <v>0</v>
      </c>
      <c r="CC115" s="122">
        <v>0.10416666666666667</v>
      </c>
      <c r="CD115" s="122">
        <v>-0.47376543209876543</v>
      </c>
      <c r="CE115" s="122">
        <v>4.9196787148594379E-2</v>
      </c>
      <c r="CF115" s="122">
        <v>5.8637956935403107E-2</v>
      </c>
      <c r="CG115" s="122">
        <v>0.28931769956465864</v>
      </c>
      <c r="CH115" s="122">
        <v>3.3801793070026655E-2</v>
      </c>
      <c r="CI115" s="122">
        <v>0.16479833213054285</v>
      </c>
      <c r="CJ115" s="122">
        <v>8.2822466555806509E-2</v>
      </c>
      <c r="CK115" s="122">
        <v>0.11953079847289719</v>
      </c>
      <c r="CL115" s="122">
        <v>0.12729942804142835</v>
      </c>
      <c r="CM115" s="122">
        <v>0.10350559307566751</v>
      </c>
      <c r="CN115" s="122">
        <v>-5.6584762101221028E-3</v>
      </c>
      <c r="CO115" s="122">
        <v>-5.3044650595448269E-3</v>
      </c>
      <c r="CP115" s="122">
        <v>3.1353175928693237E-2</v>
      </c>
      <c r="CQ115" s="122">
        <v>4.4994530292285792E-3</v>
      </c>
      <c r="CR115" s="122">
        <v>2.8319712249869101E-2</v>
      </c>
      <c r="CS115" s="122">
        <v>8.1777415409702413E-3</v>
      </c>
      <c r="CT115" s="122">
        <v>1.5505099795242743E-2</v>
      </c>
      <c r="CU115" s="122">
        <v>-1.5155503441894598E-2</v>
      </c>
      <c r="CV115" s="122">
        <v>6.5146682666498243E-2</v>
      </c>
      <c r="CW115" s="122">
        <v>-1.7079775046865236E-2</v>
      </c>
      <c r="CX115" s="122">
        <v>1.180331737034316E-2</v>
      </c>
      <c r="CY115" s="122">
        <v>8.9038845270591513E-2</v>
      </c>
      <c r="CZ115" s="122">
        <v>-0.15298116091682995</v>
      </c>
      <c r="DA115" s="122">
        <v>-1.0559464154055708E-2</v>
      </c>
      <c r="DB115" s="122">
        <v>7.9466349646654777E-2</v>
      </c>
      <c r="DC115" s="122">
        <v>0.104704808740399</v>
      </c>
      <c r="DD115" s="122">
        <v>0.21502496042858882</v>
      </c>
      <c r="DE115" s="122">
        <v>2.0409771473601263E-2</v>
      </c>
      <c r="DF115" s="122">
        <v>0</v>
      </c>
      <c r="DG115" s="127">
        <v>0.57177982917780956</v>
      </c>
      <c r="DH115" s="127">
        <v>6.9046868160058741E-2</v>
      </c>
    </row>
    <row r="116" spans="2:113" x14ac:dyDescent="0.15">
      <c r="B116" s="265" t="s">
        <v>521</v>
      </c>
      <c r="C116" s="266" t="s">
        <v>98</v>
      </c>
      <c r="D116" s="122">
        <v>0.16334636499750457</v>
      </c>
      <c r="E116" s="122">
        <v>0.14778685138699119</v>
      </c>
      <c r="F116" s="122">
        <v>0.14578481602235677</v>
      </c>
      <c r="G116" s="122">
        <v>9.0859357191702753E-2</v>
      </c>
      <c r="H116" s="122">
        <v>5.5003819709702063E-2</v>
      </c>
      <c r="I116" s="122">
        <v>0</v>
      </c>
      <c r="J116" s="122">
        <v>0.1090305759658687</v>
      </c>
      <c r="K116" s="122">
        <v>5.9210663370530596E-2</v>
      </c>
      <c r="L116" s="122">
        <v>8.2401052928457272E-2</v>
      </c>
      <c r="M116" s="122">
        <v>4.9312853678253839E-2</v>
      </c>
      <c r="N116" s="122">
        <v>0</v>
      </c>
      <c r="O116" s="122">
        <v>0.15434205536594614</v>
      </c>
      <c r="P116" s="122">
        <v>9.1577879249112121E-2</v>
      </c>
      <c r="Q116" s="122">
        <v>8.0292521109770809E-2</v>
      </c>
      <c r="R116" s="122">
        <v>4.9237705404283086E-2</v>
      </c>
      <c r="S116" s="122">
        <v>3.3952367451091578E-2</v>
      </c>
      <c r="T116" s="122">
        <v>7.0360331330439563E-2</v>
      </c>
      <c r="U116" s="122">
        <v>0.12377438420279457</v>
      </c>
      <c r="V116" s="124">
        <v>0.10086551264980026</v>
      </c>
      <c r="W116" s="122">
        <v>9.5184770436730126E-2</v>
      </c>
      <c r="X116" s="122">
        <v>0</v>
      </c>
      <c r="Y116" s="122">
        <v>0.125</v>
      </c>
      <c r="Z116" s="122">
        <v>0.16019417475728157</v>
      </c>
      <c r="AA116" s="122">
        <v>0.125</v>
      </c>
      <c r="AB116" s="122">
        <v>0.27168867884720876</v>
      </c>
      <c r="AC116" s="122">
        <v>0.10227531285551764</v>
      </c>
      <c r="AD116" s="122">
        <v>1.6949152542372881E-2</v>
      </c>
      <c r="AE116" s="122">
        <v>0.12062546537602382</v>
      </c>
      <c r="AF116" s="122">
        <v>8.8979264214046824E-2</v>
      </c>
      <c r="AG116" s="122">
        <v>0.14435103547262662</v>
      </c>
      <c r="AH116" s="122">
        <v>4.5454545454545456E-2</v>
      </c>
      <c r="AI116" s="124">
        <v>0.17118863049095606</v>
      </c>
      <c r="AJ116" s="122">
        <v>9.7953594129502358E-2</v>
      </c>
      <c r="AK116" s="122">
        <v>0.13309740882917467</v>
      </c>
      <c r="AL116" s="122">
        <v>0.10249771550411209</v>
      </c>
      <c r="AM116" s="122">
        <v>0</v>
      </c>
      <c r="AN116" s="122">
        <v>0</v>
      </c>
      <c r="AO116" s="122">
        <v>5.3991693585602213E-2</v>
      </c>
      <c r="AP116" s="122">
        <v>2.6814323458316938E-2</v>
      </c>
      <c r="AQ116" s="122">
        <v>3.2331793724108375E-2</v>
      </c>
      <c r="AR116" s="122">
        <v>2.7941347759127204E-2</v>
      </c>
      <c r="AS116" s="122">
        <v>6.69269523557844E-2</v>
      </c>
      <c r="AT116" s="122">
        <v>0.10417676849307689</v>
      </c>
      <c r="AU116" s="122">
        <v>0.10449617488579327</v>
      </c>
      <c r="AV116" s="122">
        <v>0.11992241156833526</v>
      </c>
      <c r="AW116" s="122">
        <v>0.15163956175433349</v>
      </c>
      <c r="AX116" s="122">
        <v>0.18731697762107635</v>
      </c>
      <c r="AY116" s="122">
        <v>0.15395780218778141</v>
      </c>
      <c r="AZ116" s="122">
        <v>0.16338908288917478</v>
      </c>
      <c r="BA116" s="122">
        <v>0.19846047396644179</v>
      </c>
      <c r="BB116" s="122">
        <v>0.19069990516780938</v>
      </c>
      <c r="BC116" s="122">
        <v>0.16357005568971464</v>
      </c>
      <c r="BD116" s="122">
        <v>0.18962785187920186</v>
      </c>
      <c r="BE116" s="122">
        <v>0.22921077668461315</v>
      </c>
      <c r="BF116" s="122">
        <v>0</v>
      </c>
      <c r="BG116" s="122">
        <v>0.10796915167095116</v>
      </c>
      <c r="BH116" s="122">
        <v>0.10308253122540577</v>
      </c>
      <c r="BI116" s="122">
        <v>0.15523628515285248</v>
      </c>
      <c r="BJ116" s="122">
        <v>0.12845070422535212</v>
      </c>
      <c r="BK116" s="122">
        <v>0.12951660651283506</v>
      </c>
      <c r="BL116" s="124">
        <v>3.1978798586572439E-2</v>
      </c>
      <c r="BM116" s="124">
        <v>3.6519615388562222E-2</v>
      </c>
      <c r="BN116" s="122">
        <v>2.8843566700747995E-2</v>
      </c>
      <c r="BO116" s="122">
        <v>8.269145363199823E-2</v>
      </c>
      <c r="BP116" s="122">
        <v>6.4947542965178448E-2</v>
      </c>
      <c r="BQ116" s="122">
        <v>0.55053672515444063</v>
      </c>
      <c r="BR116" s="122">
        <v>0.1658019399954884</v>
      </c>
      <c r="BS116" s="122">
        <v>0.17805483649426807</v>
      </c>
      <c r="BT116" s="122">
        <v>5.119783034503541E-2</v>
      </c>
      <c r="BU116" s="122">
        <v>9.7188782023928666E-2</v>
      </c>
      <c r="BV116" s="122">
        <v>7.5913847711095148E-2</v>
      </c>
      <c r="BW116" s="122">
        <v>0.28427377986223068</v>
      </c>
      <c r="BX116" s="122">
        <v>0.28292665682748136</v>
      </c>
      <c r="BY116" s="122">
        <v>0.37561951259312676</v>
      </c>
      <c r="BZ116" s="122">
        <v>0.55850963056520364</v>
      </c>
      <c r="CA116" s="122">
        <v>0.10577499533164945</v>
      </c>
      <c r="CB116" s="122">
        <v>0</v>
      </c>
      <c r="CC116" s="122">
        <v>0.14583333333333334</v>
      </c>
      <c r="CD116" s="122">
        <v>0.5570987654320988</v>
      </c>
      <c r="CE116" s="122">
        <v>0.10903614457831326</v>
      </c>
      <c r="CF116" s="122">
        <v>0.16690035052578869</v>
      </c>
      <c r="CG116" s="122">
        <v>8.4687341229914032E-2</v>
      </c>
      <c r="CH116" s="122">
        <v>7.0208383813908412E-2</v>
      </c>
      <c r="CI116" s="122">
        <v>0.20124689279127575</v>
      </c>
      <c r="CJ116" s="122">
        <v>0.19078702439750814</v>
      </c>
      <c r="CK116" s="122">
        <v>9.8048792400302814E-2</v>
      </c>
      <c r="CL116" s="122">
        <v>5.3485855619106508E-2</v>
      </c>
      <c r="CM116" s="122">
        <v>0.10344569400560057</v>
      </c>
      <c r="CN116" s="122">
        <v>0</v>
      </c>
      <c r="CO116" s="122">
        <v>2.9783113450818004E-2</v>
      </c>
      <c r="CP116" s="122">
        <v>6.3008737539776025E-2</v>
      </c>
      <c r="CQ116" s="122">
        <v>6.3058308733391605E-2</v>
      </c>
      <c r="CR116" s="122">
        <v>8.627950918569445E-3</v>
      </c>
      <c r="CS116" s="122">
        <v>2.2062780269058297E-2</v>
      </c>
      <c r="CT116" s="122">
        <v>7.809001664848729E-2</v>
      </c>
      <c r="CU116" s="122">
        <v>4.340855248988968E-2</v>
      </c>
      <c r="CV116" s="122">
        <v>0.33882801233671223</v>
      </c>
      <c r="CW116" s="122">
        <v>7.5447244786965684E-2</v>
      </c>
      <c r="CX116" s="122">
        <v>3.0647868592235873E-2</v>
      </c>
      <c r="CY116" s="122">
        <v>8.7502363465142785E-2</v>
      </c>
      <c r="CZ116" s="122">
        <v>0.19198464903365342</v>
      </c>
      <c r="DA116" s="122">
        <v>6.7872153422557688E-2</v>
      </c>
      <c r="DB116" s="122">
        <v>0.16288224027475068</v>
      </c>
      <c r="DC116" s="122">
        <v>0.19985297472686253</v>
      </c>
      <c r="DD116" s="122">
        <v>3.0439547059539752E-2</v>
      </c>
      <c r="DE116" s="122">
        <v>0.19481031183158842</v>
      </c>
      <c r="DF116" s="122">
        <v>0</v>
      </c>
      <c r="DG116" s="127">
        <v>3.5156587007160726E-2</v>
      </c>
      <c r="DH116" s="127">
        <v>0.12467647393064085</v>
      </c>
    </row>
    <row r="117" spans="2:113" x14ac:dyDescent="0.15">
      <c r="B117" s="265" t="s">
        <v>522</v>
      </c>
      <c r="C117" s="266" t="s">
        <v>800</v>
      </c>
      <c r="D117" s="122">
        <v>0</v>
      </c>
      <c r="E117" s="122">
        <v>0</v>
      </c>
      <c r="F117" s="122">
        <v>0</v>
      </c>
      <c r="G117" s="122">
        <v>0</v>
      </c>
      <c r="H117" s="122">
        <v>0</v>
      </c>
      <c r="I117" s="122">
        <v>0</v>
      </c>
      <c r="J117" s="122">
        <v>0</v>
      </c>
      <c r="K117" s="122">
        <v>0</v>
      </c>
      <c r="L117" s="122">
        <v>0</v>
      </c>
      <c r="M117" s="122">
        <v>0</v>
      </c>
      <c r="N117" s="122">
        <v>0</v>
      </c>
      <c r="O117" s="122">
        <v>0</v>
      </c>
      <c r="P117" s="122">
        <v>0</v>
      </c>
      <c r="Q117" s="122">
        <v>0</v>
      </c>
      <c r="R117" s="122">
        <v>0</v>
      </c>
      <c r="S117" s="122">
        <v>0</v>
      </c>
      <c r="T117" s="122">
        <v>0</v>
      </c>
      <c r="U117" s="122">
        <v>0</v>
      </c>
      <c r="V117" s="124">
        <v>0</v>
      </c>
      <c r="W117" s="122">
        <v>0</v>
      </c>
      <c r="X117" s="122">
        <v>0</v>
      </c>
      <c r="Y117" s="122">
        <v>0</v>
      </c>
      <c r="Z117" s="122">
        <v>0</v>
      </c>
      <c r="AA117" s="122">
        <v>0</v>
      </c>
      <c r="AB117" s="122">
        <v>0</v>
      </c>
      <c r="AC117" s="122">
        <v>0</v>
      </c>
      <c r="AD117" s="122">
        <v>0</v>
      </c>
      <c r="AE117" s="122">
        <v>0</v>
      </c>
      <c r="AF117" s="122">
        <v>0</v>
      </c>
      <c r="AG117" s="122">
        <v>0</v>
      </c>
      <c r="AH117" s="122">
        <v>0</v>
      </c>
      <c r="AI117" s="124">
        <v>0</v>
      </c>
      <c r="AJ117" s="122">
        <v>0</v>
      </c>
      <c r="AK117" s="122">
        <v>0</v>
      </c>
      <c r="AL117" s="122">
        <v>0</v>
      </c>
      <c r="AM117" s="122">
        <v>0</v>
      </c>
      <c r="AN117" s="122">
        <v>0</v>
      </c>
      <c r="AO117" s="122">
        <v>0</v>
      </c>
      <c r="AP117" s="122">
        <v>0</v>
      </c>
      <c r="AQ117" s="122">
        <v>0</v>
      </c>
      <c r="AR117" s="122">
        <v>0</v>
      </c>
      <c r="AS117" s="122">
        <v>0</v>
      </c>
      <c r="AT117" s="122">
        <v>0</v>
      </c>
      <c r="AU117" s="122">
        <v>0</v>
      </c>
      <c r="AV117" s="122">
        <v>0</v>
      </c>
      <c r="AW117" s="122">
        <v>0</v>
      </c>
      <c r="AX117" s="122">
        <v>0</v>
      </c>
      <c r="AY117" s="122">
        <v>0</v>
      </c>
      <c r="AZ117" s="122">
        <v>0</v>
      </c>
      <c r="BA117" s="122">
        <v>0</v>
      </c>
      <c r="BB117" s="122">
        <v>0</v>
      </c>
      <c r="BC117" s="122">
        <v>0</v>
      </c>
      <c r="BD117" s="122">
        <v>0</v>
      </c>
      <c r="BE117" s="122">
        <v>0</v>
      </c>
      <c r="BF117" s="122">
        <v>0</v>
      </c>
      <c r="BG117" s="122">
        <v>0</v>
      </c>
      <c r="BH117" s="122">
        <v>0</v>
      </c>
      <c r="BI117" s="122">
        <v>0</v>
      </c>
      <c r="BJ117" s="122">
        <v>0</v>
      </c>
      <c r="BK117" s="122">
        <v>0</v>
      </c>
      <c r="BL117" s="124">
        <v>0</v>
      </c>
      <c r="BM117" s="124">
        <v>0</v>
      </c>
      <c r="BN117" s="122">
        <v>0</v>
      </c>
      <c r="BO117" s="122">
        <v>0</v>
      </c>
      <c r="BP117" s="122">
        <v>0</v>
      </c>
      <c r="BQ117" s="122">
        <v>0</v>
      </c>
      <c r="BR117" s="122">
        <v>0</v>
      </c>
      <c r="BS117" s="122">
        <v>2.5294521633472448E-2</v>
      </c>
      <c r="BT117" s="122">
        <v>2.6889658982472E-2</v>
      </c>
      <c r="BU117" s="122">
        <v>0</v>
      </c>
      <c r="BV117" s="122">
        <v>0</v>
      </c>
      <c r="BW117" s="122">
        <v>0</v>
      </c>
      <c r="BX117" s="122">
        <v>0</v>
      </c>
      <c r="BY117" s="122">
        <v>0</v>
      </c>
      <c r="BZ117" s="122">
        <v>0</v>
      </c>
      <c r="CA117" s="122">
        <v>0</v>
      </c>
      <c r="CB117" s="122">
        <v>0</v>
      </c>
      <c r="CC117" s="122">
        <v>0</v>
      </c>
      <c r="CD117" s="122">
        <v>0</v>
      </c>
      <c r="CE117" s="122">
        <v>0</v>
      </c>
      <c r="CF117" s="122">
        <v>0</v>
      </c>
      <c r="CG117" s="122">
        <v>0</v>
      </c>
      <c r="CH117" s="122">
        <v>0</v>
      </c>
      <c r="CI117" s="122">
        <v>0</v>
      </c>
      <c r="CJ117" s="122">
        <v>0</v>
      </c>
      <c r="CK117" s="122">
        <v>0</v>
      </c>
      <c r="CL117" s="122">
        <v>0</v>
      </c>
      <c r="CM117" s="122">
        <v>0</v>
      </c>
      <c r="CN117" s="122">
        <v>0.37277076506850948</v>
      </c>
      <c r="CO117" s="122">
        <v>0.13916530243208253</v>
      </c>
      <c r="CP117" s="122">
        <v>0.1088377489847225</v>
      </c>
      <c r="CQ117" s="122">
        <v>0</v>
      </c>
      <c r="CR117" s="122">
        <v>2.3675643681562593E-3</v>
      </c>
      <c r="CS117" s="122">
        <v>3.6730534039951081E-3</v>
      </c>
      <c r="CT117" s="122">
        <v>0</v>
      </c>
      <c r="CU117" s="122">
        <v>0</v>
      </c>
      <c r="CV117" s="122">
        <v>0</v>
      </c>
      <c r="CW117" s="122">
        <v>0</v>
      </c>
      <c r="CX117" s="122">
        <v>0</v>
      </c>
      <c r="CY117" s="122">
        <v>0</v>
      </c>
      <c r="CZ117" s="122">
        <v>0</v>
      </c>
      <c r="DA117" s="122">
        <v>0</v>
      </c>
      <c r="DB117" s="122">
        <v>0</v>
      </c>
      <c r="DC117" s="122">
        <v>0</v>
      </c>
      <c r="DD117" s="122">
        <v>0</v>
      </c>
      <c r="DE117" s="122">
        <v>0</v>
      </c>
      <c r="DF117" s="122">
        <v>0</v>
      </c>
      <c r="DG117" s="127">
        <v>0</v>
      </c>
      <c r="DH117" s="127">
        <v>2.1785399921593888E-2</v>
      </c>
    </row>
    <row r="118" spans="2:113" x14ac:dyDescent="0.15">
      <c r="B118" s="267" t="s">
        <v>616</v>
      </c>
      <c r="C118" s="268" t="s">
        <v>801</v>
      </c>
      <c r="D118" s="123">
        <v>2.6809183164198967E-2</v>
      </c>
      <c r="E118" s="123">
        <v>2.2592227765244194E-2</v>
      </c>
      <c r="F118" s="123">
        <v>5.7289240801117837E-2</v>
      </c>
      <c r="G118" s="123">
        <v>2.6624116708456803E-2</v>
      </c>
      <c r="H118" s="123">
        <v>1.9098548510313215E-2</v>
      </c>
      <c r="I118" s="123">
        <v>0</v>
      </c>
      <c r="J118" s="123">
        <v>5.2145058070632855E-2</v>
      </c>
      <c r="K118" s="123">
        <v>1.9716055469525786E-2</v>
      </c>
      <c r="L118" s="123">
        <v>9.0843282880511425E-2</v>
      </c>
      <c r="M118" s="123">
        <v>3.637833468067906E-2</v>
      </c>
      <c r="N118" s="123">
        <v>0</v>
      </c>
      <c r="O118" s="123">
        <v>-6.4467197572999624E-3</v>
      </c>
      <c r="P118" s="123">
        <v>2.7143581938102485E-2</v>
      </c>
      <c r="Q118" s="123">
        <v>4.2671893848009651E-2</v>
      </c>
      <c r="R118" s="123">
        <v>3.4940974076051491E-2</v>
      </c>
      <c r="S118" s="123">
        <v>1.9492486532463851E-2</v>
      </c>
      <c r="T118" s="123">
        <v>5.026821085353602E-2</v>
      </c>
      <c r="U118" s="123">
        <v>4.492501110313963E-2</v>
      </c>
      <c r="V118" s="133">
        <v>3.9946737683089213E-2</v>
      </c>
      <c r="W118" s="123">
        <v>9.5806893119323132E-3</v>
      </c>
      <c r="X118" s="123">
        <v>0</v>
      </c>
      <c r="Y118" s="123">
        <v>0</v>
      </c>
      <c r="Z118" s="123">
        <v>-7.0388349514563103E-2</v>
      </c>
      <c r="AA118" s="123">
        <v>0</v>
      </c>
      <c r="AB118" s="123">
        <v>1.2911937212540614E-2</v>
      </c>
      <c r="AC118" s="123">
        <v>5.4986727341676143E-3</v>
      </c>
      <c r="AD118" s="123">
        <v>0.30508474576271188</v>
      </c>
      <c r="AE118" s="123">
        <v>4.4551998014395633E-2</v>
      </c>
      <c r="AF118" s="123">
        <v>2.3513043478260869E-2</v>
      </c>
      <c r="AG118" s="123">
        <v>3.4960016403526757E-2</v>
      </c>
      <c r="AH118" s="123">
        <v>1.7836593785960874E-2</v>
      </c>
      <c r="AI118" s="133">
        <v>9.6899224806201549E-3</v>
      </c>
      <c r="AJ118" s="123">
        <v>5.1108469846519559E-2</v>
      </c>
      <c r="AK118" s="123">
        <v>2.507197696737044E-2</v>
      </c>
      <c r="AL118" s="123">
        <v>2.7198192709919789E-2</v>
      </c>
      <c r="AM118" s="123">
        <v>0</v>
      </c>
      <c r="AN118" s="123">
        <v>0</v>
      </c>
      <c r="AO118" s="123">
        <v>3.5928538466609532E-2</v>
      </c>
      <c r="AP118" s="123">
        <v>3.4909213558940916E-2</v>
      </c>
      <c r="AQ118" s="123">
        <v>2.723679824770249E-2</v>
      </c>
      <c r="AR118" s="123">
        <v>4.1672598325330984E-3</v>
      </c>
      <c r="AS118" s="123">
        <v>4.1463851262073019E-2</v>
      </c>
      <c r="AT118" s="123">
        <v>3.9107537309412209E-2</v>
      </c>
      <c r="AU118" s="123">
        <v>6.0545800574706753E-3</v>
      </c>
      <c r="AV118" s="123">
        <v>4.6236711316089609E-3</v>
      </c>
      <c r="AW118" s="123">
        <v>-4.5696421765622511E-2</v>
      </c>
      <c r="AX118" s="123">
        <v>-8.2503305420890266E-2</v>
      </c>
      <c r="AY118" s="123">
        <v>-3.1593265675997099E-3</v>
      </c>
      <c r="AZ118" s="123">
        <v>-2.7057934611693112E-2</v>
      </c>
      <c r="BA118" s="123">
        <v>8.5625324338349761E-3</v>
      </c>
      <c r="BB118" s="123">
        <v>-5.3018824734851373E-2</v>
      </c>
      <c r="BC118" s="123">
        <v>-1.8037553595189985E-2</v>
      </c>
      <c r="BD118" s="123">
        <v>-4.344548545406994E-2</v>
      </c>
      <c r="BE118" s="123">
        <v>-5.3075006736802738E-2</v>
      </c>
      <c r="BF118" s="123">
        <v>0</v>
      </c>
      <c r="BG118" s="123">
        <v>-1.5424164524421594E-2</v>
      </c>
      <c r="BH118" s="123">
        <v>-3.780307495743861E-3</v>
      </c>
      <c r="BI118" s="123">
        <v>7.731211545275908E-4</v>
      </c>
      <c r="BJ118" s="123">
        <v>7.6369327073552429E-3</v>
      </c>
      <c r="BK118" s="123">
        <v>-7.1170769293158681E-3</v>
      </c>
      <c r="BL118" s="133">
        <v>1.4929328621908128E-2</v>
      </c>
      <c r="BM118" s="133">
        <v>4.6867592279038264E-2</v>
      </c>
      <c r="BN118" s="123">
        <v>4.817425723630319E-2</v>
      </c>
      <c r="BO118" s="123">
        <v>5.4233630332805954E-2</v>
      </c>
      <c r="BP118" s="123">
        <v>4.3556643782898648E-2</v>
      </c>
      <c r="BQ118" s="123">
        <v>5.257244419389441E-2</v>
      </c>
      <c r="BR118" s="123">
        <v>2.3685991427926912E-3</v>
      </c>
      <c r="BS118" s="123">
        <v>3.8089703629351788E-2</v>
      </c>
      <c r="BT118" s="123">
        <v>4.3111847722364524E-2</v>
      </c>
      <c r="BU118" s="123">
        <v>5.7820006534308133E-2</v>
      </c>
      <c r="BV118" s="123">
        <v>1.7158623391889245E-2</v>
      </c>
      <c r="BW118" s="123">
        <v>7.8180942610079351E-2</v>
      </c>
      <c r="BX118" s="123">
        <v>5.9070462117663695E-2</v>
      </c>
      <c r="BY118" s="123">
        <v>7.1837550153644639E-2</v>
      </c>
      <c r="BZ118" s="123">
        <v>-6.5045784654246923E-3</v>
      </c>
      <c r="CA118" s="123">
        <v>8.3543818612467929E-2</v>
      </c>
      <c r="CB118" s="123">
        <v>0</v>
      </c>
      <c r="CC118" s="123">
        <v>4.1666666666666664E-2</v>
      </c>
      <c r="CD118" s="123">
        <v>-5.0925925925925923E-2</v>
      </c>
      <c r="CE118" s="123">
        <v>6.4658634538152612E-2</v>
      </c>
      <c r="CF118" s="123">
        <v>5.5983975963945921E-2</v>
      </c>
      <c r="CG118" s="123">
        <v>2.7156533606957491E-2</v>
      </c>
      <c r="CH118" s="123">
        <v>7.8325660285921972E-2</v>
      </c>
      <c r="CI118" s="123">
        <v>1.7773233902654159E-2</v>
      </c>
      <c r="CJ118" s="123">
        <v>3.2587922861184879E-2</v>
      </c>
      <c r="CK118" s="123">
        <v>5.2984606868706603E-2</v>
      </c>
      <c r="CL118" s="123">
        <v>2.968001236667182E-2</v>
      </c>
      <c r="CM118" s="123">
        <v>2.7313975950523369E-2</v>
      </c>
      <c r="CN118" s="123">
        <v>1.7787862679604256E-3</v>
      </c>
      <c r="CO118" s="123">
        <v>4.4110251554157435E-3</v>
      </c>
      <c r="CP118" s="123">
        <v>1.2120040083683479E-2</v>
      </c>
      <c r="CQ118" s="123">
        <v>1.093941542842379E-2</v>
      </c>
      <c r="CR118" s="123">
        <v>9.1060168006009967E-3</v>
      </c>
      <c r="CS118" s="123">
        <v>6.5756216877293112E-3</v>
      </c>
      <c r="CT118" s="123">
        <v>1.0256999062326579E-2</v>
      </c>
      <c r="CU118" s="123">
        <v>3.1451657932310736E-2</v>
      </c>
      <c r="CV118" s="123">
        <v>1.6041936400669466E-2</v>
      </c>
      <c r="CW118" s="123">
        <v>2.8003425212340021E-3</v>
      </c>
      <c r="CX118" s="123">
        <v>3.5254433617735545E-2</v>
      </c>
      <c r="CY118" s="123">
        <v>6.9205930783055009E-2</v>
      </c>
      <c r="CZ118" s="123">
        <v>4.9597931522331264E-4</v>
      </c>
      <c r="DA118" s="123">
        <v>3.4927458355722731E-2</v>
      </c>
      <c r="DB118" s="123">
        <v>7.5001651145895257E-2</v>
      </c>
      <c r="DC118" s="123">
        <v>5.1674313670815486E-2</v>
      </c>
      <c r="DD118" s="123">
        <v>7.3420187507609883E-2</v>
      </c>
      <c r="DE118" s="123">
        <v>0.12643251153889451</v>
      </c>
      <c r="DF118" s="123">
        <v>0</v>
      </c>
      <c r="DG118" s="128">
        <v>3.2884709400972018E-2</v>
      </c>
      <c r="DH118" s="128">
        <v>2.6729557422389045E-2</v>
      </c>
    </row>
    <row r="119" spans="2:113" x14ac:dyDescent="0.15">
      <c r="B119" s="269" t="s">
        <v>617</v>
      </c>
      <c r="C119" s="270" t="s">
        <v>99</v>
      </c>
      <c r="D119" s="125">
        <v>-3.639577441357511E-2</v>
      </c>
      <c r="E119" s="125">
        <v>-5.8784277588891359E-3</v>
      </c>
      <c r="F119" s="125">
        <v>0</v>
      </c>
      <c r="G119" s="125">
        <v>-2.6137831471772662E-3</v>
      </c>
      <c r="H119" s="125">
        <v>-3.8197097020626432E-4</v>
      </c>
      <c r="I119" s="125">
        <v>0</v>
      </c>
      <c r="J119" s="125">
        <v>0</v>
      </c>
      <c r="K119" s="125">
        <v>-1.7464428812488282E-3</v>
      </c>
      <c r="L119" s="125">
        <v>-4.7005734699633354E-5</v>
      </c>
      <c r="M119" s="125">
        <v>-1.2126111560226355E-3</v>
      </c>
      <c r="N119" s="125">
        <v>0</v>
      </c>
      <c r="O119" s="125">
        <v>0</v>
      </c>
      <c r="P119" s="125">
        <v>0</v>
      </c>
      <c r="Q119" s="125">
        <v>0</v>
      </c>
      <c r="R119" s="125">
        <v>0</v>
      </c>
      <c r="S119" s="125">
        <v>0</v>
      </c>
      <c r="T119" s="125">
        <v>0</v>
      </c>
      <c r="U119" s="125">
        <v>0</v>
      </c>
      <c r="V119" s="134">
        <v>0</v>
      </c>
      <c r="W119" s="125">
        <v>0</v>
      </c>
      <c r="X119" s="125">
        <v>0</v>
      </c>
      <c r="Y119" s="125">
        <v>0</v>
      </c>
      <c r="Z119" s="125">
        <v>0</v>
      </c>
      <c r="AA119" s="125">
        <v>0</v>
      </c>
      <c r="AB119" s="125">
        <v>0</v>
      </c>
      <c r="AC119" s="125">
        <v>0</v>
      </c>
      <c r="AD119" s="125">
        <v>0</v>
      </c>
      <c r="AE119" s="125">
        <v>0</v>
      </c>
      <c r="AF119" s="125">
        <v>0</v>
      </c>
      <c r="AG119" s="125">
        <v>0</v>
      </c>
      <c r="AH119" s="125">
        <v>0</v>
      </c>
      <c r="AI119" s="134">
        <v>0</v>
      </c>
      <c r="AJ119" s="125">
        <v>0</v>
      </c>
      <c r="AK119" s="125">
        <v>0</v>
      </c>
      <c r="AL119" s="125">
        <v>0</v>
      </c>
      <c r="AM119" s="125">
        <v>0</v>
      </c>
      <c r="AN119" s="125">
        <v>0</v>
      </c>
      <c r="AO119" s="125">
        <v>0</v>
      </c>
      <c r="AP119" s="125">
        <v>0</v>
      </c>
      <c r="AQ119" s="125">
        <v>0</v>
      </c>
      <c r="AR119" s="125">
        <v>0</v>
      </c>
      <c r="AS119" s="125">
        <v>-8.5246404732880389E-6</v>
      </c>
      <c r="AT119" s="125">
        <v>-6.7345509401433114E-6</v>
      </c>
      <c r="AU119" s="125">
        <v>-3.4168059015071531E-6</v>
      </c>
      <c r="AV119" s="125">
        <v>-1.6649878039643361E-6</v>
      </c>
      <c r="AW119" s="125">
        <v>-4.8243688519449446E-6</v>
      </c>
      <c r="AX119" s="125">
        <v>0</v>
      </c>
      <c r="AY119" s="125">
        <v>-7.5991017861688748E-6</v>
      </c>
      <c r="AZ119" s="125">
        <v>0</v>
      </c>
      <c r="BA119" s="125">
        <v>0</v>
      </c>
      <c r="BB119" s="125">
        <v>0</v>
      </c>
      <c r="BC119" s="125">
        <v>0</v>
      </c>
      <c r="BD119" s="125">
        <v>0</v>
      </c>
      <c r="BE119" s="125">
        <v>-5.499430808911278E-6</v>
      </c>
      <c r="BF119" s="125">
        <v>0</v>
      </c>
      <c r="BG119" s="125">
        <v>0</v>
      </c>
      <c r="BH119" s="125">
        <v>-3.2929507802646875E-6</v>
      </c>
      <c r="BI119" s="125">
        <v>0</v>
      </c>
      <c r="BJ119" s="125">
        <v>-6.2597809076682316E-5</v>
      </c>
      <c r="BK119" s="125">
        <v>0</v>
      </c>
      <c r="BL119" s="134">
        <v>0</v>
      </c>
      <c r="BM119" s="134">
        <v>-4.1047111822594385E-6</v>
      </c>
      <c r="BN119" s="125">
        <v>-1.1958360987043115E-5</v>
      </c>
      <c r="BO119" s="125">
        <v>-2.623032725455908E-3</v>
      </c>
      <c r="BP119" s="125">
        <v>-2.4598759214203434E-2</v>
      </c>
      <c r="BQ119" s="125">
        <v>-1.2918986211918351E-4</v>
      </c>
      <c r="BR119" s="125">
        <v>-8.6472667117828408E-4</v>
      </c>
      <c r="BS119" s="125">
        <v>-3.467695071054995E-2</v>
      </c>
      <c r="BT119" s="125">
        <v>0</v>
      </c>
      <c r="BU119" s="125">
        <v>-7.1980834994926862E-4</v>
      </c>
      <c r="BV119" s="125">
        <v>-1.2624077581140208E-2</v>
      </c>
      <c r="BW119" s="125">
        <v>-4.1875170117878602E-6</v>
      </c>
      <c r="BX119" s="125">
        <v>-1.4847153853631808E-3</v>
      </c>
      <c r="BY119" s="125">
        <v>0</v>
      </c>
      <c r="BZ119" s="125">
        <v>-1.4272181875592043E-2</v>
      </c>
      <c r="CA119" s="125">
        <v>-3.6953680134448495E-3</v>
      </c>
      <c r="CB119" s="125">
        <v>0</v>
      </c>
      <c r="CC119" s="125">
        <v>-2.0833333333333332E-2</v>
      </c>
      <c r="CD119" s="125">
        <v>0</v>
      </c>
      <c r="CE119" s="125">
        <v>0</v>
      </c>
      <c r="CF119" s="125">
        <v>0</v>
      </c>
      <c r="CG119" s="125">
        <v>-2.0322571004472959E-3</v>
      </c>
      <c r="CH119" s="125">
        <v>0</v>
      </c>
      <c r="CI119" s="125">
        <v>-4.0093015796648224E-6</v>
      </c>
      <c r="CJ119" s="125">
        <v>0</v>
      </c>
      <c r="CK119" s="125">
        <v>-8.1402069240600095E-6</v>
      </c>
      <c r="CL119" s="125">
        <v>0</v>
      </c>
      <c r="CM119" s="125">
        <v>0</v>
      </c>
      <c r="CN119" s="125">
        <v>0</v>
      </c>
      <c r="CO119" s="125">
        <v>-1.1502370023218738E-4</v>
      </c>
      <c r="CP119" s="125">
        <v>-4.0224327982982012E-3</v>
      </c>
      <c r="CQ119" s="125">
        <v>-1.9487551604905697E-2</v>
      </c>
      <c r="CR119" s="125">
        <v>0</v>
      </c>
      <c r="CS119" s="125">
        <v>0</v>
      </c>
      <c r="CT119" s="125">
        <v>-3.0809269571540655E-3</v>
      </c>
      <c r="CU119" s="125">
        <v>-1.9143793821340543E-2</v>
      </c>
      <c r="CV119" s="125">
        <v>0</v>
      </c>
      <c r="CW119" s="125">
        <v>0</v>
      </c>
      <c r="CX119" s="125">
        <v>0</v>
      </c>
      <c r="CY119" s="125">
        <v>-4.5892527044466189E-5</v>
      </c>
      <c r="CZ119" s="125">
        <v>0</v>
      </c>
      <c r="DA119" s="125">
        <v>0</v>
      </c>
      <c r="DB119" s="125">
        <v>0</v>
      </c>
      <c r="DC119" s="125">
        <v>0</v>
      </c>
      <c r="DD119" s="125">
        <v>0</v>
      </c>
      <c r="DE119" s="125">
        <v>0</v>
      </c>
      <c r="DF119" s="125">
        <v>0</v>
      </c>
      <c r="DG119" s="130">
        <v>-2.9620682713599631E-3</v>
      </c>
      <c r="DH119" s="130">
        <v>-3.1092124489536552E-3</v>
      </c>
    </row>
    <row r="120" spans="2:113" ht="13.8" thickBot="1" x14ac:dyDescent="0.2">
      <c r="B120" s="272" t="s">
        <v>618</v>
      </c>
      <c r="C120" s="273" t="s">
        <v>954</v>
      </c>
      <c r="D120" s="135">
        <v>0.51645732823157542</v>
      </c>
      <c r="E120" s="135">
        <v>0.30113437768103968</v>
      </c>
      <c r="F120" s="135">
        <v>0.60060549604098745</v>
      </c>
      <c r="G120" s="135">
        <v>0.41644251956538259</v>
      </c>
      <c r="H120" s="135">
        <v>0.52330022918258212</v>
      </c>
      <c r="I120" s="135">
        <v>0</v>
      </c>
      <c r="J120" s="135">
        <v>0.40293908509125387</v>
      </c>
      <c r="K120" s="135">
        <v>0.32222218364385063</v>
      </c>
      <c r="L120" s="135">
        <v>0.37146751903732256</v>
      </c>
      <c r="M120" s="135">
        <v>0.28577202910266775</v>
      </c>
      <c r="N120" s="135">
        <v>0</v>
      </c>
      <c r="O120" s="135">
        <v>0.43041334850208568</v>
      </c>
      <c r="P120" s="135">
        <v>0.41163537967190933</v>
      </c>
      <c r="Q120" s="135">
        <v>0.45001507840772015</v>
      </c>
      <c r="R120" s="135">
        <v>0.38992703327994305</v>
      </c>
      <c r="S120" s="135">
        <v>0.20516728097533316</v>
      </c>
      <c r="T120" s="135">
        <v>0.45929450120363174</v>
      </c>
      <c r="U120" s="135">
        <v>0.5997916026100919</v>
      </c>
      <c r="V120" s="136">
        <v>0.37749667110519308</v>
      </c>
      <c r="W120" s="135">
        <v>0.49222346646758741</v>
      </c>
      <c r="X120" s="135">
        <v>0</v>
      </c>
      <c r="Y120" s="135">
        <v>0.4375</v>
      </c>
      <c r="Z120" s="135">
        <v>0.29004854368932037</v>
      </c>
      <c r="AA120" s="135">
        <v>0.625</v>
      </c>
      <c r="AB120" s="135">
        <v>0.40394109456095195</v>
      </c>
      <c r="AC120" s="135">
        <v>0.38619643534319303</v>
      </c>
      <c r="AD120" s="135">
        <v>0.44067796610169491</v>
      </c>
      <c r="AE120" s="135">
        <v>0.46897493174484983</v>
      </c>
      <c r="AF120" s="135">
        <v>0.41439999999999999</v>
      </c>
      <c r="AG120" s="135">
        <v>0.57381587041213866</v>
      </c>
      <c r="AH120" s="135">
        <v>0.39902186421173763</v>
      </c>
      <c r="AI120" s="136">
        <v>0.47189922480620156</v>
      </c>
      <c r="AJ120" s="135">
        <v>0.46460131259366438</v>
      </c>
      <c r="AK120" s="135">
        <v>0.48290547024952013</v>
      </c>
      <c r="AL120" s="135">
        <v>0.44411869225302059</v>
      </c>
      <c r="AM120" s="135">
        <v>0</v>
      </c>
      <c r="AN120" s="135">
        <v>0</v>
      </c>
      <c r="AO120" s="135">
        <v>0.39132441162898018</v>
      </c>
      <c r="AP120" s="135">
        <v>0.40811737590645902</v>
      </c>
      <c r="AQ120" s="135">
        <v>0.14270749011951811</v>
      </c>
      <c r="AR120" s="135">
        <v>0.20072732920058498</v>
      </c>
      <c r="AS120" s="135">
        <v>0.46772144884789485</v>
      </c>
      <c r="AT120" s="135">
        <v>0.53270297936533595</v>
      </c>
      <c r="AU120" s="135">
        <v>0.48368987702915561</v>
      </c>
      <c r="AV120" s="135">
        <v>0.47368903022785358</v>
      </c>
      <c r="AW120" s="135">
        <v>0.40530005162074673</v>
      </c>
      <c r="AX120" s="135">
        <v>0.3522648254248078</v>
      </c>
      <c r="AY120" s="135">
        <v>0.33001759192063496</v>
      </c>
      <c r="AZ120" s="135">
        <v>0.37622781759888907</v>
      </c>
      <c r="BA120" s="135">
        <v>0.34637605950527589</v>
      </c>
      <c r="BB120" s="135">
        <v>0.38127990756586477</v>
      </c>
      <c r="BC120" s="135">
        <v>0.42767729535261939</v>
      </c>
      <c r="BD120" s="135">
        <v>0.35353302256888358</v>
      </c>
      <c r="BE120" s="135">
        <v>0.30174276962334401</v>
      </c>
      <c r="BF120" s="135">
        <v>0</v>
      </c>
      <c r="BG120" s="135">
        <v>0.22750642673521851</v>
      </c>
      <c r="BH120" s="135">
        <v>0.26423954241155956</v>
      </c>
      <c r="BI120" s="135">
        <v>0.40517991173533485</v>
      </c>
      <c r="BJ120" s="135">
        <v>0.39749608763693273</v>
      </c>
      <c r="BK120" s="135">
        <v>0.38645119429011721</v>
      </c>
      <c r="BL120" s="136">
        <v>0.16749116607773851</v>
      </c>
      <c r="BM120" s="136">
        <v>0.46330080349721392</v>
      </c>
      <c r="BN120" s="135">
        <v>0.46803829067188052</v>
      </c>
      <c r="BO120" s="135">
        <v>0.48380728342631912</v>
      </c>
      <c r="BP120" s="135">
        <v>0.51531352828444055</v>
      </c>
      <c r="BQ120" s="135">
        <v>0.55259593325973422</v>
      </c>
      <c r="BR120" s="135">
        <v>0.22133243100985037</v>
      </c>
      <c r="BS120" s="135">
        <v>0.43542712240477577</v>
      </c>
      <c r="BT120" s="135">
        <v>0.63545778715283008</v>
      </c>
      <c r="BU120" s="135">
        <v>0.67608624252282912</v>
      </c>
      <c r="BV120" s="135">
        <v>0.62322454776986869</v>
      </c>
      <c r="BW120" s="135">
        <v>0.72719582923305626</v>
      </c>
      <c r="BX120" s="135">
        <v>0.6416621742242804</v>
      </c>
      <c r="BY120" s="135">
        <v>0.8905291616085772</v>
      </c>
      <c r="BZ120" s="135">
        <v>0.65149984212188194</v>
      </c>
      <c r="CA120" s="135">
        <v>0.77617961847290884</v>
      </c>
      <c r="CB120" s="135">
        <v>0</v>
      </c>
      <c r="CC120" s="135">
        <v>0.5625</v>
      </c>
      <c r="CD120" s="135">
        <v>0.23919753086419754</v>
      </c>
      <c r="CE120" s="135">
        <v>0.69558232931726904</v>
      </c>
      <c r="CF120" s="135">
        <v>0.60766149223835753</v>
      </c>
      <c r="CG120" s="135">
        <v>0.61867285641705105</v>
      </c>
      <c r="CH120" s="135">
        <v>0.78095468863581297</v>
      </c>
      <c r="CI120" s="135">
        <v>0.45244567396359553</v>
      </c>
      <c r="CJ120" s="135">
        <v>0.47114740264575217</v>
      </c>
      <c r="CK120" s="135">
        <v>0.63020667985380185</v>
      </c>
      <c r="CL120" s="135">
        <v>0.40825475343948059</v>
      </c>
      <c r="CM120" s="135">
        <v>0.49627877027209155</v>
      </c>
      <c r="CN120" s="135">
        <v>0.7247260811958014</v>
      </c>
      <c r="CO120" s="135">
        <v>0.77974566387399824</v>
      </c>
      <c r="CP120" s="135">
        <v>0.5513405179233839</v>
      </c>
      <c r="CQ120" s="135">
        <v>0.52008399711947051</v>
      </c>
      <c r="CR120" s="135">
        <v>0.55826712500284559</v>
      </c>
      <c r="CS120" s="135">
        <v>0.70155727680391355</v>
      </c>
      <c r="CT120" s="135">
        <v>0.76292649788545075</v>
      </c>
      <c r="CU120" s="135">
        <v>0.60569368334569706</v>
      </c>
      <c r="CV120" s="135">
        <v>0.54629951263670906</v>
      </c>
      <c r="CW120" s="135">
        <v>0.16413247240158299</v>
      </c>
      <c r="CX120" s="135">
        <v>0.36484638526757224</v>
      </c>
      <c r="CY120" s="135">
        <v>0.72170404460019344</v>
      </c>
      <c r="CZ120" s="135">
        <v>0.39238468480921057</v>
      </c>
      <c r="DA120" s="135">
        <v>0.4149890239889365</v>
      </c>
      <c r="DB120" s="135">
        <v>0.64496400501948348</v>
      </c>
      <c r="DC120" s="135">
        <v>0.66310933103500724</v>
      </c>
      <c r="DD120" s="135">
        <v>0.68817727992207478</v>
      </c>
      <c r="DE120" s="135">
        <v>0.69067882472137787</v>
      </c>
      <c r="DF120" s="135">
        <v>0</v>
      </c>
      <c r="DG120" s="131">
        <v>0.64627728409973173</v>
      </c>
      <c r="DH120" s="131">
        <v>0.53903770284891228</v>
      </c>
    </row>
    <row r="121" spans="2:113" ht="13.8" thickBot="1" x14ac:dyDescent="0.2">
      <c r="B121" s="272">
        <v>118</v>
      </c>
      <c r="C121" s="273" t="s">
        <v>955</v>
      </c>
      <c r="D121" s="135">
        <v>1</v>
      </c>
      <c r="E121" s="135">
        <v>1</v>
      </c>
      <c r="F121" s="135">
        <v>1</v>
      </c>
      <c r="G121" s="135">
        <v>1</v>
      </c>
      <c r="H121" s="135">
        <v>1</v>
      </c>
      <c r="I121" s="135">
        <v>0</v>
      </c>
      <c r="J121" s="135">
        <v>1</v>
      </c>
      <c r="K121" s="135">
        <v>1</v>
      </c>
      <c r="L121" s="135">
        <v>1</v>
      </c>
      <c r="M121" s="135">
        <v>1</v>
      </c>
      <c r="N121" s="135">
        <v>0</v>
      </c>
      <c r="O121" s="135">
        <v>1</v>
      </c>
      <c r="P121" s="135">
        <v>1</v>
      </c>
      <c r="Q121" s="135">
        <v>1</v>
      </c>
      <c r="R121" s="135">
        <v>1</v>
      </c>
      <c r="S121" s="135">
        <v>1</v>
      </c>
      <c r="T121" s="135">
        <v>1</v>
      </c>
      <c r="U121" s="135">
        <v>1</v>
      </c>
      <c r="V121" s="136">
        <v>1</v>
      </c>
      <c r="W121" s="135">
        <v>1</v>
      </c>
      <c r="X121" s="135">
        <v>0</v>
      </c>
      <c r="Y121" s="135">
        <v>1</v>
      </c>
      <c r="Z121" s="135">
        <v>1</v>
      </c>
      <c r="AA121" s="135">
        <v>1</v>
      </c>
      <c r="AB121" s="135">
        <v>1</v>
      </c>
      <c r="AC121" s="135">
        <v>1</v>
      </c>
      <c r="AD121" s="135">
        <v>1</v>
      </c>
      <c r="AE121" s="135">
        <v>1</v>
      </c>
      <c r="AF121" s="135">
        <v>1</v>
      </c>
      <c r="AG121" s="135">
        <v>1</v>
      </c>
      <c r="AH121" s="135">
        <v>1</v>
      </c>
      <c r="AI121" s="136">
        <v>1</v>
      </c>
      <c r="AJ121" s="135">
        <v>1</v>
      </c>
      <c r="AK121" s="135">
        <v>1</v>
      </c>
      <c r="AL121" s="135">
        <v>1</v>
      </c>
      <c r="AM121" s="135">
        <v>0</v>
      </c>
      <c r="AN121" s="135">
        <v>0</v>
      </c>
      <c r="AO121" s="135">
        <v>1</v>
      </c>
      <c r="AP121" s="135">
        <v>1</v>
      </c>
      <c r="AQ121" s="135">
        <v>1</v>
      </c>
      <c r="AR121" s="135">
        <v>1</v>
      </c>
      <c r="AS121" s="135">
        <v>1</v>
      </c>
      <c r="AT121" s="135">
        <v>1</v>
      </c>
      <c r="AU121" s="135">
        <v>1</v>
      </c>
      <c r="AV121" s="135">
        <v>1</v>
      </c>
      <c r="AW121" s="135">
        <v>1</v>
      </c>
      <c r="AX121" s="135">
        <v>1</v>
      </c>
      <c r="AY121" s="135">
        <v>1</v>
      </c>
      <c r="AZ121" s="135">
        <v>1</v>
      </c>
      <c r="BA121" s="135">
        <v>1</v>
      </c>
      <c r="BB121" s="135">
        <v>1</v>
      </c>
      <c r="BC121" s="135">
        <v>1</v>
      </c>
      <c r="BD121" s="135">
        <v>1</v>
      </c>
      <c r="BE121" s="135">
        <v>1</v>
      </c>
      <c r="BF121" s="135">
        <v>0</v>
      </c>
      <c r="BG121" s="135">
        <v>1</v>
      </c>
      <c r="BH121" s="135">
        <v>1</v>
      </c>
      <c r="BI121" s="135">
        <v>1</v>
      </c>
      <c r="BJ121" s="135">
        <v>1</v>
      </c>
      <c r="BK121" s="135">
        <v>1</v>
      </c>
      <c r="BL121" s="136">
        <v>1</v>
      </c>
      <c r="BM121" s="136">
        <v>1</v>
      </c>
      <c r="BN121" s="135">
        <v>1</v>
      </c>
      <c r="BO121" s="135">
        <v>1</v>
      </c>
      <c r="BP121" s="135">
        <v>1</v>
      </c>
      <c r="BQ121" s="135">
        <v>1</v>
      </c>
      <c r="BR121" s="135">
        <v>1</v>
      </c>
      <c r="BS121" s="135">
        <v>1</v>
      </c>
      <c r="BT121" s="135">
        <v>1</v>
      </c>
      <c r="BU121" s="135">
        <v>1</v>
      </c>
      <c r="BV121" s="135">
        <v>1</v>
      </c>
      <c r="BW121" s="135">
        <v>1</v>
      </c>
      <c r="BX121" s="135">
        <v>1</v>
      </c>
      <c r="BY121" s="135">
        <v>1</v>
      </c>
      <c r="BZ121" s="135">
        <v>1</v>
      </c>
      <c r="CA121" s="135">
        <v>1</v>
      </c>
      <c r="CB121" s="135">
        <v>1</v>
      </c>
      <c r="CC121" s="135">
        <v>1</v>
      </c>
      <c r="CD121" s="135">
        <v>1</v>
      </c>
      <c r="CE121" s="135">
        <v>1</v>
      </c>
      <c r="CF121" s="135">
        <v>1</v>
      </c>
      <c r="CG121" s="135">
        <v>1</v>
      </c>
      <c r="CH121" s="135">
        <v>1</v>
      </c>
      <c r="CI121" s="135">
        <v>1</v>
      </c>
      <c r="CJ121" s="135">
        <v>1</v>
      </c>
      <c r="CK121" s="135">
        <v>1</v>
      </c>
      <c r="CL121" s="135">
        <v>1</v>
      </c>
      <c r="CM121" s="135">
        <v>1</v>
      </c>
      <c r="CN121" s="135">
        <v>1</v>
      </c>
      <c r="CO121" s="135">
        <v>1</v>
      </c>
      <c r="CP121" s="135">
        <v>1</v>
      </c>
      <c r="CQ121" s="135">
        <v>1</v>
      </c>
      <c r="CR121" s="135">
        <v>1</v>
      </c>
      <c r="CS121" s="135">
        <v>1</v>
      </c>
      <c r="CT121" s="135">
        <v>1</v>
      </c>
      <c r="CU121" s="135">
        <v>1</v>
      </c>
      <c r="CV121" s="135">
        <v>1</v>
      </c>
      <c r="CW121" s="135">
        <v>1</v>
      </c>
      <c r="CX121" s="135">
        <v>1</v>
      </c>
      <c r="CY121" s="135">
        <v>1</v>
      </c>
      <c r="CZ121" s="135">
        <v>1</v>
      </c>
      <c r="DA121" s="135">
        <v>1</v>
      </c>
      <c r="DB121" s="135">
        <v>1</v>
      </c>
      <c r="DC121" s="135">
        <v>1</v>
      </c>
      <c r="DD121" s="135">
        <v>1</v>
      </c>
      <c r="DE121" s="135">
        <v>1</v>
      </c>
      <c r="DF121" s="135">
        <v>1</v>
      </c>
      <c r="DG121" s="131">
        <v>1</v>
      </c>
      <c r="DH121" s="131">
        <v>1</v>
      </c>
    </row>
  </sheetData>
  <mergeCells count="1">
    <mergeCell ref="B2:C3"/>
  </mergeCells>
  <phoneticPr fontId="20"/>
  <printOptions horizontalCentered="1" verticalCentered="1"/>
  <pageMargins left="0.7" right="0.7" top="0.75" bottom="0.75" header="0.3" footer="0.3"/>
  <pageSetup paperSize="9" orientation="portrait" blackAndWhite="1" horizontalDpi="2" verticalDpi="300"/>
  <ignoredErrors>
    <ignoredError sqref="B4:B112 B113:B120 D2:DG2" numberStoredAsText="1"/>
  </ignoredError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34998626667073579"/>
  </sheetPr>
  <dimension ref="B1:DI113"/>
  <sheetViews>
    <sheetView showGridLines="0" zoomScaleNormal="100" workbookViewId="0">
      <pane xSplit="3" ySplit="3" topLeftCell="D4" activePane="bottomRight" state="frozen"/>
      <selection activeCell="AK39" sqref="AK39"/>
      <selection pane="topRight" activeCell="AK39" sqref="AK39"/>
      <selection pane="bottomLeft" activeCell="AK39" sqref="AK39"/>
      <selection pane="bottomRight" activeCell="D1" sqref="D1"/>
    </sheetView>
  </sheetViews>
  <sheetFormatPr defaultRowHeight="13.2" x14ac:dyDescent="0.2"/>
  <cols>
    <col min="1" max="1" width="1.109375" customWidth="1"/>
    <col min="2" max="2" width="6.21875" customWidth="1"/>
    <col min="3" max="3" width="24.88671875" customWidth="1"/>
    <col min="4" max="107" width="10" customWidth="1"/>
    <col min="108" max="109" width="11.109375" customWidth="1"/>
    <col min="110" max="110" width="10" customWidth="1"/>
    <col min="111" max="111" width="10" style="48" customWidth="1"/>
    <col min="112" max="113" width="10" style="39" customWidth="1"/>
  </cols>
  <sheetData>
    <row r="1" spans="2:113" ht="36" customHeight="1" thickBot="1" x14ac:dyDescent="0.25">
      <c r="B1" s="119"/>
      <c r="C1" s="117"/>
      <c r="D1" s="118"/>
      <c r="DH1"/>
      <c r="DI1"/>
    </row>
    <row r="2" spans="2:113" s="19" customFormat="1" ht="12.75" customHeight="1" x14ac:dyDescent="0.2">
      <c r="B2" s="795" t="s">
        <v>957</v>
      </c>
      <c r="C2" s="796"/>
      <c r="D2" s="254" t="s">
        <v>12</v>
      </c>
      <c r="E2" s="254" t="s">
        <v>13</v>
      </c>
      <c r="F2" s="254" t="s">
        <v>14</v>
      </c>
      <c r="G2" s="254" t="s">
        <v>15</v>
      </c>
      <c r="H2" s="254" t="s">
        <v>16</v>
      </c>
      <c r="I2" s="254" t="s">
        <v>18</v>
      </c>
      <c r="J2" s="254" t="s">
        <v>19</v>
      </c>
      <c r="K2" s="254" t="s">
        <v>20</v>
      </c>
      <c r="L2" s="254" t="s">
        <v>21</v>
      </c>
      <c r="M2" s="254" t="s">
        <v>22</v>
      </c>
      <c r="N2" s="254" t="s">
        <v>23</v>
      </c>
      <c r="O2" s="254" t="s">
        <v>24</v>
      </c>
      <c r="P2" s="254" t="s">
        <v>25</v>
      </c>
      <c r="Q2" s="254" t="s">
        <v>26</v>
      </c>
      <c r="R2" s="254" t="s">
        <v>27</v>
      </c>
      <c r="S2" s="254" t="s">
        <v>28</v>
      </c>
      <c r="T2" s="254" t="s">
        <v>29</v>
      </c>
      <c r="U2" s="254" t="s">
        <v>30</v>
      </c>
      <c r="V2" s="254" t="s">
        <v>31</v>
      </c>
      <c r="W2" s="254" t="s">
        <v>32</v>
      </c>
      <c r="X2" s="254" t="s">
        <v>34</v>
      </c>
      <c r="Y2" s="254" t="s">
        <v>35</v>
      </c>
      <c r="Z2" s="254" t="s">
        <v>36</v>
      </c>
      <c r="AA2" s="254" t="s">
        <v>38</v>
      </c>
      <c r="AB2" s="254" t="s">
        <v>40</v>
      </c>
      <c r="AC2" s="254" t="s">
        <v>41</v>
      </c>
      <c r="AD2" s="254" t="s">
        <v>42</v>
      </c>
      <c r="AE2" s="254" t="s">
        <v>43</v>
      </c>
      <c r="AF2" s="254" t="s">
        <v>44</v>
      </c>
      <c r="AG2" s="254" t="s">
        <v>45</v>
      </c>
      <c r="AH2" s="254" t="s">
        <v>46</v>
      </c>
      <c r="AI2" s="254" t="s">
        <v>47</v>
      </c>
      <c r="AJ2" s="254" t="s">
        <v>48</v>
      </c>
      <c r="AK2" s="254" t="s">
        <v>49</v>
      </c>
      <c r="AL2" s="254" t="s">
        <v>51</v>
      </c>
      <c r="AM2" s="254" t="s">
        <v>52</v>
      </c>
      <c r="AN2" s="254" t="s">
        <v>53</v>
      </c>
      <c r="AO2" s="254" t="s">
        <v>100</v>
      </c>
      <c r="AP2" s="254" t="s">
        <v>101</v>
      </c>
      <c r="AQ2" s="254" t="s">
        <v>102</v>
      </c>
      <c r="AR2" s="254" t="s">
        <v>103</v>
      </c>
      <c r="AS2" s="254" t="s">
        <v>104</v>
      </c>
      <c r="AT2" s="254" t="s">
        <v>105</v>
      </c>
      <c r="AU2" s="254" t="s">
        <v>106</v>
      </c>
      <c r="AV2" s="254" t="s">
        <v>107</v>
      </c>
      <c r="AW2" s="254" t="s">
        <v>108</v>
      </c>
      <c r="AX2" s="254" t="s">
        <v>109</v>
      </c>
      <c r="AY2" s="254" t="s">
        <v>110</v>
      </c>
      <c r="AZ2" s="254" t="s">
        <v>466</v>
      </c>
      <c r="BA2" s="254" t="s">
        <v>467</v>
      </c>
      <c r="BB2" s="254" t="s">
        <v>111</v>
      </c>
      <c r="BC2" s="254" t="s">
        <v>468</v>
      </c>
      <c r="BD2" s="254" t="s">
        <v>112</v>
      </c>
      <c r="BE2" s="254" t="s">
        <v>469</v>
      </c>
      <c r="BF2" s="254" t="s">
        <v>113</v>
      </c>
      <c r="BG2" s="254" t="s">
        <v>470</v>
      </c>
      <c r="BH2" s="254" t="s">
        <v>114</v>
      </c>
      <c r="BI2" s="254" t="s">
        <v>471</v>
      </c>
      <c r="BJ2" s="254" t="s">
        <v>115</v>
      </c>
      <c r="BK2" s="254" t="s">
        <v>472</v>
      </c>
      <c r="BL2" s="254" t="s">
        <v>116</v>
      </c>
      <c r="BM2" s="254" t="s">
        <v>473</v>
      </c>
      <c r="BN2" s="254" t="s">
        <v>117</v>
      </c>
      <c r="BO2" s="254" t="s">
        <v>118</v>
      </c>
      <c r="BP2" s="254" t="s">
        <v>119</v>
      </c>
      <c r="BQ2" s="254" t="s">
        <v>120</v>
      </c>
      <c r="BR2" s="254" t="s">
        <v>121</v>
      </c>
      <c r="BS2" s="254" t="s">
        <v>122</v>
      </c>
      <c r="BT2" s="254" t="s">
        <v>123</v>
      </c>
      <c r="BU2" s="254" t="s">
        <v>124</v>
      </c>
      <c r="BV2" s="254" t="s">
        <v>474</v>
      </c>
      <c r="BW2" s="254" t="s">
        <v>475</v>
      </c>
      <c r="BX2" s="254" t="s">
        <v>476</v>
      </c>
      <c r="BY2" s="254" t="s">
        <v>477</v>
      </c>
      <c r="BZ2" s="254" t="s">
        <v>478</v>
      </c>
      <c r="CA2" s="254" t="s">
        <v>479</v>
      </c>
      <c r="CB2" s="254" t="s">
        <v>480</v>
      </c>
      <c r="CC2" s="254" t="s">
        <v>481</v>
      </c>
      <c r="CD2" s="254" t="s">
        <v>482</v>
      </c>
      <c r="CE2" s="254" t="s">
        <v>483</v>
      </c>
      <c r="CF2" s="254" t="s">
        <v>484</v>
      </c>
      <c r="CG2" s="254" t="s">
        <v>485</v>
      </c>
      <c r="CH2" s="254" t="s">
        <v>486</v>
      </c>
      <c r="CI2" s="254" t="s">
        <v>487</v>
      </c>
      <c r="CJ2" s="254" t="s">
        <v>488</v>
      </c>
      <c r="CK2" s="254" t="s">
        <v>489</v>
      </c>
      <c r="CL2" s="254" t="s">
        <v>490</v>
      </c>
      <c r="CM2" s="254" t="s">
        <v>491</v>
      </c>
      <c r="CN2" s="254" t="s">
        <v>492</v>
      </c>
      <c r="CO2" s="254" t="s">
        <v>493</v>
      </c>
      <c r="CP2" s="254" t="s">
        <v>494</v>
      </c>
      <c r="CQ2" s="254" t="s">
        <v>495</v>
      </c>
      <c r="CR2" s="254" t="s">
        <v>496</v>
      </c>
      <c r="CS2" s="254" t="s">
        <v>497</v>
      </c>
      <c r="CT2" s="254" t="s">
        <v>498</v>
      </c>
      <c r="CU2" s="254" t="s">
        <v>499</v>
      </c>
      <c r="CV2" s="254" t="s">
        <v>500</v>
      </c>
      <c r="CW2" s="254" t="s">
        <v>501</v>
      </c>
      <c r="CX2" s="254" t="s">
        <v>502</v>
      </c>
      <c r="CY2" s="254" t="s">
        <v>503</v>
      </c>
      <c r="CZ2" s="254" t="s">
        <v>380</v>
      </c>
      <c r="DA2" s="254" t="s">
        <v>504</v>
      </c>
      <c r="DB2" s="254" t="s">
        <v>505</v>
      </c>
      <c r="DC2" s="254" t="s">
        <v>506</v>
      </c>
      <c r="DD2" s="254" t="s">
        <v>507</v>
      </c>
      <c r="DE2" s="254" t="s">
        <v>508</v>
      </c>
      <c r="DF2" s="254" t="s">
        <v>509</v>
      </c>
      <c r="DG2" s="254">
        <v>108</v>
      </c>
      <c r="DH2" s="799" t="s">
        <v>619</v>
      </c>
      <c r="DI2" s="801" t="s">
        <v>620</v>
      </c>
    </row>
    <row r="3" spans="2:113" s="19" customFormat="1" ht="39.75" customHeight="1" x14ac:dyDescent="0.2">
      <c r="B3" s="797"/>
      <c r="C3" s="798"/>
      <c r="D3" s="276" t="s">
        <v>225</v>
      </c>
      <c r="E3" s="276" t="s">
        <v>240</v>
      </c>
      <c r="F3" s="276" t="s">
        <v>242</v>
      </c>
      <c r="G3" s="276" t="s">
        <v>244</v>
      </c>
      <c r="H3" s="276" t="s">
        <v>248</v>
      </c>
      <c r="I3" s="276" t="s">
        <v>512</v>
      </c>
      <c r="J3" s="276" t="s">
        <v>665</v>
      </c>
      <c r="K3" s="276" t="s">
        <v>252</v>
      </c>
      <c r="L3" s="276" t="s">
        <v>624</v>
      </c>
      <c r="M3" s="276" t="s">
        <v>513</v>
      </c>
      <c r="N3" s="276" t="s">
        <v>269</v>
      </c>
      <c r="O3" s="276" t="s">
        <v>271</v>
      </c>
      <c r="P3" s="276" t="s">
        <v>625</v>
      </c>
      <c r="Q3" s="276" t="s">
        <v>626</v>
      </c>
      <c r="R3" s="276" t="s">
        <v>288</v>
      </c>
      <c r="S3" s="276" t="s">
        <v>290</v>
      </c>
      <c r="T3" s="276" t="s">
        <v>293</v>
      </c>
      <c r="U3" s="276" t="s">
        <v>296</v>
      </c>
      <c r="V3" s="276" t="s">
        <v>298</v>
      </c>
      <c r="W3" s="276" t="s">
        <v>627</v>
      </c>
      <c r="X3" s="276" t="s">
        <v>807</v>
      </c>
      <c r="Y3" s="276" t="s">
        <v>949</v>
      </c>
      <c r="Z3" s="276" t="s">
        <v>307</v>
      </c>
      <c r="AA3" s="276" t="s">
        <v>309</v>
      </c>
      <c r="AB3" s="276" t="s">
        <v>310</v>
      </c>
      <c r="AC3" s="276" t="s">
        <v>628</v>
      </c>
      <c r="AD3" s="276" t="s">
        <v>317</v>
      </c>
      <c r="AE3" s="276" t="s">
        <v>320</v>
      </c>
      <c r="AF3" s="276" t="s">
        <v>322</v>
      </c>
      <c r="AG3" s="276" t="s">
        <v>324</v>
      </c>
      <c r="AH3" s="276" t="s">
        <v>808</v>
      </c>
      <c r="AI3" s="276" t="s">
        <v>328</v>
      </c>
      <c r="AJ3" s="276" t="s">
        <v>330</v>
      </c>
      <c r="AK3" s="276" t="s">
        <v>332</v>
      </c>
      <c r="AL3" s="276" t="s">
        <v>334</v>
      </c>
      <c r="AM3" s="276" t="s">
        <v>336</v>
      </c>
      <c r="AN3" s="276" t="s">
        <v>339</v>
      </c>
      <c r="AO3" s="276" t="s">
        <v>809</v>
      </c>
      <c r="AP3" s="276" t="s">
        <v>345</v>
      </c>
      <c r="AQ3" s="276" t="s">
        <v>347</v>
      </c>
      <c r="AR3" s="276" t="s">
        <v>351</v>
      </c>
      <c r="AS3" s="276" t="s">
        <v>810</v>
      </c>
      <c r="AT3" s="276" t="s">
        <v>358</v>
      </c>
      <c r="AU3" s="276" t="s">
        <v>629</v>
      </c>
      <c r="AV3" s="276" t="s">
        <v>630</v>
      </c>
      <c r="AW3" s="276" t="s">
        <v>631</v>
      </c>
      <c r="AX3" s="276" t="s">
        <v>632</v>
      </c>
      <c r="AY3" s="276" t="s">
        <v>633</v>
      </c>
      <c r="AZ3" s="276" t="s">
        <v>634</v>
      </c>
      <c r="BA3" s="276" t="s">
        <v>635</v>
      </c>
      <c r="BB3" s="276" t="s">
        <v>636</v>
      </c>
      <c r="BC3" s="276" t="s">
        <v>637</v>
      </c>
      <c r="BD3" s="276" t="s">
        <v>950</v>
      </c>
      <c r="BE3" s="276" t="s">
        <v>638</v>
      </c>
      <c r="BF3" s="276" t="s">
        <v>376</v>
      </c>
      <c r="BG3" s="276" t="s">
        <v>639</v>
      </c>
      <c r="BH3" s="276" t="s">
        <v>514</v>
      </c>
      <c r="BI3" s="276" t="s">
        <v>379</v>
      </c>
      <c r="BJ3" s="276" t="s">
        <v>382</v>
      </c>
      <c r="BK3" s="276" t="s">
        <v>33</v>
      </c>
      <c r="BL3" s="276" t="s">
        <v>640</v>
      </c>
      <c r="BM3" s="276" t="s">
        <v>515</v>
      </c>
      <c r="BN3" s="276" t="s">
        <v>391</v>
      </c>
      <c r="BO3" s="276" t="s">
        <v>393</v>
      </c>
      <c r="BP3" s="276" t="s">
        <v>394</v>
      </c>
      <c r="BQ3" s="276" t="s">
        <v>951</v>
      </c>
      <c r="BR3" s="276" t="s">
        <v>397</v>
      </c>
      <c r="BS3" s="276" t="s">
        <v>37</v>
      </c>
      <c r="BT3" s="276" t="s">
        <v>39</v>
      </c>
      <c r="BU3" s="276" t="s">
        <v>401</v>
      </c>
      <c r="BV3" s="276" t="s">
        <v>405</v>
      </c>
      <c r="BW3" s="276" t="s">
        <v>407</v>
      </c>
      <c r="BX3" s="276" t="s">
        <v>409</v>
      </c>
      <c r="BY3" s="276" t="s">
        <v>641</v>
      </c>
      <c r="BZ3" s="276" t="s">
        <v>413</v>
      </c>
      <c r="CA3" s="276" t="s">
        <v>952</v>
      </c>
      <c r="CB3" s="276" t="s">
        <v>516</v>
      </c>
      <c r="CC3" s="276" t="s">
        <v>417</v>
      </c>
      <c r="CD3" s="276" t="s">
        <v>420</v>
      </c>
      <c r="CE3" s="276" t="s">
        <v>642</v>
      </c>
      <c r="CF3" s="277" t="s">
        <v>422</v>
      </c>
      <c r="CG3" s="276" t="s">
        <v>643</v>
      </c>
      <c r="CH3" s="276" t="s">
        <v>644</v>
      </c>
      <c r="CI3" s="276" t="s">
        <v>645</v>
      </c>
      <c r="CJ3" s="276" t="s">
        <v>426</v>
      </c>
      <c r="CK3" s="277" t="s">
        <v>427</v>
      </c>
      <c r="CL3" s="276" t="s">
        <v>646</v>
      </c>
      <c r="CM3" s="276" t="s">
        <v>647</v>
      </c>
      <c r="CN3" s="276" t="s">
        <v>431</v>
      </c>
      <c r="CO3" s="276" t="s">
        <v>436</v>
      </c>
      <c r="CP3" s="277" t="s">
        <v>440</v>
      </c>
      <c r="CQ3" s="276" t="s">
        <v>648</v>
      </c>
      <c r="CR3" s="276" t="s">
        <v>649</v>
      </c>
      <c r="CS3" s="276" t="s">
        <v>650</v>
      </c>
      <c r="CT3" s="276" t="s">
        <v>651</v>
      </c>
      <c r="CU3" s="277" t="s">
        <v>811</v>
      </c>
      <c r="CV3" s="276" t="s">
        <v>447</v>
      </c>
      <c r="CW3" s="276" t="s">
        <v>451</v>
      </c>
      <c r="CX3" s="276" t="s">
        <v>517</v>
      </c>
      <c r="CY3" s="276" t="s">
        <v>456</v>
      </c>
      <c r="CZ3" s="277" t="s">
        <v>652</v>
      </c>
      <c r="DA3" s="276" t="s">
        <v>653</v>
      </c>
      <c r="DB3" s="276" t="s">
        <v>654</v>
      </c>
      <c r="DC3" s="276" t="s">
        <v>655</v>
      </c>
      <c r="DD3" s="276" t="s">
        <v>953</v>
      </c>
      <c r="DE3" s="277" t="s">
        <v>462</v>
      </c>
      <c r="DF3" s="276" t="s">
        <v>463</v>
      </c>
      <c r="DG3" s="276" t="s">
        <v>812</v>
      </c>
      <c r="DH3" s="800"/>
      <c r="DI3" s="802"/>
    </row>
    <row r="4" spans="2:113" x14ac:dyDescent="0.15">
      <c r="B4" s="259" t="s">
        <v>12</v>
      </c>
      <c r="C4" s="260" t="s">
        <v>225</v>
      </c>
      <c r="D4" s="120">
        <v>1.0099034807085712</v>
      </c>
      <c r="E4" s="120">
        <v>4.8244970121275807E-2</v>
      </c>
      <c r="F4" s="120">
        <v>5.0278897644880846E-3</v>
      </c>
      <c r="G4" s="120">
        <v>2.1008713660415263E-3</v>
      </c>
      <c r="H4" s="120">
        <v>1.4190800881546875E-4</v>
      </c>
      <c r="I4" s="120">
        <v>0</v>
      </c>
      <c r="J4" s="120">
        <v>1.1958781446101666E-5</v>
      </c>
      <c r="K4" s="120">
        <v>4.8424952661009803E-2</v>
      </c>
      <c r="L4" s="120">
        <v>9.2753699606757754E-3</v>
      </c>
      <c r="M4" s="120">
        <v>9.3899836353679184E-2</v>
      </c>
      <c r="N4" s="120">
        <v>0</v>
      </c>
      <c r="O4" s="120">
        <v>2.1216172227844533E-2</v>
      </c>
      <c r="P4" s="120">
        <v>1.0316613488300722E-3</v>
      </c>
      <c r="Q4" s="120">
        <v>1.6819262772780323E-4</v>
      </c>
      <c r="R4" s="120">
        <v>1.530157094720032E-5</v>
      </c>
      <c r="S4" s="120">
        <v>5.5767103627856028E-5</v>
      </c>
      <c r="T4" s="120">
        <v>1.3263613618524863E-5</v>
      </c>
      <c r="U4" s="120">
        <v>8.0703093852174038E-6</v>
      </c>
      <c r="V4" s="132">
        <v>2.548633087834932E-5</v>
      </c>
      <c r="W4" s="120">
        <v>1.5134061717980476E-5</v>
      </c>
      <c r="X4" s="120">
        <v>0</v>
      </c>
      <c r="Y4" s="120">
        <v>2.0007278106172042E-6</v>
      </c>
      <c r="Z4" s="120">
        <v>3.7815725793212331E-6</v>
      </c>
      <c r="AA4" s="120">
        <v>3.4285547570656457E-6</v>
      </c>
      <c r="AB4" s="120">
        <v>1.4213100831979241E-3</v>
      </c>
      <c r="AC4" s="120">
        <v>3.7384187546471404E-4</v>
      </c>
      <c r="AD4" s="120">
        <v>8.6417425495693692E-8</v>
      </c>
      <c r="AE4" s="120">
        <v>7.1964969880944214E-6</v>
      </c>
      <c r="AF4" s="120">
        <v>5.98170819907128E-6</v>
      </c>
      <c r="AG4" s="120">
        <v>5.8242255475200299E-3</v>
      </c>
      <c r="AH4" s="120">
        <v>8.2899250198198372E-4</v>
      </c>
      <c r="AI4" s="132">
        <v>1.0121783146502211E-5</v>
      </c>
      <c r="AJ4" s="120">
        <v>1.2560996223961669E-5</v>
      </c>
      <c r="AK4" s="120">
        <v>2.1727168913855414E-5</v>
      </c>
      <c r="AL4" s="120">
        <v>2.5428514705694343E-4</v>
      </c>
      <c r="AM4" s="120">
        <v>0</v>
      </c>
      <c r="AN4" s="120">
        <v>0</v>
      </c>
      <c r="AO4" s="120">
        <v>7.0758265314994605E-6</v>
      </c>
      <c r="AP4" s="120">
        <v>3.8964903935098148E-6</v>
      </c>
      <c r="AQ4" s="120">
        <v>1.0876897329539519E-5</v>
      </c>
      <c r="AR4" s="120">
        <v>8.149106672047356E-6</v>
      </c>
      <c r="AS4" s="120">
        <v>5.759967014257625E-6</v>
      </c>
      <c r="AT4" s="120">
        <v>4.174070920544726E-6</v>
      </c>
      <c r="AU4" s="120">
        <v>1.0129252901466666E-5</v>
      </c>
      <c r="AV4" s="120">
        <v>6.7754360659000473E-6</v>
      </c>
      <c r="AW4" s="120">
        <v>7.0247542194362704E-6</v>
      </c>
      <c r="AX4" s="120">
        <v>9.7280944574385299E-6</v>
      </c>
      <c r="AY4" s="120">
        <v>7.0712668076257786E-6</v>
      </c>
      <c r="AZ4" s="120">
        <v>7.948240447776162E-6</v>
      </c>
      <c r="BA4" s="120">
        <v>1.1208835831737295E-5</v>
      </c>
      <c r="BB4" s="120">
        <v>7.0003512335242706E-6</v>
      </c>
      <c r="BC4" s="120">
        <v>6.4443571238545792E-6</v>
      </c>
      <c r="BD4" s="120">
        <v>8.726428989469435E-6</v>
      </c>
      <c r="BE4" s="120">
        <v>5.1058448228529178E-6</v>
      </c>
      <c r="BF4" s="120">
        <v>0</v>
      </c>
      <c r="BG4" s="120">
        <v>3.1551147066135575E-6</v>
      </c>
      <c r="BH4" s="120">
        <v>6.2058865635456423E-6</v>
      </c>
      <c r="BI4" s="120">
        <v>5.9437215496200202E-6</v>
      </c>
      <c r="BJ4" s="120">
        <v>3.9883236030581994E-6</v>
      </c>
      <c r="BK4" s="120">
        <v>9.6363653571320852E-4</v>
      </c>
      <c r="BL4" s="132">
        <v>9.1260384141102483E-6</v>
      </c>
      <c r="BM4" s="132">
        <v>2.6682170693719421E-4</v>
      </c>
      <c r="BN4" s="120">
        <v>2.2757383112531566E-5</v>
      </c>
      <c r="BO4" s="120">
        <v>7.6657022908269319E-4</v>
      </c>
      <c r="BP4" s="120">
        <v>8.6360758787859407E-4</v>
      </c>
      <c r="BQ4" s="120">
        <v>8.1218990446658293E-6</v>
      </c>
      <c r="BR4" s="120">
        <v>1.5228499877714296E-5</v>
      </c>
      <c r="BS4" s="120">
        <v>2.3575318401983284E-5</v>
      </c>
      <c r="BT4" s="120">
        <v>8.7056648014520327E-6</v>
      </c>
      <c r="BU4" s="120">
        <v>7.6977575318597997E-5</v>
      </c>
      <c r="BV4" s="120">
        <v>1.0000505017727258E-5</v>
      </c>
      <c r="BW4" s="120">
        <v>6.4570572730158877E-6</v>
      </c>
      <c r="BX4" s="120">
        <v>6.1392656080271004E-6</v>
      </c>
      <c r="BY4" s="120">
        <v>4.9706128083826168E-6</v>
      </c>
      <c r="BZ4" s="120">
        <v>1.0736126744896749E-5</v>
      </c>
      <c r="CA4" s="120">
        <v>6.4051144438716713E-6</v>
      </c>
      <c r="CB4" s="120">
        <v>1.3741863092328734E-5</v>
      </c>
      <c r="CC4" s="120">
        <v>3.3219525972984055E-6</v>
      </c>
      <c r="CD4" s="120">
        <v>5.2175514873240567E-6</v>
      </c>
      <c r="CE4" s="120">
        <v>5.8521338376988726E-6</v>
      </c>
      <c r="CF4" s="120">
        <v>1.1617156744281761E-5</v>
      </c>
      <c r="CG4" s="120">
        <v>1.1065293562450893E-5</v>
      </c>
      <c r="CH4" s="120">
        <v>2.7303969464715452E-6</v>
      </c>
      <c r="CI4" s="120">
        <v>1.4720981238318559E-5</v>
      </c>
      <c r="CJ4" s="120">
        <v>2.8169379070543615E-5</v>
      </c>
      <c r="CK4" s="120">
        <v>1.2698098252071082E-5</v>
      </c>
      <c r="CL4" s="120">
        <v>1.2864240898491892E-5</v>
      </c>
      <c r="CM4" s="120">
        <v>3.1426670555489512E-5</v>
      </c>
      <c r="CN4" s="120">
        <v>1.3891297147175965E-5</v>
      </c>
      <c r="CO4" s="120">
        <v>8.2807567688795568E-4</v>
      </c>
      <c r="CP4" s="120">
        <v>2.1191679620103521E-4</v>
      </c>
      <c r="CQ4" s="120">
        <v>4.1984879626639929E-4</v>
      </c>
      <c r="CR4" s="120">
        <v>1.027975094129267E-5</v>
      </c>
      <c r="CS4" s="120">
        <v>1.3117443486812068E-3</v>
      </c>
      <c r="CT4" s="120">
        <v>2.1152360447483269E-3</v>
      </c>
      <c r="CU4" s="120">
        <v>9.6908853864601072E-4</v>
      </c>
      <c r="CV4" s="120">
        <v>4.426171837741413E-5</v>
      </c>
      <c r="CW4" s="120">
        <v>2.2284910854771303E-5</v>
      </c>
      <c r="CX4" s="120">
        <v>1.1626204275419871E-5</v>
      </c>
      <c r="CY4" s="120">
        <v>1.0949035214798081E-5</v>
      </c>
      <c r="CZ4" s="120">
        <v>8.0812020188794804E-3</v>
      </c>
      <c r="DA4" s="120">
        <v>9.1124319926334119E-3</v>
      </c>
      <c r="DB4" s="120">
        <v>8.4733821167966351E-5</v>
      </c>
      <c r="DC4" s="120">
        <v>5.1270180756736981E-4</v>
      </c>
      <c r="DD4" s="120">
        <v>1.1929150909582541E-3</v>
      </c>
      <c r="DE4" s="120">
        <v>2.33693703623452E-3</v>
      </c>
      <c r="DF4" s="120">
        <v>6.5983972837181426E-5</v>
      </c>
      <c r="DG4" s="120">
        <v>2.0936674033497803E-5</v>
      </c>
      <c r="DH4" s="120">
        <v>1.279096524141347</v>
      </c>
      <c r="DI4" s="126">
        <v>0.99320393248105965</v>
      </c>
    </row>
    <row r="5" spans="2:113" x14ac:dyDescent="0.15">
      <c r="B5" s="274" t="s">
        <v>13</v>
      </c>
      <c r="C5" s="261" t="s">
        <v>240</v>
      </c>
      <c r="D5" s="122">
        <v>2.6684226133376751E-3</v>
      </c>
      <c r="E5" s="122">
        <v>1.0559872884307588</v>
      </c>
      <c r="F5" s="122">
        <v>1.8715354343937323E-2</v>
      </c>
      <c r="G5" s="122">
        <v>4.3272931561195391E-4</v>
      </c>
      <c r="H5" s="122">
        <v>8.914468975965724E-5</v>
      </c>
      <c r="I5" s="122">
        <v>0</v>
      </c>
      <c r="J5" s="122">
        <v>1.896386197506741E-6</v>
      </c>
      <c r="K5" s="122">
        <v>3.5986725411526539E-2</v>
      </c>
      <c r="L5" s="122">
        <v>9.6532790102193749E-4</v>
      </c>
      <c r="M5" s="122">
        <v>1.0649951853278591E-2</v>
      </c>
      <c r="N5" s="122">
        <v>0</v>
      </c>
      <c r="O5" s="122">
        <v>1.5142725072726389E-3</v>
      </c>
      <c r="P5" s="122">
        <v>1.4500110417878476E-4</v>
      </c>
      <c r="Q5" s="122">
        <v>3.1614346013071893E-5</v>
      </c>
      <c r="R5" s="122">
        <v>1.7902593368269387E-6</v>
      </c>
      <c r="S5" s="122">
        <v>3.434674507950295E-5</v>
      </c>
      <c r="T5" s="122">
        <v>5.2577938083965277E-6</v>
      </c>
      <c r="U5" s="122">
        <v>1.5541659274724992E-6</v>
      </c>
      <c r="V5" s="124">
        <v>3.7525615380519685E-4</v>
      </c>
      <c r="W5" s="122">
        <v>2.8535807223105352E-6</v>
      </c>
      <c r="X5" s="122">
        <v>0</v>
      </c>
      <c r="Y5" s="122">
        <v>3.0100749350284264E-8</v>
      </c>
      <c r="Z5" s="122">
        <v>1.3329391354229879E-7</v>
      </c>
      <c r="AA5" s="122">
        <v>4.4403926490444737E-8</v>
      </c>
      <c r="AB5" s="122">
        <v>1.0047053138268731E-4</v>
      </c>
      <c r="AC5" s="122">
        <v>1.242204349697407E-4</v>
      </c>
      <c r="AD5" s="122">
        <v>3.6682603655661731E-9</v>
      </c>
      <c r="AE5" s="122">
        <v>6.7659058789995764E-7</v>
      </c>
      <c r="AF5" s="122">
        <v>4.1775898438242926E-7</v>
      </c>
      <c r="AG5" s="122">
        <v>1.6394659209514194E-5</v>
      </c>
      <c r="AH5" s="122">
        <v>1.2334103789352858E-2</v>
      </c>
      <c r="AI5" s="124">
        <v>2.8719662892728952E-6</v>
      </c>
      <c r="AJ5" s="122">
        <v>4.4226222387479208E-7</v>
      </c>
      <c r="AK5" s="122">
        <v>7.2893283314924973E-6</v>
      </c>
      <c r="AL5" s="122">
        <v>4.9668322137856632E-6</v>
      </c>
      <c r="AM5" s="122">
        <v>0</v>
      </c>
      <c r="AN5" s="122">
        <v>0</v>
      </c>
      <c r="AO5" s="122">
        <v>5.7090542189032171E-7</v>
      </c>
      <c r="AP5" s="122">
        <v>9.2239820880658031E-8</v>
      </c>
      <c r="AQ5" s="122">
        <v>3.7944113651258406E-7</v>
      </c>
      <c r="AR5" s="122">
        <v>3.9118244889497043E-7</v>
      </c>
      <c r="AS5" s="122">
        <v>6.7835560635023917E-7</v>
      </c>
      <c r="AT5" s="122">
        <v>2.443311309079552E-7</v>
      </c>
      <c r="AU5" s="122">
        <v>3.8810119042286539E-7</v>
      </c>
      <c r="AV5" s="122">
        <v>4.6323836817778604E-7</v>
      </c>
      <c r="AW5" s="122">
        <v>3.205180107324006E-6</v>
      </c>
      <c r="AX5" s="122">
        <v>5.6706251206541096E-7</v>
      </c>
      <c r="AY5" s="122">
        <v>7.8013122600562444E-7</v>
      </c>
      <c r="AZ5" s="122">
        <v>5.5725209485528973E-7</v>
      </c>
      <c r="BA5" s="122">
        <v>9.2730087937537187E-7</v>
      </c>
      <c r="BB5" s="122">
        <v>4.3522697985345622E-7</v>
      </c>
      <c r="BC5" s="122">
        <v>4.6781231959088997E-7</v>
      </c>
      <c r="BD5" s="122">
        <v>1.0998419847269496E-6</v>
      </c>
      <c r="BE5" s="122">
        <v>2.8857819076846149E-7</v>
      </c>
      <c r="BF5" s="122">
        <v>0</v>
      </c>
      <c r="BG5" s="122">
        <v>1.2169015387422503E-7</v>
      </c>
      <c r="BH5" s="122">
        <v>3.4073678490583059E-7</v>
      </c>
      <c r="BI5" s="122">
        <v>3.8589703319817275E-7</v>
      </c>
      <c r="BJ5" s="122">
        <v>1.5784408221504025E-7</v>
      </c>
      <c r="BK5" s="122">
        <v>7.5897904575174296E-5</v>
      </c>
      <c r="BL5" s="124">
        <v>3.4127377310194355E-7</v>
      </c>
      <c r="BM5" s="124">
        <v>1.4571282993168236E-6</v>
      </c>
      <c r="BN5" s="122">
        <v>7.9424772448107592E-7</v>
      </c>
      <c r="BO5" s="122">
        <v>2.5065970573846543E-6</v>
      </c>
      <c r="BP5" s="122">
        <v>2.7538524742048992E-6</v>
      </c>
      <c r="BQ5" s="122">
        <v>4.433646143153297E-7</v>
      </c>
      <c r="BR5" s="122">
        <v>4.1167175749682039E-6</v>
      </c>
      <c r="BS5" s="122">
        <v>7.1291039639435832E-7</v>
      </c>
      <c r="BT5" s="122">
        <v>5.1055806986319537E-7</v>
      </c>
      <c r="BU5" s="122">
        <v>6.5790993442942973E-7</v>
      </c>
      <c r="BV5" s="122">
        <v>4.5431731469543332E-7</v>
      </c>
      <c r="BW5" s="122">
        <v>3.800199912330725E-7</v>
      </c>
      <c r="BX5" s="122">
        <v>3.1959459041583737E-7</v>
      </c>
      <c r="BY5" s="122">
        <v>1.2432580995620469E-7</v>
      </c>
      <c r="BZ5" s="122">
        <v>1.4979104968194475E-6</v>
      </c>
      <c r="CA5" s="122">
        <v>2.8463191360507214E-7</v>
      </c>
      <c r="CB5" s="122">
        <v>4.1339625760095263E-7</v>
      </c>
      <c r="CC5" s="122">
        <v>1.1624172846648587E-7</v>
      </c>
      <c r="CD5" s="122">
        <v>2.2469459906741346E-7</v>
      </c>
      <c r="CE5" s="122">
        <v>3.7669497610165498E-7</v>
      </c>
      <c r="CF5" s="122">
        <v>4.9312688269962527E-7</v>
      </c>
      <c r="CG5" s="122">
        <v>4.9996442971003639E-7</v>
      </c>
      <c r="CH5" s="122">
        <v>4.6917344113623175E-7</v>
      </c>
      <c r="CI5" s="122">
        <v>2.2813871506059314E-6</v>
      </c>
      <c r="CJ5" s="122">
        <v>1.1298290154003818E-6</v>
      </c>
      <c r="CK5" s="122">
        <v>1.4816654037204662E-6</v>
      </c>
      <c r="CL5" s="122">
        <v>1.9424044845091265E-6</v>
      </c>
      <c r="CM5" s="122">
        <v>1.8121128212082638E-6</v>
      </c>
      <c r="CN5" s="122">
        <v>5.9085560903234609E-6</v>
      </c>
      <c r="CO5" s="122">
        <v>1.8331000044291879E-4</v>
      </c>
      <c r="CP5" s="122">
        <v>5.8041304133484364E-4</v>
      </c>
      <c r="CQ5" s="122">
        <v>9.6492459380394114E-5</v>
      </c>
      <c r="CR5" s="122">
        <v>8.3512368051945289E-7</v>
      </c>
      <c r="CS5" s="122">
        <v>3.5237645761328765E-4</v>
      </c>
      <c r="CT5" s="122">
        <v>6.0625576284699292E-4</v>
      </c>
      <c r="CU5" s="122">
        <v>1.5458585361181429E-5</v>
      </c>
      <c r="CV5" s="122">
        <v>1.1874166680201236E-6</v>
      </c>
      <c r="CW5" s="122">
        <v>1.0550814599010631E-6</v>
      </c>
      <c r="CX5" s="122">
        <v>3.2167717808915365E-7</v>
      </c>
      <c r="CY5" s="122">
        <v>6.5276770620132235E-7</v>
      </c>
      <c r="CZ5" s="122">
        <v>1.6114839678021602E-3</v>
      </c>
      <c r="DA5" s="122">
        <v>3.3446954275295703E-3</v>
      </c>
      <c r="DB5" s="122">
        <v>1.3445260458004478E-6</v>
      </c>
      <c r="DC5" s="122">
        <v>2.971829230589396E-6</v>
      </c>
      <c r="DD5" s="122">
        <v>3.8880579996803139E-6</v>
      </c>
      <c r="DE5" s="122">
        <v>1.7114202103349243E-4</v>
      </c>
      <c r="DF5" s="122">
        <v>6.0145359736008654E-6</v>
      </c>
      <c r="DG5" s="122">
        <v>2.9050683654441873E-6</v>
      </c>
      <c r="DH5" s="122">
        <v>1.1473066018909865</v>
      </c>
      <c r="DI5" s="127">
        <v>0.89087055374852031</v>
      </c>
    </row>
    <row r="6" spans="2:113" x14ac:dyDescent="0.15">
      <c r="B6" s="274" t="s">
        <v>14</v>
      </c>
      <c r="C6" s="261" t="s">
        <v>242</v>
      </c>
      <c r="D6" s="122">
        <v>4.9588618416443471E-2</v>
      </c>
      <c r="E6" s="122">
        <v>3.9207111498081183E-2</v>
      </c>
      <c r="F6" s="122">
        <v>1.0008993825440946</v>
      </c>
      <c r="G6" s="122">
        <v>1.1806162366561517E-4</v>
      </c>
      <c r="H6" s="122">
        <v>1.0065125060981847E-5</v>
      </c>
      <c r="I6" s="122">
        <v>0</v>
      </c>
      <c r="J6" s="122">
        <v>6.5226516635625278E-7</v>
      </c>
      <c r="K6" s="122">
        <v>3.6288644319166451E-3</v>
      </c>
      <c r="L6" s="122">
        <v>4.8826683424807687E-4</v>
      </c>
      <c r="M6" s="122">
        <v>4.9736138552237043E-3</v>
      </c>
      <c r="N6" s="122">
        <v>0</v>
      </c>
      <c r="O6" s="122">
        <v>1.0926395941516271E-3</v>
      </c>
      <c r="P6" s="122">
        <v>5.5620857133886389E-5</v>
      </c>
      <c r="Q6" s="122">
        <v>9.3461468246262638E-6</v>
      </c>
      <c r="R6" s="122">
        <v>8.1239308677727836E-7</v>
      </c>
      <c r="S6" s="122">
        <v>3.9314866325606428E-6</v>
      </c>
      <c r="T6" s="122">
        <v>8.3349221894996543E-7</v>
      </c>
      <c r="U6" s="122">
        <v>4.4975076186777262E-7</v>
      </c>
      <c r="V6" s="124">
        <v>1.4341499541589912E-5</v>
      </c>
      <c r="W6" s="122">
        <v>8.4128193426258339E-7</v>
      </c>
      <c r="X6" s="122">
        <v>0</v>
      </c>
      <c r="Y6" s="122">
        <v>9.9106159194409766E-8</v>
      </c>
      <c r="Z6" s="122">
        <v>1.899859584426601E-7</v>
      </c>
      <c r="AA6" s="122">
        <v>1.6958319655745352E-7</v>
      </c>
      <c r="AB6" s="122">
        <v>7.3163960425718221E-5</v>
      </c>
      <c r="AC6" s="122">
        <v>2.2656005110182515E-5</v>
      </c>
      <c r="AD6" s="122">
        <v>4.3633137197987539E-9</v>
      </c>
      <c r="AE6" s="122">
        <v>3.7630712996672011E-7</v>
      </c>
      <c r="AF6" s="122">
        <v>3.0773970763099912E-7</v>
      </c>
      <c r="AG6" s="122">
        <v>2.8601815400888504E-4</v>
      </c>
      <c r="AH6" s="122">
        <v>4.7095683785781164E-4</v>
      </c>
      <c r="AI6" s="124">
        <v>5.9627087823057734E-7</v>
      </c>
      <c r="AJ6" s="122">
        <v>6.3104648784288846E-7</v>
      </c>
      <c r="AK6" s="122">
        <v>1.3191710596403634E-6</v>
      </c>
      <c r="AL6" s="122">
        <v>1.2635841823234368E-5</v>
      </c>
      <c r="AM6" s="122">
        <v>0</v>
      </c>
      <c r="AN6" s="122">
        <v>0</v>
      </c>
      <c r="AO6" s="122">
        <v>3.6670577545633774E-7</v>
      </c>
      <c r="AP6" s="122">
        <v>1.9418575048950879E-7</v>
      </c>
      <c r="AQ6" s="122">
        <v>5.4631677022923541E-7</v>
      </c>
      <c r="AR6" s="122">
        <v>4.1303699196092747E-7</v>
      </c>
      <c r="AS6" s="122">
        <v>3.0596416344678403E-7</v>
      </c>
      <c r="AT6" s="122">
        <v>2.1309636695408793E-7</v>
      </c>
      <c r="AU6" s="122">
        <v>5.0997674901134582E-7</v>
      </c>
      <c r="AV6" s="122">
        <v>3.4822717009340057E-7</v>
      </c>
      <c r="AW6" s="122">
        <v>4.561106165400458E-7</v>
      </c>
      <c r="AX6" s="122">
        <v>4.9655974291433354E-7</v>
      </c>
      <c r="AY6" s="122">
        <v>3.7378203684776968E-7</v>
      </c>
      <c r="AZ6" s="122">
        <v>4.0898655614476842E-7</v>
      </c>
      <c r="BA6" s="122">
        <v>5.8169954809708589E-7</v>
      </c>
      <c r="BB6" s="122">
        <v>3.5827299906211178E-7</v>
      </c>
      <c r="BC6" s="122">
        <v>3.3216052391798018E-7</v>
      </c>
      <c r="BD6" s="122">
        <v>4.6605625323324613E-7</v>
      </c>
      <c r="BE6" s="122">
        <v>2.6030649118066663E-7</v>
      </c>
      <c r="BF6" s="122">
        <v>0</v>
      </c>
      <c r="BG6" s="122">
        <v>1.5887831872235252E-7</v>
      </c>
      <c r="BH6" s="122">
        <v>3.1603947468168128E-7</v>
      </c>
      <c r="BI6" s="122">
        <v>3.0476633631827897E-7</v>
      </c>
      <c r="BJ6" s="122">
        <v>2.0097539402269247E-7</v>
      </c>
      <c r="BK6" s="122">
        <v>4.9875991256972913E-5</v>
      </c>
      <c r="BL6" s="124">
        <v>4.5917528436351706E-7</v>
      </c>
      <c r="BM6" s="124">
        <v>1.3127809495767877E-5</v>
      </c>
      <c r="BN6" s="122">
        <v>1.143053433696975E-6</v>
      </c>
      <c r="BO6" s="122">
        <v>3.7657173751475903E-5</v>
      </c>
      <c r="BP6" s="122">
        <v>4.2421615632895457E-5</v>
      </c>
      <c r="BQ6" s="122">
        <v>4.1352413941464967E-7</v>
      </c>
      <c r="BR6" s="122">
        <v>8.8998027647683908E-7</v>
      </c>
      <c r="BS6" s="122">
        <v>1.1803027638960447E-6</v>
      </c>
      <c r="BT6" s="122">
        <v>4.4447891573950053E-7</v>
      </c>
      <c r="BU6" s="122">
        <v>3.7956363566284081E-6</v>
      </c>
      <c r="BV6" s="122">
        <v>5.059770279498926E-7</v>
      </c>
      <c r="BW6" s="122">
        <v>3.297199504638129E-7</v>
      </c>
      <c r="BX6" s="122">
        <v>3.1203673620096206E-7</v>
      </c>
      <c r="BY6" s="122">
        <v>2.4794810559469548E-7</v>
      </c>
      <c r="BZ6" s="122">
        <v>5.7844015484899479E-7</v>
      </c>
      <c r="CA6" s="122">
        <v>3.2384620497676502E-7</v>
      </c>
      <c r="CB6" s="122">
        <v>6.87913835610072E-7</v>
      </c>
      <c r="CC6" s="122">
        <v>1.668649768994488E-7</v>
      </c>
      <c r="CD6" s="122">
        <v>2.6355239990527654E-7</v>
      </c>
      <c r="CE6" s="122">
        <v>2.999565560049859E-7</v>
      </c>
      <c r="CF6" s="122">
        <v>5.8656340566293737E-7</v>
      </c>
      <c r="CG6" s="122">
        <v>5.5975506638832064E-7</v>
      </c>
      <c r="CH6" s="122">
        <v>1.5018627425623616E-7</v>
      </c>
      <c r="CI6" s="122">
        <v>8.0107338670773093E-7</v>
      </c>
      <c r="CJ6" s="122">
        <v>1.4200043408702476E-6</v>
      </c>
      <c r="CK6" s="122">
        <v>6.7402988958109152E-7</v>
      </c>
      <c r="CL6" s="122">
        <v>6.9824741230600249E-7</v>
      </c>
      <c r="CM6" s="122">
        <v>1.6034490580591128E-6</v>
      </c>
      <c r="CN6" s="122">
        <v>8.8695969811513101E-7</v>
      </c>
      <c r="CO6" s="122">
        <v>4.6979662370747395E-5</v>
      </c>
      <c r="CP6" s="122">
        <v>3.0636256882487988E-5</v>
      </c>
      <c r="CQ6" s="122">
        <v>2.394340247411415E-5</v>
      </c>
      <c r="CR6" s="122">
        <v>5.3294896550875771E-7</v>
      </c>
      <c r="CS6" s="122">
        <v>7.65829396990967E-5</v>
      </c>
      <c r="CT6" s="122">
        <v>1.2481984857369146E-4</v>
      </c>
      <c r="CU6" s="122">
        <v>4.8034511416419651E-5</v>
      </c>
      <c r="CV6" s="122">
        <v>2.2107014637274418E-6</v>
      </c>
      <c r="CW6" s="122">
        <v>1.128997795217556E-6</v>
      </c>
      <c r="CX6" s="122">
        <v>5.8102507264570023E-7</v>
      </c>
      <c r="CY6" s="122">
        <v>5.593884212772302E-7</v>
      </c>
      <c r="CZ6" s="122">
        <v>4.5228439564755742E-4</v>
      </c>
      <c r="DA6" s="122">
        <v>5.6329560002742413E-4</v>
      </c>
      <c r="DB6" s="122">
        <v>4.1997266442900456E-6</v>
      </c>
      <c r="DC6" s="122">
        <v>2.5231276432480499E-5</v>
      </c>
      <c r="DD6" s="122">
        <v>5.8600596711742858E-5</v>
      </c>
      <c r="DE6" s="122">
        <v>1.2050464916179219E-4</v>
      </c>
      <c r="DF6" s="122">
        <v>3.4437270066564104E-6</v>
      </c>
      <c r="DG6" s="122">
        <v>1.1274651889211061E-6</v>
      </c>
      <c r="DH6" s="122">
        <v>1.1027173919590778</v>
      </c>
      <c r="DI6" s="127">
        <v>0.8562475383507383</v>
      </c>
    </row>
    <row r="7" spans="2:113" x14ac:dyDescent="0.15">
      <c r="B7" s="274" t="s">
        <v>15</v>
      </c>
      <c r="C7" s="261" t="s">
        <v>244</v>
      </c>
      <c r="D7" s="122">
        <v>6.2459743888673681E-4</v>
      </c>
      <c r="E7" s="122">
        <v>1.2721566239755268E-4</v>
      </c>
      <c r="F7" s="122">
        <v>8.0650353674733643E-6</v>
      </c>
      <c r="G7" s="122">
        <v>1.1294009310479909</v>
      </c>
      <c r="H7" s="122">
        <v>2.5806200555203886E-6</v>
      </c>
      <c r="I7" s="122">
        <v>0</v>
      </c>
      <c r="J7" s="122">
        <v>9.998352218749658E-6</v>
      </c>
      <c r="K7" s="122">
        <v>5.2300177345886796E-4</v>
      </c>
      <c r="L7" s="122">
        <v>2.1597423389958001E-5</v>
      </c>
      <c r="M7" s="122">
        <v>9.7165139449207174E-4</v>
      </c>
      <c r="N7" s="122">
        <v>0</v>
      </c>
      <c r="O7" s="122">
        <v>1.5516112349108195E-5</v>
      </c>
      <c r="P7" s="122">
        <v>7.1639555969037247E-6</v>
      </c>
      <c r="Q7" s="122">
        <v>7.5411255105047287E-2</v>
      </c>
      <c r="R7" s="122">
        <v>8.3905297320519988E-4</v>
      </c>
      <c r="S7" s="122">
        <v>4.0883829269260821E-6</v>
      </c>
      <c r="T7" s="122">
        <v>2.3114833659939108E-5</v>
      </c>
      <c r="U7" s="122">
        <v>1.9951755232671917E-6</v>
      </c>
      <c r="V7" s="124">
        <v>5.5590049195774937E-6</v>
      </c>
      <c r="W7" s="122">
        <v>2.4092102023598732E-4</v>
      </c>
      <c r="X7" s="122">
        <v>0</v>
      </c>
      <c r="Y7" s="122">
        <v>3.1536825968032673E-7</v>
      </c>
      <c r="Z7" s="122">
        <v>2.1367732268274158E-6</v>
      </c>
      <c r="AA7" s="122">
        <v>5.5967964859541777E-7</v>
      </c>
      <c r="AB7" s="122">
        <v>4.2259702705182027E-6</v>
      </c>
      <c r="AC7" s="122">
        <v>7.8906495032337313E-5</v>
      </c>
      <c r="AD7" s="122">
        <v>8.4064549160966525E-8</v>
      </c>
      <c r="AE7" s="122">
        <v>2.3847206561261924E-6</v>
      </c>
      <c r="AF7" s="122">
        <v>5.2842428060801164E-6</v>
      </c>
      <c r="AG7" s="122">
        <v>6.3963219635502133E-6</v>
      </c>
      <c r="AH7" s="122">
        <v>7.4886541046800966E-4</v>
      </c>
      <c r="AI7" s="124">
        <v>3.3128022346858886E-5</v>
      </c>
      <c r="AJ7" s="122">
        <v>2.9708731413254246E-6</v>
      </c>
      <c r="AK7" s="122">
        <v>2.2314511367744653E-4</v>
      </c>
      <c r="AL7" s="122">
        <v>1.5437926920872124E-5</v>
      </c>
      <c r="AM7" s="122">
        <v>0</v>
      </c>
      <c r="AN7" s="122">
        <v>0</v>
      </c>
      <c r="AO7" s="122">
        <v>3.6511878919731808E-6</v>
      </c>
      <c r="AP7" s="122">
        <v>1.0241322502336097E-6</v>
      </c>
      <c r="AQ7" s="122">
        <v>2.677868424904469E-6</v>
      </c>
      <c r="AR7" s="122">
        <v>1.3752831569730613E-5</v>
      </c>
      <c r="AS7" s="122">
        <v>1.3079413002087663E-5</v>
      </c>
      <c r="AT7" s="122">
        <v>6.5664243325230777E-6</v>
      </c>
      <c r="AU7" s="122">
        <v>2.9131719022671329E-6</v>
      </c>
      <c r="AV7" s="122">
        <v>2.426311642122091E-6</v>
      </c>
      <c r="AW7" s="122">
        <v>8.6660941686868014E-6</v>
      </c>
      <c r="AX7" s="122">
        <v>3.061708729666169E-6</v>
      </c>
      <c r="AY7" s="122">
        <v>6.2577163983335851E-6</v>
      </c>
      <c r="AZ7" s="122">
        <v>3.7085697867679694E-6</v>
      </c>
      <c r="BA7" s="122">
        <v>6.0104918367882056E-6</v>
      </c>
      <c r="BB7" s="122">
        <v>1.9786038556031181E-6</v>
      </c>
      <c r="BC7" s="122">
        <v>2.6915086327708071E-6</v>
      </c>
      <c r="BD7" s="122">
        <v>3.2224086204700239E-6</v>
      </c>
      <c r="BE7" s="122">
        <v>2.3405379669968211E-6</v>
      </c>
      <c r="BF7" s="122">
        <v>0</v>
      </c>
      <c r="BG7" s="122">
        <v>8.117703973369482E-7</v>
      </c>
      <c r="BH7" s="122">
        <v>2.4107872119961164E-6</v>
      </c>
      <c r="BI7" s="122">
        <v>1.6322856922856043E-6</v>
      </c>
      <c r="BJ7" s="122">
        <v>4.9970684636336565E-6</v>
      </c>
      <c r="BK7" s="122">
        <v>4.020792122790966E-4</v>
      </c>
      <c r="BL7" s="124">
        <v>1.4222847944556002E-6</v>
      </c>
      <c r="BM7" s="124">
        <v>7.2627945357747238E-4</v>
      </c>
      <c r="BN7" s="122">
        <v>1.8913513967104534E-4</v>
      </c>
      <c r="BO7" s="122">
        <v>5.8765104705730242E-5</v>
      </c>
      <c r="BP7" s="122">
        <v>5.506509480430605E-5</v>
      </c>
      <c r="BQ7" s="122">
        <v>5.1008886317630967E-6</v>
      </c>
      <c r="BR7" s="122">
        <v>1.1370791588622328E-5</v>
      </c>
      <c r="BS7" s="122">
        <v>1.1852465838072785E-5</v>
      </c>
      <c r="BT7" s="122">
        <v>2.2393524268646801E-6</v>
      </c>
      <c r="BU7" s="122">
        <v>8.7543842088468897E-6</v>
      </c>
      <c r="BV7" s="122">
        <v>3.0150958809673409E-6</v>
      </c>
      <c r="BW7" s="122">
        <v>1.9186618504816643E-6</v>
      </c>
      <c r="BX7" s="122">
        <v>4.2384168114401556E-6</v>
      </c>
      <c r="BY7" s="122">
        <v>3.331977923636924E-6</v>
      </c>
      <c r="BZ7" s="122">
        <v>5.1923786313993444E-6</v>
      </c>
      <c r="CA7" s="122">
        <v>1.5975593989162377E-6</v>
      </c>
      <c r="CB7" s="122">
        <v>9.8144072811677465E-6</v>
      </c>
      <c r="CC7" s="122">
        <v>4.6081750981323272E-6</v>
      </c>
      <c r="CD7" s="122">
        <v>1.1479004467473737E-5</v>
      </c>
      <c r="CE7" s="122">
        <v>2.6207571210623448E-6</v>
      </c>
      <c r="CF7" s="122">
        <v>1.1300857884142743E-5</v>
      </c>
      <c r="CG7" s="122">
        <v>4.384308734453193E-5</v>
      </c>
      <c r="CH7" s="122">
        <v>1.5752154544754137E-6</v>
      </c>
      <c r="CI7" s="122">
        <v>4.1458827236511325E-6</v>
      </c>
      <c r="CJ7" s="122">
        <v>6.4489020872926438E-6</v>
      </c>
      <c r="CK7" s="122">
        <v>3.1308749642367366E-6</v>
      </c>
      <c r="CL7" s="122">
        <v>3.6848498288664162E-6</v>
      </c>
      <c r="CM7" s="122">
        <v>3.6903377419514362E-6</v>
      </c>
      <c r="CN7" s="122">
        <v>4.0506913027354093E-6</v>
      </c>
      <c r="CO7" s="122">
        <v>5.9211897063939807E-5</v>
      </c>
      <c r="CP7" s="122">
        <v>3.8940272276268938E-5</v>
      </c>
      <c r="CQ7" s="122">
        <v>1.8066390034371197E-5</v>
      </c>
      <c r="CR7" s="122">
        <v>3.9708395039358825E-6</v>
      </c>
      <c r="CS7" s="122">
        <v>8.5075972685350092E-5</v>
      </c>
      <c r="CT7" s="122">
        <v>1.5211189290667362E-4</v>
      </c>
      <c r="CU7" s="122">
        <v>5.8517484875209494E-6</v>
      </c>
      <c r="CV7" s="122">
        <v>3.4019060063751957E-6</v>
      </c>
      <c r="CW7" s="122">
        <v>3.3246241351082541E-6</v>
      </c>
      <c r="CX7" s="122">
        <v>1.5042503771927578E-6</v>
      </c>
      <c r="CY7" s="122">
        <v>4.5643049709311625E-6</v>
      </c>
      <c r="CZ7" s="122">
        <v>1.0336333021544312E-3</v>
      </c>
      <c r="DA7" s="122">
        <v>1.4515203089035783E-3</v>
      </c>
      <c r="DB7" s="122">
        <v>6.0621170514080794E-6</v>
      </c>
      <c r="DC7" s="122">
        <v>1.012228372288703E-5</v>
      </c>
      <c r="DD7" s="122">
        <v>1.8612449889035593E-6</v>
      </c>
      <c r="DE7" s="122">
        <v>1.21058532446295E-4</v>
      </c>
      <c r="DF7" s="122">
        <v>1.718016267164157E-5</v>
      </c>
      <c r="DG7" s="122">
        <v>4.7811631629121495E-6</v>
      </c>
      <c r="DH7" s="122">
        <v>1.2140800217073395</v>
      </c>
      <c r="DI7" s="127">
        <v>0.94271935631745118</v>
      </c>
    </row>
    <row r="8" spans="2:113" x14ac:dyDescent="0.15">
      <c r="B8" s="275" t="s">
        <v>16</v>
      </c>
      <c r="C8" s="262" t="s">
        <v>248</v>
      </c>
      <c r="D8" s="123">
        <v>1.4970714124088713E-7</v>
      </c>
      <c r="E8" s="123">
        <v>4.0695662243899564E-6</v>
      </c>
      <c r="F8" s="123">
        <v>3.2682437334305024E-7</v>
      </c>
      <c r="G8" s="123">
        <v>1.3503344236626698E-5</v>
      </c>
      <c r="H8" s="123">
        <v>1.0108970863077655</v>
      </c>
      <c r="I8" s="123">
        <v>0</v>
      </c>
      <c r="J8" s="123">
        <v>3.4257740087426329E-7</v>
      </c>
      <c r="K8" s="123">
        <v>1.1752975251258992E-3</v>
      </c>
      <c r="L8" s="123">
        <v>3.1163974146260924E-5</v>
      </c>
      <c r="M8" s="123">
        <v>2.4616135498393841E-4</v>
      </c>
      <c r="N8" s="123">
        <v>0</v>
      </c>
      <c r="O8" s="123">
        <v>2.8556548655126939E-7</v>
      </c>
      <c r="P8" s="123">
        <v>4.1464987537636621E-6</v>
      </c>
      <c r="Q8" s="123">
        <v>1.4437989555081846E-6</v>
      </c>
      <c r="R8" s="123">
        <v>1.695880274762766E-6</v>
      </c>
      <c r="S8" s="123">
        <v>1.4655437272400598E-6</v>
      </c>
      <c r="T8" s="123">
        <v>2.969226935509977E-7</v>
      </c>
      <c r="U8" s="123">
        <v>1.4443890287905585E-7</v>
      </c>
      <c r="V8" s="133">
        <v>9.7145146600694684E-8</v>
      </c>
      <c r="W8" s="123">
        <v>1.4984919738921003E-7</v>
      </c>
      <c r="X8" s="123">
        <v>0</v>
      </c>
      <c r="Y8" s="123">
        <v>1.5349282735586809E-8</v>
      </c>
      <c r="Z8" s="123">
        <v>3.2291845634962085E-8</v>
      </c>
      <c r="AA8" s="123">
        <v>1.5918604747191365E-8</v>
      </c>
      <c r="AB8" s="123">
        <v>2.2400565192635704E-5</v>
      </c>
      <c r="AC8" s="123">
        <v>4.1558929332707676E-6</v>
      </c>
      <c r="AD8" s="123">
        <v>1.6929371932391605E-9</v>
      </c>
      <c r="AE8" s="123">
        <v>1.2160172852551457E-7</v>
      </c>
      <c r="AF8" s="123">
        <v>9.9275077293275876E-8</v>
      </c>
      <c r="AG8" s="123">
        <v>9.7817110167398774E-8</v>
      </c>
      <c r="AH8" s="123">
        <v>5.2806922399422475E-6</v>
      </c>
      <c r="AI8" s="133">
        <v>4.8966451742611155E-7</v>
      </c>
      <c r="AJ8" s="123">
        <v>1.5518799045093354E-7</v>
      </c>
      <c r="AK8" s="123">
        <v>1.1990620678533402E-6</v>
      </c>
      <c r="AL8" s="123">
        <v>5.4043541984979353E-7</v>
      </c>
      <c r="AM8" s="123">
        <v>0</v>
      </c>
      <c r="AN8" s="123">
        <v>0</v>
      </c>
      <c r="AO8" s="123">
        <v>7.4996392020056428E-7</v>
      </c>
      <c r="AP8" s="123">
        <v>5.4938793831622271E-8</v>
      </c>
      <c r="AQ8" s="123">
        <v>9.500279704816932E-8</v>
      </c>
      <c r="AR8" s="123">
        <v>3.9841041061899832E-7</v>
      </c>
      <c r="AS8" s="123">
        <v>1.0756390277732065E-7</v>
      </c>
      <c r="AT8" s="123">
        <v>8.7207918808375756E-8</v>
      </c>
      <c r="AU8" s="123">
        <v>1.067002691014633E-7</v>
      </c>
      <c r="AV8" s="123">
        <v>2.8429742699694937E-7</v>
      </c>
      <c r="AW8" s="123">
        <v>3.9806000682977711E-7</v>
      </c>
      <c r="AX8" s="123">
        <v>2.0215514779023746E-7</v>
      </c>
      <c r="AY8" s="123">
        <v>3.7696102707165505E-7</v>
      </c>
      <c r="AZ8" s="123">
        <v>7.1837142445122713E-7</v>
      </c>
      <c r="BA8" s="123">
        <v>1.5689002174227577E-7</v>
      </c>
      <c r="BB8" s="123">
        <v>9.0702713323132302E-7</v>
      </c>
      <c r="BC8" s="123">
        <v>1.6946404242945262E-7</v>
      </c>
      <c r="BD8" s="123">
        <v>5.5972982279782455E-7</v>
      </c>
      <c r="BE8" s="123">
        <v>2.2129488894104224E-7</v>
      </c>
      <c r="BF8" s="123">
        <v>0</v>
      </c>
      <c r="BG8" s="123">
        <v>1.461585531184548E-7</v>
      </c>
      <c r="BH8" s="123">
        <v>1.2289639951909936E-7</v>
      </c>
      <c r="BI8" s="123">
        <v>1.0735297344666733E-7</v>
      </c>
      <c r="BJ8" s="123">
        <v>9.9063902847361961E-8</v>
      </c>
      <c r="BK8" s="123">
        <v>7.8716359725401655E-4</v>
      </c>
      <c r="BL8" s="133">
        <v>1.6654031801170276E-7</v>
      </c>
      <c r="BM8" s="133">
        <v>4.2109063969653024E-7</v>
      </c>
      <c r="BN8" s="123">
        <v>9.0713034662954806E-7</v>
      </c>
      <c r="BO8" s="123">
        <v>6.9594934172043088E-7</v>
      </c>
      <c r="BP8" s="123">
        <v>7.3729833736284522E-7</v>
      </c>
      <c r="BQ8" s="123">
        <v>1.5731417132535431E-7</v>
      </c>
      <c r="BR8" s="123">
        <v>1.4031026853179194E-7</v>
      </c>
      <c r="BS8" s="123">
        <v>3.9529945026098611E-7</v>
      </c>
      <c r="BT8" s="123">
        <v>2.5703804519762161E-7</v>
      </c>
      <c r="BU8" s="123">
        <v>2.3818948522315875E-7</v>
      </c>
      <c r="BV8" s="123">
        <v>2.5515379416112092E-7</v>
      </c>
      <c r="BW8" s="123">
        <v>1.780867764569526E-7</v>
      </c>
      <c r="BX8" s="123">
        <v>1.5258981830727454E-7</v>
      </c>
      <c r="BY8" s="123">
        <v>5.6062143395253094E-8</v>
      </c>
      <c r="BZ8" s="123">
        <v>2.8306671531686042E-7</v>
      </c>
      <c r="CA8" s="123">
        <v>1.6749734390693822E-7</v>
      </c>
      <c r="CB8" s="123">
        <v>3.5713155111260984E-7</v>
      </c>
      <c r="CC8" s="123">
        <v>6.0311261159722207E-8</v>
      </c>
      <c r="CD8" s="123">
        <v>1.8920966821674869E-7</v>
      </c>
      <c r="CE8" s="123">
        <v>2.1421181072776678E-7</v>
      </c>
      <c r="CF8" s="123">
        <v>2.2758276608302572E-7</v>
      </c>
      <c r="CG8" s="123">
        <v>2.4051268050951923E-7</v>
      </c>
      <c r="CH8" s="123">
        <v>1.4548649854695047E-7</v>
      </c>
      <c r="CI8" s="123">
        <v>6.9307306810723989E-7</v>
      </c>
      <c r="CJ8" s="123">
        <v>8.2457958181239306E-7</v>
      </c>
      <c r="CK8" s="123">
        <v>2.7238391960924705E-6</v>
      </c>
      <c r="CL8" s="123">
        <v>5.3657087656181514E-7</v>
      </c>
      <c r="CM8" s="123">
        <v>1.272753524039194E-6</v>
      </c>
      <c r="CN8" s="123">
        <v>7.082860630248455E-7</v>
      </c>
      <c r="CO8" s="123">
        <v>1.8826916168953245E-5</v>
      </c>
      <c r="CP8" s="123">
        <v>2.2888762201153641E-5</v>
      </c>
      <c r="CQ8" s="123">
        <v>2.2182943080865641E-5</v>
      </c>
      <c r="CR8" s="123">
        <v>2.6607356152609804E-7</v>
      </c>
      <c r="CS8" s="123">
        <v>7.6011928784643529E-5</v>
      </c>
      <c r="CT8" s="123">
        <v>1.3831114918188905E-4</v>
      </c>
      <c r="CU8" s="123">
        <v>1.5702308271856238E-6</v>
      </c>
      <c r="CV8" s="123">
        <v>2.0936303060942462E-6</v>
      </c>
      <c r="CW8" s="123">
        <v>9.3526540247523687E-7</v>
      </c>
      <c r="CX8" s="123">
        <v>2.9750814985484262E-7</v>
      </c>
      <c r="CY8" s="123">
        <v>6.4519195491277543E-7</v>
      </c>
      <c r="CZ8" s="123">
        <v>6.7109901594204617E-4</v>
      </c>
      <c r="DA8" s="123">
        <v>8.5526989494915892E-4</v>
      </c>
      <c r="DB8" s="123">
        <v>9.59032671371337E-7</v>
      </c>
      <c r="DC8" s="123">
        <v>4.5052005787093366E-6</v>
      </c>
      <c r="DD8" s="123">
        <v>2.139686459052355E-7</v>
      </c>
      <c r="DE8" s="123">
        <v>5.5569719289964649E-5</v>
      </c>
      <c r="DF8" s="123">
        <v>2.3518640113762916E-5</v>
      </c>
      <c r="DG8" s="123">
        <v>3.573726403980693E-7</v>
      </c>
      <c r="DH8" s="123">
        <v>1.0151145899895129</v>
      </c>
      <c r="DI8" s="128">
        <v>0.78822495696585082</v>
      </c>
    </row>
    <row r="9" spans="2:113" x14ac:dyDescent="0.15">
      <c r="B9" s="274" t="s">
        <v>18</v>
      </c>
      <c r="C9" s="261" t="s">
        <v>512</v>
      </c>
      <c r="D9" s="122">
        <v>0</v>
      </c>
      <c r="E9" s="122">
        <v>0</v>
      </c>
      <c r="F9" s="122">
        <v>0</v>
      </c>
      <c r="G9" s="122">
        <v>0</v>
      </c>
      <c r="H9" s="122">
        <v>0</v>
      </c>
      <c r="I9" s="122">
        <v>1</v>
      </c>
      <c r="J9" s="122">
        <v>0</v>
      </c>
      <c r="K9" s="122">
        <v>0</v>
      </c>
      <c r="L9" s="122">
        <v>0</v>
      </c>
      <c r="M9" s="122">
        <v>0</v>
      </c>
      <c r="N9" s="122">
        <v>0</v>
      </c>
      <c r="O9" s="122">
        <v>0</v>
      </c>
      <c r="P9" s="122">
        <v>0</v>
      </c>
      <c r="Q9" s="122">
        <v>0</v>
      </c>
      <c r="R9" s="122">
        <v>0</v>
      </c>
      <c r="S9" s="122">
        <v>0</v>
      </c>
      <c r="T9" s="122">
        <v>0</v>
      </c>
      <c r="U9" s="122">
        <v>0</v>
      </c>
      <c r="V9" s="124">
        <v>0</v>
      </c>
      <c r="W9" s="122">
        <v>0</v>
      </c>
      <c r="X9" s="122">
        <v>0</v>
      </c>
      <c r="Y9" s="122">
        <v>0</v>
      </c>
      <c r="Z9" s="122">
        <v>0</v>
      </c>
      <c r="AA9" s="122">
        <v>0</v>
      </c>
      <c r="AB9" s="122">
        <v>0</v>
      </c>
      <c r="AC9" s="122">
        <v>0</v>
      </c>
      <c r="AD9" s="122">
        <v>0</v>
      </c>
      <c r="AE9" s="122">
        <v>0</v>
      </c>
      <c r="AF9" s="122">
        <v>0</v>
      </c>
      <c r="AG9" s="122">
        <v>0</v>
      </c>
      <c r="AH9" s="122">
        <v>0</v>
      </c>
      <c r="AI9" s="124">
        <v>0</v>
      </c>
      <c r="AJ9" s="122">
        <v>0</v>
      </c>
      <c r="AK9" s="122">
        <v>0</v>
      </c>
      <c r="AL9" s="122">
        <v>0</v>
      </c>
      <c r="AM9" s="122">
        <v>0</v>
      </c>
      <c r="AN9" s="122">
        <v>0</v>
      </c>
      <c r="AO9" s="122">
        <v>0</v>
      </c>
      <c r="AP9" s="122">
        <v>0</v>
      </c>
      <c r="AQ9" s="122">
        <v>0</v>
      </c>
      <c r="AR9" s="122">
        <v>0</v>
      </c>
      <c r="AS9" s="122">
        <v>0</v>
      </c>
      <c r="AT9" s="122">
        <v>0</v>
      </c>
      <c r="AU9" s="122">
        <v>0</v>
      </c>
      <c r="AV9" s="122">
        <v>0</v>
      </c>
      <c r="AW9" s="122">
        <v>0</v>
      </c>
      <c r="AX9" s="122">
        <v>0</v>
      </c>
      <c r="AY9" s="122">
        <v>0</v>
      </c>
      <c r="AZ9" s="122">
        <v>0</v>
      </c>
      <c r="BA9" s="122">
        <v>0</v>
      </c>
      <c r="BB9" s="122">
        <v>0</v>
      </c>
      <c r="BC9" s="122">
        <v>0</v>
      </c>
      <c r="BD9" s="122">
        <v>0</v>
      </c>
      <c r="BE9" s="122">
        <v>0</v>
      </c>
      <c r="BF9" s="122">
        <v>0</v>
      </c>
      <c r="BG9" s="122">
        <v>0</v>
      </c>
      <c r="BH9" s="122">
        <v>0</v>
      </c>
      <c r="BI9" s="122">
        <v>0</v>
      </c>
      <c r="BJ9" s="122">
        <v>0</v>
      </c>
      <c r="BK9" s="122">
        <v>0</v>
      </c>
      <c r="BL9" s="124">
        <v>0</v>
      </c>
      <c r="BM9" s="124">
        <v>0</v>
      </c>
      <c r="BN9" s="122">
        <v>0</v>
      </c>
      <c r="BO9" s="122">
        <v>0</v>
      </c>
      <c r="BP9" s="122">
        <v>0</v>
      </c>
      <c r="BQ9" s="122">
        <v>0</v>
      </c>
      <c r="BR9" s="122">
        <v>0</v>
      </c>
      <c r="BS9" s="122">
        <v>0</v>
      </c>
      <c r="BT9" s="122">
        <v>0</v>
      </c>
      <c r="BU9" s="122">
        <v>0</v>
      </c>
      <c r="BV9" s="122">
        <v>0</v>
      </c>
      <c r="BW9" s="122">
        <v>0</v>
      </c>
      <c r="BX9" s="122">
        <v>0</v>
      </c>
      <c r="BY9" s="122">
        <v>0</v>
      </c>
      <c r="BZ9" s="122">
        <v>0</v>
      </c>
      <c r="CA9" s="122">
        <v>0</v>
      </c>
      <c r="CB9" s="122">
        <v>0</v>
      </c>
      <c r="CC9" s="122">
        <v>0</v>
      </c>
      <c r="CD9" s="122">
        <v>0</v>
      </c>
      <c r="CE9" s="122">
        <v>0</v>
      </c>
      <c r="CF9" s="122">
        <v>0</v>
      </c>
      <c r="CG9" s="122">
        <v>0</v>
      </c>
      <c r="CH9" s="122">
        <v>0</v>
      </c>
      <c r="CI9" s="122">
        <v>0</v>
      </c>
      <c r="CJ9" s="122">
        <v>0</v>
      </c>
      <c r="CK9" s="122">
        <v>0</v>
      </c>
      <c r="CL9" s="122">
        <v>0</v>
      </c>
      <c r="CM9" s="122">
        <v>0</v>
      </c>
      <c r="CN9" s="122">
        <v>0</v>
      </c>
      <c r="CO9" s="122">
        <v>0</v>
      </c>
      <c r="CP9" s="122">
        <v>0</v>
      </c>
      <c r="CQ9" s="122">
        <v>0</v>
      </c>
      <c r="CR9" s="122">
        <v>0</v>
      </c>
      <c r="CS9" s="122">
        <v>0</v>
      </c>
      <c r="CT9" s="122">
        <v>0</v>
      </c>
      <c r="CU9" s="122">
        <v>0</v>
      </c>
      <c r="CV9" s="122">
        <v>0</v>
      </c>
      <c r="CW9" s="122">
        <v>0</v>
      </c>
      <c r="CX9" s="122">
        <v>0</v>
      </c>
      <c r="CY9" s="122">
        <v>0</v>
      </c>
      <c r="CZ9" s="122">
        <v>0</v>
      </c>
      <c r="DA9" s="122">
        <v>0</v>
      </c>
      <c r="DB9" s="122">
        <v>0</v>
      </c>
      <c r="DC9" s="122">
        <v>0</v>
      </c>
      <c r="DD9" s="122">
        <v>0</v>
      </c>
      <c r="DE9" s="122">
        <v>0</v>
      </c>
      <c r="DF9" s="122">
        <v>0</v>
      </c>
      <c r="DG9" s="122">
        <v>0</v>
      </c>
      <c r="DH9" s="122">
        <v>1</v>
      </c>
      <c r="DI9" s="127">
        <v>0.77648864939867923</v>
      </c>
    </row>
    <row r="10" spans="2:113" x14ac:dyDescent="0.15">
      <c r="B10" s="274" t="s">
        <v>19</v>
      </c>
      <c r="C10" s="261" t="s">
        <v>665</v>
      </c>
      <c r="D10" s="122">
        <v>3.1200435452575249E-5</v>
      </c>
      <c r="E10" s="122">
        <v>7.0841931149273885E-6</v>
      </c>
      <c r="F10" s="122">
        <v>2.7335237005366431E-5</v>
      </c>
      <c r="G10" s="122">
        <v>5.1422565842643381E-5</v>
      </c>
      <c r="H10" s="122">
        <v>2.8627014967681399E-6</v>
      </c>
      <c r="I10" s="122">
        <v>0</v>
      </c>
      <c r="J10" s="122">
        <v>1.0000071839998443</v>
      </c>
      <c r="K10" s="122">
        <v>7.7535428670315436E-6</v>
      </c>
      <c r="L10" s="122">
        <v>1.3519311813160845E-5</v>
      </c>
      <c r="M10" s="122">
        <v>5.715208151673034E-4</v>
      </c>
      <c r="N10" s="122">
        <v>0</v>
      </c>
      <c r="O10" s="122">
        <v>6.4939618172817002E-6</v>
      </c>
      <c r="P10" s="122">
        <v>5.0941079751564884E-6</v>
      </c>
      <c r="Q10" s="122">
        <v>7.3822030780290335E-6</v>
      </c>
      <c r="R10" s="122">
        <v>2.0557642910489433E-5</v>
      </c>
      <c r="S10" s="122">
        <v>3.3662161166100516E-4</v>
      </c>
      <c r="T10" s="122">
        <v>3.9148243304581884E-5</v>
      </c>
      <c r="U10" s="122">
        <v>1.3215284241154068E-5</v>
      </c>
      <c r="V10" s="124">
        <v>2.3330592780562097E-3</v>
      </c>
      <c r="W10" s="122">
        <v>1.32443764077725E-2</v>
      </c>
      <c r="X10" s="122">
        <v>0</v>
      </c>
      <c r="Y10" s="122">
        <v>6.1600363283816573E-7</v>
      </c>
      <c r="Z10" s="122">
        <v>5.7330152877923363E-4</v>
      </c>
      <c r="AA10" s="122">
        <v>1.7086383936332508E-6</v>
      </c>
      <c r="AB10" s="122">
        <v>9.487890169305118E-5</v>
      </c>
      <c r="AC10" s="122">
        <v>2.2205179770007631E-4</v>
      </c>
      <c r="AD10" s="122">
        <v>5.6423766527340565E-8</v>
      </c>
      <c r="AE10" s="122">
        <v>2.1096712214186616E-2</v>
      </c>
      <c r="AF10" s="122">
        <v>1.2409104936888917E-5</v>
      </c>
      <c r="AG10" s="122">
        <v>1.0467149970345428E-4</v>
      </c>
      <c r="AH10" s="122">
        <v>3.2394160206252441E-6</v>
      </c>
      <c r="AI10" s="124">
        <v>2.1683820389226328E-2</v>
      </c>
      <c r="AJ10" s="122">
        <v>1.5307352046938481E-2</v>
      </c>
      <c r="AK10" s="122">
        <v>1.9435349288680917E-2</v>
      </c>
      <c r="AL10" s="122">
        <v>6.4297603791559832E-3</v>
      </c>
      <c r="AM10" s="122">
        <v>0</v>
      </c>
      <c r="AN10" s="122">
        <v>0</v>
      </c>
      <c r="AO10" s="122">
        <v>4.4614245981639591E-4</v>
      </c>
      <c r="AP10" s="122">
        <v>3.5630917369920572E-6</v>
      </c>
      <c r="AQ10" s="122">
        <v>5.2173628045676573E-2</v>
      </c>
      <c r="AR10" s="122">
        <v>1.4406847566772127E-4</v>
      </c>
      <c r="AS10" s="122">
        <v>4.7388528722568956E-5</v>
      </c>
      <c r="AT10" s="122">
        <v>3.0637697661709726E-5</v>
      </c>
      <c r="AU10" s="122">
        <v>3.5344096365889815E-5</v>
      </c>
      <c r="AV10" s="122">
        <v>2.9193825000920542E-5</v>
      </c>
      <c r="AW10" s="122">
        <v>9.9848809256984677E-5</v>
      </c>
      <c r="AX10" s="122">
        <v>6.2167600824474106E-5</v>
      </c>
      <c r="AY10" s="122">
        <v>2.106694611598488E-4</v>
      </c>
      <c r="AZ10" s="122">
        <v>3.7480473441252402E-5</v>
      </c>
      <c r="BA10" s="122">
        <v>1.1957925437296481E-5</v>
      </c>
      <c r="BB10" s="122">
        <v>1.3350763151449038E-5</v>
      </c>
      <c r="BC10" s="122">
        <v>7.0780261005065186E-5</v>
      </c>
      <c r="BD10" s="122">
        <v>1.6191580771525799E-5</v>
      </c>
      <c r="BE10" s="122">
        <v>1.0773460366520425E-5</v>
      </c>
      <c r="BF10" s="122">
        <v>0</v>
      </c>
      <c r="BG10" s="122">
        <v>1.010665259653162E-5</v>
      </c>
      <c r="BH10" s="122">
        <v>1.2720566403151974E-5</v>
      </c>
      <c r="BI10" s="122">
        <v>9.6313840515404473E-6</v>
      </c>
      <c r="BJ10" s="122">
        <v>1.7863013665979188E-5</v>
      </c>
      <c r="BK10" s="122">
        <v>3.8961302145363018E-4</v>
      </c>
      <c r="BL10" s="124">
        <v>6.1839505933318457E-6</v>
      </c>
      <c r="BM10" s="124">
        <v>8.0216169481466253E-4</v>
      </c>
      <c r="BN10" s="122">
        <v>3.9449541163944125E-4</v>
      </c>
      <c r="BO10" s="122">
        <v>2.7365014880592719E-3</v>
      </c>
      <c r="BP10" s="122">
        <v>2.5821350328164116E-3</v>
      </c>
      <c r="BQ10" s="122">
        <v>1.1930618177393957E-5</v>
      </c>
      <c r="BR10" s="122">
        <v>2.3083232352385971E-5</v>
      </c>
      <c r="BS10" s="122">
        <v>4.1540796605034607E-5</v>
      </c>
      <c r="BT10" s="122">
        <v>1.0370881347240598E-5</v>
      </c>
      <c r="BU10" s="122">
        <v>4.1051860222236807E-6</v>
      </c>
      <c r="BV10" s="122">
        <v>3.4577137368949943E-6</v>
      </c>
      <c r="BW10" s="122">
        <v>3.5909590588491759E-6</v>
      </c>
      <c r="BX10" s="122">
        <v>8.523842475641578E-6</v>
      </c>
      <c r="BY10" s="122">
        <v>7.3223535348434464E-6</v>
      </c>
      <c r="BZ10" s="122">
        <v>1.0174637580770484E-5</v>
      </c>
      <c r="CA10" s="122">
        <v>1.7324052061113956E-6</v>
      </c>
      <c r="CB10" s="122">
        <v>1.2276373692448819E-5</v>
      </c>
      <c r="CC10" s="122">
        <v>2.0805270708117366E-6</v>
      </c>
      <c r="CD10" s="122">
        <v>3.7107693726293023E-6</v>
      </c>
      <c r="CE10" s="122">
        <v>3.9830600555807127E-6</v>
      </c>
      <c r="CF10" s="122">
        <v>7.5850875687512558E-6</v>
      </c>
      <c r="CG10" s="122">
        <v>1.1505134290996113E-5</v>
      </c>
      <c r="CH10" s="122">
        <v>1.596368939283418E-6</v>
      </c>
      <c r="CI10" s="122">
        <v>5.2163278022706171E-6</v>
      </c>
      <c r="CJ10" s="122">
        <v>1.0477181325916548E-5</v>
      </c>
      <c r="CK10" s="122">
        <v>3.3931211798874979E-6</v>
      </c>
      <c r="CL10" s="122">
        <v>5.6743511552205744E-6</v>
      </c>
      <c r="CM10" s="122">
        <v>1.0061225522867946E-5</v>
      </c>
      <c r="CN10" s="122">
        <v>7.4396986074963882E-6</v>
      </c>
      <c r="CO10" s="122">
        <v>9.0300562879192125E-6</v>
      </c>
      <c r="CP10" s="122">
        <v>1.0867610441383871E-5</v>
      </c>
      <c r="CQ10" s="122">
        <v>4.0109142923634319E-6</v>
      </c>
      <c r="CR10" s="122">
        <v>2.1655552975601133E-5</v>
      </c>
      <c r="CS10" s="122">
        <v>7.8558628790595322E-6</v>
      </c>
      <c r="CT10" s="122">
        <v>5.3680958504336456E-6</v>
      </c>
      <c r="CU10" s="122">
        <v>7.8506830828676704E-6</v>
      </c>
      <c r="CV10" s="122">
        <v>4.8517689436176153E-6</v>
      </c>
      <c r="CW10" s="122">
        <v>5.6951090439593171E-6</v>
      </c>
      <c r="CX10" s="122">
        <v>1.1848672151235802E-5</v>
      </c>
      <c r="CY10" s="122">
        <v>2.5310083337056602E-6</v>
      </c>
      <c r="CZ10" s="122">
        <v>-1.8901221274316392E-5</v>
      </c>
      <c r="DA10" s="122">
        <v>-3.3477337916026051E-6</v>
      </c>
      <c r="DB10" s="122">
        <v>5.7437181853583567E-6</v>
      </c>
      <c r="DC10" s="122">
        <v>2.0644936501212236E-5</v>
      </c>
      <c r="DD10" s="122">
        <v>3.1476158260074066E-6</v>
      </c>
      <c r="DE10" s="122">
        <v>4.6698815402406253E-5</v>
      </c>
      <c r="DF10" s="122">
        <v>4.72998739358104E-5</v>
      </c>
      <c r="DG10" s="122">
        <v>7.8178610796066187E-5</v>
      </c>
      <c r="DH10" s="122">
        <v>1.1625782197509373</v>
      </c>
      <c r="DI10" s="127">
        <v>0.90272879167472619</v>
      </c>
    </row>
    <row r="11" spans="2:113" x14ac:dyDescent="0.15">
      <c r="B11" s="274" t="s">
        <v>20</v>
      </c>
      <c r="C11" s="261" t="s">
        <v>252</v>
      </c>
      <c r="D11" s="122">
        <v>3.0448931716336625E-5</v>
      </c>
      <c r="E11" s="122">
        <v>3.4961192521805952E-3</v>
      </c>
      <c r="F11" s="122">
        <v>7.3449399379300513E-5</v>
      </c>
      <c r="G11" s="122">
        <v>1.1913365409198143E-2</v>
      </c>
      <c r="H11" s="122">
        <v>2.5360877015970541E-3</v>
      </c>
      <c r="I11" s="122">
        <v>0</v>
      </c>
      <c r="J11" s="122">
        <v>5.4410840969791127E-6</v>
      </c>
      <c r="K11" s="122">
        <v>1.0471932542113525</v>
      </c>
      <c r="L11" s="122">
        <v>2.7471668705282181E-2</v>
      </c>
      <c r="M11" s="122">
        <v>5.287082418174701E-2</v>
      </c>
      <c r="N11" s="122">
        <v>0</v>
      </c>
      <c r="O11" s="122">
        <v>9.4226777389651897E-6</v>
      </c>
      <c r="P11" s="122">
        <v>8.0326249299552093E-4</v>
      </c>
      <c r="Q11" s="122">
        <v>8.665370893750858E-4</v>
      </c>
      <c r="R11" s="122">
        <v>2.1183286028035956E-5</v>
      </c>
      <c r="S11" s="122">
        <v>9.9319578354323604E-4</v>
      </c>
      <c r="T11" s="122">
        <v>1.4716138724002098E-4</v>
      </c>
      <c r="U11" s="122">
        <v>4.0742181559473629E-5</v>
      </c>
      <c r="V11" s="124">
        <v>5.2998942487865008E-6</v>
      </c>
      <c r="W11" s="122">
        <v>6.1343070390579459E-5</v>
      </c>
      <c r="X11" s="122">
        <v>0</v>
      </c>
      <c r="Y11" s="122">
        <v>3.0869867394167608E-7</v>
      </c>
      <c r="Z11" s="122">
        <v>2.6597847561279283E-6</v>
      </c>
      <c r="AA11" s="122">
        <v>4.0199758091994431E-7</v>
      </c>
      <c r="AB11" s="122">
        <v>2.4826693004854389E-3</v>
      </c>
      <c r="AC11" s="122">
        <v>3.5876603090331406E-3</v>
      </c>
      <c r="AD11" s="122">
        <v>5.1766917410951189E-8</v>
      </c>
      <c r="AE11" s="122">
        <v>9.6197403922769954E-6</v>
      </c>
      <c r="AF11" s="122">
        <v>7.7523822265377111E-6</v>
      </c>
      <c r="AG11" s="122">
        <v>5.9339183609170942E-6</v>
      </c>
      <c r="AH11" s="122">
        <v>4.4360161636673619E-3</v>
      </c>
      <c r="AI11" s="124">
        <v>7.8356595446816481E-5</v>
      </c>
      <c r="AJ11" s="122">
        <v>6.902719617616371E-6</v>
      </c>
      <c r="AK11" s="122">
        <v>1.7802566431372128E-4</v>
      </c>
      <c r="AL11" s="122">
        <v>1.127303093626911E-4</v>
      </c>
      <c r="AM11" s="122">
        <v>0</v>
      </c>
      <c r="AN11" s="122">
        <v>0</v>
      </c>
      <c r="AO11" s="122">
        <v>5.3884586570246762E-6</v>
      </c>
      <c r="AP11" s="122">
        <v>1.3113960589862474E-6</v>
      </c>
      <c r="AQ11" s="122">
        <v>4.5787356270144915E-6</v>
      </c>
      <c r="AR11" s="122">
        <v>3.4287044437999112E-6</v>
      </c>
      <c r="AS11" s="122">
        <v>5.4166003146920971E-6</v>
      </c>
      <c r="AT11" s="122">
        <v>3.2065415675285238E-6</v>
      </c>
      <c r="AU11" s="122">
        <v>5.3556892970083584E-6</v>
      </c>
      <c r="AV11" s="122">
        <v>3.1341242720192409E-6</v>
      </c>
      <c r="AW11" s="122">
        <v>4.7418560533204249E-6</v>
      </c>
      <c r="AX11" s="122">
        <v>4.5796314929039964E-6</v>
      </c>
      <c r="AY11" s="122">
        <v>8.6348581899138935E-6</v>
      </c>
      <c r="AZ11" s="122">
        <v>7.0649129804404851E-6</v>
      </c>
      <c r="BA11" s="122">
        <v>8.0145695765532955E-6</v>
      </c>
      <c r="BB11" s="122">
        <v>4.573893457879004E-6</v>
      </c>
      <c r="BC11" s="122">
        <v>6.6746287560457874E-6</v>
      </c>
      <c r="BD11" s="122">
        <v>1.0148409757835062E-5</v>
      </c>
      <c r="BE11" s="122">
        <v>3.7865449027476477E-6</v>
      </c>
      <c r="BF11" s="122">
        <v>0</v>
      </c>
      <c r="BG11" s="122">
        <v>1.9997123418928166E-6</v>
      </c>
      <c r="BH11" s="122">
        <v>4.0503330036372199E-6</v>
      </c>
      <c r="BI11" s="122">
        <v>4.3989736825717309E-6</v>
      </c>
      <c r="BJ11" s="122">
        <v>1.7625320613729924E-6</v>
      </c>
      <c r="BK11" s="122">
        <v>4.0436869544225901E-4</v>
      </c>
      <c r="BL11" s="124">
        <v>3.7480078605060133E-6</v>
      </c>
      <c r="BM11" s="124">
        <v>1.5061133201866387E-5</v>
      </c>
      <c r="BN11" s="122">
        <v>9.1066183679773003E-6</v>
      </c>
      <c r="BO11" s="122">
        <v>5.4945103607805637E-6</v>
      </c>
      <c r="BP11" s="122">
        <v>5.5957176618516155E-6</v>
      </c>
      <c r="BQ11" s="122">
        <v>5.1861060282942894E-6</v>
      </c>
      <c r="BR11" s="122">
        <v>9.1068215629736498E-6</v>
      </c>
      <c r="BS11" s="122">
        <v>9.7161241419690839E-6</v>
      </c>
      <c r="BT11" s="122">
        <v>4.5886414358470059E-6</v>
      </c>
      <c r="BU11" s="122">
        <v>4.7272253375022737E-6</v>
      </c>
      <c r="BV11" s="122">
        <v>5.7529146472920094E-6</v>
      </c>
      <c r="BW11" s="122">
        <v>4.1105334735572033E-6</v>
      </c>
      <c r="BX11" s="122">
        <v>3.583192471981306E-6</v>
      </c>
      <c r="BY11" s="122">
        <v>1.2252918505596417E-6</v>
      </c>
      <c r="BZ11" s="122">
        <v>1.3851830524153372E-5</v>
      </c>
      <c r="CA11" s="122">
        <v>3.2555040523739179E-6</v>
      </c>
      <c r="CB11" s="122">
        <v>4.1017817145305905E-6</v>
      </c>
      <c r="CC11" s="122">
        <v>1.4577732680785566E-6</v>
      </c>
      <c r="CD11" s="122">
        <v>2.7923378816043576E-6</v>
      </c>
      <c r="CE11" s="122">
        <v>4.2465681321326286E-6</v>
      </c>
      <c r="CF11" s="122">
        <v>6.9590639883304142E-6</v>
      </c>
      <c r="CG11" s="122">
        <v>7.3405230251850803E-6</v>
      </c>
      <c r="CH11" s="122">
        <v>2.1594430506433335E-6</v>
      </c>
      <c r="CI11" s="122">
        <v>1.9940919505521558E-5</v>
      </c>
      <c r="CJ11" s="122">
        <v>1.2386969943453342E-5</v>
      </c>
      <c r="CK11" s="122">
        <v>1.4480455543772228E-5</v>
      </c>
      <c r="CL11" s="122">
        <v>1.8762373850354205E-5</v>
      </c>
      <c r="CM11" s="122">
        <v>3.1231850832376138E-5</v>
      </c>
      <c r="CN11" s="122">
        <v>1.3664119596026381E-4</v>
      </c>
      <c r="CO11" s="122">
        <v>1.7994817007842051E-3</v>
      </c>
      <c r="CP11" s="122">
        <v>3.9564795705344973E-4</v>
      </c>
      <c r="CQ11" s="122">
        <v>8.3959327178501292E-4</v>
      </c>
      <c r="CR11" s="122">
        <v>8.4920610913347576E-6</v>
      </c>
      <c r="CS11" s="122">
        <v>2.8063859376279317E-3</v>
      </c>
      <c r="CT11" s="122">
        <v>4.7109426138944909E-3</v>
      </c>
      <c r="CU11" s="122">
        <v>3.3339847398888671E-4</v>
      </c>
      <c r="CV11" s="122">
        <v>7.201011362744927E-6</v>
      </c>
      <c r="CW11" s="122">
        <v>1.2984567880383413E-5</v>
      </c>
      <c r="CX11" s="122">
        <v>4.4175325799996795E-6</v>
      </c>
      <c r="CY11" s="122">
        <v>7.6179801765251611E-6</v>
      </c>
      <c r="CZ11" s="122">
        <v>1.5096271432771976E-2</v>
      </c>
      <c r="DA11" s="122">
        <v>3.3268265980647783E-2</v>
      </c>
      <c r="DB11" s="122">
        <v>1.3538758295333214E-5</v>
      </c>
      <c r="DC11" s="122">
        <v>2.0297401791238043E-5</v>
      </c>
      <c r="DD11" s="122">
        <v>8.7398179319734557E-6</v>
      </c>
      <c r="DE11" s="122">
        <v>1.5521170626429472E-3</v>
      </c>
      <c r="DF11" s="122">
        <v>7.6130188147863965E-5</v>
      </c>
      <c r="DG11" s="122">
        <v>5.5488365438962404E-5</v>
      </c>
      <c r="DH11" s="122">
        <v>1.2213381394380123</v>
      </c>
      <c r="DI11" s="127">
        <v>0.94835520235131787</v>
      </c>
    </row>
    <row r="12" spans="2:113" x14ac:dyDescent="0.15">
      <c r="B12" s="274" t="s">
        <v>21</v>
      </c>
      <c r="C12" s="261" t="s">
        <v>624</v>
      </c>
      <c r="D12" s="122">
        <v>1.1452156206481201E-5</v>
      </c>
      <c r="E12" s="122">
        <v>6.9541545921503171E-5</v>
      </c>
      <c r="F12" s="122">
        <v>5.3419866647004892E-6</v>
      </c>
      <c r="G12" s="122">
        <v>1.0545828428707322E-5</v>
      </c>
      <c r="H12" s="122">
        <v>1.6230632902034118E-5</v>
      </c>
      <c r="I12" s="122">
        <v>0</v>
      </c>
      <c r="J12" s="122">
        <v>7.091331174079289E-6</v>
      </c>
      <c r="K12" s="122">
        <v>7.2264471197838666E-4</v>
      </c>
      <c r="L12" s="122">
        <v>1.0201356314513417</v>
      </c>
      <c r="M12" s="122">
        <v>4.1376278692105544E-5</v>
      </c>
      <c r="N12" s="122">
        <v>0</v>
      </c>
      <c r="O12" s="122">
        <v>3.7347958898042489E-6</v>
      </c>
      <c r="P12" s="122">
        <v>5.8039439393564398E-6</v>
      </c>
      <c r="Q12" s="122">
        <v>7.9389691749928733E-6</v>
      </c>
      <c r="R12" s="122">
        <v>3.6501035353489384E-6</v>
      </c>
      <c r="S12" s="122">
        <v>5.5792031850320372E-6</v>
      </c>
      <c r="T12" s="122">
        <v>4.0812934658617024E-6</v>
      </c>
      <c r="U12" s="122">
        <v>3.7529065896405917E-6</v>
      </c>
      <c r="V12" s="124">
        <v>1.9294349801282657E-6</v>
      </c>
      <c r="W12" s="122">
        <v>2.4858489309774606E-6</v>
      </c>
      <c r="X12" s="122">
        <v>0</v>
      </c>
      <c r="Y12" s="122">
        <v>9.256162677848331E-7</v>
      </c>
      <c r="Z12" s="122">
        <v>2.221323907694693E-6</v>
      </c>
      <c r="AA12" s="122">
        <v>1.5164618484834475E-6</v>
      </c>
      <c r="AB12" s="122">
        <v>3.4690401958325221E-5</v>
      </c>
      <c r="AC12" s="122">
        <v>6.3956786529106854E-6</v>
      </c>
      <c r="AD12" s="122">
        <v>3.5181963754503421E-8</v>
      </c>
      <c r="AE12" s="122">
        <v>1.6969832128876699E-5</v>
      </c>
      <c r="AF12" s="122">
        <v>3.0982331311402189E-6</v>
      </c>
      <c r="AG12" s="122">
        <v>5.9353648290144861E-6</v>
      </c>
      <c r="AH12" s="122">
        <v>9.753303926426113E-6</v>
      </c>
      <c r="AI12" s="124">
        <v>8.3848204797179511E-6</v>
      </c>
      <c r="AJ12" s="122">
        <v>1.1517695363684785E-5</v>
      </c>
      <c r="AK12" s="122">
        <v>4.586944820459786E-6</v>
      </c>
      <c r="AL12" s="122">
        <v>1.4325651398193348E-5</v>
      </c>
      <c r="AM12" s="122">
        <v>0</v>
      </c>
      <c r="AN12" s="122">
        <v>0</v>
      </c>
      <c r="AO12" s="122">
        <v>1.4225301722166203E-5</v>
      </c>
      <c r="AP12" s="122">
        <v>7.7432614230347076E-6</v>
      </c>
      <c r="AQ12" s="122">
        <v>5.9933158683542345E-6</v>
      </c>
      <c r="AR12" s="122">
        <v>4.6821430468565563E-6</v>
      </c>
      <c r="AS12" s="122">
        <v>4.1683166786357805E-6</v>
      </c>
      <c r="AT12" s="122">
        <v>5.9089742515474175E-6</v>
      </c>
      <c r="AU12" s="122">
        <v>7.9253609703115481E-6</v>
      </c>
      <c r="AV12" s="122">
        <v>6.3188047529646958E-6</v>
      </c>
      <c r="AW12" s="122">
        <v>4.1200187262569092E-6</v>
      </c>
      <c r="AX12" s="122">
        <v>3.7491558991850011E-6</v>
      </c>
      <c r="AY12" s="122">
        <v>2.6114580463550923E-6</v>
      </c>
      <c r="AZ12" s="122">
        <v>4.0984074295013082E-6</v>
      </c>
      <c r="BA12" s="122">
        <v>2.8732052406865293E-6</v>
      </c>
      <c r="BB12" s="122">
        <v>2.3925467341198754E-6</v>
      </c>
      <c r="BC12" s="122">
        <v>5.9781204943973326E-6</v>
      </c>
      <c r="BD12" s="122">
        <v>3.5381636751990709E-6</v>
      </c>
      <c r="BE12" s="122">
        <v>2.9586428066064265E-6</v>
      </c>
      <c r="BF12" s="122">
        <v>0</v>
      </c>
      <c r="BG12" s="122">
        <v>1.180574393392821E-6</v>
      </c>
      <c r="BH12" s="122">
        <v>2.1493540576433539E-6</v>
      </c>
      <c r="BI12" s="122">
        <v>5.602365349530027E-6</v>
      </c>
      <c r="BJ12" s="122">
        <v>5.7206024017096354E-6</v>
      </c>
      <c r="BK12" s="122">
        <v>4.8280819230714144E-6</v>
      </c>
      <c r="BL12" s="124">
        <v>3.5437373907945351E-6</v>
      </c>
      <c r="BM12" s="124">
        <v>1.3301195885884992E-5</v>
      </c>
      <c r="BN12" s="122">
        <v>1.6542035513333443E-5</v>
      </c>
      <c r="BO12" s="122">
        <v>1.2923395837999617E-5</v>
      </c>
      <c r="BP12" s="122">
        <v>1.4059616097516888E-5</v>
      </c>
      <c r="BQ12" s="122">
        <v>4.7953649877372677E-6</v>
      </c>
      <c r="BR12" s="122">
        <v>3.8904069887208305E-6</v>
      </c>
      <c r="BS12" s="122">
        <v>9.3012193109193288E-6</v>
      </c>
      <c r="BT12" s="122">
        <v>7.8052279274297723E-6</v>
      </c>
      <c r="BU12" s="122">
        <v>3.2829833549189375E-5</v>
      </c>
      <c r="BV12" s="122">
        <v>1.0267347421988285E-5</v>
      </c>
      <c r="BW12" s="122">
        <v>1.0707967268515714E-5</v>
      </c>
      <c r="BX12" s="122">
        <v>8.9460491759171382E-6</v>
      </c>
      <c r="BY12" s="122">
        <v>1.3962097509391824E-6</v>
      </c>
      <c r="BZ12" s="122">
        <v>8.1782627600789389E-6</v>
      </c>
      <c r="CA12" s="122">
        <v>2.7497116521809305E-6</v>
      </c>
      <c r="CB12" s="122">
        <v>5.0330146845384337E-6</v>
      </c>
      <c r="CC12" s="122">
        <v>1.7955966306206878E-6</v>
      </c>
      <c r="CD12" s="122">
        <v>4.0637329645693877E-6</v>
      </c>
      <c r="CE12" s="122">
        <v>6.9054679991804035E-6</v>
      </c>
      <c r="CF12" s="122">
        <v>4.7295367243736381E-6</v>
      </c>
      <c r="CG12" s="122">
        <v>3.3387629806923254E-6</v>
      </c>
      <c r="CH12" s="122">
        <v>1.7533636113098028E-6</v>
      </c>
      <c r="CI12" s="122">
        <v>1.0234545951361758E-5</v>
      </c>
      <c r="CJ12" s="122">
        <v>8.1981092122416757E-6</v>
      </c>
      <c r="CK12" s="122">
        <v>4.1824162056072805E-6</v>
      </c>
      <c r="CL12" s="122">
        <v>1.3891799030248878E-5</v>
      </c>
      <c r="CM12" s="122">
        <v>6.5256568652709952E-6</v>
      </c>
      <c r="CN12" s="122">
        <v>2.0815491873673505E-5</v>
      </c>
      <c r="CO12" s="122">
        <v>2.7295792904093218E-4</v>
      </c>
      <c r="CP12" s="122">
        <v>2.0259857190771425E-5</v>
      </c>
      <c r="CQ12" s="122">
        <v>2.6508311245939813E-4</v>
      </c>
      <c r="CR12" s="122">
        <v>1.738918985806138E-5</v>
      </c>
      <c r="CS12" s="122">
        <v>5.9328980685886931E-4</v>
      </c>
      <c r="CT12" s="122">
        <v>1.0261141146781648E-3</v>
      </c>
      <c r="CU12" s="122">
        <v>1.3682436486202909E-5</v>
      </c>
      <c r="CV12" s="122">
        <v>6.1056225021029731E-6</v>
      </c>
      <c r="CW12" s="122">
        <v>5.1680231664380726E-6</v>
      </c>
      <c r="CX12" s="122">
        <v>6.7941703167195287E-6</v>
      </c>
      <c r="CY12" s="122">
        <v>7.1529976681756157E-6</v>
      </c>
      <c r="CZ12" s="122">
        <v>7.0239560898233125E-3</v>
      </c>
      <c r="DA12" s="122">
        <v>2.0184379418891233E-2</v>
      </c>
      <c r="DB12" s="122">
        <v>1.0637782587905764E-5</v>
      </c>
      <c r="DC12" s="122">
        <v>4.5636874521190435E-6</v>
      </c>
      <c r="DD12" s="122">
        <v>4.2863676844407628E-5</v>
      </c>
      <c r="DE12" s="122">
        <v>5.6440762157882439E-4</v>
      </c>
      <c r="DF12" s="122">
        <v>6.6027826802139313E-6</v>
      </c>
      <c r="DG12" s="122">
        <v>1.2467545211540983E-3</v>
      </c>
      <c r="DH12" s="122">
        <v>1.0528588030270603</v>
      </c>
      <c r="DI12" s="127">
        <v>0.81753290996999206</v>
      </c>
    </row>
    <row r="13" spans="2:113" x14ac:dyDescent="0.15">
      <c r="B13" s="275" t="s">
        <v>22</v>
      </c>
      <c r="C13" s="262" t="s">
        <v>513</v>
      </c>
      <c r="D13" s="123">
        <v>1.2005778240977452E-5</v>
      </c>
      <c r="E13" s="123">
        <v>4.2868531641493629E-4</v>
      </c>
      <c r="F13" s="123">
        <v>5.1438852623983119E-5</v>
      </c>
      <c r="G13" s="123">
        <v>1.8906464156719812E-5</v>
      </c>
      <c r="H13" s="123">
        <v>2.1310050114337363E-4</v>
      </c>
      <c r="I13" s="123">
        <v>0</v>
      </c>
      <c r="J13" s="123">
        <v>4.7297559217828625E-9</v>
      </c>
      <c r="K13" s="123">
        <v>1.5367429315493692E-5</v>
      </c>
      <c r="L13" s="123">
        <v>5.0300737602442468E-7</v>
      </c>
      <c r="M13" s="123">
        <v>1.0000622551663143</v>
      </c>
      <c r="N13" s="123">
        <v>0</v>
      </c>
      <c r="O13" s="123">
        <v>8.4805932420823397E-7</v>
      </c>
      <c r="P13" s="123">
        <v>7.6902811886629104E-8</v>
      </c>
      <c r="Q13" s="123">
        <v>1.2680492254022184E-6</v>
      </c>
      <c r="R13" s="123">
        <v>1.9714920678456115E-8</v>
      </c>
      <c r="S13" s="123">
        <v>2.2697268314801493E-8</v>
      </c>
      <c r="T13" s="123">
        <v>7.6803138117568776E-9</v>
      </c>
      <c r="U13" s="123">
        <v>4.4084059703901171E-9</v>
      </c>
      <c r="V13" s="133">
        <v>6.8587952271687131E-7</v>
      </c>
      <c r="W13" s="123">
        <v>8.3302616496533293E-9</v>
      </c>
      <c r="X13" s="123">
        <v>0</v>
      </c>
      <c r="Y13" s="123">
        <v>2.0075944238536359E-9</v>
      </c>
      <c r="Z13" s="123">
        <v>2.2829990874299849E-9</v>
      </c>
      <c r="AA13" s="123">
        <v>3.8031426727445049E-9</v>
      </c>
      <c r="AB13" s="123">
        <v>6.5361692659770196E-8</v>
      </c>
      <c r="AC13" s="123">
        <v>6.0929302905688496E-8</v>
      </c>
      <c r="AD13" s="123">
        <v>1.4353427584720454E-11</v>
      </c>
      <c r="AE13" s="123">
        <v>2.1531162541395449E-9</v>
      </c>
      <c r="AF13" s="123">
        <v>4.3478384141820629E-9</v>
      </c>
      <c r="AG13" s="123">
        <v>7.2357359186854749E-8</v>
      </c>
      <c r="AH13" s="123">
        <v>5.0290813759082342E-6</v>
      </c>
      <c r="AI13" s="133">
        <v>4.5844831787419571E-9</v>
      </c>
      <c r="AJ13" s="123">
        <v>3.5192668377202381E-9</v>
      </c>
      <c r="AK13" s="123">
        <v>1.1566302551632686E-8</v>
      </c>
      <c r="AL13" s="123">
        <v>8.6768570974168519E-9</v>
      </c>
      <c r="AM13" s="123">
        <v>0</v>
      </c>
      <c r="AN13" s="123">
        <v>0</v>
      </c>
      <c r="AO13" s="123">
        <v>3.7091545947214052E-9</v>
      </c>
      <c r="AP13" s="123">
        <v>2.6518661301460848E-9</v>
      </c>
      <c r="AQ13" s="123">
        <v>2.3178352343900229E-9</v>
      </c>
      <c r="AR13" s="123">
        <v>3.1125222366936267E-9</v>
      </c>
      <c r="AS13" s="123">
        <v>3.7085064527916057E-9</v>
      </c>
      <c r="AT13" s="123">
        <v>2.493407303263158E-9</v>
      </c>
      <c r="AU13" s="123">
        <v>3.4505962434940252E-9</v>
      </c>
      <c r="AV13" s="123">
        <v>3.2479215562653614E-9</v>
      </c>
      <c r="AW13" s="123">
        <v>5.3449796068821329E-9</v>
      </c>
      <c r="AX13" s="123">
        <v>4.4859880473326427E-9</v>
      </c>
      <c r="AY13" s="123">
        <v>4.9060063525086012E-9</v>
      </c>
      <c r="AZ13" s="123">
        <v>4.9923416084680868E-9</v>
      </c>
      <c r="BA13" s="123">
        <v>6.5318485557406548E-9</v>
      </c>
      <c r="BB13" s="123">
        <v>4.4242427729784306E-9</v>
      </c>
      <c r="BC13" s="123">
        <v>4.0932212052236779E-9</v>
      </c>
      <c r="BD13" s="123">
        <v>7.1713862655888821E-9</v>
      </c>
      <c r="BE13" s="123">
        <v>3.5295726692485688E-9</v>
      </c>
      <c r="BF13" s="123">
        <v>0</v>
      </c>
      <c r="BG13" s="123">
        <v>1.2589755186432375E-9</v>
      </c>
      <c r="BH13" s="123">
        <v>3.9027610836991365E-9</v>
      </c>
      <c r="BI13" s="123">
        <v>3.9592156899156776E-9</v>
      </c>
      <c r="BJ13" s="123">
        <v>2.1607561174876134E-9</v>
      </c>
      <c r="BK13" s="123">
        <v>2.2074083532578265E-7</v>
      </c>
      <c r="BL13" s="133">
        <v>1.500125687626864E-9</v>
      </c>
      <c r="BM13" s="133">
        <v>1.9762154038188306E-8</v>
      </c>
      <c r="BN13" s="123">
        <v>8.2326248327516832E-9</v>
      </c>
      <c r="BO13" s="123">
        <v>1.3694392942337911E-7</v>
      </c>
      <c r="BP13" s="123">
        <v>1.4343116785155096E-8</v>
      </c>
      <c r="BQ13" s="123">
        <v>2.1680263344992521E-9</v>
      </c>
      <c r="BR13" s="123">
        <v>3.9121843465551416E-9</v>
      </c>
      <c r="BS13" s="123">
        <v>3.1713791377917294E-9</v>
      </c>
      <c r="BT13" s="123">
        <v>2.3744820091986174E-9</v>
      </c>
      <c r="BU13" s="123">
        <v>9.2256099169049728E-8</v>
      </c>
      <c r="BV13" s="123">
        <v>1.9064139369522365E-9</v>
      </c>
      <c r="BW13" s="123">
        <v>9.7955390995774621E-10</v>
      </c>
      <c r="BX13" s="123">
        <v>1.1426754463837854E-9</v>
      </c>
      <c r="BY13" s="123">
        <v>3.9614972195883241E-10</v>
      </c>
      <c r="BZ13" s="123">
        <v>7.1289352633102614E-9</v>
      </c>
      <c r="CA13" s="123">
        <v>1.5029320829322455E-9</v>
      </c>
      <c r="CB13" s="123">
        <v>7.2054277525755423E-9</v>
      </c>
      <c r="CC13" s="123">
        <v>1.9460475110816154E-9</v>
      </c>
      <c r="CD13" s="123">
        <v>1.2915189098526876E-9</v>
      </c>
      <c r="CE13" s="123">
        <v>1.8326083409848015E-9</v>
      </c>
      <c r="CF13" s="123">
        <v>1.9295416070651672E-9</v>
      </c>
      <c r="CG13" s="123">
        <v>2.3988453095238614E-9</v>
      </c>
      <c r="CH13" s="123">
        <v>1.1162334053201226E-9</v>
      </c>
      <c r="CI13" s="123">
        <v>1.0237718142008597E-8</v>
      </c>
      <c r="CJ13" s="123">
        <v>3.7836183131190499E-8</v>
      </c>
      <c r="CK13" s="123">
        <v>6.8681553251450289E-9</v>
      </c>
      <c r="CL13" s="123">
        <v>1.0153717554298487E-8</v>
      </c>
      <c r="CM13" s="123">
        <v>3.7350509501895463E-8</v>
      </c>
      <c r="CN13" s="123">
        <v>4.0804249184754394E-9</v>
      </c>
      <c r="CO13" s="123">
        <v>9.6934111004323894E-7</v>
      </c>
      <c r="CP13" s="123">
        <v>5.5229572498180624E-6</v>
      </c>
      <c r="CQ13" s="123">
        <v>1.4884758121040862E-7</v>
      </c>
      <c r="CR13" s="123">
        <v>3.2743768871264565E-9</v>
      </c>
      <c r="CS13" s="123">
        <v>2.7133710075385086E-7</v>
      </c>
      <c r="CT13" s="123">
        <v>3.3915110909200124E-7</v>
      </c>
      <c r="CU13" s="123">
        <v>2.0510145622612074E-8</v>
      </c>
      <c r="CV13" s="123">
        <v>4.3212991891379875E-9</v>
      </c>
      <c r="CW13" s="123">
        <v>2.8162386937510669E-8</v>
      </c>
      <c r="CX13" s="123">
        <v>4.3359190873756288E-9</v>
      </c>
      <c r="CY13" s="123">
        <v>2.272111650698791E-9</v>
      </c>
      <c r="CZ13" s="123">
        <v>9.0572718009892126E-7</v>
      </c>
      <c r="DA13" s="123">
        <v>1.666127046669803E-6</v>
      </c>
      <c r="DB13" s="123">
        <v>5.8264159868614658E-9</v>
      </c>
      <c r="DC13" s="123">
        <v>1.296624932496265E-6</v>
      </c>
      <c r="DD13" s="123">
        <v>1.2466824510484963E-5</v>
      </c>
      <c r="DE13" s="123">
        <v>1.1192458991923176E-7</v>
      </c>
      <c r="DF13" s="123">
        <v>2.3754884879673772E-8</v>
      </c>
      <c r="DG13" s="123">
        <v>5.0658267078843099E-9</v>
      </c>
      <c r="DH13" s="123">
        <v>1.0008350002005124</v>
      </c>
      <c r="DI13" s="128">
        <v>0.77713701757662268</v>
      </c>
    </row>
    <row r="14" spans="2:113" x14ac:dyDescent="0.15">
      <c r="B14" s="274" t="s">
        <v>23</v>
      </c>
      <c r="C14" s="261" t="s">
        <v>269</v>
      </c>
      <c r="D14" s="122">
        <v>0</v>
      </c>
      <c r="E14" s="122">
        <v>0</v>
      </c>
      <c r="F14" s="122">
        <v>0</v>
      </c>
      <c r="G14" s="122">
        <v>0</v>
      </c>
      <c r="H14" s="122">
        <v>0</v>
      </c>
      <c r="I14" s="122">
        <v>0</v>
      </c>
      <c r="J14" s="122">
        <v>0</v>
      </c>
      <c r="K14" s="122">
        <v>0</v>
      </c>
      <c r="L14" s="122">
        <v>0</v>
      </c>
      <c r="M14" s="122">
        <v>0</v>
      </c>
      <c r="N14" s="122">
        <v>1</v>
      </c>
      <c r="O14" s="122">
        <v>0</v>
      </c>
      <c r="P14" s="122">
        <v>0</v>
      </c>
      <c r="Q14" s="122">
        <v>0</v>
      </c>
      <c r="R14" s="122">
        <v>0</v>
      </c>
      <c r="S14" s="122">
        <v>0</v>
      </c>
      <c r="T14" s="122">
        <v>0</v>
      </c>
      <c r="U14" s="122">
        <v>0</v>
      </c>
      <c r="V14" s="124">
        <v>0</v>
      </c>
      <c r="W14" s="122">
        <v>0</v>
      </c>
      <c r="X14" s="122">
        <v>0</v>
      </c>
      <c r="Y14" s="122">
        <v>0</v>
      </c>
      <c r="Z14" s="122">
        <v>0</v>
      </c>
      <c r="AA14" s="122">
        <v>0</v>
      </c>
      <c r="AB14" s="122">
        <v>0</v>
      </c>
      <c r="AC14" s="122">
        <v>0</v>
      </c>
      <c r="AD14" s="122">
        <v>0</v>
      </c>
      <c r="AE14" s="122">
        <v>0</v>
      </c>
      <c r="AF14" s="122">
        <v>0</v>
      </c>
      <c r="AG14" s="122">
        <v>0</v>
      </c>
      <c r="AH14" s="122">
        <v>0</v>
      </c>
      <c r="AI14" s="124">
        <v>0</v>
      </c>
      <c r="AJ14" s="122">
        <v>0</v>
      </c>
      <c r="AK14" s="122">
        <v>0</v>
      </c>
      <c r="AL14" s="122">
        <v>0</v>
      </c>
      <c r="AM14" s="122">
        <v>0</v>
      </c>
      <c r="AN14" s="122">
        <v>0</v>
      </c>
      <c r="AO14" s="122">
        <v>0</v>
      </c>
      <c r="AP14" s="122">
        <v>0</v>
      </c>
      <c r="AQ14" s="122">
        <v>0</v>
      </c>
      <c r="AR14" s="122">
        <v>0</v>
      </c>
      <c r="AS14" s="122">
        <v>0</v>
      </c>
      <c r="AT14" s="122">
        <v>0</v>
      </c>
      <c r="AU14" s="122">
        <v>0</v>
      </c>
      <c r="AV14" s="122">
        <v>0</v>
      </c>
      <c r="AW14" s="122">
        <v>0</v>
      </c>
      <c r="AX14" s="122">
        <v>0</v>
      </c>
      <c r="AY14" s="122">
        <v>0</v>
      </c>
      <c r="AZ14" s="122">
        <v>0</v>
      </c>
      <c r="BA14" s="122">
        <v>0</v>
      </c>
      <c r="BB14" s="122">
        <v>0</v>
      </c>
      <c r="BC14" s="122">
        <v>0</v>
      </c>
      <c r="BD14" s="122">
        <v>0</v>
      </c>
      <c r="BE14" s="122">
        <v>0</v>
      </c>
      <c r="BF14" s="122">
        <v>0</v>
      </c>
      <c r="BG14" s="122">
        <v>0</v>
      </c>
      <c r="BH14" s="122">
        <v>0</v>
      </c>
      <c r="BI14" s="122">
        <v>0</v>
      </c>
      <c r="BJ14" s="122">
        <v>0</v>
      </c>
      <c r="BK14" s="122">
        <v>0</v>
      </c>
      <c r="BL14" s="124">
        <v>0</v>
      </c>
      <c r="BM14" s="124">
        <v>0</v>
      </c>
      <c r="BN14" s="122">
        <v>0</v>
      </c>
      <c r="BO14" s="122">
        <v>0</v>
      </c>
      <c r="BP14" s="122">
        <v>0</v>
      </c>
      <c r="BQ14" s="122">
        <v>0</v>
      </c>
      <c r="BR14" s="122">
        <v>0</v>
      </c>
      <c r="BS14" s="122">
        <v>0</v>
      </c>
      <c r="BT14" s="122">
        <v>0</v>
      </c>
      <c r="BU14" s="122">
        <v>0</v>
      </c>
      <c r="BV14" s="122">
        <v>0</v>
      </c>
      <c r="BW14" s="122">
        <v>0</v>
      </c>
      <c r="BX14" s="122">
        <v>0</v>
      </c>
      <c r="BY14" s="122">
        <v>0</v>
      </c>
      <c r="BZ14" s="122">
        <v>0</v>
      </c>
      <c r="CA14" s="122">
        <v>0</v>
      </c>
      <c r="CB14" s="122">
        <v>0</v>
      </c>
      <c r="CC14" s="122">
        <v>0</v>
      </c>
      <c r="CD14" s="122">
        <v>0</v>
      </c>
      <c r="CE14" s="122">
        <v>0</v>
      </c>
      <c r="CF14" s="122">
        <v>0</v>
      </c>
      <c r="CG14" s="122">
        <v>0</v>
      </c>
      <c r="CH14" s="122">
        <v>0</v>
      </c>
      <c r="CI14" s="122">
        <v>0</v>
      </c>
      <c r="CJ14" s="122">
        <v>0</v>
      </c>
      <c r="CK14" s="122">
        <v>0</v>
      </c>
      <c r="CL14" s="122">
        <v>0</v>
      </c>
      <c r="CM14" s="122">
        <v>0</v>
      </c>
      <c r="CN14" s="122">
        <v>0</v>
      </c>
      <c r="CO14" s="122">
        <v>0</v>
      </c>
      <c r="CP14" s="122">
        <v>0</v>
      </c>
      <c r="CQ14" s="122">
        <v>0</v>
      </c>
      <c r="CR14" s="122">
        <v>0</v>
      </c>
      <c r="CS14" s="122">
        <v>0</v>
      </c>
      <c r="CT14" s="122">
        <v>0</v>
      </c>
      <c r="CU14" s="122">
        <v>0</v>
      </c>
      <c r="CV14" s="122">
        <v>0</v>
      </c>
      <c r="CW14" s="122">
        <v>0</v>
      </c>
      <c r="CX14" s="122">
        <v>0</v>
      </c>
      <c r="CY14" s="122">
        <v>0</v>
      </c>
      <c r="CZ14" s="122">
        <v>0</v>
      </c>
      <c r="DA14" s="122">
        <v>0</v>
      </c>
      <c r="DB14" s="122">
        <v>0</v>
      </c>
      <c r="DC14" s="122">
        <v>0</v>
      </c>
      <c r="DD14" s="122">
        <v>0</v>
      </c>
      <c r="DE14" s="122">
        <v>0</v>
      </c>
      <c r="DF14" s="122">
        <v>0</v>
      </c>
      <c r="DG14" s="122">
        <v>0</v>
      </c>
      <c r="DH14" s="122">
        <v>1</v>
      </c>
      <c r="DI14" s="127">
        <v>0.77648864939867923</v>
      </c>
    </row>
    <row r="15" spans="2:113" x14ac:dyDescent="0.15">
      <c r="B15" s="274" t="s">
        <v>24</v>
      </c>
      <c r="C15" s="261" t="s">
        <v>271</v>
      </c>
      <c r="D15" s="122">
        <v>1.0953068562519094E-5</v>
      </c>
      <c r="E15" s="122">
        <v>3.8097823213879293E-6</v>
      </c>
      <c r="F15" s="122">
        <v>1.2747057526873342E-5</v>
      </c>
      <c r="G15" s="122">
        <v>1.8751604695021836E-4</v>
      </c>
      <c r="H15" s="122">
        <v>2.7557293683624417E-5</v>
      </c>
      <c r="I15" s="122">
        <v>0</v>
      </c>
      <c r="J15" s="122">
        <v>9.87138687814359E-6</v>
      </c>
      <c r="K15" s="122">
        <v>5.1819900982513968E-6</v>
      </c>
      <c r="L15" s="122">
        <v>5.3911763180724306E-6</v>
      </c>
      <c r="M15" s="122">
        <v>4.0496394284785012E-6</v>
      </c>
      <c r="N15" s="122">
        <v>0</v>
      </c>
      <c r="O15" s="122">
        <v>1.0077361677874273</v>
      </c>
      <c r="P15" s="122">
        <v>1.2903567197089573E-2</v>
      </c>
      <c r="Q15" s="122">
        <v>5.1223229052614299E-5</v>
      </c>
      <c r="R15" s="122">
        <v>2.2439836488424606E-4</v>
      </c>
      <c r="S15" s="122">
        <v>4.6050264910787074E-5</v>
      </c>
      <c r="T15" s="122">
        <v>1.9773344814581644E-5</v>
      </c>
      <c r="U15" s="122">
        <v>2.099914146210748E-5</v>
      </c>
      <c r="V15" s="124">
        <v>7.1893134164270077E-5</v>
      </c>
      <c r="W15" s="122">
        <v>4.6483001907801411E-6</v>
      </c>
      <c r="X15" s="122">
        <v>0</v>
      </c>
      <c r="Y15" s="122">
        <v>8.7982107942006232E-7</v>
      </c>
      <c r="Z15" s="122">
        <v>2.7689924556016614E-6</v>
      </c>
      <c r="AA15" s="122">
        <v>1.3382816271897188E-6</v>
      </c>
      <c r="AB15" s="122">
        <v>5.0499014498584622E-6</v>
      </c>
      <c r="AC15" s="122">
        <v>3.9642747564629389E-6</v>
      </c>
      <c r="AD15" s="122">
        <v>3.1565093708298743E-7</v>
      </c>
      <c r="AE15" s="122">
        <v>4.7758284790537558E-6</v>
      </c>
      <c r="AF15" s="122">
        <v>2.2533170599133943E-5</v>
      </c>
      <c r="AG15" s="122">
        <v>4.2522517068517205E-4</v>
      </c>
      <c r="AH15" s="122">
        <v>2.9192882391474886E-3</v>
      </c>
      <c r="AI15" s="124">
        <v>8.216924963761636E-6</v>
      </c>
      <c r="AJ15" s="122">
        <v>7.1702720596846933E-6</v>
      </c>
      <c r="AK15" s="122">
        <v>8.9785711769188854E-6</v>
      </c>
      <c r="AL15" s="122">
        <v>1.1063295686848521E-4</v>
      </c>
      <c r="AM15" s="122">
        <v>0</v>
      </c>
      <c r="AN15" s="122">
        <v>0</v>
      </c>
      <c r="AO15" s="122">
        <v>5.3169091763445121E-6</v>
      </c>
      <c r="AP15" s="122">
        <v>2.7924274509367773E-6</v>
      </c>
      <c r="AQ15" s="122">
        <v>6.7876555149887276E-6</v>
      </c>
      <c r="AR15" s="122">
        <v>7.2935137452531499E-5</v>
      </c>
      <c r="AS15" s="122">
        <v>9.7196995292115844E-6</v>
      </c>
      <c r="AT15" s="122">
        <v>2.2846255799387444E-5</v>
      </c>
      <c r="AU15" s="122">
        <v>7.2524847691101318E-6</v>
      </c>
      <c r="AV15" s="122">
        <v>4.4118419110314372E-5</v>
      </c>
      <c r="AW15" s="122">
        <v>2.5248475599926862E-5</v>
      </c>
      <c r="AX15" s="122">
        <v>8.4734934665805302E-5</v>
      </c>
      <c r="AY15" s="122">
        <v>1.2607766816080314E-5</v>
      </c>
      <c r="AZ15" s="122">
        <v>5.6167482221266523E-6</v>
      </c>
      <c r="BA15" s="122">
        <v>1.7645579757762117E-4</v>
      </c>
      <c r="BB15" s="122">
        <v>4.3812963096389821E-6</v>
      </c>
      <c r="BC15" s="122">
        <v>2.6265284423827925E-5</v>
      </c>
      <c r="BD15" s="122">
        <v>1.7918863320906006E-5</v>
      </c>
      <c r="BE15" s="122">
        <v>4.7675916471662478E-6</v>
      </c>
      <c r="BF15" s="122">
        <v>0</v>
      </c>
      <c r="BG15" s="122">
        <v>3.436781919816566E-6</v>
      </c>
      <c r="BH15" s="122">
        <v>3.7910786895189133E-5</v>
      </c>
      <c r="BI15" s="122">
        <v>3.9720405983569036E-6</v>
      </c>
      <c r="BJ15" s="122">
        <v>2.3409072168309925E-5</v>
      </c>
      <c r="BK15" s="122">
        <v>2.2968079203588882E-4</v>
      </c>
      <c r="BL15" s="124">
        <v>6.7430669723764112E-6</v>
      </c>
      <c r="BM15" s="124">
        <v>3.7404472422374186E-5</v>
      </c>
      <c r="BN15" s="122">
        <v>1.7056114719360586E-4</v>
      </c>
      <c r="BO15" s="122">
        <v>4.6373200499375889E-5</v>
      </c>
      <c r="BP15" s="122">
        <v>2.0355328640786592E-5</v>
      </c>
      <c r="BQ15" s="122">
        <v>6.9838051247630948E-6</v>
      </c>
      <c r="BR15" s="122">
        <v>1.3059695369194632E-5</v>
      </c>
      <c r="BS15" s="122">
        <v>1.996419257756606E-5</v>
      </c>
      <c r="BT15" s="122">
        <v>1.2396262424618912E-5</v>
      </c>
      <c r="BU15" s="122">
        <v>2.6207807294249792E-5</v>
      </c>
      <c r="BV15" s="122">
        <v>8.6935554027169675E-6</v>
      </c>
      <c r="BW15" s="122">
        <v>4.3371643120015796E-6</v>
      </c>
      <c r="BX15" s="122">
        <v>5.7097877959907353E-6</v>
      </c>
      <c r="BY15" s="122">
        <v>3.3853992728775127E-6</v>
      </c>
      <c r="BZ15" s="122">
        <v>5.0894218631247096E-5</v>
      </c>
      <c r="CA15" s="122">
        <v>9.2903270606865534E-6</v>
      </c>
      <c r="CB15" s="122">
        <v>1.427642342988368E-5</v>
      </c>
      <c r="CC15" s="122">
        <v>4.576617656630943E-6</v>
      </c>
      <c r="CD15" s="122">
        <v>1.1666734443556331E-5</v>
      </c>
      <c r="CE15" s="122">
        <v>3.380350536129593E-5</v>
      </c>
      <c r="CF15" s="122">
        <v>4.2433182793153401E-5</v>
      </c>
      <c r="CG15" s="122">
        <v>3.1867734761907626E-5</v>
      </c>
      <c r="CH15" s="122">
        <v>9.6053795513642441E-6</v>
      </c>
      <c r="CI15" s="122">
        <v>1.0034130617288426E-5</v>
      </c>
      <c r="CJ15" s="122">
        <v>1.5877915362194026E-5</v>
      </c>
      <c r="CK15" s="122">
        <v>3.0506000358302722E-5</v>
      </c>
      <c r="CL15" s="122">
        <v>8.8069056163335535E-6</v>
      </c>
      <c r="CM15" s="122">
        <v>2.0492590001070203E-5</v>
      </c>
      <c r="CN15" s="122">
        <v>1.2475114129490902E-5</v>
      </c>
      <c r="CO15" s="122">
        <v>6.0721657560349307E-6</v>
      </c>
      <c r="CP15" s="122">
        <v>1.3512625678347468E-5</v>
      </c>
      <c r="CQ15" s="122">
        <v>1.1568362729651791E-5</v>
      </c>
      <c r="CR15" s="122">
        <v>1.7261587046390385E-4</v>
      </c>
      <c r="CS15" s="122">
        <v>1.4800177235987248E-5</v>
      </c>
      <c r="CT15" s="122">
        <v>1.2322551071863763E-5</v>
      </c>
      <c r="CU15" s="122">
        <v>2.7479516812728591E-5</v>
      </c>
      <c r="CV15" s="122">
        <v>1.6264720950956939E-5</v>
      </c>
      <c r="CW15" s="122">
        <v>1.197708394612913E-5</v>
      </c>
      <c r="CX15" s="122">
        <v>8.5505599553704944E-6</v>
      </c>
      <c r="CY15" s="122">
        <v>2.7544870154272966E-5</v>
      </c>
      <c r="CZ15" s="122">
        <v>7.0191653311629099E-5</v>
      </c>
      <c r="DA15" s="122">
        <v>5.8859699299305662E-6</v>
      </c>
      <c r="DB15" s="122">
        <v>2.4958755346691818E-5</v>
      </c>
      <c r="DC15" s="122">
        <v>1.9634297752227454E-4</v>
      </c>
      <c r="DD15" s="122">
        <v>9.1549092772384329E-6</v>
      </c>
      <c r="DE15" s="122">
        <v>3.2139373297868357E-5</v>
      </c>
      <c r="DF15" s="122">
        <v>9.4230473548982013E-4</v>
      </c>
      <c r="DG15" s="122">
        <v>1.1845719901313139E-5</v>
      </c>
      <c r="DH15" s="122">
        <v>1.0279994257469613</v>
      </c>
      <c r="DI15" s="127">
        <v>0.79822988568087583</v>
      </c>
    </row>
    <row r="16" spans="2:113" x14ac:dyDescent="0.15">
      <c r="B16" s="274" t="s">
        <v>25</v>
      </c>
      <c r="C16" s="261" t="s">
        <v>625</v>
      </c>
      <c r="D16" s="122">
        <v>1.2832655017415307E-4</v>
      </c>
      <c r="E16" s="122">
        <v>3.7834468358811001E-5</v>
      </c>
      <c r="F16" s="122">
        <v>1.972872425168763E-4</v>
      </c>
      <c r="G16" s="122">
        <v>2.2086066990761694E-5</v>
      </c>
      <c r="H16" s="122">
        <v>7.9610956202990125E-5</v>
      </c>
      <c r="I16" s="122">
        <v>0</v>
      </c>
      <c r="J16" s="122">
        <v>1.2847353945195662E-4</v>
      </c>
      <c r="K16" s="122">
        <v>5.3672676984333051E-5</v>
      </c>
      <c r="L16" s="122">
        <v>4.0074853402520115E-5</v>
      </c>
      <c r="M16" s="122">
        <v>2.660860616298479E-5</v>
      </c>
      <c r="N16" s="122">
        <v>0</v>
      </c>
      <c r="O16" s="122">
        <v>9.7813265377515434E-5</v>
      </c>
      <c r="P16" s="122">
        <v>1.0006613194232294</v>
      </c>
      <c r="Q16" s="122">
        <v>5.7935284132486168E-5</v>
      </c>
      <c r="R16" s="122">
        <v>6.6709173783792438E-5</v>
      </c>
      <c r="S16" s="122">
        <v>7.5955196544774515E-5</v>
      </c>
      <c r="T16" s="122">
        <v>6.8221807133709528E-5</v>
      </c>
      <c r="U16" s="122">
        <v>3.8395137404073526E-5</v>
      </c>
      <c r="V16" s="124">
        <v>2.3305315500583675E-4</v>
      </c>
      <c r="W16" s="122">
        <v>5.228190116219666E-5</v>
      </c>
      <c r="X16" s="122">
        <v>0</v>
      </c>
      <c r="Y16" s="122">
        <v>5.0126295849591842E-6</v>
      </c>
      <c r="Z16" s="122">
        <v>8.3527125419804925E-6</v>
      </c>
      <c r="AA16" s="122">
        <v>7.5821798391936117E-6</v>
      </c>
      <c r="AB16" s="122">
        <v>7.8539069243486556E-5</v>
      </c>
      <c r="AC16" s="122">
        <v>3.4384043762602206E-5</v>
      </c>
      <c r="AD16" s="122">
        <v>5.8924155469381123E-7</v>
      </c>
      <c r="AE16" s="122">
        <v>2.9907894703350588E-5</v>
      </c>
      <c r="AF16" s="122">
        <v>4.4986482971966131E-5</v>
      </c>
      <c r="AG16" s="122">
        <v>9.4288584040714489E-5</v>
      </c>
      <c r="AH16" s="122">
        <v>1.8054604869951145E-4</v>
      </c>
      <c r="AI16" s="124">
        <v>1.3155235516782536E-4</v>
      </c>
      <c r="AJ16" s="122">
        <v>4.4351428480668945E-5</v>
      </c>
      <c r="AK16" s="122">
        <v>1.8098421652353822E-4</v>
      </c>
      <c r="AL16" s="122">
        <v>9.1739572805463486E-5</v>
      </c>
      <c r="AM16" s="122">
        <v>0</v>
      </c>
      <c r="AN16" s="122">
        <v>0</v>
      </c>
      <c r="AO16" s="122">
        <v>5.3061512365951335E-5</v>
      </c>
      <c r="AP16" s="122">
        <v>3.2096223405983809E-5</v>
      </c>
      <c r="AQ16" s="122">
        <v>5.2936853105193214E-5</v>
      </c>
      <c r="AR16" s="122">
        <v>6.3450400708787451E-5</v>
      </c>
      <c r="AS16" s="122">
        <v>5.1297104395799548E-5</v>
      </c>
      <c r="AT16" s="122">
        <v>4.1913505035537286E-5</v>
      </c>
      <c r="AU16" s="122">
        <v>5.9498693645015014E-5</v>
      </c>
      <c r="AV16" s="122">
        <v>3.6431124678972466E-5</v>
      </c>
      <c r="AW16" s="122">
        <v>5.1304637761719468E-5</v>
      </c>
      <c r="AX16" s="122">
        <v>7.9919862075718894E-5</v>
      </c>
      <c r="AY16" s="122">
        <v>1.6100952251039006E-4</v>
      </c>
      <c r="AZ16" s="122">
        <v>5.7669918245358324E-5</v>
      </c>
      <c r="BA16" s="122">
        <v>2.1809054591897555E-4</v>
      </c>
      <c r="BB16" s="122">
        <v>4.0462570122952279E-5</v>
      </c>
      <c r="BC16" s="122">
        <v>2.6756638694579845E-5</v>
      </c>
      <c r="BD16" s="122">
        <v>5.9066773184383305E-5</v>
      </c>
      <c r="BE16" s="122">
        <v>3.8643452998322633E-5</v>
      </c>
      <c r="BF16" s="122">
        <v>0</v>
      </c>
      <c r="BG16" s="122">
        <v>5.4345471508527694E-6</v>
      </c>
      <c r="BH16" s="122">
        <v>2.7857387242232852E-5</v>
      </c>
      <c r="BI16" s="122">
        <v>2.3479499862728717E-5</v>
      </c>
      <c r="BJ16" s="122">
        <v>1.7947867211705698E-5</v>
      </c>
      <c r="BK16" s="122">
        <v>2.5899343954433502E-4</v>
      </c>
      <c r="BL16" s="124">
        <v>8.3840883978048323E-5</v>
      </c>
      <c r="BM16" s="124">
        <v>1.5423601943638892E-4</v>
      </c>
      <c r="BN16" s="122">
        <v>8.0120036991077436E-5</v>
      </c>
      <c r="BO16" s="122">
        <v>8.0382016741474666E-5</v>
      </c>
      <c r="BP16" s="122">
        <v>8.4199053849052914E-5</v>
      </c>
      <c r="BQ16" s="122">
        <v>2.9847930968884442E-5</v>
      </c>
      <c r="BR16" s="122">
        <v>3.6519574268201738E-5</v>
      </c>
      <c r="BS16" s="122">
        <v>6.3571430341402614E-5</v>
      </c>
      <c r="BT16" s="122">
        <v>1.1035824206442394E-4</v>
      </c>
      <c r="BU16" s="122">
        <v>1.5845495543817864E-4</v>
      </c>
      <c r="BV16" s="122">
        <v>6.7747633838134824E-5</v>
      </c>
      <c r="BW16" s="122">
        <v>1.9352542163728785E-5</v>
      </c>
      <c r="BX16" s="122">
        <v>1.3855247458046947E-5</v>
      </c>
      <c r="BY16" s="122">
        <v>6.0614550947990556E-6</v>
      </c>
      <c r="BZ16" s="122">
        <v>4.640490786604948E-5</v>
      </c>
      <c r="CA16" s="122">
        <v>4.0750456623709033E-5</v>
      </c>
      <c r="CB16" s="122">
        <v>6.4417066799749627E-5</v>
      </c>
      <c r="CC16" s="122">
        <v>1.7223533148022903E-5</v>
      </c>
      <c r="CD16" s="122">
        <v>8.5287030684775384E-5</v>
      </c>
      <c r="CE16" s="122">
        <v>2.0719443065586213E-5</v>
      </c>
      <c r="CF16" s="122">
        <v>7.9212166549249869E-5</v>
      </c>
      <c r="CG16" s="122">
        <v>8.6836760178248779E-5</v>
      </c>
      <c r="CH16" s="122">
        <v>5.9107094946218248E-5</v>
      </c>
      <c r="CI16" s="122">
        <v>3.4052002869428069E-5</v>
      </c>
      <c r="CJ16" s="122">
        <v>4.6042873332560557E-5</v>
      </c>
      <c r="CK16" s="122">
        <v>4.491951206078106E-5</v>
      </c>
      <c r="CL16" s="122">
        <v>4.3726118527638362E-5</v>
      </c>
      <c r="CM16" s="122">
        <v>5.7910919266527021E-5</v>
      </c>
      <c r="CN16" s="122">
        <v>1.7147666422522034E-4</v>
      </c>
      <c r="CO16" s="122">
        <v>1.5661339308826781E-5</v>
      </c>
      <c r="CP16" s="122">
        <v>5.5910272595645009E-5</v>
      </c>
      <c r="CQ16" s="122">
        <v>1.197178438626946E-4</v>
      </c>
      <c r="CR16" s="122">
        <v>4.621803015750326E-4</v>
      </c>
      <c r="CS16" s="122">
        <v>2.001203071864468E-4</v>
      </c>
      <c r="CT16" s="122">
        <v>1.1758823807303316E-4</v>
      </c>
      <c r="CU16" s="122">
        <v>8.2440477046954021E-4</v>
      </c>
      <c r="CV16" s="122">
        <v>1.4234386816605574E-4</v>
      </c>
      <c r="CW16" s="122">
        <v>3.1557144216301874E-5</v>
      </c>
      <c r="CX16" s="122">
        <v>4.9289233615576322E-5</v>
      </c>
      <c r="CY16" s="122">
        <v>7.3203825765021652E-5</v>
      </c>
      <c r="CZ16" s="122">
        <v>2.2397844068903017E-4</v>
      </c>
      <c r="DA16" s="122">
        <v>6.5089897608418501E-5</v>
      </c>
      <c r="DB16" s="122">
        <v>4.4103345477056947E-4</v>
      </c>
      <c r="DC16" s="122">
        <v>1.4701763118726271E-4</v>
      </c>
      <c r="DD16" s="122">
        <v>3.2116243674247763E-4</v>
      </c>
      <c r="DE16" s="122">
        <v>1.2307988154197519E-4</v>
      </c>
      <c r="DF16" s="122">
        <v>2.4173850343567373E-4</v>
      </c>
      <c r="DG16" s="122">
        <v>3.3535752406855641E-5</v>
      </c>
      <c r="DH16" s="122">
        <v>1.0100310445597969</v>
      </c>
      <c r="DI16" s="127">
        <v>0.78427764164097391</v>
      </c>
    </row>
    <row r="17" spans="2:113" x14ac:dyDescent="0.15">
      <c r="B17" s="274" t="s">
        <v>26</v>
      </c>
      <c r="C17" s="261" t="s">
        <v>626</v>
      </c>
      <c r="D17" s="122">
        <v>1.1195810619817237E-4</v>
      </c>
      <c r="E17" s="122">
        <v>1.2955075872338431E-3</v>
      </c>
      <c r="F17" s="122">
        <v>5.8795843472364567E-5</v>
      </c>
      <c r="G17" s="122">
        <v>1.05378854205447E-2</v>
      </c>
      <c r="H17" s="122">
        <v>1.3789475131533792E-5</v>
      </c>
      <c r="I17" s="122">
        <v>0</v>
      </c>
      <c r="J17" s="122">
        <v>1.2694417685941533E-4</v>
      </c>
      <c r="K17" s="122">
        <v>1.1883404980644772E-4</v>
      </c>
      <c r="L17" s="122">
        <v>4.0494242581754064E-5</v>
      </c>
      <c r="M17" s="122">
        <v>1.5797823112547304E-3</v>
      </c>
      <c r="N17" s="122">
        <v>0</v>
      </c>
      <c r="O17" s="122">
        <v>2.9928035479279476E-5</v>
      </c>
      <c r="P17" s="122">
        <v>6.7446849622568105E-5</v>
      </c>
      <c r="Q17" s="122">
        <v>1.0214753204398122</v>
      </c>
      <c r="R17" s="122">
        <v>1.1355016533901549E-2</v>
      </c>
      <c r="S17" s="122">
        <v>4.2212578624573313E-5</v>
      </c>
      <c r="T17" s="122">
        <v>3.074439220595424E-4</v>
      </c>
      <c r="U17" s="122">
        <v>2.2650772826739718E-5</v>
      </c>
      <c r="V17" s="124">
        <v>6.8231067391523817E-5</v>
      </c>
      <c r="W17" s="122">
        <v>2.3687389729059668E-5</v>
      </c>
      <c r="X17" s="122">
        <v>0</v>
      </c>
      <c r="Y17" s="122">
        <v>3.9160279482217393E-6</v>
      </c>
      <c r="Z17" s="122">
        <v>2.4101287149885238E-5</v>
      </c>
      <c r="AA17" s="122">
        <v>7.0102908037602995E-6</v>
      </c>
      <c r="AB17" s="122">
        <v>2.4117969332229727E-5</v>
      </c>
      <c r="AC17" s="122">
        <v>4.699009854584669E-5</v>
      </c>
      <c r="AD17" s="122">
        <v>1.0836868430964007E-6</v>
      </c>
      <c r="AE17" s="122">
        <v>2.6542056529274755E-5</v>
      </c>
      <c r="AF17" s="122">
        <v>6.7895834856350636E-5</v>
      </c>
      <c r="AG17" s="122">
        <v>3.4432793091459366E-5</v>
      </c>
      <c r="AH17" s="122">
        <v>8.3738057987116482E-5</v>
      </c>
      <c r="AI17" s="124">
        <v>4.405041952787935E-4</v>
      </c>
      <c r="AJ17" s="122">
        <v>3.5697125406135394E-5</v>
      </c>
      <c r="AK17" s="122">
        <v>3.0093432414037401E-3</v>
      </c>
      <c r="AL17" s="122">
        <v>1.9903056144328089E-4</v>
      </c>
      <c r="AM17" s="122">
        <v>0</v>
      </c>
      <c r="AN17" s="122">
        <v>0</v>
      </c>
      <c r="AO17" s="122">
        <v>4.1953316942938165E-5</v>
      </c>
      <c r="AP17" s="122">
        <v>1.2231960249260817E-5</v>
      </c>
      <c r="AQ17" s="122">
        <v>3.1794094944961907E-5</v>
      </c>
      <c r="AR17" s="122">
        <v>1.8245853844484246E-4</v>
      </c>
      <c r="AS17" s="122">
        <v>1.7254076789892874E-4</v>
      </c>
      <c r="AT17" s="122">
        <v>8.5599895376777636E-5</v>
      </c>
      <c r="AU17" s="122">
        <v>3.6563545700723469E-5</v>
      </c>
      <c r="AV17" s="122">
        <v>2.990728602526297E-5</v>
      </c>
      <c r="AW17" s="122">
        <v>1.1161875512028102E-4</v>
      </c>
      <c r="AX17" s="122">
        <v>3.7622754366155344E-5</v>
      </c>
      <c r="AY17" s="122">
        <v>7.878863790683176E-5</v>
      </c>
      <c r="AZ17" s="122">
        <v>4.4927673431816725E-5</v>
      </c>
      <c r="BA17" s="122">
        <v>7.7458841098604762E-5</v>
      </c>
      <c r="BB17" s="122">
        <v>2.1540668346135783E-5</v>
      </c>
      <c r="BC17" s="122">
        <v>3.1816473842502922E-5</v>
      </c>
      <c r="BD17" s="122">
        <v>3.6650025917844039E-5</v>
      </c>
      <c r="BE17" s="122">
        <v>2.8532490616339771E-5</v>
      </c>
      <c r="BF17" s="122">
        <v>0</v>
      </c>
      <c r="BG17" s="122">
        <v>9.2995561654570979E-6</v>
      </c>
      <c r="BH17" s="122">
        <v>3.0418435125137404E-5</v>
      </c>
      <c r="BI17" s="122">
        <v>1.8350015953056973E-5</v>
      </c>
      <c r="BJ17" s="122">
        <v>6.5903380994795279E-5</v>
      </c>
      <c r="BK17" s="122">
        <v>2.8370417366584163E-3</v>
      </c>
      <c r="BL17" s="124">
        <v>1.6923434805135107E-5</v>
      </c>
      <c r="BM17" s="124">
        <v>9.743390541833534E-3</v>
      </c>
      <c r="BN17" s="122">
        <v>2.1950269784498208E-3</v>
      </c>
      <c r="BO17" s="122">
        <v>2.158277840663771E-4</v>
      </c>
      <c r="BP17" s="122">
        <v>4.6657351729982528E-4</v>
      </c>
      <c r="BQ17" s="122">
        <v>6.0178143665190203E-5</v>
      </c>
      <c r="BR17" s="122">
        <v>1.2899423918228209E-4</v>
      </c>
      <c r="BS17" s="122">
        <v>1.3715526210058594E-4</v>
      </c>
      <c r="BT17" s="122">
        <v>2.5863004654451273E-5</v>
      </c>
      <c r="BU17" s="122">
        <v>1.1345656002645806E-4</v>
      </c>
      <c r="BV17" s="122">
        <v>3.6979560722221265E-5</v>
      </c>
      <c r="BW17" s="122">
        <v>2.0822790593436063E-5</v>
      </c>
      <c r="BX17" s="122">
        <v>4.8414398762901816E-5</v>
      </c>
      <c r="BY17" s="122">
        <v>3.8363296658773534E-5</v>
      </c>
      <c r="BZ17" s="122">
        <v>5.6171019678617969E-5</v>
      </c>
      <c r="CA17" s="122">
        <v>1.9369629574026349E-5</v>
      </c>
      <c r="CB17" s="122">
        <v>1.2164715712249498E-4</v>
      </c>
      <c r="CC17" s="122">
        <v>6.0626727022733125E-5</v>
      </c>
      <c r="CD17" s="122">
        <v>1.5179294821228E-4</v>
      </c>
      <c r="CE17" s="122">
        <v>3.178919699395155E-5</v>
      </c>
      <c r="CF17" s="122">
        <v>1.4568080275191849E-4</v>
      </c>
      <c r="CG17" s="122">
        <v>5.8269118053298795E-4</v>
      </c>
      <c r="CH17" s="122">
        <v>1.886979230667424E-5</v>
      </c>
      <c r="CI17" s="122">
        <v>4.2959458710406654E-5</v>
      </c>
      <c r="CJ17" s="122">
        <v>7.3663439133712821E-5</v>
      </c>
      <c r="CK17" s="122">
        <v>2.7678289072840553E-5</v>
      </c>
      <c r="CL17" s="122">
        <v>3.7402576242357859E-5</v>
      </c>
      <c r="CM17" s="122">
        <v>3.9078961497237122E-5</v>
      </c>
      <c r="CN17" s="122">
        <v>3.4201128259084051E-5</v>
      </c>
      <c r="CO17" s="122">
        <v>3.8857830031159335E-5</v>
      </c>
      <c r="CP17" s="122">
        <v>5.326333108081252E-5</v>
      </c>
      <c r="CQ17" s="122">
        <v>2.066323821356013E-5</v>
      </c>
      <c r="CR17" s="122">
        <v>4.7610233783638525E-5</v>
      </c>
      <c r="CS17" s="122">
        <v>4.0558708617595822E-5</v>
      </c>
      <c r="CT17" s="122">
        <v>2.9278007915612244E-5</v>
      </c>
      <c r="CU17" s="122">
        <v>5.9848312023905222E-5</v>
      </c>
      <c r="CV17" s="122">
        <v>3.4613322343505148E-5</v>
      </c>
      <c r="CW17" s="122">
        <v>3.5052581649874345E-5</v>
      </c>
      <c r="CX17" s="122">
        <v>1.7373660384264303E-5</v>
      </c>
      <c r="CY17" s="122">
        <v>5.6656600309647126E-5</v>
      </c>
      <c r="CZ17" s="122">
        <v>9.6232138258343559E-5</v>
      </c>
      <c r="DA17" s="122">
        <v>1.3993448234856198E-4</v>
      </c>
      <c r="DB17" s="122">
        <v>7.1138231709420052E-5</v>
      </c>
      <c r="DC17" s="122">
        <v>1.2061768507322066E-4</v>
      </c>
      <c r="DD17" s="122">
        <v>1.1069778681912887E-5</v>
      </c>
      <c r="DE17" s="122">
        <v>1.3707255939968097E-4</v>
      </c>
      <c r="DF17" s="122">
        <v>1.5219380611874515E-4</v>
      </c>
      <c r="DG17" s="122">
        <v>5.1638597516735054E-5</v>
      </c>
      <c r="DH17" s="122">
        <v>1.0712086158056686</v>
      </c>
      <c r="DI17" s="127">
        <v>0.83178133131117227</v>
      </c>
    </row>
    <row r="18" spans="2:113" x14ac:dyDescent="0.15">
      <c r="B18" s="275" t="s">
        <v>27</v>
      </c>
      <c r="C18" s="262" t="s">
        <v>288</v>
      </c>
      <c r="D18" s="123">
        <v>6.6257983865516373E-5</v>
      </c>
      <c r="E18" s="123">
        <v>4.3802389808339658E-5</v>
      </c>
      <c r="F18" s="123">
        <v>6.0992527133547697E-5</v>
      </c>
      <c r="G18" s="123">
        <v>4.7801664996427626E-5</v>
      </c>
      <c r="H18" s="123">
        <v>7.9796457594040357E-5</v>
      </c>
      <c r="I18" s="123">
        <v>0</v>
      </c>
      <c r="J18" s="123">
        <v>1.2304107468430337E-4</v>
      </c>
      <c r="K18" s="123">
        <v>8.8234378383646365E-5</v>
      </c>
      <c r="L18" s="123">
        <v>1.3679135536152668E-4</v>
      </c>
      <c r="M18" s="123">
        <v>3.9723723835423605E-5</v>
      </c>
      <c r="N18" s="123">
        <v>0</v>
      </c>
      <c r="O18" s="123">
        <v>1.4305833858300178E-4</v>
      </c>
      <c r="P18" s="123">
        <v>1.6430661953437321E-4</v>
      </c>
      <c r="Q18" s="123">
        <v>1.1791962338676023E-4</v>
      </c>
      <c r="R18" s="123">
        <v>1.0020793227038367</v>
      </c>
      <c r="S18" s="123">
        <v>1.8677832241063575E-4</v>
      </c>
      <c r="T18" s="123">
        <v>2.2166787281514496E-4</v>
      </c>
      <c r="U18" s="123">
        <v>1.1975694936825569E-4</v>
      </c>
      <c r="V18" s="133">
        <v>1.7579107563368897E-4</v>
      </c>
      <c r="W18" s="123">
        <v>1.619420021712865E-4</v>
      </c>
      <c r="X18" s="123">
        <v>0</v>
      </c>
      <c r="Y18" s="123">
        <v>9.9298079373833549E-6</v>
      </c>
      <c r="Z18" s="123">
        <v>4.5288638408937203E-5</v>
      </c>
      <c r="AA18" s="123">
        <v>1.6573773051115477E-5</v>
      </c>
      <c r="AB18" s="123">
        <v>2.7784048129057739E-4</v>
      </c>
      <c r="AC18" s="123">
        <v>9.315193437640561E-5</v>
      </c>
      <c r="AD18" s="123">
        <v>2.8024644440918286E-6</v>
      </c>
      <c r="AE18" s="123">
        <v>1.2086036283986768E-4</v>
      </c>
      <c r="AF18" s="123">
        <v>1.3992485977523949E-4</v>
      </c>
      <c r="AG18" s="123">
        <v>1.886484571559715E-4</v>
      </c>
      <c r="AH18" s="123">
        <v>2.1686902610803006E-4</v>
      </c>
      <c r="AI18" s="133">
        <v>5.4584513307208585E-5</v>
      </c>
      <c r="AJ18" s="123">
        <v>1.1944092687299334E-4</v>
      </c>
      <c r="AK18" s="123">
        <v>6.3107464888284364E-4</v>
      </c>
      <c r="AL18" s="123">
        <v>2.1209570781521817E-4</v>
      </c>
      <c r="AM18" s="123">
        <v>0</v>
      </c>
      <c r="AN18" s="123">
        <v>0</v>
      </c>
      <c r="AO18" s="123">
        <v>1.8400444916338195E-4</v>
      </c>
      <c r="AP18" s="123">
        <v>3.9416221960994056E-5</v>
      </c>
      <c r="AQ18" s="123">
        <v>1.5157405512228407E-4</v>
      </c>
      <c r="AR18" s="123">
        <v>2.0386936224334897E-4</v>
      </c>
      <c r="AS18" s="123">
        <v>6.8396639085085756E-5</v>
      </c>
      <c r="AT18" s="123">
        <v>8.2157647559780991E-5</v>
      </c>
      <c r="AU18" s="123">
        <v>1.0568853586462147E-4</v>
      </c>
      <c r="AV18" s="123">
        <v>9.0745646178622477E-5</v>
      </c>
      <c r="AW18" s="123">
        <v>1.3683073905389225E-4</v>
      </c>
      <c r="AX18" s="123">
        <v>2.4063571635964568E-4</v>
      </c>
      <c r="AY18" s="123">
        <v>3.1303823587703646E-4</v>
      </c>
      <c r="AZ18" s="123">
        <v>1.0301531256691478E-4</v>
      </c>
      <c r="BA18" s="123">
        <v>1.5441463035968089E-4</v>
      </c>
      <c r="BB18" s="123">
        <v>1.3158594226864205E-4</v>
      </c>
      <c r="BC18" s="123">
        <v>8.2341861083617268E-5</v>
      </c>
      <c r="BD18" s="123">
        <v>2.4573399180994107E-4</v>
      </c>
      <c r="BE18" s="123">
        <v>3.9812041916776215E-4</v>
      </c>
      <c r="BF18" s="123">
        <v>0</v>
      </c>
      <c r="BG18" s="123">
        <v>9.9044614734991354E-5</v>
      </c>
      <c r="BH18" s="123">
        <v>9.8364289811375889E-5</v>
      </c>
      <c r="BI18" s="123">
        <v>4.7433662616347314E-5</v>
      </c>
      <c r="BJ18" s="123">
        <v>1.3168167470109903E-4</v>
      </c>
      <c r="BK18" s="123">
        <v>3.1409698570960387E-4</v>
      </c>
      <c r="BL18" s="133">
        <v>8.204777132870453E-5</v>
      </c>
      <c r="BM18" s="133">
        <v>1.4149031309944301E-3</v>
      </c>
      <c r="BN18" s="123">
        <v>2.6903338981087133E-3</v>
      </c>
      <c r="BO18" s="123">
        <v>7.0641524553389227E-5</v>
      </c>
      <c r="BP18" s="123">
        <v>6.6098005953543176E-5</v>
      </c>
      <c r="BQ18" s="123">
        <v>2.2883772756278299E-4</v>
      </c>
      <c r="BR18" s="123">
        <v>2.5502368600093135E-4</v>
      </c>
      <c r="BS18" s="123">
        <v>7.2006378176075938E-4</v>
      </c>
      <c r="BT18" s="123">
        <v>4.6029877524642504E-4</v>
      </c>
      <c r="BU18" s="123">
        <v>1.8298872371336441E-4</v>
      </c>
      <c r="BV18" s="123">
        <v>3.9920539959211203E-4</v>
      </c>
      <c r="BW18" s="123">
        <v>1.3730489271426868E-4</v>
      </c>
      <c r="BX18" s="123">
        <v>3.2447431280770682E-4</v>
      </c>
      <c r="BY18" s="123">
        <v>8.7818765457864999E-5</v>
      </c>
      <c r="BZ18" s="123">
        <v>1.5774755551229504E-4</v>
      </c>
      <c r="CA18" s="123">
        <v>8.853749908418275E-5</v>
      </c>
      <c r="CB18" s="123">
        <v>1.9141851805336339E-4</v>
      </c>
      <c r="CC18" s="123">
        <v>8.2536629614788363E-5</v>
      </c>
      <c r="CD18" s="123">
        <v>1.6351702788872476E-4</v>
      </c>
      <c r="CE18" s="123">
        <v>1.1345167951573311E-4</v>
      </c>
      <c r="CF18" s="123">
        <v>3.7673731345900358E-4</v>
      </c>
      <c r="CG18" s="123">
        <v>5.3318533388056733E-4</v>
      </c>
      <c r="CH18" s="123">
        <v>6.2683255298951897E-5</v>
      </c>
      <c r="CI18" s="123">
        <v>5.1886006033187166E-4</v>
      </c>
      <c r="CJ18" s="123">
        <v>2.3660464318691149E-4</v>
      </c>
      <c r="CK18" s="123">
        <v>3.3572445622063313E-4</v>
      </c>
      <c r="CL18" s="123">
        <v>4.7275811660806835E-4</v>
      </c>
      <c r="CM18" s="123">
        <v>2.5201963260438248E-4</v>
      </c>
      <c r="CN18" s="123">
        <v>1.9078075538720988E-4</v>
      </c>
      <c r="CO18" s="123">
        <v>2.9345819643154727E-4</v>
      </c>
      <c r="CP18" s="123">
        <v>5.9514833055214305E-4</v>
      </c>
      <c r="CQ18" s="123">
        <v>2.8315888748839721E-4</v>
      </c>
      <c r="CR18" s="123">
        <v>1.471928412044607E-4</v>
      </c>
      <c r="CS18" s="123">
        <v>8.5011577038449375E-4</v>
      </c>
      <c r="CT18" s="123">
        <v>4.3282213759240039E-4</v>
      </c>
      <c r="CU18" s="123">
        <v>1.8843585964066739E-3</v>
      </c>
      <c r="CV18" s="123">
        <v>3.4098408522404702E-4</v>
      </c>
      <c r="CW18" s="123">
        <v>1.8286914399529225E-4</v>
      </c>
      <c r="CX18" s="123">
        <v>6.7562860675306511E-5</v>
      </c>
      <c r="CY18" s="123">
        <v>2.6295068918785009E-4</v>
      </c>
      <c r="CZ18" s="123">
        <v>3.4081011308334725E-4</v>
      </c>
      <c r="DA18" s="123">
        <v>3.5706645132214395E-4</v>
      </c>
      <c r="DB18" s="123">
        <v>1.4086813715163382E-4</v>
      </c>
      <c r="DC18" s="123">
        <v>6.6064380449929285E-4</v>
      </c>
      <c r="DD18" s="123">
        <v>4.0467411727566616E-5</v>
      </c>
      <c r="DE18" s="123">
        <v>3.0965747863315944E-4</v>
      </c>
      <c r="DF18" s="123">
        <v>8.5384682673350515E-5</v>
      </c>
      <c r="DG18" s="123">
        <v>1.1729576234575068E-4</v>
      </c>
      <c r="DH18" s="123">
        <v>1.0278976795519879</v>
      </c>
      <c r="DI18" s="128">
        <v>0.79815088091535946</v>
      </c>
    </row>
    <row r="19" spans="2:113" x14ac:dyDescent="0.15">
      <c r="B19" s="274" t="s">
        <v>28</v>
      </c>
      <c r="C19" s="261" t="s">
        <v>290</v>
      </c>
      <c r="D19" s="122">
        <v>3.4237817204982868E-3</v>
      </c>
      <c r="E19" s="122">
        <v>4.793216974292019E-4</v>
      </c>
      <c r="F19" s="122">
        <v>2.6726505040432919E-3</v>
      </c>
      <c r="G19" s="122">
        <v>1.132662146903789E-3</v>
      </c>
      <c r="H19" s="122">
        <v>2.7017462465998279E-4</v>
      </c>
      <c r="I19" s="122">
        <v>0</v>
      </c>
      <c r="J19" s="122">
        <v>4.1929168650749334E-4</v>
      </c>
      <c r="K19" s="122">
        <v>1.6202627172390146E-3</v>
      </c>
      <c r="L19" s="122">
        <v>1.9330037872936957E-3</v>
      </c>
      <c r="M19" s="122">
        <v>5.2332613851456718E-4</v>
      </c>
      <c r="N19" s="122">
        <v>0</v>
      </c>
      <c r="O19" s="122">
        <v>6.3013148257301532E-4</v>
      </c>
      <c r="P19" s="122">
        <v>1.0548105788203282E-3</v>
      </c>
      <c r="Q19" s="122">
        <v>1.7434145012877075E-3</v>
      </c>
      <c r="R19" s="122">
        <v>1.5430131011007482E-3</v>
      </c>
      <c r="S19" s="122">
        <v>1.1697289103429087</v>
      </c>
      <c r="T19" s="122">
        <v>0.1254046908451979</v>
      </c>
      <c r="U19" s="122">
        <v>3.8271459028105824E-2</v>
      </c>
      <c r="V19" s="124">
        <v>3.9697053264903069E-4</v>
      </c>
      <c r="W19" s="122">
        <v>2.3549223422148112E-4</v>
      </c>
      <c r="X19" s="122">
        <v>0</v>
      </c>
      <c r="Y19" s="122">
        <v>2.9594726624266908E-5</v>
      </c>
      <c r="Z19" s="122">
        <v>7.9884646910176194E-5</v>
      </c>
      <c r="AA19" s="122">
        <v>4.1773313718130509E-5</v>
      </c>
      <c r="AB19" s="122">
        <v>3.5218168265795436E-3</v>
      </c>
      <c r="AC19" s="122">
        <v>1.6179804433956073E-3</v>
      </c>
      <c r="AD19" s="122">
        <v>1.7315107413089771E-5</v>
      </c>
      <c r="AE19" s="122">
        <v>1.6000285860770069E-4</v>
      </c>
      <c r="AF19" s="122">
        <v>8.6561543441491704E-4</v>
      </c>
      <c r="AG19" s="122">
        <v>2.039109112472078E-3</v>
      </c>
      <c r="AH19" s="122">
        <v>8.7214913610926331E-4</v>
      </c>
      <c r="AI19" s="124">
        <v>9.6357085460196824E-3</v>
      </c>
      <c r="AJ19" s="122">
        <v>2.7129588413952078E-4</v>
      </c>
      <c r="AK19" s="122">
        <v>8.0203812606630502E-3</v>
      </c>
      <c r="AL19" s="122">
        <v>1.3034560838482156E-3</v>
      </c>
      <c r="AM19" s="122">
        <v>0</v>
      </c>
      <c r="AN19" s="122">
        <v>0</v>
      </c>
      <c r="AO19" s="122">
        <v>2.1584296374535853E-4</v>
      </c>
      <c r="AP19" s="122">
        <v>2.3654318267014437E-4</v>
      </c>
      <c r="AQ19" s="122">
        <v>2.3033400166244837E-4</v>
      </c>
      <c r="AR19" s="122">
        <v>6.3735341732738338E-4</v>
      </c>
      <c r="AS19" s="122">
        <v>2.3943181062070578E-4</v>
      </c>
      <c r="AT19" s="122">
        <v>5.1232629294589379E-4</v>
      </c>
      <c r="AU19" s="122">
        <v>4.8267266509769037E-4</v>
      </c>
      <c r="AV19" s="122">
        <v>2.9452849895159918E-4</v>
      </c>
      <c r="AW19" s="122">
        <v>5.1634840575839804E-4</v>
      </c>
      <c r="AX19" s="122">
        <v>6.1787567802721818E-4</v>
      </c>
      <c r="AY19" s="122">
        <v>1.401181291966414E-3</v>
      </c>
      <c r="AZ19" s="122">
        <v>2.4065030631017065E-3</v>
      </c>
      <c r="BA19" s="122">
        <v>1.8484187660757231E-3</v>
      </c>
      <c r="BB19" s="122">
        <v>2.3909346253556045E-4</v>
      </c>
      <c r="BC19" s="122">
        <v>2.365293588250141E-3</v>
      </c>
      <c r="BD19" s="122">
        <v>1.4163418537566533E-3</v>
      </c>
      <c r="BE19" s="122">
        <v>4.9028572098013489E-4</v>
      </c>
      <c r="BF19" s="122">
        <v>0</v>
      </c>
      <c r="BG19" s="122">
        <v>9.8858077616104727E-5</v>
      </c>
      <c r="BH19" s="122">
        <v>3.0782693562439765E-4</v>
      </c>
      <c r="BI19" s="122">
        <v>2.6099944809153364E-4</v>
      </c>
      <c r="BJ19" s="122">
        <v>2.4590757355260094E-4</v>
      </c>
      <c r="BK19" s="122">
        <v>4.1339016543736817E-3</v>
      </c>
      <c r="BL19" s="124">
        <v>5.3622420858481681E-4</v>
      </c>
      <c r="BM19" s="124">
        <v>2.3553675858759993E-3</v>
      </c>
      <c r="BN19" s="122">
        <v>1.9628631012595294E-3</v>
      </c>
      <c r="BO19" s="122">
        <v>4.4224608342739892E-4</v>
      </c>
      <c r="BP19" s="122">
        <v>2.3441714513667482E-4</v>
      </c>
      <c r="BQ19" s="122">
        <v>3.4466625731405205E-4</v>
      </c>
      <c r="BR19" s="122">
        <v>4.2021712854762005E-4</v>
      </c>
      <c r="BS19" s="122">
        <v>5.9547469535904262E-4</v>
      </c>
      <c r="BT19" s="122">
        <v>6.704262969324797E-4</v>
      </c>
      <c r="BU19" s="122">
        <v>6.9282149512402353E-4</v>
      </c>
      <c r="BV19" s="122">
        <v>1.2021927081440999E-3</v>
      </c>
      <c r="BW19" s="122">
        <v>3.3426229730895409E-4</v>
      </c>
      <c r="BX19" s="122">
        <v>2.9671128999427849E-4</v>
      </c>
      <c r="BY19" s="122">
        <v>1.4034801163016004E-4</v>
      </c>
      <c r="BZ19" s="122">
        <v>4.832213066943343E-4</v>
      </c>
      <c r="CA19" s="122">
        <v>4.4345543262249424E-4</v>
      </c>
      <c r="CB19" s="122">
        <v>5.7680741933578206E-4</v>
      </c>
      <c r="CC19" s="122">
        <v>3.5971361712700423E-4</v>
      </c>
      <c r="CD19" s="122">
        <v>8.647609955151638E-4</v>
      </c>
      <c r="CE19" s="122">
        <v>1.1533972158515539E-3</v>
      </c>
      <c r="CF19" s="122">
        <v>2.3276823592941068E-3</v>
      </c>
      <c r="CG19" s="122">
        <v>2.5652231353893596E-3</v>
      </c>
      <c r="CH19" s="122">
        <v>5.0063582998531185E-4</v>
      </c>
      <c r="CI19" s="122">
        <v>9.0248103990900406E-4</v>
      </c>
      <c r="CJ19" s="122">
        <v>3.3176960753501543E-3</v>
      </c>
      <c r="CK19" s="122">
        <v>2.4490162661791348E-3</v>
      </c>
      <c r="CL19" s="122">
        <v>9.1791705485729999E-4</v>
      </c>
      <c r="CM19" s="122">
        <v>2.3197902853298345E-2</v>
      </c>
      <c r="CN19" s="122">
        <v>6.5945906079001467E-4</v>
      </c>
      <c r="CO19" s="122">
        <v>1.3315852668474401E-3</v>
      </c>
      <c r="CP19" s="122">
        <v>3.3230366696778741E-3</v>
      </c>
      <c r="CQ19" s="122">
        <v>4.0506893359119493E-4</v>
      </c>
      <c r="CR19" s="122">
        <v>3.2196498447584379E-3</v>
      </c>
      <c r="CS19" s="122">
        <v>1.4735990851991627E-3</v>
      </c>
      <c r="CT19" s="122">
        <v>1.1398288386200556E-3</v>
      </c>
      <c r="CU19" s="122">
        <v>2.4789849829900922E-3</v>
      </c>
      <c r="CV19" s="122">
        <v>4.3632365299208707E-4</v>
      </c>
      <c r="CW19" s="122">
        <v>4.8289915108096475E-3</v>
      </c>
      <c r="CX19" s="122">
        <v>3.5213191819810879E-4</v>
      </c>
      <c r="CY19" s="122">
        <v>2.0440050579313188E-3</v>
      </c>
      <c r="CZ19" s="122">
        <v>8.6501183962456774E-4</v>
      </c>
      <c r="DA19" s="122">
        <v>5.6676588960064402E-4</v>
      </c>
      <c r="DB19" s="122">
        <v>8.8721445013598913E-4</v>
      </c>
      <c r="DC19" s="122">
        <v>1.023284592493019E-3</v>
      </c>
      <c r="DD19" s="122">
        <v>3.721869664173204E-4</v>
      </c>
      <c r="DE19" s="122">
        <v>5.3408032309634778E-4</v>
      </c>
      <c r="DF19" s="122">
        <v>6.4776623887312396E-2</v>
      </c>
      <c r="DG19" s="122">
        <v>4.0091776250304983E-4</v>
      </c>
      <c r="DH19" s="122">
        <v>1.5405642188432382</v>
      </c>
      <c r="DI19" s="127">
        <v>1.1962306296015173</v>
      </c>
    </row>
    <row r="20" spans="2:113" x14ac:dyDescent="0.15">
      <c r="B20" s="274" t="s">
        <v>29</v>
      </c>
      <c r="C20" s="261" t="s">
        <v>293</v>
      </c>
      <c r="D20" s="122">
        <v>2.5827170234078923E-2</v>
      </c>
      <c r="E20" s="122">
        <v>2.9964929113210441E-3</v>
      </c>
      <c r="F20" s="122">
        <v>1.9378220240716514E-2</v>
      </c>
      <c r="G20" s="122">
        <v>7.7376005543284641E-3</v>
      </c>
      <c r="H20" s="122">
        <v>4.2753354394228787E-4</v>
      </c>
      <c r="I20" s="122">
        <v>0</v>
      </c>
      <c r="J20" s="122">
        <v>6.299962089541596E-4</v>
      </c>
      <c r="K20" s="122">
        <v>9.4488083989834621E-3</v>
      </c>
      <c r="L20" s="122">
        <v>1.3210494712105855E-2</v>
      </c>
      <c r="M20" s="122">
        <v>3.2432052586785637E-3</v>
      </c>
      <c r="N20" s="122">
        <v>0</v>
      </c>
      <c r="O20" s="122">
        <v>1.6506456628057526E-3</v>
      </c>
      <c r="P20" s="122">
        <v>1.7878195939284322E-3</v>
      </c>
      <c r="Q20" s="122">
        <v>1.645500272864432E-3</v>
      </c>
      <c r="R20" s="122">
        <v>2.6239501806770357E-3</v>
      </c>
      <c r="S20" s="122">
        <v>6.2783712323071059E-4</v>
      </c>
      <c r="T20" s="122">
        <v>1.0012653985980167</v>
      </c>
      <c r="U20" s="122">
        <v>9.2135779474854143E-4</v>
      </c>
      <c r="V20" s="124">
        <v>1.3389932069746773E-3</v>
      </c>
      <c r="W20" s="122">
        <v>7.3492943215988931E-4</v>
      </c>
      <c r="X20" s="122">
        <v>0</v>
      </c>
      <c r="Y20" s="122">
        <v>8.8994171625982396E-5</v>
      </c>
      <c r="Z20" s="122">
        <v>1.3681340786636317E-4</v>
      </c>
      <c r="AA20" s="122">
        <v>1.5386463723463266E-4</v>
      </c>
      <c r="AB20" s="122">
        <v>1.2754735596203411E-2</v>
      </c>
      <c r="AC20" s="122">
        <v>7.7118798161158308E-3</v>
      </c>
      <c r="AD20" s="122">
        <v>1.1576872702596184E-5</v>
      </c>
      <c r="AE20" s="122">
        <v>2.6277614782440489E-4</v>
      </c>
      <c r="AF20" s="122">
        <v>1.6485802303342156E-3</v>
      </c>
      <c r="AG20" s="122">
        <v>1.6592135485219341E-3</v>
      </c>
      <c r="AH20" s="122">
        <v>2.7519399747802107E-3</v>
      </c>
      <c r="AI20" s="124">
        <v>1.040898460898179E-2</v>
      </c>
      <c r="AJ20" s="122">
        <v>4.1903783158640735E-4</v>
      </c>
      <c r="AK20" s="122">
        <v>1.1520484871586516E-2</v>
      </c>
      <c r="AL20" s="122">
        <v>1.5711120471923886E-3</v>
      </c>
      <c r="AM20" s="122">
        <v>0</v>
      </c>
      <c r="AN20" s="122">
        <v>0</v>
      </c>
      <c r="AO20" s="122">
        <v>3.2607057286975497E-4</v>
      </c>
      <c r="AP20" s="122">
        <v>5.3036012325189785E-4</v>
      </c>
      <c r="AQ20" s="122">
        <v>3.7347539958489882E-4</v>
      </c>
      <c r="AR20" s="122">
        <v>5.2677534530272917E-4</v>
      </c>
      <c r="AS20" s="122">
        <v>4.1195871587626352E-4</v>
      </c>
      <c r="AT20" s="122">
        <v>1.2634994930170041E-3</v>
      </c>
      <c r="AU20" s="122">
        <v>5.974196289399873E-4</v>
      </c>
      <c r="AV20" s="122">
        <v>4.8703271640762423E-4</v>
      </c>
      <c r="AW20" s="122">
        <v>1.7372749824446634E-3</v>
      </c>
      <c r="AX20" s="122">
        <v>8.1362319476840027E-4</v>
      </c>
      <c r="AY20" s="122">
        <v>1.2805797612047303E-3</v>
      </c>
      <c r="AZ20" s="122">
        <v>1.1837953110805466E-3</v>
      </c>
      <c r="BA20" s="122">
        <v>4.0242603223805415E-3</v>
      </c>
      <c r="BB20" s="122">
        <v>4.2872040704455263E-4</v>
      </c>
      <c r="BC20" s="122">
        <v>2.4685004992694177E-3</v>
      </c>
      <c r="BD20" s="122">
        <v>2.1373844865941885E-3</v>
      </c>
      <c r="BE20" s="122">
        <v>7.9083985957944429E-4</v>
      </c>
      <c r="BF20" s="122">
        <v>0</v>
      </c>
      <c r="BG20" s="122">
        <v>9.6312404740676177E-5</v>
      </c>
      <c r="BH20" s="122">
        <v>4.1129851113956659E-4</v>
      </c>
      <c r="BI20" s="122">
        <v>3.3780805928884384E-4</v>
      </c>
      <c r="BJ20" s="122">
        <v>3.1339390071775513E-4</v>
      </c>
      <c r="BK20" s="122">
        <v>2.0661535934356173E-3</v>
      </c>
      <c r="BL20" s="124">
        <v>1.1171188211543158E-3</v>
      </c>
      <c r="BM20" s="124">
        <v>4.3615281899207927E-4</v>
      </c>
      <c r="BN20" s="122">
        <v>8.1231024143497185E-4</v>
      </c>
      <c r="BO20" s="122">
        <v>6.2811797140138541E-4</v>
      </c>
      <c r="BP20" s="122">
        <v>3.0812900443718204E-4</v>
      </c>
      <c r="BQ20" s="122">
        <v>2.0528940366273523E-4</v>
      </c>
      <c r="BR20" s="122">
        <v>2.0987745104204114E-4</v>
      </c>
      <c r="BS20" s="122">
        <v>4.7038365243178313E-4</v>
      </c>
      <c r="BT20" s="122">
        <v>1.16005517913067E-3</v>
      </c>
      <c r="BU20" s="122">
        <v>3.6138471336253819E-3</v>
      </c>
      <c r="BV20" s="122">
        <v>1.4676833037605673E-3</v>
      </c>
      <c r="BW20" s="122">
        <v>3.936821840568987E-4</v>
      </c>
      <c r="BX20" s="122">
        <v>2.9535934916312406E-4</v>
      </c>
      <c r="BY20" s="122">
        <v>1.1473118392205585E-4</v>
      </c>
      <c r="BZ20" s="122">
        <v>7.68690248627761E-4</v>
      </c>
      <c r="CA20" s="122">
        <v>6.743952388148204E-4</v>
      </c>
      <c r="CB20" s="122">
        <v>9.6102030259501614E-4</v>
      </c>
      <c r="CC20" s="122">
        <v>5.1882106855214165E-4</v>
      </c>
      <c r="CD20" s="122">
        <v>1.2690314553609203E-3</v>
      </c>
      <c r="CE20" s="122">
        <v>1.0619454276568222E-3</v>
      </c>
      <c r="CF20" s="122">
        <v>1.5562873346806488E-3</v>
      </c>
      <c r="CG20" s="122">
        <v>3.7718338346770953E-3</v>
      </c>
      <c r="CH20" s="122">
        <v>7.708930548526524E-4</v>
      </c>
      <c r="CI20" s="122">
        <v>8.8625029467497474E-4</v>
      </c>
      <c r="CJ20" s="122">
        <v>7.7783142403770283E-4</v>
      </c>
      <c r="CK20" s="122">
        <v>7.1768612480013847E-4</v>
      </c>
      <c r="CL20" s="122">
        <v>7.3386081419401052E-4</v>
      </c>
      <c r="CM20" s="122">
        <v>7.8737118508130893E-4</v>
      </c>
      <c r="CN20" s="122">
        <v>6.8472114010192616E-4</v>
      </c>
      <c r="CO20" s="122">
        <v>8.7717604234754964E-4</v>
      </c>
      <c r="CP20" s="122">
        <v>2.2228039717437057E-3</v>
      </c>
      <c r="CQ20" s="122">
        <v>1.093158539169884E-3</v>
      </c>
      <c r="CR20" s="122">
        <v>3.4835235313614194E-3</v>
      </c>
      <c r="CS20" s="122">
        <v>3.3773950553657337E-3</v>
      </c>
      <c r="CT20" s="122">
        <v>3.9924522805309436E-3</v>
      </c>
      <c r="CU20" s="122">
        <v>1.9105290159047129E-3</v>
      </c>
      <c r="CV20" s="122">
        <v>5.0249480328233846E-4</v>
      </c>
      <c r="CW20" s="122">
        <v>8.1882174580003866E-4</v>
      </c>
      <c r="CX20" s="122">
        <v>4.8871817146180685E-4</v>
      </c>
      <c r="CY20" s="122">
        <v>7.8489455335130072E-4</v>
      </c>
      <c r="CZ20" s="122">
        <v>1.9885767513218161E-3</v>
      </c>
      <c r="DA20" s="122">
        <v>2.686806972942758E-3</v>
      </c>
      <c r="DB20" s="122">
        <v>1.1902971806207537E-3</v>
      </c>
      <c r="DC20" s="122">
        <v>8.938629679148579E-4</v>
      </c>
      <c r="DD20" s="122">
        <v>7.1156960770781398E-4</v>
      </c>
      <c r="DE20" s="122">
        <v>1.2195955775589761E-3</v>
      </c>
      <c r="DF20" s="122">
        <v>0.15018901709928426</v>
      </c>
      <c r="DG20" s="122">
        <v>4.4829445073087159E-4</v>
      </c>
      <c r="DH20" s="122">
        <v>1.3752558499453358</v>
      </c>
      <c r="DI20" s="127">
        <v>1.0678705575016865</v>
      </c>
    </row>
    <row r="21" spans="2:113" x14ac:dyDescent="0.15">
      <c r="B21" s="274" t="s">
        <v>30</v>
      </c>
      <c r="C21" s="261" t="s">
        <v>296</v>
      </c>
      <c r="D21" s="122">
        <v>7.7957700441870406E-4</v>
      </c>
      <c r="E21" s="122">
        <v>5.1665864305477742E-4</v>
      </c>
      <c r="F21" s="122">
        <v>6.9773353133787243E-4</v>
      </c>
      <c r="G21" s="122">
        <v>6.9438947512750994E-4</v>
      </c>
      <c r="H21" s="122">
        <v>5.3404534446186509E-4</v>
      </c>
      <c r="I21" s="122">
        <v>0</v>
      </c>
      <c r="J21" s="122">
        <v>1.6640682783923581E-3</v>
      </c>
      <c r="K21" s="122">
        <v>5.9207845524742704E-3</v>
      </c>
      <c r="L21" s="122">
        <v>2.1326736633593938E-3</v>
      </c>
      <c r="M21" s="122">
        <v>7.4362106820572316E-4</v>
      </c>
      <c r="N21" s="122">
        <v>0</v>
      </c>
      <c r="O21" s="122">
        <v>6.1456570499641549E-4</v>
      </c>
      <c r="P21" s="122">
        <v>1.1257752181242104E-3</v>
      </c>
      <c r="Q21" s="122">
        <v>8.5218738101986737E-4</v>
      </c>
      <c r="R21" s="122">
        <v>8.9215368088845957E-4</v>
      </c>
      <c r="S21" s="122">
        <v>1.2772284033062866E-3</v>
      </c>
      <c r="T21" s="122">
        <v>2.0486184009400957E-3</v>
      </c>
      <c r="U21" s="122">
        <v>1.0263994932591158</v>
      </c>
      <c r="V21" s="124">
        <v>8.0715756255689015E-4</v>
      </c>
      <c r="W21" s="122">
        <v>6.7959226251369255E-4</v>
      </c>
      <c r="X21" s="122">
        <v>0</v>
      </c>
      <c r="Y21" s="122">
        <v>1.5739186469074245E-4</v>
      </c>
      <c r="Z21" s="122">
        <v>3.6386562970665005E-4</v>
      </c>
      <c r="AA21" s="122">
        <v>2.5022824433914762E-4</v>
      </c>
      <c r="AB21" s="122">
        <v>3.8335519283122983E-3</v>
      </c>
      <c r="AC21" s="122">
        <v>3.6180641575612807E-3</v>
      </c>
      <c r="AD21" s="122">
        <v>1.1020490042805056E-5</v>
      </c>
      <c r="AE21" s="122">
        <v>6.0501705275515366E-4</v>
      </c>
      <c r="AF21" s="122">
        <v>8.9531499011619479E-4</v>
      </c>
      <c r="AG21" s="122">
        <v>5.2250713220024128E-4</v>
      </c>
      <c r="AH21" s="122">
        <v>9.7262564987098121E-4</v>
      </c>
      <c r="AI21" s="124">
        <v>3.149480353341381E-3</v>
      </c>
      <c r="AJ21" s="122">
        <v>7.3707901561537745E-4</v>
      </c>
      <c r="AK21" s="122">
        <v>1.6068628490514482E-3</v>
      </c>
      <c r="AL21" s="122">
        <v>7.5087205476886292E-4</v>
      </c>
      <c r="AM21" s="122">
        <v>0</v>
      </c>
      <c r="AN21" s="122">
        <v>0</v>
      </c>
      <c r="AO21" s="122">
        <v>1.703857911165183E-3</v>
      </c>
      <c r="AP21" s="122">
        <v>3.5766631055045869E-4</v>
      </c>
      <c r="AQ21" s="122">
        <v>9.517875072631726E-4</v>
      </c>
      <c r="AR21" s="122">
        <v>1.1450240921293466E-3</v>
      </c>
      <c r="AS21" s="122">
        <v>5.8082111623956726E-4</v>
      </c>
      <c r="AT21" s="122">
        <v>8.6502689039276621E-4</v>
      </c>
      <c r="AU21" s="122">
        <v>1.1425923368062741E-3</v>
      </c>
      <c r="AV21" s="122">
        <v>9.4123366371869522E-4</v>
      </c>
      <c r="AW21" s="122">
        <v>1.9770272556914863E-3</v>
      </c>
      <c r="AX21" s="122">
        <v>2.9298668405376774E-3</v>
      </c>
      <c r="AY21" s="122">
        <v>9.5395932368885425E-4</v>
      </c>
      <c r="AZ21" s="122">
        <v>7.7078494988566042E-4</v>
      </c>
      <c r="BA21" s="122">
        <v>6.7103839725001025E-3</v>
      </c>
      <c r="BB21" s="122">
        <v>6.9613351930135337E-4</v>
      </c>
      <c r="BC21" s="122">
        <v>4.913160380340967E-4</v>
      </c>
      <c r="BD21" s="122">
        <v>3.4373341697244643E-3</v>
      </c>
      <c r="BE21" s="122">
        <v>1.8255568573343022E-3</v>
      </c>
      <c r="BF21" s="122">
        <v>0</v>
      </c>
      <c r="BG21" s="122">
        <v>6.8780531236260496E-4</v>
      </c>
      <c r="BH21" s="122">
        <v>5.324378609839988E-4</v>
      </c>
      <c r="BI21" s="122">
        <v>1.7995377885190466E-3</v>
      </c>
      <c r="BJ21" s="122">
        <v>2.1286775711746651E-3</v>
      </c>
      <c r="BK21" s="122">
        <v>3.6997225428130622E-3</v>
      </c>
      <c r="BL21" s="124">
        <v>2.7068338428719546E-3</v>
      </c>
      <c r="BM21" s="124">
        <v>1.01687831771367E-3</v>
      </c>
      <c r="BN21" s="122">
        <v>1.1823271024085616E-3</v>
      </c>
      <c r="BO21" s="122">
        <v>1.0700605778542779E-3</v>
      </c>
      <c r="BP21" s="122">
        <v>8.2063704574680417E-4</v>
      </c>
      <c r="BQ21" s="122">
        <v>1.9118363694277179E-3</v>
      </c>
      <c r="BR21" s="122">
        <v>4.1521629260923383E-3</v>
      </c>
      <c r="BS21" s="122">
        <v>3.1319224227853494E-3</v>
      </c>
      <c r="BT21" s="122">
        <v>3.9009905141620376E-3</v>
      </c>
      <c r="BU21" s="122">
        <v>4.3068039535606615E-3</v>
      </c>
      <c r="BV21" s="122">
        <v>1.1140807723982524E-2</v>
      </c>
      <c r="BW21" s="122">
        <v>1.6059610689212202E-3</v>
      </c>
      <c r="BX21" s="122">
        <v>1.3587176297804226E-3</v>
      </c>
      <c r="BY21" s="122">
        <v>7.4322250325629003E-4</v>
      </c>
      <c r="BZ21" s="122">
        <v>1.7804309197297467E-3</v>
      </c>
      <c r="CA21" s="122">
        <v>1.3574220927671547E-3</v>
      </c>
      <c r="CB21" s="122">
        <v>1.5948753244571106E-3</v>
      </c>
      <c r="CC21" s="122">
        <v>1.216994567887939E-3</v>
      </c>
      <c r="CD21" s="122">
        <v>1.6260879867603039E-3</v>
      </c>
      <c r="CE21" s="122">
        <v>1.6173058727860005E-3</v>
      </c>
      <c r="CF21" s="122">
        <v>1.4814924130370274E-3</v>
      </c>
      <c r="CG21" s="122">
        <v>4.2225781456845463E-3</v>
      </c>
      <c r="CH21" s="122">
        <v>4.0331021982125586E-3</v>
      </c>
      <c r="CI21" s="122">
        <v>6.3941890530287895E-3</v>
      </c>
      <c r="CJ21" s="122">
        <v>9.9258491573497691E-3</v>
      </c>
      <c r="CK21" s="122">
        <v>4.1870520665615515E-3</v>
      </c>
      <c r="CL21" s="122">
        <v>6.2394268439380203E-3</v>
      </c>
      <c r="CM21" s="122">
        <v>6.3222473893956077E-2</v>
      </c>
      <c r="CN21" s="122">
        <v>4.288463960845949E-3</v>
      </c>
      <c r="CO21" s="122">
        <v>2.7418132680131573E-3</v>
      </c>
      <c r="CP21" s="122">
        <v>1.604950755008237E-2</v>
      </c>
      <c r="CQ21" s="122">
        <v>1.8017061611494607E-3</v>
      </c>
      <c r="CR21" s="122">
        <v>6.4605506750130565E-3</v>
      </c>
      <c r="CS21" s="122">
        <v>4.4149083852943185E-3</v>
      </c>
      <c r="CT21" s="122">
        <v>1.2717659162791704E-3</v>
      </c>
      <c r="CU21" s="122">
        <v>2.2850827239492222E-2</v>
      </c>
      <c r="CV21" s="122">
        <v>1.4891579175682606E-3</v>
      </c>
      <c r="CW21" s="122">
        <v>2.9142661205455896E-2</v>
      </c>
      <c r="CX21" s="122">
        <v>1.3077498426643059E-3</v>
      </c>
      <c r="CY21" s="122">
        <v>2.9819273061751474E-3</v>
      </c>
      <c r="CZ21" s="122">
        <v>1.9105763030416577E-3</v>
      </c>
      <c r="DA21" s="122">
        <v>1.4080298056234025E-3</v>
      </c>
      <c r="DB21" s="122">
        <v>1.9186652473907524E-3</v>
      </c>
      <c r="DC21" s="122">
        <v>4.7242226606277245E-3</v>
      </c>
      <c r="DD21" s="122">
        <v>7.6077892121936407E-4</v>
      </c>
      <c r="DE21" s="122">
        <v>1.94828194492749E-3</v>
      </c>
      <c r="DF21" s="122">
        <v>1.2056066750209039E-3</v>
      </c>
      <c r="DG21" s="122">
        <v>1.2621844561277421E-3</v>
      </c>
      <c r="DH21" s="122">
        <v>1.3600705866542164</v>
      </c>
      <c r="DI21" s="127">
        <v>1.0560793729180018</v>
      </c>
    </row>
    <row r="22" spans="2:113" x14ac:dyDescent="0.15">
      <c r="B22" s="274" t="s">
        <v>31</v>
      </c>
      <c r="C22" s="261" t="s">
        <v>298</v>
      </c>
      <c r="D22" s="124">
        <v>5.5037135952536427E-3</v>
      </c>
      <c r="E22" s="124">
        <v>2.7164833768988179E-4</v>
      </c>
      <c r="F22" s="124">
        <v>2.6005980436994173E-4</v>
      </c>
      <c r="G22" s="124">
        <v>1.4606422657788316E-5</v>
      </c>
      <c r="H22" s="124">
        <v>1.7643822250274477E-6</v>
      </c>
      <c r="I22" s="124">
        <v>0</v>
      </c>
      <c r="J22" s="124">
        <v>6.108309184582863E-7</v>
      </c>
      <c r="K22" s="124">
        <v>2.6476940762973095E-4</v>
      </c>
      <c r="L22" s="124">
        <v>5.8006440771740192E-5</v>
      </c>
      <c r="M22" s="124">
        <v>5.1211665205206226E-4</v>
      </c>
      <c r="N22" s="124">
        <v>0</v>
      </c>
      <c r="O22" s="124">
        <v>1.1635495884197403E-4</v>
      </c>
      <c r="P22" s="124">
        <v>6.2025295917929514E-6</v>
      </c>
      <c r="Q22" s="124">
        <v>2.0544322071934901E-6</v>
      </c>
      <c r="R22" s="124">
        <v>1.0654291264021594E-6</v>
      </c>
      <c r="S22" s="124">
        <v>6.9265377009475436E-7</v>
      </c>
      <c r="T22" s="124">
        <v>7.557916632208673E-7</v>
      </c>
      <c r="U22" s="124">
        <v>9.3930080436990956E-7</v>
      </c>
      <c r="V22" s="124">
        <v>1.0328826141990386</v>
      </c>
      <c r="W22" s="124">
        <v>1.5811095720518326E-3</v>
      </c>
      <c r="X22" s="124">
        <v>0</v>
      </c>
      <c r="Y22" s="124">
        <v>4.363162595352089E-8</v>
      </c>
      <c r="Z22" s="124">
        <v>6.8800825324152784E-7</v>
      </c>
      <c r="AA22" s="124">
        <v>5.4259093872620102E-8</v>
      </c>
      <c r="AB22" s="124">
        <v>2.0432109518109257E-4</v>
      </c>
      <c r="AC22" s="124">
        <v>3.5316831126940891E-4</v>
      </c>
      <c r="AD22" s="124">
        <v>3.8345903360382163E-9</v>
      </c>
      <c r="AE22" s="124">
        <v>2.0602604366864343E-6</v>
      </c>
      <c r="AF22" s="124">
        <v>4.7266406821901719E-7</v>
      </c>
      <c r="AG22" s="124">
        <v>3.2789103072178363E-5</v>
      </c>
      <c r="AH22" s="124">
        <v>5.1296234031066036E-6</v>
      </c>
      <c r="AI22" s="124">
        <v>2.592522205838606E-6</v>
      </c>
      <c r="AJ22" s="124">
        <v>1.3654246819664078E-6</v>
      </c>
      <c r="AK22" s="124">
        <v>1.721211586146314E-6</v>
      </c>
      <c r="AL22" s="124">
        <v>2.3258737245848493E-5</v>
      </c>
      <c r="AM22" s="124">
        <v>0</v>
      </c>
      <c r="AN22" s="124">
        <v>0</v>
      </c>
      <c r="AO22" s="124">
        <v>1.5246207621308807E-6</v>
      </c>
      <c r="AP22" s="124">
        <v>5.3508728285832262E-7</v>
      </c>
      <c r="AQ22" s="124">
        <v>1.400941861225324E-6</v>
      </c>
      <c r="AR22" s="124">
        <v>5.5884401106211995E-7</v>
      </c>
      <c r="AS22" s="124">
        <v>7.8017200774852381E-7</v>
      </c>
      <c r="AT22" s="124">
        <v>6.1412293360466076E-7</v>
      </c>
      <c r="AU22" s="124">
        <v>7.6501132442954658E-7</v>
      </c>
      <c r="AV22" s="124">
        <v>2.0823597095468902E-6</v>
      </c>
      <c r="AW22" s="124">
        <v>4.2913269577396822E-7</v>
      </c>
      <c r="AX22" s="124">
        <v>7.4523797060349792E-7</v>
      </c>
      <c r="AY22" s="124">
        <v>1.0982744552282825E-6</v>
      </c>
      <c r="AZ22" s="124">
        <v>4.6215140622056368E-7</v>
      </c>
      <c r="BA22" s="124">
        <v>3.1848361324344511E-7</v>
      </c>
      <c r="BB22" s="124">
        <v>2.9120323663431693E-7</v>
      </c>
      <c r="BC22" s="124">
        <v>3.5966066432807363E-5</v>
      </c>
      <c r="BD22" s="124">
        <v>5.1393667952191325E-7</v>
      </c>
      <c r="BE22" s="124">
        <v>4.671690544062473E-7</v>
      </c>
      <c r="BF22" s="124">
        <v>0</v>
      </c>
      <c r="BG22" s="124">
        <v>3.0784175355040703E-7</v>
      </c>
      <c r="BH22" s="124">
        <v>4.4519121154244401E-7</v>
      </c>
      <c r="BI22" s="124">
        <v>5.3338895030598344E-7</v>
      </c>
      <c r="BJ22" s="124">
        <v>5.0448113740749566E-7</v>
      </c>
      <c r="BK22" s="124">
        <v>7.7822276587897227E-6</v>
      </c>
      <c r="BL22" s="124">
        <v>3.9496650079551916E-7</v>
      </c>
      <c r="BM22" s="124">
        <v>2.5341125093876315E-6</v>
      </c>
      <c r="BN22" s="124">
        <v>1.4929613752272347E-6</v>
      </c>
      <c r="BO22" s="124">
        <v>4.2443571057769194E-5</v>
      </c>
      <c r="BP22" s="124">
        <v>3.8566003833268538E-5</v>
      </c>
      <c r="BQ22" s="124">
        <v>4.2060105635794687E-7</v>
      </c>
      <c r="BR22" s="124">
        <v>2.7037316639260688E-5</v>
      </c>
      <c r="BS22" s="124">
        <v>1.2139160111180219E-6</v>
      </c>
      <c r="BT22" s="124">
        <v>9.3506743553597638E-7</v>
      </c>
      <c r="BU22" s="124">
        <v>8.9970281638045828E-7</v>
      </c>
      <c r="BV22" s="124">
        <v>7.9388671176254353E-7</v>
      </c>
      <c r="BW22" s="124">
        <v>1.6415542105467869E-6</v>
      </c>
      <c r="BX22" s="124">
        <v>8.4189090080610565E-7</v>
      </c>
      <c r="BY22" s="124">
        <v>1.6630723494962508E-7</v>
      </c>
      <c r="BZ22" s="124">
        <v>5.5712660173172229E-7</v>
      </c>
      <c r="CA22" s="124">
        <v>2.6961664553479517E-7</v>
      </c>
      <c r="CB22" s="124">
        <v>3.9733702152217684E-7</v>
      </c>
      <c r="CC22" s="124">
        <v>1.3385000112484183E-7</v>
      </c>
      <c r="CD22" s="124">
        <v>3.3767465383813801E-7</v>
      </c>
      <c r="CE22" s="124">
        <v>5.7558467831742523E-7</v>
      </c>
      <c r="CF22" s="124">
        <v>5.154867404153794E-7</v>
      </c>
      <c r="CG22" s="124">
        <v>3.8523265856856358E-7</v>
      </c>
      <c r="CH22" s="124">
        <v>1.7720777785002005E-7</v>
      </c>
      <c r="CI22" s="124">
        <v>6.9956645775398269E-7</v>
      </c>
      <c r="CJ22" s="124">
        <v>1.3610937267368537E-6</v>
      </c>
      <c r="CK22" s="124">
        <v>3.7675908707358166E-7</v>
      </c>
      <c r="CL22" s="124">
        <v>9.5219822456663961E-7</v>
      </c>
      <c r="CM22" s="124">
        <v>1.4096650367242361E-6</v>
      </c>
      <c r="CN22" s="124">
        <v>8.4863986307562034E-7</v>
      </c>
      <c r="CO22" s="124">
        <v>5.539187349884753E-6</v>
      </c>
      <c r="CP22" s="124">
        <v>2.0680038189777259E-6</v>
      </c>
      <c r="CQ22" s="124">
        <v>2.7648500505631476E-6</v>
      </c>
      <c r="CR22" s="124">
        <v>2.3437116689798656E-6</v>
      </c>
      <c r="CS22" s="124">
        <v>7.8078912656643222E-6</v>
      </c>
      <c r="CT22" s="124">
        <v>1.1977737157860744E-5</v>
      </c>
      <c r="CU22" s="124">
        <v>6.379792907942115E-6</v>
      </c>
      <c r="CV22" s="124">
        <v>7.7473702156164289E-7</v>
      </c>
      <c r="CW22" s="124">
        <v>1.0961890238487068E-6</v>
      </c>
      <c r="CX22" s="124">
        <v>6.8733872110119421E-7</v>
      </c>
      <c r="CY22" s="124">
        <v>5.5709771174585061E-7</v>
      </c>
      <c r="CZ22" s="124">
        <v>4.5898461810636248E-5</v>
      </c>
      <c r="DA22" s="124">
        <v>5.0452885338081341E-5</v>
      </c>
      <c r="DB22" s="124">
        <v>1.9993558221618272E-6</v>
      </c>
      <c r="DC22" s="124">
        <v>2.3522384525683707E-5</v>
      </c>
      <c r="DD22" s="124">
        <v>7.0753923404220568E-6</v>
      </c>
      <c r="DE22" s="124">
        <v>1.0892824282745119E-4</v>
      </c>
      <c r="DF22" s="124">
        <v>9.0365434092283921E-7</v>
      </c>
      <c r="DG22" s="124">
        <v>8.390945454500229E-5</v>
      </c>
      <c r="DH22" s="124">
        <v>1.042657944639243</v>
      </c>
      <c r="DI22" s="129">
        <v>0.80961205921772861</v>
      </c>
    </row>
    <row r="23" spans="2:113" x14ac:dyDescent="0.15">
      <c r="B23" s="275" t="s">
        <v>32</v>
      </c>
      <c r="C23" s="262" t="s">
        <v>627</v>
      </c>
      <c r="D23" s="123">
        <v>6.057057643286685E-5</v>
      </c>
      <c r="E23" s="123">
        <v>3.1541020768050543E-5</v>
      </c>
      <c r="F23" s="123">
        <v>5.7006374294581587E-6</v>
      </c>
      <c r="G23" s="123">
        <v>3.8106262326640957E-6</v>
      </c>
      <c r="H23" s="123">
        <v>4.1587436486231999E-5</v>
      </c>
      <c r="I23" s="123">
        <v>0</v>
      </c>
      <c r="J23" s="123">
        <v>3.5606927273174506E-6</v>
      </c>
      <c r="K23" s="123">
        <v>1.3754296791632808E-4</v>
      </c>
      <c r="L23" s="123">
        <v>1.5170528280089934E-4</v>
      </c>
      <c r="M23" s="123">
        <v>7.6266958781814106E-5</v>
      </c>
      <c r="N23" s="123">
        <v>0</v>
      </c>
      <c r="O23" s="123">
        <v>1.6060050011557637E-4</v>
      </c>
      <c r="P23" s="123">
        <v>2.5961848636291212E-5</v>
      </c>
      <c r="Q23" s="123">
        <v>1.0144569395111535E-5</v>
      </c>
      <c r="R23" s="123">
        <v>2.1914192738217073E-5</v>
      </c>
      <c r="S23" s="123">
        <v>4.6665047052084954E-5</v>
      </c>
      <c r="T23" s="123">
        <v>2.0746087404079431E-5</v>
      </c>
      <c r="U23" s="123">
        <v>4.5808407710841384E-6</v>
      </c>
      <c r="V23" s="133">
        <v>1.1655420016700713E-3</v>
      </c>
      <c r="W23" s="123">
        <v>1.0037573631525913</v>
      </c>
      <c r="X23" s="123">
        <v>0</v>
      </c>
      <c r="Y23" s="123">
        <v>4.1183916525545159E-7</v>
      </c>
      <c r="Z23" s="123">
        <v>2.217138968191112E-4</v>
      </c>
      <c r="AA23" s="123">
        <v>5.6956006477342864E-7</v>
      </c>
      <c r="AB23" s="123">
        <v>8.0910959430370002E-4</v>
      </c>
      <c r="AC23" s="123">
        <v>9.9167089186445235E-4</v>
      </c>
      <c r="AD23" s="123">
        <v>1.5730443703582014E-7</v>
      </c>
      <c r="AE23" s="123">
        <v>1.2969590204854254E-5</v>
      </c>
      <c r="AF23" s="123">
        <v>9.6433343386016673E-5</v>
      </c>
      <c r="AG23" s="123">
        <v>2.4875705641458942E-4</v>
      </c>
      <c r="AH23" s="123">
        <v>4.1116467133823584E-5</v>
      </c>
      <c r="AI23" s="133">
        <v>9.8877825955742942E-4</v>
      </c>
      <c r="AJ23" s="123">
        <v>2.7169626992766354E-5</v>
      </c>
      <c r="AK23" s="123">
        <v>4.9208683299068346E-4</v>
      </c>
      <c r="AL23" s="123">
        <v>5.0017406323701254E-5</v>
      </c>
      <c r="AM23" s="123">
        <v>0</v>
      </c>
      <c r="AN23" s="123">
        <v>0</v>
      </c>
      <c r="AO23" s="123">
        <v>4.2993777511803089E-5</v>
      </c>
      <c r="AP23" s="123">
        <v>6.2427428232915441E-6</v>
      </c>
      <c r="AQ23" s="123">
        <v>2.8240369702866333E-4</v>
      </c>
      <c r="AR23" s="123">
        <v>4.2831671178441516E-5</v>
      </c>
      <c r="AS23" s="123">
        <v>1.5717803058693455E-4</v>
      </c>
      <c r="AT23" s="123">
        <v>2.0995972643200096E-5</v>
      </c>
      <c r="AU23" s="123">
        <v>3.727325379837377E-5</v>
      </c>
      <c r="AV23" s="123">
        <v>1.8045897790792058E-5</v>
      </c>
      <c r="AW23" s="123">
        <v>1.6461490777189776E-5</v>
      </c>
      <c r="AX23" s="123">
        <v>1.6660952991423485E-4</v>
      </c>
      <c r="AY23" s="123">
        <v>7.2130828670525715E-5</v>
      </c>
      <c r="AZ23" s="123">
        <v>1.8996307610126586E-5</v>
      </c>
      <c r="BA23" s="123">
        <v>3.0578730921152262E-5</v>
      </c>
      <c r="BB23" s="123">
        <v>2.2556747749108267E-5</v>
      </c>
      <c r="BC23" s="123">
        <v>4.2282803139457052E-4</v>
      </c>
      <c r="BD23" s="123">
        <v>1.0151232095712856E-4</v>
      </c>
      <c r="BE23" s="123">
        <v>6.6543599096501537E-5</v>
      </c>
      <c r="BF23" s="123">
        <v>0</v>
      </c>
      <c r="BG23" s="123">
        <v>1.5935824497719713E-6</v>
      </c>
      <c r="BH23" s="123">
        <v>6.8507247613498185E-6</v>
      </c>
      <c r="BI23" s="123">
        <v>4.902022223581121E-6</v>
      </c>
      <c r="BJ23" s="123">
        <v>1.3466843271698004E-5</v>
      </c>
      <c r="BK23" s="123">
        <v>5.1128285321147286E-5</v>
      </c>
      <c r="BL23" s="133">
        <v>2.2579087654042047E-5</v>
      </c>
      <c r="BM23" s="133">
        <v>1.0250421274762999E-5</v>
      </c>
      <c r="BN23" s="123">
        <v>1.7889560453737768E-5</v>
      </c>
      <c r="BO23" s="123">
        <v>2.2457743706308622E-5</v>
      </c>
      <c r="BP23" s="123">
        <v>2.5535179239716733E-5</v>
      </c>
      <c r="BQ23" s="123">
        <v>2.0359912423011417E-6</v>
      </c>
      <c r="BR23" s="123">
        <v>4.1111220139968405E-6</v>
      </c>
      <c r="BS23" s="123">
        <v>2.1041931479477742E-4</v>
      </c>
      <c r="BT23" s="123">
        <v>1.6532993455451212E-4</v>
      </c>
      <c r="BU23" s="123">
        <v>1.8754013089184922E-6</v>
      </c>
      <c r="BV23" s="123">
        <v>1.9395041772918821E-6</v>
      </c>
      <c r="BW23" s="123">
        <v>1.1581988085645078E-6</v>
      </c>
      <c r="BX23" s="123">
        <v>9.8290058936168038E-7</v>
      </c>
      <c r="BY23" s="123">
        <v>4.4986897450778919E-7</v>
      </c>
      <c r="BZ23" s="123">
        <v>1.1659062322903904E-5</v>
      </c>
      <c r="CA23" s="123">
        <v>2.9980136166738306E-6</v>
      </c>
      <c r="CB23" s="123">
        <v>6.4618634490300195E-6</v>
      </c>
      <c r="CC23" s="123">
        <v>1.5158979380872659E-6</v>
      </c>
      <c r="CD23" s="123">
        <v>3.413004173012174E-6</v>
      </c>
      <c r="CE23" s="123">
        <v>1.6892483900125751E-6</v>
      </c>
      <c r="CF23" s="123">
        <v>2.1146548756039806E-5</v>
      </c>
      <c r="CG23" s="123">
        <v>1.0765623103966056E-5</v>
      </c>
      <c r="CH23" s="123">
        <v>9.6302853230758062E-7</v>
      </c>
      <c r="CI23" s="123">
        <v>5.3643499103969252E-6</v>
      </c>
      <c r="CJ23" s="123">
        <v>3.7818335394710754E-6</v>
      </c>
      <c r="CK23" s="123">
        <v>1.2580767161697944E-6</v>
      </c>
      <c r="CL23" s="123">
        <v>2.1794026306214789E-6</v>
      </c>
      <c r="CM23" s="123">
        <v>8.8825539676028832E-6</v>
      </c>
      <c r="CN23" s="123">
        <v>1.1391010896168945E-5</v>
      </c>
      <c r="CO23" s="123">
        <v>5.0235934882351632E-6</v>
      </c>
      <c r="CP23" s="123">
        <v>1.6897519076138141E-4</v>
      </c>
      <c r="CQ23" s="123">
        <v>1.4930214302726014E-5</v>
      </c>
      <c r="CR23" s="123">
        <v>4.7400358558973899E-4</v>
      </c>
      <c r="CS23" s="123">
        <v>1.4727368493497614E-5</v>
      </c>
      <c r="CT23" s="123">
        <v>1.3376561901271015E-5</v>
      </c>
      <c r="CU23" s="123">
        <v>1.9636052377788273E-6</v>
      </c>
      <c r="CV23" s="123">
        <v>2.5958842076501761E-6</v>
      </c>
      <c r="CW23" s="123">
        <v>7.9419169601696792E-6</v>
      </c>
      <c r="CX23" s="123">
        <v>1.3372106659237769E-5</v>
      </c>
      <c r="CY23" s="123">
        <v>1.3005740960683722E-6</v>
      </c>
      <c r="CZ23" s="123">
        <v>2.074068900339963E-5</v>
      </c>
      <c r="DA23" s="123">
        <v>2.2310820974208481E-5</v>
      </c>
      <c r="DB23" s="123">
        <v>5.9014380261560996E-5</v>
      </c>
      <c r="DC23" s="123">
        <v>2.6849165155152083E-5</v>
      </c>
      <c r="DD23" s="123">
        <v>1.0604427316593871E-4</v>
      </c>
      <c r="DE23" s="123">
        <v>8.6557298047369128E-6</v>
      </c>
      <c r="DF23" s="123">
        <v>8.4599347923072376E-6</v>
      </c>
      <c r="DG23" s="123">
        <v>2.0616546605505125E-5</v>
      </c>
      <c r="DH23" s="123">
        <v>1.0128822760862815</v>
      </c>
      <c r="DI23" s="128">
        <v>0.78649159055809681</v>
      </c>
    </row>
    <row r="24" spans="2:113" x14ac:dyDescent="0.15">
      <c r="B24" s="274" t="s">
        <v>34</v>
      </c>
      <c r="C24" s="261" t="s">
        <v>807</v>
      </c>
      <c r="D24" s="122">
        <v>0</v>
      </c>
      <c r="E24" s="122">
        <v>0</v>
      </c>
      <c r="F24" s="122">
        <v>0</v>
      </c>
      <c r="G24" s="122">
        <v>0</v>
      </c>
      <c r="H24" s="122">
        <v>0</v>
      </c>
      <c r="I24" s="122">
        <v>0</v>
      </c>
      <c r="J24" s="122">
        <v>0</v>
      </c>
      <c r="K24" s="122">
        <v>0</v>
      </c>
      <c r="L24" s="122">
        <v>0</v>
      </c>
      <c r="M24" s="122">
        <v>0</v>
      </c>
      <c r="N24" s="122">
        <v>0</v>
      </c>
      <c r="O24" s="122">
        <v>0</v>
      </c>
      <c r="P24" s="122">
        <v>0</v>
      </c>
      <c r="Q24" s="122">
        <v>0</v>
      </c>
      <c r="R24" s="122">
        <v>0</v>
      </c>
      <c r="S24" s="122">
        <v>0</v>
      </c>
      <c r="T24" s="122">
        <v>0</v>
      </c>
      <c r="U24" s="122">
        <v>0</v>
      </c>
      <c r="V24" s="124">
        <v>0</v>
      </c>
      <c r="W24" s="122">
        <v>0</v>
      </c>
      <c r="X24" s="122">
        <v>1</v>
      </c>
      <c r="Y24" s="122">
        <v>0</v>
      </c>
      <c r="Z24" s="122">
        <v>0</v>
      </c>
      <c r="AA24" s="122">
        <v>0</v>
      </c>
      <c r="AB24" s="122">
        <v>0</v>
      </c>
      <c r="AC24" s="122">
        <v>0</v>
      </c>
      <c r="AD24" s="122">
        <v>0</v>
      </c>
      <c r="AE24" s="122">
        <v>0</v>
      </c>
      <c r="AF24" s="122">
        <v>0</v>
      </c>
      <c r="AG24" s="122">
        <v>0</v>
      </c>
      <c r="AH24" s="122">
        <v>0</v>
      </c>
      <c r="AI24" s="124">
        <v>0</v>
      </c>
      <c r="AJ24" s="122">
        <v>0</v>
      </c>
      <c r="AK24" s="122">
        <v>0</v>
      </c>
      <c r="AL24" s="122">
        <v>0</v>
      </c>
      <c r="AM24" s="122">
        <v>0</v>
      </c>
      <c r="AN24" s="122">
        <v>0</v>
      </c>
      <c r="AO24" s="122">
        <v>0</v>
      </c>
      <c r="AP24" s="122">
        <v>0</v>
      </c>
      <c r="AQ24" s="122">
        <v>0</v>
      </c>
      <c r="AR24" s="122">
        <v>0</v>
      </c>
      <c r="AS24" s="122">
        <v>0</v>
      </c>
      <c r="AT24" s="122">
        <v>0</v>
      </c>
      <c r="AU24" s="122">
        <v>0</v>
      </c>
      <c r="AV24" s="122">
        <v>0</v>
      </c>
      <c r="AW24" s="122">
        <v>0</v>
      </c>
      <c r="AX24" s="122">
        <v>0</v>
      </c>
      <c r="AY24" s="122">
        <v>0</v>
      </c>
      <c r="AZ24" s="122">
        <v>0</v>
      </c>
      <c r="BA24" s="122">
        <v>0</v>
      </c>
      <c r="BB24" s="122">
        <v>0</v>
      </c>
      <c r="BC24" s="122">
        <v>0</v>
      </c>
      <c r="BD24" s="122">
        <v>0</v>
      </c>
      <c r="BE24" s="122">
        <v>0</v>
      </c>
      <c r="BF24" s="122">
        <v>0</v>
      </c>
      <c r="BG24" s="122">
        <v>0</v>
      </c>
      <c r="BH24" s="122">
        <v>0</v>
      </c>
      <c r="BI24" s="122">
        <v>0</v>
      </c>
      <c r="BJ24" s="122">
        <v>0</v>
      </c>
      <c r="BK24" s="122">
        <v>0</v>
      </c>
      <c r="BL24" s="124">
        <v>0</v>
      </c>
      <c r="BM24" s="124">
        <v>0</v>
      </c>
      <c r="BN24" s="122">
        <v>0</v>
      </c>
      <c r="BO24" s="122">
        <v>0</v>
      </c>
      <c r="BP24" s="122">
        <v>0</v>
      </c>
      <c r="BQ24" s="122">
        <v>0</v>
      </c>
      <c r="BR24" s="122">
        <v>0</v>
      </c>
      <c r="BS24" s="122">
        <v>0</v>
      </c>
      <c r="BT24" s="122">
        <v>0</v>
      </c>
      <c r="BU24" s="122">
        <v>0</v>
      </c>
      <c r="BV24" s="122">
        <v>0</v>
      </c>
      <c r="BW24" s="122">
        <v>0</v>
      </c>
      <c r="BX24" s="122">
        <v>0</v>
      </c>
      <c r="BY24" s="122">
        <v>0</v>
      </c>
      <c r="BZ24" s="122">
        <v>0</v>
      </c>
      <c r="CA24" s="122">
        <v>0</v>
      </c>
      <c r="CB24" s="122">
        <v>0</v>
      </c>
      <c r="CC24" s="122">
        <v>0</v>
      </c>
      <c r="CD24" s="122">
        <v>0</v>
      </c>
      <c r="CE24" s="122">
        <v>0</v>
      </c>
      <c r="CF24" s="122">
        <v>0</v>
      </c>
      <c r="CG24" s="122">
        <v>0</v>
      </c>
      <c r="CH24" s="122">
        <v>0</v>
      </c>
      <c r="CI24" s="122">
        <v>0</v>
      </c>
      <c r="CJ24" s="122">
        <v>0</v>
      </c>
      <c r="CK24" s="122">
        <v>0</v>
      </c>
      <c r="CL24" s="122">
        <v>0</v>
      </c>
      <c r="CM24" s="122">
        <v>0</v>
      </c>
      <c r="CN24" s="122">
        <v>0</v>
      </c>
      <c r="CO24" s="122">
        <v>0</v>
      </c>
      <c r="CP24" s="122">
        <v>0</v>
      </c>
      <c r="CQ24" s="122">
        <v>0</v>
      </c>
      <c r="CR24" s="122">
        <v>0</v>
      </c>
      <c r="CS24" s="122">
        <v>0</v>
      </c>
      <c r="CT24" s="122">
        <v>0</v>
      </c>
      <c r="CU24" s="122">
        <v>0</v>
      </c>
      <c r="CV24" s="122">
        <v>0</v>
      </c>
      <c r="CW24" s="122">
        <v>0</v>
      </c>
      <c r="CX24" s="122">
        <v>0</v>
      </c>
      <c r="CY24" s="122">
        <v>0</v>
      </c>
      <c r="CZ24" s="122">
        <v>0</v>
      </c>
      <c r="DA24" s="122">
        <v>0</v>
      </c>
      <c r="DB24" s="122">
        <v>0</v>
      </c>
      <c r="DC24" s="122">
        <v>0</v>
      </c>
      <c r="DD24" s="122">
        <v>0</v>
      </c>
      <c r="DE24" s="122">
        <v>0</v>
      </c>
      <c r="DF24" s="122">
        <v>0</v>
      </c>
      <c r="DG24" s="122">
        <v>0</v>
      </c>
      <c r="DH24" s="122">
        <v>1</v>
      </c>
      <c r="DI24" s="127">
        <v>0.77648864939867923</v>
      </c>
    </row>
    <row r="25" spans="2:113" x14ac:dyDescent="0.15">
      <c r="B25" s="274" t="s">
        <v>35</v>
      </c>
      <c r="C25" s="261" t="s">
        <v>949</v>
      </c>
      <c r="D25" s="122">
        <v>1.7480176871447532E-8</v>
      </c>
      <c r="E25" s="122">
        <v>3.7894872407867274E-9</v>
      </c>
      <c r="F25" s="122">
        <v>1.1431296498072188E-8</v>
      </c>
      <c r="G25" s="122">
        <v>9.6197066404267884E-9</v>
      </c>
      <c r="H25" s="122">
        <v>1.2580081455488397E-9</v>
      </c>
      <c r="I25" s="122">
        <v>0</v>
      </c>
      <c r="J25" s="122">
        <v>1.0357254971643936E-8</v>
      </c>
      <c r="K25" s="122">
        <v>1.4370036525788781E-7</v>
      </c>
      <c r="L25" s="122">
        <v>2.1587227795590698E-7</v>
      </c>
      <c r="M25" s="122">
        <v>4.5146319023386889E-8</v>
      </c>
      <c r="N25" s="122">
        <v>0</v>
      </c>
      <c r="O25" s="122">
        <v>2.6705841157195981E-7</v>
      </c>
      <c r="P25" s="122">
        <v>2.5730457906146344E-8</v>
      </c>
      <c r="Q25" s="122">
        <v>7.8554105876135094E-8</v>
      </c>
      <c r="R25" s="122">
        <v>4.5072729889238189E-8</v>
      </c>
      <c r="S25" s="122">
        <v>1.7891658221444805E-7</v>
      </c>
      <c r="T25" s="122">
        <v>4.2474572671540192E-8</v>
      </c>
      <c r="U25" s="122">
        <v>3.2424418827968982E-8</v>
      </c>
      <c r="V25" s="124">
        <v>2.1283328882149141E-7</v>
      </c>
      <c r="W25" s="122">
        <v>2.6663497681424573E-7</v>
      </c>
      <c r="X25" s="122">
        <v>0</v>
      </c>
      <c r="Y25" s="122">
        <v>1.0000073795411055</v>
      </c>
      <c r="Z25" s="122">
        <v>1.6193264347302405E-5</v>
      </c>
      <c r="AA25" s="122">
        <v>5.5646060193522776E-6</v>
      </c>
      <c r="AB25" s="122">
        <v>2.2287090446990924E-6</v>
      </c>
      <c r="AC25" s="122">
        <v>3.8169205688650941E-6</v>
      </c>
      <c r="AD25" s="122">
        <v>1.7033771001724847E-11</v>
      </c>
      <c r="AE25" s="122">
        <v>1.2988499593349369E-7</v>
      </c>
      <c r="AF25" s="122">
        <v>1.1980853037376666E-6</v>
      </c>
      <c r="AG25" s="122">
        <v>2.0666452698097076E-6</v>
      </c>
      <c r="AH25" s="122">
        <v>1.2048101298892409E-7</v>
      </c>
      <c r="AI25" s="124">
        <v>1.2831437657964517E-7</v>
      </c>
      <c r="AJ25" s="122">
        <v>4.1689527978868308E-8</v>
      </c>
      <c r="AK25" s="122">
        <v>4.4215304837426231E-8</v>
      </c>
      <c r="AL25" s="122">
        <v>2.1355245270016613E-6</v>
      </c>
      <c r="AM25" s="122">
        <v>0</v>
      </c>
      <c r="AN25" s="122">
        <v>0</v>
      </c>
      <c r="AO25" s="122">
        <v>1.526163229747857E-8</v>
      </c>
      <c r="AP25" s="122">
        <v>3.9965486836790745E-10</v>
      </c>
      <c r="AQ25" s="122">
        <v>5.2492598728830231E-8</v>
      </c>
      <c r="AR25" s="122">
        <v>8.2146905460949203E-8</v>
      </c>
      <c r="AS25" s="122">
        <v>1.2926679369335724E-8</v>
      </c>
      <c r="AT25" s="122">
        <v>2.3682102899180077E-8</v>
      </c>
      <c r="AU25" s="122">
        <v>2.9404433112618806E-8</v>
      </c>
      <c r="AV25" s="122">
        <v>7.6439287567312601E-9</v>
      </c>
      <c r="AW25" s="122">
        <v>4.1897813623612442E-8</v>
      </c>
      <c r="AX25" s="122">
        <v>2.2014807811229122E-7</v>
      </c>
      <c r="AY25" s="122">
        <v>3.9867592613741564E-8</v>
      </c>
      <c r="AZ25" s="122">
        <v>4.9057412445750042E-8</v>
      </c>
      <c r="BA25" s="122">
        <v>1.6165658261804312E-7</v>
      </c>
      <c r="BB25" s="122">
        <v>4.4022354226746487E-8</v>
      </c>
      <c r="BC25" s="122">
        <v>8.5775546832798434E-8</v>
      </c>
      <c r="BD25" s="122">
        <v>2.3777950512972295E-8</v>
      </c>
      <c r="BE25" s="122">
        <v>1.1722382016694684E-8</v>
      </c>
      <c r="BF25" s="122">
        <v>0</v>
      </c>
      <c r="BG25" s="122">
        <v>4.7022096199741316E-9</v>
      </c>
      <c r="BH25" s="122">
        <v>2.1418100519112121E-8</v>
      </c>
      <c r="BI25" s="122">
        <v>1.6489160337277443E-8</v>
      </c>
      <c r="BJ25" s="122">
        <v>4.8104478798732831E-9</v>
      </c>
      <c r="BK25" s="122">
        <v>4.9463419877157517E-8</v>
      </c>
      <c r="BL25" s="124">
        <v>1.525636866176607E-9</v>
      </c>
      <c r="BM25" s="124">
        <v>1.5283624899926028E-8</v>
      </c>
      <c r="BN25" s="122">
        <v>2.5252347332361635E-8</v>
      </c>
      <c r="BO25" s="122">
        <v>1.7860894242684011E-8</v>
      </c>
      <c r="BP25" s="122">
        <v>1.8349055104584249E-8</v>
      </c>
      <c r="BQ25" s="122">
        <v>2.2257350966232509E-9</v>
      </c>
      <c r="BR25" s="122">
        <v>3.2941447875657845E-9</v>
      </c>
      <c r="BS25" s="122">
        <v>1.5704924856240615E-8</v>
      </c>
      <c r="BT25" s="122">
        <v>2.69655631306498E-9</v>
      </c>
      <c r="BU25" s="122">
        <v>2.0188627848173495E-9</v>
      </c>
      <c r="BV25" s="122">
        <v>1.5422763636410419E-9</v>
      </c>
      <c r="BW25" s="122">
        <v>7.3508343313401352E-10</v>
      </c>
      <c r="BX25" s="122">
        <v>1.1543168947205992E-9</v>
      </c>
      <c r="BY25" s="122">
        <v>5.9930359325180462E-10</v>
      </c>
      <c r="BZ25" s="122">
        <v>1.4785947508574978E-9</v>
      </c>
      <c r="CA25" s="122">
        <v>1.1658568629539668E-9</v>
      </c>
      <c r="CB25" s="122">
        <v>5.1697909828240211E-9</v>
      </c>
      <c r="CC25" s="122">
        <v>2.0715697958494877E-9</v>
      </c>
      <c r="CD25" s="122">
        <v>3.1063775678434999E-9</v>
      </c>
      <c r="CE25" s="122">
        <v>1.3581870504120401E-9</v>
      </c>
      <c r="CF25" s="122">
        <v>2.2898621029053888E-9</v>
      </c>
      <c r="CG25" s="122">
        <v>1.0636566463969494E-8</v>
      </c>
      <c r="CH25" s="122">
        <v>5.8467554270865831E-10</v>
      </c>
      <c r="CI25" s="122">
        <v>1.5253253014193463E-9</v>
      </c>
      <c r="CJ25" s="122">
        <v>3.2677297161864623E-9</v>
      </c>
      <c r="CK25" s="122">
        <v>2.877778399020051E-9</v>
      </c>
      <c r="CL25" s="122">
        <v>1.4246012981641233E-9</v>
      </c>
      <c r="CM25" s="122">
        <v>1.5061485537731707E-8</v>
      </c>
      <c r="CN25" s="122">
        <v>1.6035572073464343E-9</v>
      </c>
      <c r="CO25" s="122">
        <v>2.4981653344828668E-8</v>
      </c>
      <c r="CP25" s="122">
        <v>1.5588010296063999E-7</v>
      </c>
      <c r="CQ25" s="122">
        <v>1.8577042475105497E-8</v>
      </c>
      <c r="CR25" s="122">
        <v>5.4896599105759422E-8</v>
      </c>
      <c r="CS25" s="122">
        <v>3.4592027442139331E-9</v>
      </c>
      <c r="CT25" s="122">
        <v>4.5020390390378762E-9</v>
      </c>
      <c r="CU25" s="122">
        <v>3.0435510731390469E-9</v>
      </c>
      <c r="CV25" s="122">
        <v>3.2653441298015166E-9</v>
      </c>
      <c r="CW25" s="122">
        <v>5.0454474968986561E-9</v>
      </c>
      <c r="CX25" s="122">
        <v>1.6719875524927248E-8</v>
      </c>
      <c r="CY25" s="122">
        <v>1.8991730380226463E-9</v>
      </c>
      <c r="CZ25" s="122">
        <v>6.8293506326136061E-9</v>
      </c>
      <c r="DA25" s="122">
        <v>1.056626783871028E-8</v>
      </c>
      <c r="DB25" s="122">
        <v>2.3470481393440662E-8</v>
      </c>
      <c r="DC25" s="122">
        <v>3.6437362330553571E-9</v>
      </c>
      <c r="DD25" s="122">
        <v>3.4271000484680573E-8</v>
      </c>
      <c r="DE25" s="122">
        <v>5.8962450088081325E-9</v>
      </c>
      <c r="DF25" s="122">
        <v>2.8331607289472119E-8</v>
      </c>
      <c r="DG25" s="122">
        <v>6.9221220155064989E-9</v>
      </c>
      <c r="DH25" s="122">
        <v>1.0000442290854252</v>
      </c>
      <c r="DI25" s="127">
        <v>0.77652299278148518</v>
      </c>
    </row>
    <row r="26" spans="2:113" x14ac:dyDescent="0.15">
      <c r="B26" s="274" t="s">
        <v>36</v>
      </c>
      <c r="C26" s="261" t="s">
        <v>307</v>
      </c>
      <c r="D26" s="122">
        <v>9.9219396117719355E-6</v>
      </c>
      <c r="E26" s="122">
        <v>1.5346009085650822E-6</v>
      </c>
      <c r="F26" s="122">
        <v>4.0262704763467363E-6</v>
      </c>
      <c r="G26" s="122">
        <v>1.272208811786391E-5</v>
      </c>
      <c r="H26" s="122">
        <v>1.1869399212476533E-6</v>
      </c>
      <c r="I26" s="122">
        <v>0</v>
      </c>
      <c r="J26" s="122">
        <v>1.3795692206076602E-6</v>
      </c>
      <c r="K26" s="122">
        <v>1.6277639489392877E-5</v>
      </c>
      <c r="L26" s="122">
        <v>2.8902898405200279E-5</v>
      </c>
      <c r="M26" s="122">
        <v>2.1719428271449692E-6</v>
      </c>
      <c r="N26" s="122">
        <v>0</v>
      </c>
      <c r="O26" s="122">
        <v>2.0829544802306773E-4</v>
      </c>
      <c r="P26" s="122">
        <v>7.6546342340207369E-6</v>
      </c>
      <c r="Q26" s="122">
        <v>7.3166537871366665E-5</v>
      </c>
      <c r="R26" s="122">
        <v>3.4748398231096747E-5</v>
      </c>
      <c r="S26" s="122">
        <v>2.599501989925078E-5</v>
      </c>
      <c r="T26" s="122">
        <v>2.6257492871389317E-5</v>
      </c>
      <c r="U26" s="122">
        <v>3.0693441794202322E-5</v>
      </c>
      <c r="V26" s="124">
        <v>6.4756889437213772E-6</v>
      </c>
      <c r="W26" s="122">
        <v>4.566480938175387E-6</v>
      </c>
      <c r="X26" s="122">
        <v>0</v>
      </c>
      <c r="Y26" s="122">
        <v>2.5541696558856756E-7</v>
      </c>
      <c r="Z26" s="122">
        <v>1.000000544703304</v>
      </c>
      <c r="AA26" s="122">
        <v>1.8624829261018945E-3</v>
      </c>
      <c r="AB26" s="122">
        <v>3.1127233327653478E-5</v>
      </c>
      <c r="AC26" s="122">
        <v>4.1473383897648245E-4</v>
      </c>
      <c r="AD26" s="122">
        <v>1.851486333517734E-8</v>
      </c>
      <c r="AE26" s="122">
        <v>2.1788749880802351E-6</v>
      </c>
      <c r="AF26" s="122">
        <v>3.7292019618059944E-3</v>
      </c>
      <c r="AG26" s="122">
        <v>4.0783560891565729E-5</v>
      </c>
      <c r="AH26" s="122">
        <v>1.430720026936034E-4</v>
      </c>
      <c r="AI26" s="124">
        <v>6.6921278345474794E-5</v>
      </c>
      <c r="AJ26" s="122">
        <v>2.5262632601286694E-6</v>
      </c>
      <c r="AK26" s="122">
        <v>4.5599178981464398E-6</v>
      </c>
      <c r="AL26" s="122">
        <v>7.8556000468617276E-5</v>
      </c>
      <c r="AM26" s="122">
        <v>0</v>
      </c>
      <c r="AN26" s="122">
        <v>0</v>
      </c>
      <c r="AO26" s="122">
        <v>1.5819536046238786E-6</v>
      </c>
      <c r="AP26" s="122">
        <v>3.6132935554691791E-7</v>
      </c>
      <c r="AQ26" s="122">
        <v>2.6388496465527143E-6</v>
      </c>
      <c r="AR26" s="122">
        <v>1.5901001607139826E-4</v>
      </c>
      <c r="AS26" s="122">
        <v>2.2224024473161425E-6</v>
      </c>
      <c r="AT26" s="122">
        <v>2.716595488206505E-6</v>
      </c>
      <c r="AU26" s="122">
        <v>3.7950305710114499E-6</v>
      </c>
      <c r="AV26" s="122">
        <v>5.9126837089127508E-6</v>
      </c>
      <c r="AW26" s="122">
        <v>8.3912272448312451E-5</v>
      </c>
      <c r="AX26" s="122">
        <v>8.5902228467398217E-5</v>
      </c>
      <c r="AY26" s="122">
        <v>6.7328721435857061E-5</v>
      </c>
      <c r="AZ26" s="122">
        <v>7.762139013153345E-5</v>
      </c>
      <c r="BA26" s="122">
        <v>1.6219209905854614E-4</v>
      </c>
      <c r="BB26" s="122">
        <v>5.4679581261589634E-6</v>
      </c>
      <c r="BC26" s="122">
        <v>1.3115732827594017E-4</v>
      </c>
      <c r="BD26" s="122">
        <v>4.8801755828500538E-5</v>
      </c>
      <c r="BE26" s="122">
        <v>5.131613732420515E-5</v>
      </c>
      <c r="BF26" s="122">
        <v>0</v>
      </c>
      <c r="BG26" s="122">
        <v>7.5162409980596616E-6</v>
      </c>
      <c r="BH26" s="122">
        <v>8.7249302367821053E-5</v>
      </c>
      <c r="BI26" s="122">
        <v>6.7537913657536268E-6</v>
      </c>
      <c r="BJ26" s="122">
        <v>1.0256280415920838E-5</v>
      </c>
      <c r="BK26" s="122">
        <v>1.0173877137953596E-4</v>
      </c>
      <c r="BL26" s="124">
        <v>1.7541736436173035E-6</v>
      </c>
      <c r="BM26" s="124">
        <v>7.974310475735516E-6</v>
      </c>
      <c r="BN26" s="122">
        <v>9.4002562529032418E-6</v>
      </c>
      <c r="BO26" s="122">
        <v>7.2774990477897217E-6</v>
      </c>
      <c r="BP26" s="122">
        <v>6.4537143908026235E-6</v>
      </c>
      <c r="BQ26" s="122">
        <v>1.0155473236795471E-6</v>
      </c>
      <c r="BR26" s="122">
        <v>1.1384911113868802E-6</v>
      </c>
      <c r="BS26" s="122">
        <v>2.1085755764525471E-5</v>
      </c>
      <c r="BT26" s="122">
        <v>2.1257223735742701E-6</v>
      </c>
      <c r="BU26" s="122">
        <v>3.5538801299622288E-6</v>
      </c>
      <c r="BV26" s="122">
        <v>2.2222565600191242E-6</v>
      </c>
      <c r="BW26" s="122">
        <v>9.4999373616146052E-7</v>
      </c>
      <c r="BX26" s="122">
        <v>1.5783095595037144E-6</v>
      </c>
      <c r="BY26" s="122">
        <v>5.054892738665971E-7</v>
      </c>
      <c r="BZ26" s="122">
        <v>9.2108146329151936E-7</v>
      </c>
      <c r="CA26" s="122">
        <v>7.0925044183417926E-7</v>
      </c>
      <c r="CB26" s="122">
        <v>2.2100160959120462E-6</v>
      </c>
      <c r="CC26" s="122">
        <v>7.8321327329531046E-7</v>
      </c>
      <c r="CD26" s="122">
        <v>8.9189000032358313E-7</v>
      </c>
      <c r="CE26" s="122">
        <v>1.4056114166947164E-6</v>
      </c>
      <c r="CF26" s="122">
        <v>2.4889664119238165E-6</v>
      </c>
      <c r="CG26" s="122">
        <v>2.1763668283688977E-6</v>
      </c>
      <c r="CH26" s="122">
        <v>4.1073286136237565E-7</v>
      </c>
      <c r="CI26" s="122">
        <v>1.0404411431021866E-6</v>
      </c>
      <c r="CJ26" s="122">
        <v>1.7805507189775621E-6</v>
      </c>
      <c r="CK26" s="122">
        <v>4.8786995733966948E-6</v>
      </c>
      <c r="CL26" s="122">
        <v>9.9295662368822332E-7</v>
      </c>
      <c r="CM26" s="122">
        <v>5.2920237021397334E-6</v>
      </c>
      <c r="CN26" s="122">
        <v>1.2102639796997248E-6</v>
      </c>
      <c r="CO26" s="122">
        <v>1.0140989908048531E-6</v>
      </c>
      <c r="CP26" s="122">
        <v>6.3530881482866707E-6</v>
      </c>
      <c r="CQ26" s="122">
        <v>7.1812866125717924E-6</v>
      </c>
      <c r="CR26" s="122">
        <v>1.7773782768264565E-5</v>
      </c>
      <c r="CS26" s="122">
        <v>1.2918393717669194E-6</v>
      </c>
      <c r="CT26" s="122">
        <v>1.5674990201033942E-6</v>
      </c>
      <c r="CU26" s="122">
        <v>3.0128816437562547E-6</v>
      </c>
      <c r="CV26" s="122">
        <v>1.7794154600004739E-6</v>
      </c>
      <c r="CW26" s="122">
        <v>3.6541183025837425E-6</v>
      </c>
      <c r="CX26" s="122">
        <v>6.5620698502153606E-6</v>
      </c>
      <c r="CY26" s="122">
        <v>1.3107222762221025E-6</v>
      </c>
      <c r="CZ26" s="122">
        <v>2.5841771221953516E-6</v>
      </c>
      <c r="DA26" s="122">
        <v>2.4236646977001815E-6</v>
      </c>
      <c r="DB26" s="122">
        <v>3.5482445559151523E-6</v>
      </c>
      <c r="DC26" s="122">
        <v>4.4135829178180087E-6</v>
      </c>
      <c r="DD26" s="122">
        <v>6.808990394776167E-7</v>
      </c>
      <c r="DE26" s="122">
        <v>1.5066625391120176E-6</v>
      </c>
      <c r="DF26" s="122">
        <v>2.685643269794102E-5</v>
      </c>
      <c r="DG26" s="122">
        <v>1.9134177918861227E-5</v>
      </c>
      <c r="DH26" s="122">
        <v>1.0081852687723023</v>
      </c>
      <c r="DI26" s="127">
        <v>0.78284441769264945</v>
      </c>
    </row>
    <row r="27" spans="2:113" x14ac:dyDescent="0.15">
      <c r="B27" s="274" t="s">
        <v>38</v>
      </c>
      <c r="C27" s="261" t="s">
        <v>309</v>
      </c>
      <c r="D27" s="122">
        <v>0</v>
      </c>
      <c r="E27" s="122">
        <v>0</v>
      </c>
      <c r="F27" s="122">
        <v>0</v>
      </c>
      <c r="G27" s="122">
        <v>0</v>
      </c>
      <c r="H27" s="122">
        <v>0</v>
      </c>
      <c r="I27" s="122">
        <v>0</v>
      </c>
      <c r="J27" s="122">
        <v>0</v>
      </c>
      <c r="K27" s="122">
        <v>0</v>
      </c>
      <c r="L27" s="122">
        <v>0</v>
      </c>
      <c r="M27" s="122">
        <v>0</v>
      </c>
      <c r="N27" s="122">
        <v>0</v>
      </c>
      <c r="O27" s="122">
        <v>0</v>
      </c>
      <c r="P27" s="122">
        <v>0</v>
      </c>
      <c r="Q27" s="122">
        <v>0</v>
      </c>
      <c r="R27" s="122">
        <v>0</v>
      </c>
      <c r="S27" s="122">
        <v>0</v>
      </c>
      <c r="T27" s="122">
        <v>0</v>
      </c>
      <c r="U27" s="122">
        <v>0</v>
      </c>
      <c r="V27" s="124">
        <v>0</v>
      </c>
      <c r="W27" s="122">
        <v>0</v>
      </c>
      <c r="X27" s="122">
        <v>0</v>
      </c>
      <c r="Y27" s="122">
        <v>0</v>
      </c>
      <c r="Z27" s="122">
        <v>0</v>
      </c>
      <c r="AA27" s="122">
        <v>1</v>
      </c>
      <c r="AB27" s="122">
        <v>0</v>
      </c>
      <c r="AC27" s="122">
        <v>0</v>
      </c>
      <c r="AD27" s="122">
        <v>0</v>
      </c>
      <c r="AE27" s="122">
        <v>0</v>
      </c>
      <c r="AF27" s="122">
        <v>0</v>
      </c>
      <c r="AG27" s="122">
        <v>0</v>
      </c>
      <c r="AH27" s="122">
        <v>0</v>
      </c>
      <c r="AI27" s="124">
        <v>0</v>
      </c>
      <c r="AJ27" s="122">
        <v>0</v>
      </c>
      <c r="AK27" s="122">
        <v>0</v>
      </c>
      <c r="AL27" s="122">
        <v>0</v>
      </c>
      <c r="AM27" s="122">
        <v>0</v>
      </c>
      <c r="AN27" s="122">
        <v>0</v>
      </c>
      <c r="AO27" s="122">
        <v>0</v>
      </c>
      <c r="AP27" s="122">
        <v>0</v>
      </c>
      <c r="AQ27" s="122">
        <v>0</v>
      </c>
      <c r="AR27" s="122">
        <v>0</v>
      </c>
      <c r="AS27" s="122">
        <v>0</v>
      </c>
      <c r="AT27" s="122">
        <v>0</v>
      </c>
      <c r="AU27" s="122">
        <v>0</v>
      </c>
      <c r="AV27" s="122">
        <v>0</v>
      </c>
      <c r="AW27" s="122">
        <v>0</v>
      </c>
      <c r="AX27" s="122">
        <v>0</v>
      </c>
      <c r="AY27" s="122">
        <v>0</v>
      </c>
      <c r="AZ27" s="122">
        <v>0</v>
      </c>
      <c r="BA27" s="122">
        <v>0</v>
      </c>
      <c r="BB27" s="122">
        <v>0</v>
      </c>
      <c r="BC27" s="122">
        <v>0</v>
      </c>
      <c r="BD27" s="122">
        <v>0</v>
      </c>
      <c r="BE27" s="122">
        <v>0</v>
      </c>
      <c r="BF27" s="122">
        <v>0</v>
      </c>
      <c r="BG27" s="122">
        <v>0</v>
      </c>
      <c r="BH27" s="122">
        <v>0</v>
      </c>
      <c r="BI27" s="122">
        <v>0</v>
      </c>
      <c r="BJ27" s="122">
        <v>0</v>
      </c>
      <c r="BK27" s="122">
        <v>0</v>
      </c>
      <c r="BL27" s="124">
        <v>0</v>
      </c>
      <c r="BM27" s="124">
        <v>0</v>
      </c>
      <c r="BN27" s="122">
        <v>0</v>
      </c>
      <c r="BO27" s="122">
        <v>0</v>
      </c>
      <c r="BP27" s="122">
        <v>0</v>
      </c>
      <c r="BQ27" s="122">
        <v>0</v>
      </c>
      <c r="BR27" s="122">
        <v>0</v>
      </c>
      <c r="BS27" s="122">
        <v>0</v>
      </c>
      <c r="BT27" s="122">
        <v>0</v>
      </c>
      <c r="BU27" s="122">
        <v>0</v>
      </c>
      <c r="BV27" s="122">
        <v>0</v>
      </c>
      <c r="BW27" s="122">
        <v>0</v>
      </c>
      <c r="BX27" s="122">
        <v>0</v>
      </c>
      <c r="BY27" s="122">
        <v>0</v>
      </c>
      <c r="BZ27" s="122">
        <v>0</v>
      </c>
      <c r="CA27" s="122">
        <v>0</v>
      </c>
      <c r="CB27" s="122">
        <v>0</v>
      </c>
      <c r="CC27" s="122">
        <v>0</v>
      </c>
      <c r="CD27" s="122">
        <v>0</v>
      </c>
      <c r="CE27" s="122">
        <v>0</v>
      </c>
      <c r="CF27" s="122">
        <v>0</v>
      </c>
      <c r="CG27" s="122">
        <v>0</v>
      </c>
      <c r="CH27" s="122">
        <v>0</v>
      </c>
      <c r="CI27" s="122">
        <v>0</v>
      </c>
      <c r="CJ27" s="122">
        <v>0</v>
      </c>
      <c r="CK27" s="122">
        <v>0</v>
      </c>
      <c r="CL27" s="122">
        <v>0</v>
      </c>
      <c r="CM27" s="122">
        <v>0</v>
      </c>
      <c r="CN27" s="122">
        <v>0</v>
      </c>
      <c r="CO27" s="122">
        <v>0</v>
      </c>
      <c r="CP27" s="122">
        <v>0</v>
      </c>
      <c r="CQ27" s="122">
        <v>0</v>
      </c>
      <c r="CR27" s="122">
        <v>0</v>
      </c>
      <c r="CS27" s="122">
        <v>0</v>
      </c>
      <c r="CT27" s="122">
        <v>0</v>
      </c>
      <c r="CU27" s="122">
        <v>0</v>
      </c>
      <c r="CV27" s="122">
        <v>0</v>
      </c>
      <c r="CW27" s="122">
        <v>0</v>
      </c>
      <c r="CX27" s="122">
        <v>0</v>
      </c>
      <c r="CY27" s="122">
        <v>0</v>
      </c>
      <c r="CZ27" s="122">
        <v>0</v>
      </c>
      <c r="DA27" s="122">
        <v>0</v>
      </c>
      <c r="DB27" s="122">
        <v>0</v>
      </c>
      <c r="DC27" s="122">
        <v>0</v>
      </c>
      <c r="DD27" s="122">
        <v>0</v>
      </c>
      <c r="DE27" s="122">
        <v>0</v>
      </c>
      <c r="DF27" s="122">
        <v>0</v>
      </c>
      <c r="DG27" s="122">
        <v>0</v>
      </c>
      <c r="DH27" s="122">
        <v>1</v>
      </c>
      <c r="DI27" s="127">
        <v>0.77648864939867923</v>
      </c>
    </row>
    <row r="28" spans="2:113" x14ac:dyDescent="0.15">
      <c r="B28" s="275" t="s">
        <v>40</v>
      </c>
      <c r="C28" s="262" t="s">
        <v>310</v>
      </c>
      <c r="D28" s="123">
        <v>2.7896969623342081E-7</v>
      </c>
      <c r="E28" s="123">
        <v>4.2368096829696562E-5</v>
      </c>
      <c r="F28" s="123">
        <v>2.8371036904727362E-6</v>
      </c>
      <c r="G28" s="123">
        <v>5.1472667986225994E-8</v>
      </c>
      <c r="H28" s="123">
        <v>8.7815829564900817E-6</v>
      </c>
      <c r="I28" s="123">
        <v>0</v>
      </c>
      <c r="J28" s="123">
        <v>1.0030042806841923E-7</v>
      </c>
      <c r="K28" s="123">
        <v>1.5261669428580184E-6</v>
      </c>
      <c r="L28" s="123">
        <v>1.1303989009476137E-7</v>
      </c>
      <c r="M28" s="123">
        <v>4.8457735597435026E-7</v>
      </c>
      <c r="N28" s="123">
        <v>0</v>
      </c>
      <c r="O28" s="123">
        <v>8.9280848357912563E-8</v>
      </c>
      <c r="P28" s="123">
        <v>3.6764094289461662E-7</v>
      </c>
      <c r="Q28" s="123">
        <v>5.6060651569916377E-8</v>
      </c>
      <c r="R28" s="123">
        <v>3.8896236962429383E-8</v>
      </c>
      <c r="S28" s="123">
        <v>9.7389227676996048E-8</v>
      </c>
      <c r="T28" s="123">
        <v>5.077509812494691E-8</v>
      </c>
      <c r="U28" s="123">
        <v>5.2956770901684441E-8</v>
      </c>
      <c r="V28" s="133">
        <v>2.7042666332352178E-7</v>
      </c>
      <c r="W28" s="123">
        <v>1.3100889110152612E-7</v>
      </c>
      <c r="X28" s="123">
        <v>0</v>
      </c>
      <c r="Y28" s="123">
        <v>5.9924782417640276E-9</v>
      </c>
      <c r="Z28" s="123">
        <v>1.5015868622524209E-7</v>
      </c>
      <c r="AA28" s="123">
        <v>6.1028636424886554E-9</v>
      </c>
      <c r="AB28" s="123">
        <v>1.000301937280216</v>
      </c>
      <c r="AC28" s="123">
        <v>4.0958786436560801E-6</v>
      </c>
      <c r="AD28" s="123">
        <v>4.4702923063817921E-9</v>
      </c>
      <c r="AE28" s="123">
        <v>9.5954828578670264E-8</v>
      </c>
      <c r="AF28" s="123">
        <v>2.2480957985241835E-8</v>
      </c>
      <c r="AG28" s="123">
        <v>3.9123835231358186E-8</v>
      </c>
      <c r="AH28" s="123">
        <v>5.4020028762814536E-7</v>
      </c>
      <c r="AI28" s="133">
        <v>6.024733005996758E-8</v>
      </c>
      <c r="AJ28" s="123">
        <v>1.7920699465162618E-7</v>
      </c>
      <c r="AK28" s="123">
        <v>4.2425162968990355E-8</v>
      </c>
      <c r="AL28" s="123">
        <v>1.4096243937853272E-7</v>
      </c>
      <c r="AM28" s="123">
        <v>0</v>
      </c>
      <c r="AN28" s="123">
        <v>0</v>
      </c>
      <c r="AO28" s="123">
        <v>7.8779368637818395E-8</v>
      </c>
      <c r="AP28" s="123">
        <v>3.8159932169920722E-8</v>
      </c>
      <c r="AQ28" s="123">
        <v>4.8684708443721877E-8</v>
      </c>
      <c r="AR28" s="123">
        <v>3.8318918297717252E-8</v>
      </c>
      <c r="AS28" s="123">
        <v>3.1546861336225523E-8</v>
      </c>
      <c r="AT28" s="123">
        <v>3.6383094729795771E-8</v>
      </c>
      <c r="AU28" s="123">
        <v>4.9580780937612965E-8</v>
      </c>
      <c r="AV28" s="123">
        <v>3.4114847354286617E-8</v>
      </c>
      <c r="AW28" s="123">
        <v>3.0968166233625527E-8</v>
      </c>
      <c r="AX28" s="123">
        <v>4.4012893254421957E-8</v>
      </c>
      <c r="AY28" s="123">
        <v>3.7037662661767243E-8</v>
      </c>
      <c r="AZ28" s="123">
        <v>2.8270295978191108E-8</v>
      </c>
      <c r="BA28" s="123">
        <v>1.8045804436049036E-8</v>
      </c>
      <c r="BB28" s="123">
        <v>1.780780320825915E-8</v>
      </c>
      <c r="BC28" s="123">
        <v>5.6815715648171822E-8</v>
      </c>
      <c r="BD28" s="123">
        <v>2.8097747918786422E-8</v>
      </c>
      <c r="BE28" s="123">
        <v>2.7310601819111893E-8</v>
      </c>
      <c r="BF28" s="123">
        <v>0</v>
      </c>
      <c r="BG28" s="123">
        <v>1.1204808662212325E-8</v>
      </c>
      <c r="BH28" s="123">
        <v>1.6671280638081861E-8</v>
      </c>
      <c r="BI28" s="123">
        <v>3.8060735734686465E-8</v>
      </c>
      <c r="BJ28" s="123">
        <v>6.5148042295717442E-8</v>
      </c>
      <c r="BK28" s="123">
        <v>4.6199396455553751E-8</v>
      </c>
      <c r="BL28" s="133">
        <v>9.7210657452620985E-8</v>
      </c>
      <c r="BM28" s="133">
        <v>9.105810052455092E-8</v>
      </c>
      <c r="BN28" s="123">
        <v>1.0301511019872249E-7</v>
      </c>
      <c r="BO28" s="123">
        <v>1.8642191253875311E-7</v>
      </c>
      <c r="BP28" s="123">
        <v>2.1796658277002839E-7</v>
      </c>
      <c r="BQ28" s="123">
        <v>6.4145948493512452E-8</v>
      </c>
      <c r="BR28" s="123">
        <v>1.1748954311774238E-7</v>
      </c>
      <c r="BS28" s="123">
        <v>2.6079973541977576E-7</v>
      </c>
      <c r="BT28" s="123">
        <v>2.3565542552032451E-5</v>
      </c>
      <c r="BU28" s="123">
        <v>8.1140080789132749E-8</v>
      </c>
      <c r="BV28" s="123">
        <v>1.9360097864352689E-7</v>
      </c>
      <c r="BW28" s="123">
        <v>6.6739764760269184E-8</v>
      </c>
      <c r="BX28" s="123">
        <v>5.7140817632839094E-8</v>
      </c>
      <c r="BY28" s="123">
        <v>1.5473972655595674E-8</v>
      </c>
      <c r="BZ28" s="123">
        <v>1.0879976642815178E-6</v>
      </c>
      <c r="CA28" s="123">
        <v>1.9220322293992361E-7</v>
      </c>
      <c r="CB28" s="123">
        <v>9.5825956672010291E-8</v>
      </c>
      <c r="CC28" s="123">
        <v>5.8782046689238992E-8</v>
      </c>
      <c r="CD28" s="123">
        <v>1.737494479605742E-7</v>
      </c>
      <c r="CE28" s="123">
        <v>1.3673181897123562E-7</v>
      </c>
      <c r="CF28" s="123">
        <v>6.009446140996405E-7</v>
      </c>
      <c r="CG28" s="123">
        <v>4.6507456409486283E-7</v>
      </c>
      <c r="CH28" s="123">
        <v>3.2918881764634436E-6</v>
      </c>
      <c r="CI28" s="123">
        <v>5.0779970427913666E-7</v>
      </c>
      <c r="CJ28" s="123">
        <v>2.0883812739475652E-7</v>
      </c>
      <c r="CK28" s="123">
        <v>4.2454329100042148E-8</v>
      </c>
      <c r="CL28" s="123">
        <v>1.9098013786744099E-7</v>
      </c>
      <c r="CM28" s="123">
        <v>1.0131910385171432E-7</v>
      </c>
      <c r="CN28" s="123">
        <v>1.8776782228906295E-6</v>
      </c>
      <c r="CO28" s="123">
        <v>5.4935817523762185E-7</v>
      </c>
      <c r="CP28" s="123">
        <v>3.6114663884158319E-6</v>
      </c>
      <c r="CQ28" s="123">
        <v>8.6509026300916696E-4</v>
      </c>
      <c r="CR28" s="123">
        <v>9.5684127497326052E-5</v>
      </c>
      <c r="CS28" s="123">
        <v>3.894072285193253E-5</v>
      </c>
      <c r="CT28" s="123">
        <v>2.0661827628724137E-5</v>
      </c>
      <c r="CU28" s="123">
        <v>8.8587273987331126E-8</v>
      </c>
      <c r="CV28" s="123">
        <v>6.9656281666651959E-8</v>
      </c>
      <c r="CW28" s="123">
        <v>9.6609520517602123E-8</v>
      </c>
      <c r="CX28" s="123">
        <v>1.2352795064961325E-7</v>
      </c>
      <c r="CY28" s="123">
        <v>7.0759533585560791E-8</v>
      </c>
      <c r="CZ28" s="123">
        <v>1.5340873554110783E-6</v>
      </c>
      <c r="DA28" s="123">
        <v>6.5813836018652419E-7</v>
      </c>
      <c r="DB28" s="123">
        <v>3.1921337918664147E-7</v>
      </c>
      <c r="DC28" s="123">
        <v>6.380000856486598E-7</v>
      </c>
      <c r="DD28" s="123">
        <v>3.6638064919719548E-4</v>
      </c>
      <c r="DE28" s="123">
        <v>4.6904973425954929E-7</v>
      </c>
      <c r="DF28" s="123">
        <v>3.8961557085713093E-8</v>
      </c>
      <c r="DG28" s="123">
        <v>5.3637876998347456E-6</v>
      </c>
      <c r="DH28" s="123">
        <v>1.0018003762566472</v>
      </c>
      <c r="DI28" s="128">
        <v>0.77788662112661267</v>
      </c>
    </row>
    <row r="29" spans="2:113" x14ac:dyDescent="0.15">
      <c r="B29" s="274" t="s">
        <v>41</v>
      </c>
      <c r="C29" s="261" t="s">
        <v>628</v>
      </c>
      <c r="D29" s="122">
        <v>2.0654705796298383E-3</v>
      </c>
      <c r="E29" s="122">
        <v>2.2555053943271354E-4</v>
      </c>
      <c r="F29" s="122">
        <v>4.1887023437294093E-4</v>
      </c>
      <c r="G29" s="122">
        <v>6.0699363783443835E-5</v>
      </c>
      <c r="H29" s="122">
        <v>5.5026552573727583E-5</v>
      </c>
      <c r="I29" s="122">
        <v>0</v>
      </c>
      <c r="J29" s="122">
        <v>2.384459350205465E-4</v>
      </c>
      <c r="K29" s="122">
        <v>2.5793549896056713E-4</v>
      </c>
      <c r="L29" s="122">
        <v>4.3355252657124779E-4</v>
      </c>
      <c r="M29" s="122">
        <v>2.1264203226342517E-4</v>
      </c>
      <c r="N29" s="122">
        <v>0</v>
      </c>
      <c r="O29" s="122">
        <v>6.9234861941038742E-4</v>
      </c>
      <c r="P29" s="122">
        <v>6.8907959555271087E-4</v>
      </c>
      <c r="Q29" s="122">
        <v>1.4226093725262568E-3</v>
      </c>
      <c r="R29" s="122">
        <v>2.1637776963186338E-3</v>
      </c>
      <c r="S29" s="122">
        <v>3.1246157739739123E-4</v>
      </c>
      <c r="T29" s="122">
        <v>1.3305492266851501E-3</v>
      </c>
      <c r="U29" s="122">
        <v>1.9558473698812807E-3</v>
      </c>
      <c r="V29" s="124">
        <v>3.0640754934115728E-4</v>
      </c>
      <c r="W29" s="122">
        <v>8.3918715923565312E-4</v>
      </c>
      <c r="X29" s="122">
        <v>0</v>
      </c>
      <c r="Y29" s="122">
        <v>1.2460410413100971E-5</v>
      </c>
      <c r="Z29" s="122">
        <v>4.9408338162239729E-4</v>
      </c>
      <c r="AA29" s="122">
        <v>5.189692470378238E-6</v>
      </c>
      <c r="AB29" s="122">
        <v>1.1468606328359694E-3</v>
      </c>
      <c r="AC29" s="122">
        <v>1.0078873439229363</v>
      </c>
      <c r="AD29" s="122">
        <v>4.6135883862079909E-7</v>
      </c>
      <c r="AE29" s="122">
        <v>1.8736445073557332E-3</v>
      </c>
      <c r="AF29" s="122">
        <v>2.9990245651782886E-4</v>
      </c>
      <c r="AG29" s="122">
        <v>7.5915417527963234E-4</v>
      </c>
      <c r="AH29" s="122">
        <v>3.9215104865875897E-4</v>
      </c>
      <c r="AI29" s="124">
        <v>2.7536876836984519E-4</v>
      </c>
      <c r="AJ29" s="122">
        <v>4.7276092458219858E-4</v>
      </c>
      <c r="AK29" s="122">
        <v>9.4251117991808533E-5</v>
      </c>
      <c r="AL29" s="122">
        <v>6.4338512113900465E-4</v>
      </c>
      <c r="AM29" s="122">
        <v>0</v>
      </c>
      <c r="AN29" s="122">
        <v>0</v>
      </c>
      <c r="AO29" s="122">
        <v>3.8876413134704126E-4</v>
      </c>
      <c r="AP29" s="122">
        <v>1.8865956266586373E-5</v>
      </c>
      <c r="AQ29" s="122">
        <v>4.8703690098135677E-5</v>
      </c>
      <c r="AR29" s="122">
        <v>1.6761972263468992E-4</v>
      </c>
      <c r="AS29" s="122">
        <v>4.734181820943823E-4</v>
      </c>
      <c r="AT29" s="122">
        <v>3.3907129379105012E-4</v>
      </c>
      <c r="AU29" s="122">
        <v>1.7729075082686488E-4</v>
      </c>
      <c r="AV29" s="122">
        <v>2.0341590952951849E-4</v>
      </c>
      <c r="AW29" s="122">
        <v>2.656985396336169E-4</v>
      </c>
      <c r="AX29" s="122">
        <v>2.2602899641611753E-4</v>
      </c>
      <c r="AY29" s="122">
        <v>2.7415009077511173E-4</v>
      </c>
      <c r="AZ29" s="122">
        <v>2.6275785450272538E-4</v>
      </c>
      <c r="BA29" s="122">
        <v>2.4082642305800798E-4</v>
      </c>
      <c r="BB29" s="122">
        <v>2.2970903656549031E-4</v>
      </c>
      <c r="BC29" s="122">
        <v>3.9647072223970999E-4</v>
      </c>
      <c r="BD29" s="122">
        <v>3.5548730419084898E-4</v>
      </c>
      <c r="BE29" s="122">
        <v>4.4829202962554489E-4</v>
      </c>
      <c r="BF29" s="122">
        <v>0</v>
      </c>
      <c r="BG29" s="122">
        <v>4.1296249862350881E-4</v>
      </c>
      <c r="BH29" s="122">
        <v>6.8580334908430283E-4</v>
      </c>
      <c r="BI29" s="122">
        <v>2.1355369384290428E-4</v>
      </c>
      <c r="BJ29" s="122">
        <v>1.4544679247996382E-4</v>
      </c>
      <c r="BK29" s="122">
        <v>1.1097477033857137E-3</v>
      </c>
      <c r="BL29" s="124">
        <v>5.6507688804495734E-5</v>
      </c>
      <c r="BM29" s="124">
        <v>3.8306997311851712E-4</v>
      </c>
      <c r="BN29" s="122">
        <v>4.2719382213100225E-4</v>
      </c>
      <c r="BO29" s="122">
        <v>1.8417390640702185E-4</v>
      </c>
      <c r="BP29" s="122">
        <v>1.7682546827733735E-4</v>
      </c>
      <c r="BQ29" s="122">
        <v>6.5923140416682878E-5</v>
      </c>
      <c r="BR29" s="122">
        <v>3.773333959549787E-4</v>
      </c>
      <c r="BS29" s="122">
        <v>1.5988614301893218E-4</v>
      </c>
      <c r="BT29" s="122">
        <v>2.075778083804101E-4</v>
      </c>
      <c r="BU29" s="122">
        <v>4.0768445594098715E-5</v>
      </c>
      <c r="BV29" s="122">
        <v>5.468613051914049E-5</v>
      </c>
      <c r="BW29" s="122">
        <v>2.4119781175318693E-5</v>
      </c>
      <c r="BX29" s="122">
        <v>2.6802732025032193E-5</v>
      </c>
      <c r="BY29" s="122">
        <v>1.3649754865495149E-5</v>
      </c>
      <c r="BZ29" s="122">
        <v>4.8372293521700608E-5</v>
      </c>
      <c r="CA29" s="122">
        <v>4.9014899679173766E-5</v>
      </c>
      <c r="CB29" s="122">
        <v>1.2062167330012103E-4</v>
      </c>
      <c r="CC29" s="122">
        <v>2.9039145809409994E-5</v>
      </c>
      <c r="CD29" s="122">
        <v>4.2512605627542422E-5</v>
      </c>
      <c r="CE29" s="122">
        <v>2.9657823637387504E-5</v>
      </c>
      <c r="CF29" s="122">
        <v>6.2020800930764777E-5</v>
      </c>
      <c r="CG29" s="122">
        <v>9.6295744769556098E-5</v>
      </c>
      <c r="CH29" s="122">
        <v>2.1755276440365598E-5</v>
      </c>
      <c r="CI29" s="122">
        <v>5.9143555427563012E-5</v>
      </c>
      <c r="CJ29" s="122">
        <v>1.1826587112534858E-4</v>
      </c>
      <c r="CK29" s="122">
        <v>9.8598175568940063E-5</v>
      </c>
      <c r="CL29" s="122">
        <v>6.0201977944255519E-5</v>
      </c>
      <c r="CM29" s="122">
        <v>3.958535211872328E-4</v>
      </c>
      <c r="CN29" s="122">
        <v>6.877580063671714E-5</v>
      </c>
      <c r="CO29" s="122">
        <v>3.7718491256567788E-5</v>
      </c>
      <c r="CP29" s="122">
        <v>6.1807155666513205E-4</v>
      </c>
      <c r="CQ29" s="122">
        <v>1.4887566069308995E-4</v>
      </c>
      <c r="CR29" s="122">
        <v>7.7258647191413496E-4</v>
      </c>
      <c r="CS29" s="122">
        <v>2.9344172510833462E-4</v>
      </c>
      <c r="CT29" s="122">
        <v>2.1165311566644985E-4</v>
      </c>
      <c r="CU29" s="122">
        <v>2.1405567040026812E-4</v>
      </c>
      <c r="CV29" s="122">
        <v>2.3278334000868882E-4</v>
      </c>
      <c r="CW29" s="122">
        <v>3.3356096299996964E-4</v>
      </c>
      <c r="CX29" s="122">
        <v>4.140095560988322E-4</v>
      </c>
      <c r="CY29" s="122">
        <v>2.3987988725460258E-4</v>
      </c>
      <c r="CZ29" s="122">
        <v>3.3476294009094742E-4</v>
      </c>
      <c r="DA29" s="122">
        <v>2.0939770308556064E-4</v>
      </c>
      <c r="DB29" s="122">
        <v>1.5281220403763041E-3</v>
      </c>
      <c r="DC29" s="122">
        <v>1.4424781149047401E-4</v>
      </c>
      <c r="DD29" s="122">
        <v>3.5099470132939561E-5</v>
      </c>
      <c r="DE29" s="122">
        <v>5.8667372513071048E-4</v>
      </c>
      <c r="DF29" s="122">
        <v>7.8807176878701332E-4</v>
      </c>
      <c r="DG29" s="122">
        <v>5.9735633824696697E-5</v>
      </c>
      <c r="DH29" s="122">
        <v>1.0458229585062597</v>
      </c>
      <c r="DI29" s="127">
        <v>0.81206965656065655</v>
      </c>
    </row>
    <row r="30" spans="2:113" x14ac:dyDescent="0.15">
      <c r="B30" s="274" t="s">
        <v>42</v>
      </c>
      <c r="C30" s="261" t="s">
        <v>317</v>
      </c>
      <c r="D30" s="122">
        <v>1.4206516903353731E-6</v>
      </c>
      <c r="E30" s="122">
        <v>3.8224969005388888E-7</v>
      </c>
      <c r="F30" s="122">
        <v>4.2501259783903295E-7</v>
      </c>
      <c r="G30" s="122">
        <v>9.6767051472848692E-7</v>
      </c>
      <c r="H30" s="122">
        <v>9.0024683472251713E-7</v>
      </c>
      <c r="I30" s="122">
        <v>0</v>
      </c>
      <c r="J30" s="122">
        <v>4.1460001388177113E-6</v>
      </c>
      <c r="K30" s="122">
        <v>3.2754189352723403E-7</v>
      </c>
      <c r="L30" s="122">
        <v>3.8858107635353915E-7</v>
      </c>
      <c r="M30" s="122">
        <v>4.0868054841295176E-7</v>
      </c>
      <c r="N30" s="122">
        <v>0</v>
      </c>
      <c r="O30" s="122">
        <v>6.0738618346804379E-7</v>
      </c>
      <c r="P30" s="122">
        <v>2.8774661931502228E-7</v>
      </c>
      <c r="Q30" s="122">
        <v>4.8612746010480791E-7</v>
      </c>
      <c r="R30" s="122">
        <v>2.2725668606185342E-7</v>
      </c>
      <c r="S30" s="122">
        <v>3.4065798069568617E-7</v>
      </c>
      <c r="T30" s="122">
        <v>2.1071112318334895E-7</v>
      </c>
      <c r="U30" s="122">
        <v>2.8094215000616575E-7</v>
      </c>
      <c r="V30" s="124">
        <v>1.8982923881621742E-6</v>
      </c>
      <c r="W30" s="122">
        <v>8.3110476715378222E-7</v>
      </c>
      <c r="X30" s="122">
        <v>0</v>
      </c>
      <c r="Y30" s="122">
        <v>1.9882070935680191E-8</v>
      </c>
      <c r="Z30" s="122">
        <v>5.8431434595267778E-8</v>
      </c>
      <c r="AA30" s="122">
        <v>2.7096270971656038E-8</v>
      </c>
      <c r="AB30" s="122">
        <v>1.7491478576479726E-7</v>
      </c>
      <c r="AC30" s="122">
        <v>2.3623549328100097E-7</v>
      </c>
      <c r="AD30" s="122">
        <v>1.0000015514496512</v>
      </c>
      <c r="AE30" s="122">
        <v>7.4465233657564289E-6</v>
      </c>
      <c r="AF30" s="122">
        <v>9.657266763039867E-8</v>
      </c>
      <c r="AG30" s="122">
        <v>1.7272988966560091E-7</v>
      </c>
      <c r="AH30" s="122">
        <v>3.0452039891299912E-7</v>
      </c>
      <c r="AI30" s="124">
        <v>1.4536801894204707E-6</v>
      </c>
      <c r="AJ30" s="122">
        <v>9.4895160309613075E-7</v>
      </c>
      <c r="AK30" s="122">
        <v>1.9873101069638143E-6</v>
      </c>
      <c r="AL30" s="122">
        <v>1.0996399933374128E-6</v>
      </c>
      <c r="AM30" s="122">
        <v>0</v>
      </c>
      <c r="AN30" s="122">
        <v>0</v>
      </c>
      <c r="AO30" s="122">
        <v>3.2364278053766415E-7</v>
      </c>
      <c r="AP30" s="122">
        <v>1.1148690383789876E-7</v>
      </c>
      <c r="AQ30" s="122">
        <v>6.4042956010619317E-7</v>
      </c>
      <c r="AR30" s="122">
        <v>3.2094085997181192E-7</v>
      </c>
      <c r="AS30" s="122">
        <v>3.1532905099608915E-7</v>
      </c>
      <c r="AT30" s="122">
        <v>3.1565442651729865E-7</v>
      </c>
      <c r="AU30" s="122">
        <v>1.6503546808928752E-7</v>
      </c>
      <c r="AV30" s="122">
        <v>1.47404967079342E-7</v>
      </c>
      <c r="AW30" s="122">
        <v>2.217521570539821E-7</v>
      </c>
      <c r="AX30" s="122">
        <v>1.703927162268709E-7</v>
      </c>
      <c r="AY30" s="122">
        <v>1.1259336239348382E-7</v>
      </c>
      <c r="AZ30" s="122">
        <v>1.2102345690744018E-7</v>
      </c>
      <c r="BA30" s="122">
        <v>1.145249726225984E-7</v>
      </c>
      <c r="BB30" s="122">
        <v>8.3914717282806976E-8</v>
      </c>
      <c r="BC30" s="122">
        <v>1.4760207512803248E-7</v>
      </c>
      <c r="BD30" s="122">
        <v>6.2926217183087717E-8</v>
      </c>
      <c r="BE30" s="122">
        <v>1.1456309947688178E-7</v>
      </c>
      <c r="BF30" s="122">
        <v>0</v>
      </c>
      <c r="BG30" s="122">
        <v>5.0818249539366813E-8</v>
      </c>
      <c r="BH30" s="122">
        <v>1.3609202176547497E-7</v>
      </c>
      <c r="BI30" s="122">
        <v>4.9616769373974884E-7</v>
      </c>
      <c r="BJ30" s="122">
        <v>2.5096590399256749E-7</v>
      </c>
      <c r="BK30" s="122">
        <v>5.0391689824062305E-7</v>
      </c>
      <c r="BL30" s="124">
        <v>1.0192869108845524E-6</v>
      </c>
      <c r="BM30" s="124">
        <v>3.8596848417051156E-7</v>
      </c>
      <c r="BN30" s="122">
        <v>4.3694755689381525E-7</v>
      </c>
      <c r="BO30" s="122">
        <v>7.8811803074112735E-7</v>
      </c>
      <c r="BP30" s="122">
        <v>4.3567858652203805E-7</v>
      </c>
      <c r="BQ30" s="122">
        <v>1.3060725488325395E-7</v>
      </c>
      <c r="BR30" s="122">
        <v>1.489805987790435E-6</v>
      </c>
      <c r="BS30" s="122">
        <v>6.1878895931985116E-7</v>
      </c>
      <c r="BT30" s="122">
        <v>7.4187788263111998E-7</v>
      </c>
      <c r="BU30" s="122">
        <v>5.4121861165830539E-7</v>
      </c>
      <c r="BV30" s="122">
        <v>1.9447609549405404E-7</v>
      </c>
      <c r="BW30" s="122">
        <v>1.3331553787125358E-7</v>
      </c>
      <c r="BX30" s="122">
        <v>1.1508100206037409E-7</v>
      </c>
      <c r="BY30" s="122">
        <v>3.2254245641699833E-8</v>
      </c>
      <c r="BZ30" s="122">
        <v>2.0022036609009038E-7</v>
      </c>
      <c r="CA30" s="122">
        <v>1.6007740911144716E-6</v>
      </c>
      <c r="CB30" s="122">
        <v>8.904283274570728E-6</v>
      </c>
      <c r="CC30" s="122">
        <v>3.4228062145432729E-6</v>
      </c>
      <c r="CD30" s="122">
        <v>5.145918310715243E-6</v>
      </c>
      <c r="CE30" s="122">
        <v>7.0633156368061464E-7</v>
      </c>
      <c r="CF30" s="122">
        <v>2.0482622471931219E-7</v>
      </c>
      <c r="CG30" s="122">
        <v>1.7606147401003298E-7</v>
      </c>
      <c r="CH30" s="122">
        <v>3.3943130826267476E-7</v>
      </c>
      <c r="CI30" s="122">
        <v>2.1418805262408884E-7</v>
      </c>
      <c r="CJ30" s="122">
        <v>2.1879848347161313E-7</v>
      </c>
      <c r="CK30" s="122">
        <v>2.3012932242314236E-7</v>
      </c>
      <c r="CL30" s="122">
        <v>9.0676501065784207E-8</v>
      </c>
      <c r="CM30" s="122">
        <v>3.2847604204718728E-7</v>
      </c>
      <c r="CN30" s="122">
        <v>4.5683764446978627E-7</v>
      </c>
      <c r="CO30" s="122">
        <v>2.8041308251690119E-7</v>
      </c>
      <c r="CP30" s="122">
        <v>3.3151572653117727E-7</v>
      </c>
      <c r="CQ30" s="122">
        <v>1.845160146826147E-7</v>
      </c>
      <c r="CR30" s="122">
        <v>4.3043040426950969E-7</v>
      </c>
      <c r="CS30" s="122">
        <v>2.129281785825653E-7</v>
      </c>
      <c r="CT30" s="122">
        <v>2.3710548848087027E-7</v>
      </c>
      <c r="CU30" s="122">
        <v>3.2982597119699734E-7</v>
      </c>
      <c r="CV30" s="122">
        <v>2.6651002411370608E-7</v>
      </c>
      <c r="CW30" s="122">
        <v>2.7124071737424228E-7</v>
      </c>
      <c r="CX30" s="122">
        <v>2.5614052353320857E-7</v>
      </c>
      <c r="CY30" s="122">
        <v>1.6304414683454243E-7</v>
      </c>
      <c r="CZ30" s="122">
        <v>9.0554558793005217E-7</v>
      </c>
      <c r="DA30" s="122">
        <v>3.139980565242096E-7</v>
      </c>
      <c r="DB30" s="122">
        <v>5.82803534523113E-7</v>
      </c>
      <c r="DC30" s="122">
        <v>7.7712534820087395E-7</v>
      </c>
      <c r="DD30" s="122">
        <v>2.0457006728933265E-7</v>
      </c>
      <c r="DE30" s="122">
        <v>5.7754816116778545E-7</v>
      </c>
      <c r="DF30" s="122">
        <v>2.0466472366047748E-7</v>
      </c>
      <c r="DG30" s="122">
        <v>5.0737360925132419E-7</v>
      </c>
      <c r="DH30" s="122">
        <v>1.00007138245921</v>
      </c>
      <c r="DI30" s="127">
        <v>0.77654407706802198</v>
      </c>
    </row>
    <row r="31" spans="2:113" x14ac:dyDescent="0.15">
      <c r="B31" s="274" t="s">
        <v>43</v>
      </c>
      <c r="C31" s="261" t="s">
        <v>320</v>
      </c>
      <c r="D31" s="122">
        <v>3.8641987913704684E-5</v>
      </c>
      <c r="E31" s="122">
        <v>9.7377709068257956E-6</v>
      </c>
      <c r="F31" s="122">
        <v>4.4530069417143754E-5</v>
      </c>
      <c r="G31" s="122">
        <v>5.2715529416675517E-6</v>
      </c>
      <c r="H31" s="122">
        <v>5.1840312452310159E-6</v>
      </c>
      <c r="I31" s="122">
        <v>0</v>
      </c>
      <c r="J31" s="122">
        <v>5.4272005479650279E-6</v>
      </c>
      <c r="K31" s="122">
        <v>5.9051010958981241E-6</v>
      </c>
      <c r="L31" s="122">
        <v>5.0619010034587447E-6</v>
      </c>
      <c r="M31" s="122">
        <v>7.7259867852282602E-6</v>
      </c>
      <c r="N31" s="122">
        <v>0</v>
      </c>
      <c r="O31" s="122">
        <v>5.8821962038893525E-6</v>
      </c>
      <c r="P31" s="122">
        <v>3.0253277870709307E-6</v>
      </c>
      <c r="Q31" s="122">
        <v>7.2823492490446208E-6</v>
      </c>
      <c r="R31" s="122">
        <v>1.2138248114463506E-5</v>
      </c>
      <c r="S31" s="122">
        <v>6.8058585536403602E-5</v>
      </c>
      <c r="T31" s="122">
        <v>9.5211462308166884E-6</v>
      </c>
      <c r="U31" s="122">
        <v>5.7948763356144517E-6</v>
      </c>
      <c r="V31" s="124">
        <v>2.5078975626500167E-3</v>
      </c>
      <c r="W31" s="122">
        <v>4.3800830931313276E-4</v>
      </c>
      <c r="X31" s="122">
        <v>0</v>
      </c>
      <c r="Y31" s="122">
        <v>2.8924830883519997E-6</v>
      </c>
      <c r="Z31" s="122">
        <v>3.4339167654635019E-6</v>
      </c>
      <c r="AA31" s="122">
        <v>5.4238153220590492E-6</v>
      </c>
      <c r="AB31" s="122">
        <v>1.3716711649517345E-5</v>
      </c>
      <c r="AC31" s="122">
        <v>8.3010272212012703E-5</v>
      </c>
      <c r="AD31" s="122">
        <v>5.7658454009491591E-8</v>
      </c>
      <c r="AE31" s="122">
        <v>1.0001281530198896</v>
      </c>
      <c r="AF31" s="122">
        <v>6.5823557910076437E-5</v>
      </c>
      <c r="AG31" s="122">
        <v>5.9663396566300958E-6</v>
      </c>
      <c r="AH31" s="122">
        <v>4.6000547065251571E-6</v>
      </c>
      <c r="AI31" s="124">
        <v>9.6768083247555028E-5</v>
      </c>
      <c r="AJ31" s="122">
        <v>1.9777264489454331E-4</v>
      </c>
      <c r="AK31" s="122">
        <v>1.1582752575145955E-4</v>
      </c>
      <c r="AL31" s="122">
        <v>1.1533601631932143E-2</v>
      </c>
      <c r="AM31" s="122">
        <v>0</v>
      </c>
      <c r="AN31" s="122">
        <v>0</v>
      </c>
      <c r="AO31" s="122">
        <v>1.4963470312754074E-2</v>
      </c>
      <c r="AP31" s="122">
        <v>7.5207141484244107E-5</v>
      </c>
      <c r="AQ31" s="122">
        <v>1.2556742061820357E-3</v>
      </c>
      <c r="AR31" s="122">
        <v>3.3268599922861591E-4</v>
      </c>
      <c r="AS31" s="122">
        <v>1.0487733153119916E-4</v>
      </c>
      <c r="AT31" s="122">
        <v>5.2121314885618866E-5</v>
      </c>
      <c r="AU31" s="122">
        <v>1.1949216478582164E-4</v>
      </c>
      <c r="AV31" s="122">
        <v>1.1265833436574315E-4</v>
      </c>
      <c r="AW31" s="122">
        <v>4.6800307079667656E-5</v>
      </c>
      <c r="AX31" s="122">
        <v>5.1931819852526385E-5</v>
      </c>
      <c r="AY31" s="122">
        <v>2.1991062538830536E-5</v>
      </c>
      <c r="AZ31" s="122">
        <v>9.0956086648051921E-5</v>
      </c>
      <c r="BA31" s="122">
        <v>1.6448775863143452E-5</v>
      </c>
      <c r="BB31" s="122">
        <v>2.3171842022461114E-5</v>
      </c>
      <c r="BC31" s="122">
        <v>4.4372823176716558E-5</v>
      </c>
      <c r="BD31" s="122">
        <v>1.4405037182512201E-5</v>
      </c>
      <c r="BE31" s="122">
        <v>1.5595719227151572E-5</v>
      </c>
      <c r="BF31" s="122">
        <v>0</v>
      </c>
      <c r="BG31" s="122">
        <v>1.2827733894788923E-5</v>
      </c>
      <c r="BH31" s="122">
        <v>1.2070635861828298E-4</v>
      </c>
      <c r="BI31" s="122">
        <v>1.819683940157329E-4</v>
      </c>
      <c r="BJ31" s="122">
        <v>3.940461147281567E-5</v>
      </c>
      <c r="BK31" s="122">
        <v>5.7664405971014031E-5</v>
      </c>
      <c r="BL31" s="124">
        <v>1.7734075469878901E-4</v>
      </c>
      <c r="BM31" s="124">
        <v>4.8168545224748114E-4</v>
      </c>
      <c r="BN31" s="122">
        <v>9.5706923088572168E-5</v>
      </c>
      <c r="BO31" s="122">
        <v>1.7379229726235061E-2</v>
      </c>
      <c r="BP31" s="122">
        <v>7.7801433831924576E-3</v>
      </c>
      <c r="BQ31" s="122">
        <v>1.3329778488424949E-4</v>
      </c>
      <c r="BR31" s="122">
        <v>1.0974060555728416E-5</v>
      </c>
      <c r="BS31" s="122">
        <v>4.2538809415158181E-5</v>
      </c>
      <c r="BT31" s="122">
        <v>1.060559144867497E-4</v>
      </c>
      <c r="BU31" s="122">
        <v>2.525075006506601E-6</v>
      </c>
      <c r="BV31" s="122">
        <v>3.2455991959540082E-6</v>
      </c>
      <c r="BW31" s="122">
        <v>2.813337775702949E-6</v>
      </c>
      <c r="BX31" s="122">
        <v>3.2512155444290264E-6</v>
      </c>
      <c r="BY31" s="122">
        <v>1.8262524643137138E-6</v>
      </c>
      <c r="BZ31" s="122">
        <v>1.1428927232762681E-5</v>
      </c>
      <c r="CA31" s="122">
        <v>2.0173967882860762E-6</v>
      </c>
      <c r="CB31" s="122">
        <v>5.7749960692784712E-6</v>
      </c>
      <c r="CC31" s="122">
        <v>1.057383014877218E-5</v>
      </c>
      <c r="CD31" s="122">
        <v>2.9866013231704829E-6</v>
      </c>
      <c r="CE31" s="122">
        <v>2.277055962214976E-6</v>
      </c>
      <c r="CF31" s="122">
        <v>7.7510674961568138E-6</v>
      </c>
      <c r="CG31" s="122">
        <v>7.4203769136476157E-6</v>
      </c>
      <c r="CH31" s="122">
        <v>1.4328849311388646E-6</v>
      </c>
      <c r="CI31" s="122">
        <v>5.4000074826212705E-6</v>
      </c>
      <c r="CJ31" s="122">
        <v>6.5075143976917544E-6</v>
      </c>
      <c r="CK31" s="122">
        <v>1.7627839585101776E-6</v>
      </c>
      <c r="CL31" s="122">
        <v>3.2902845826531927E-6</v>
      </c>
      <c r="CM31" s="122">
        <v>1.4671183686051354E-5</v>
      </c>
      <c r="CN31" s="122">
        <v>6.572969947194876E-6</v>
      </c>
      <c r="CO31" s="122">
        <v>1.2648963230312594E-5</v>
      </c>
      <c r="CP31" s="122">
        <v>5.5211781820492097E-6</v>
      </c>
      <c r="CQ31" s="122">
        <v>5.5089476865924007E-6</v>
      </c>
      <c r="CR31" s="122">
        <v>6.2626231490690781E-6</v>
      </c>
      <c r="CS31" s="122">
        <v>1.608987430678136E-5</v>
      </c>
      <c r="CT31" s="122">
        <v>2.0744590458092705E-5</v>
      </c>
      <c r="CU31" s="122">
        <v>1.4253657548631474E-4</v>
      </c>
      <c r="CV31" s="122">
        <v>9.7620138273187192E-6</v>
      </c>
      <c r="CW31" s="122">
        <v>4.9135870275746461E-6</v>
      </c>
      <c r="CX31" s="122">
        <v>7.367942448046032E-6</v>
      </c>
      <c r="CY31" s="122">
        <v>3.4492997737214392E-6</v>
      </c>
      <c r="CZ31" s="122">
        <v>1.3561949204020842E-5</v>
      </c>
      <c r="DA31" s="122">
        <v>3.2539928549399973E-4</v>
      </c>
      <c r="DB31" s="122">
        <v>6.1889822077471566E-6</v>
      </c>
      <c r="DC31" s="122">
        <v>1.2600268932733575E-5</v>
      </c>
      <c r="DD31" s="122">
        <v>2.2528073483702172E-6</v>
      </c>
      <c r="DE31" s="122">
        <v>7.6993239392235635E-5</v>
      </c>
      <c r="DF31" s="122">
        <v>3.3310021063744198E-5</v>
      </c>
      <c r="DG31" s="122">
        <v>1.0711564297380744E-5</v>
      </c>
      <c r="DH31" s="122">
        <v>1.0602228995847665</v>
      </c>
      <c r="DI31" s="127">
        <v>0.82325104736012678</v>
      </c>
    </row>
    <row r="32" spans="2:113" x14ac:dyDescent="0.15">
      <c r="B32" s="274" t="s">
        <v>44</v>
      </c>
      <c r="C32" s="261" t="s">
        <v>322</v>
      </c>
      <c r="D32" s="122">
        <v>2.2524694893895558E-3</v>
      </c>
      <c r="E32" s="122">
        <v>3.2622483087217175E-4</v>
      </c>
      <c r="F32" s="122">
        <v>8.3131026488347478E-4</v>
      </c>
      <c r="G32" s="122">
        <v>3.2371184117932507E-3</v>
      </c>
      <c r="H32" s="122">
        <v>2.5095723340754362E-4</v>
      </c>
      <c r="I32" s="122">
        <v>0</v>
      </c>
      <c r="J32" s="122">
        <v>2.5723069948611844E-4</v>
      </c>
      <c r="K32" s="122">
        <v>3.7361995659161928E-3</v>
      </c>
      <c r="L32" s="122">
        <v>7.7813233003567218E-3</v>
      </c>
      <c r="M32" s="122">
        <v>4.6868095844712811E-4</v>
      </c>
      <c r="N32" s="122">
        <v>0</v>
      </c>
      <c r="O32" s="122">
        <v>8.0074795732185176E-4</v>
      </c>
      <c r="P32" s="122">
        <v>1.1761836626755576E-3</v>
      </c>
      <c r="Q32" s="122">
        <v>2.2245355445643868E-3</v>
      </c>
      <c r="R32" s="122">
        <v>7.9778185019359835E-3</v>
      </c>
      <c r="S32" s="122">
        <v>2.8095655636265827E-4</v>
      </c>
      <c r="T32" s="122">
        <v>1.343242138796682E-3</v>
      </c>
      <c r="U32" s="122">
        <v>4.9714545503094631E-3</v>
      </c>
      <c r="V32" s="124">
        <v>1.6630333553087106E-3</v>
      </c>
      <c r="W32" s="122">
        <v>9.5825018436940712E-4</v>
      </c>
      <c r="X32" s="122">
        <v>0</v>
      </c>
      <c r="Y32" s="122">
        <v>5.1328923118083554E-5</v>
      </c>
      <c r="Z32" s="122">
        <v>8.1224328384147315E-5</v>
      </c>
      <c r="AA32" s="122">
        <v>4.3996700259851316E-5</v>
      </c>
      <c r="AB32" s="122">
        <v>8.3137730875249005E-3</v>
      </c>
      <c r="AC32" s="122">
        <v>3.4101170167201095E-3</v>
      </c>
      <c r="AD32" s="122">
        <v>4.4152075589894744E-6</v>
      </c>
      <c r="AE32" s="122">
        <v>8.3800813054615744E-5</v>
      </c>
      <c r="AF32" s="122">
        <v>1.0292866685652096</v>
      </c>
      <c r="AG32" s="122">
        <v>5.1791740016952914E-3</v>
      </c>
      <c r="AH32" s="122">
        <v>1.0579273499808412E-2</v>
      </c>
      <c r="AI32" s="124">
        <v>2.1179876707764218E-3</v>
      </c>
      <c r="AJ32" s="122">
        <v>2.245408397709033E-4</v>
      </c>
      <c r="AK32" s="122">
        <v>8.4383092251166315E-4</v>
      </c>
      <c r="AL32" s="122">
        <v>4.1624815910334582E-4</v>
      </c>
      <c r="AM32" s="122">
        <v>0</v>
      </c>
      <c r="AN32" s="122">
        <v>0</v>
      </c>
      <c r="AO32" s="122">
        <v>1.8676388080995099E-4</v>
      </c>
      <c r="AP32" s="122">
        <v>6.0026815216663473E-5</v>
      </c>
      <c r="AQ32" s="122">
        <v>1.7739459609120593E-4</v>
      </c>
      <c r="AR32" s="122">
        <v>1.303491101671825E-3</v>
      </c>
      <c r="AS32" s="122">
        <v>2.7866982856427437E-4</v>
      </c>
      <c r="AT32" s="122">
        <v>3.5316470084760071E-4</v>
      </c>
      <c r="AU32" s="122">
        <v>7.1023742205796449E-4</v>
      </c>
      <c r="AV32" s="122">
        <v>8.4832035610179839E-4</v>
      </c>
      <c r="AW32" s="122">
        <v>4.6708310910624565E-3</v>
      </c>
      <c r="AX32" s="122">
        <v>2.2998702817170137E-3</v>
      </c>
      <c r="AY32" s="122">
        <v>1.7264648686209133E-3</v>
      </c>
      <c r="AZ32" s="122">
        <v>2.5178922574327837E-3</v>
      </c>
      <c r="BA32" s="122">
        <v>5.5343056211159536E-3</v>
      </c>
      <c r="BB32" s="122">
        <v>1.0104237124083212E-3</v>
      </c>
      <c r="BC32" s="122">
        <v>6.1700057826028047E-3</v>
      </c>
      <c r="BD32" s="122">
        <v>6.4963435614225707E-3</v>
      </c>
      <c r="BE32" s="122">
        <v>4.3524048142359771E-3</v>
      </c>
      <c r="BF32" s="122">
        <v>0</v>
      </c>
      <c r="BG32" s="122">
        <v>8.9831298748083545E-4</v>
      </c>
      <c r="BH32" s="122">
        <v>4.9324912675108084E-3</v>
      </c>
      <c r="BI32" s="122">
        <v>1.6745283356036076E-3</v>
      </c>
      <c r="BJ32" s="122">
        <v>2.6048724187444075E-3</v>
      </c>
      <c r="BK32" s="122">
        <v>6.832013156227972E-3</v>
      </c>
      <c r="BL32" s="124">
        <v>4.300713247168931E-4</v>
      </c>
      <c r="BM32" s="124">
        <v>1.7833108150496775E-3</v>
      </c>
      <c r="BN32" s="122">
        <v>2.2043321652834699E-3</v>
      </c>
      <c r="BO32" s="122">
        <v>1.7533026622225227E-3</v>
      </c>
      <c r="BP32" s="122">
        <v>1.4178034303058149E-3</v>
      </c>
      <c r="BQ32" s="122">
        <v>1.9166158518759367E-4</v>
      </c>
      <c r="BR32" s="122">
        <v>2.1302629742616172E-4</v>
      </c>
      <c r="BS32" s="122">
        <v>5.6593360634621635E-3</v>
      </c>
      <c r="BT32" s="122">
        <v>4.8819169023273633E-4</v>
      </c>
      <c r="BU32" s="122">
        <v>8.9964005033354966E-4</v>
      </c>
      <c r="BV32" s="122">
        <v>5.0683699192616586E-4</v>
      </c>
      <c r="BW32" s="122">
        <v>2.0406988308665E-4</v>
      </c>
      <c r="BX32" s="122">
        <v>3.8317634433011801E-4</v>
      </c>
      <c r="BY32" s="122">
        <v>1.2461217025585937E-4</v>
      </c>
      <c r="BZ32" s="122">
        <v>1.9348851764049922E-4</v>
      </c>
      <c r="CA32" s="122">
        <v>1.5075665535554001E-4</v>
      </c>
      <c r="CB32" s="122">
        <v>4.5929798450565951E-4</v>
      </c>
      <c r="CC32" s="122">
        <v>1.8607534857918346E-4</v>
      </c>
      <c r="CD32" s="122">
        <v>1.9082235920579575E-4</v>
      </c>
      <c r="CE32" s="122">
        <v>3.2506268278067866E-4</v>
      </c>
      <c r="CF32" s="122">
        <v>5.9353953183752684E-4</v>
      </c>
      <c r="CG32" s="122">
        <v>5.0249746960678301E-4</v>
      </c>
      <c r="CH32" s="122">
        <v>7.6221541122640905E-5</v>
      </c>
      <c r="CI32" s="122">
        <v>1.9401443007806057E-4</v>
      </c>
      <c r="CJ32" s="122">
        <v>3.3230474793622555E-4</v>
      </c>
      <c r="CK32" s="122">
        <v>1.2125999600087188E-3</v>
      </c>
      <c r="CL32" s="122">
        <v>1.7362071761849339E-4</v>
      </c>
      <c r="CM32" s="122">
        <v>7.724544244455397E-4</v>
      </c>
      <c r="CN32" s="122">
        <v>2.6050439606699832E-4</v>
      </c>
      <c r="CO32" s="122">
        <v>1.8456943067625165E-4</v>
      </c>
      <c r="CP32" s="122">
        <v>1.5204073648113295E-3</v>
      </c>
      <c r="CQ32" s="122">
        <v>3.4869287862402824E-4</v>
      </c>
      <c r="CR32" s="122">
        <v>2.0328923265445728E-4</v>
      </c>
      <c r="CS32" s="122">
        <v>2.0658908261642764E-4</v>
      </c>
      <c r="CT32" s="122">
        <v>2.0586818390268407E-4</v>
      </c>
      <c r="CU32" s="122">
        <v>6.222187118795835E-4</v>
      </c>
      <c r="CV32" s="122">
        <v>2.9849897991750447E-4</v>
      </c>
      <c r="CW32" s="122">
        <v>7.6641536084698912E-4</v>
      </c>
      <c r="CX32" s="122">
        <v>1.1790486557944331E-3</v>
      </c>
      <c r="CY32" s="122">
        <v>2.6799927999450837E-4</v>
      </c>
      <c r="CZ32" s="122">
        <v>5.3283330632468743E-4</v>
      </c>
      <c r="DA32" s="122">
        <v>5.6764081949939966E-4</v>
      </c>
      <c r="DB32" s="122">
        <v>7.1867123240608303E-4</v>
      </c>
      <c r="DC32" s="122">
        <v>1.066162797659362E-3</v>
      </c>
      <c r="DD32" s="122">
        <v>1.0268012644040677E-4</v>
      </c>
      <c r="DE32" s="122">
        <v>2.3555631404318411E-4</v>
      </c>
      <c r="DF32" s="122">
        <v>5.289848280057248E-3</v>
      </c>
      <c r="DG32" s="122">
        <v>3.8071154152077803E-4</v>
      </c>
      <c r="DH32" s="122">
        <v>1.1933932796195186</v>
      </c>
      <c r="DI32" s="127">
        <v>0.92665633589322027</v>
      </c>
    </row>
    <row r="33" spans="2:113" x14ac:dyDescent="0.15">
      <c r="B33" s="275" t="s">
        <v>45</v>
      </c>
      <c r="C33" s="262" t="s">
        <v>324</v>
      </c>
      <c r="D33" s="123">
        <v>3.8555501997662066E-5</v>
      </c>
      <c r="E33" s="123">
        <v>1.8497407800415147E-5</v>
      </c>
      <c r="F33" s="123">
        <v>4.4855928288292809E-5</v>
      </c>
      <c r="G33" s="123">
        <v>1.6222069958504615E-5</v>
      </c>
      <c r="H33" s="123">
        <v>1.7787826672126844E-5</v>
      </c>
      <c r="I33" s="123">
        <v>0</v>
      </c>
      <c r="J33" s="123">
        <v>1.1149158822679946E-4</v>
      </c>
      <c r="K33" s="123">
        <v>1.2187101237411421E-5</v>
      </c>
      <c r="L33" s="123">
        <v>1.1460552308442288E-5</v>
      </c>
      <c r="M33" s="123">
        <v>1.0020170324628378E-5</v>
      </c>
      <c r="N33" s="123">
        <v>0</v>
      </c>
      <c r="O33" s="123">
        <v>1.2225872687991313E-5</v>
      </c>
      <c r="P33" s="123">
        <v>5.2782624243071145E-5</v>
      </c>
      <c r="Q33" s="123">
        <v>2.2626756168295836E-5</v>
      </c>
      <c r="R33" s="123">
        <v>2.0324176461798485E-5</v>
      </c>
      <c r="S33" s="123">
        <v>1.0834893040766768E-5</v>
      </c>
      <c r="T33" s="123">
        <v>6.7670502151713127E-6</v>
      </c>
      <c r="U33" s="123">
        <v>9.6438513117166545E-6</v>
      </c>
      <c r="V33" s="133">
        <v>2.7341226540024971E-5</v>
      </c>
      <c r="W33" s="123">
        <v>1.6981859204286981E-5</v>
      </c>
      <c r="X33" s="123">
        <v>0</v>
      </c>
      <c r="Y33" s="123">
        <v>1.3334809343826714E-5</v>
      </c>
      <c r="Z33" s="123">
        <v>4.35923108289232E-6</v>
      </c>
      <c r="AA33" s="123">
        <v>2.1084035986806233E-6</v>
      </c>
      <c r="AB33" s="123">
        <v>3.5593449657450207E-5</v>
      </c>
      <c r="AC33" s="123">
        <v>8.5034538466893117E-6</v>
      </c>
      <c r="AD33" s="123">
        <v>1.1417421730838263E-7</v>
      </c>
      <c r="AE33" s="123">
        <v>1.7764445768258218E-5</v>
      </c>
      <c r="AF33" s="123">
        <v>1.5187505803323252E-5</v>
      </c>
      <c r="AG33" s="123">
        <v>1.000630435831479</v>
      </c>
      <c r="AH33" s="123">
        <v>1.3099483885988366E-4</v>
      </c>
      <c r="AI33" s="133">
        <v>1.2322434507319959E-5</v>
      </c>
      <c r="AJ33" s="123">
        <v>2.6771162161601548E-5</v>
      </c>
      <c r="AK33" s="123">
        <v>1.7682444497750576E-5</v>
      </c>
      <c r="AL33" s="123">
        <v>3.3505013034734769E-5</v>
      </c>
      <c r="AM33" s="123">
        <v>0</v>
      </c>
      <c r="AN33" s="123">
        <v>0</v>
      </c>
      <c r="AO33" s="123">
        <v>1.2481190401683358E-5</v>
      </c>
      <c r="AP33" s="123">
        <v>4.5110914703886743E-6</v>
      </c>
      <c r="AQ33" s="123">
        <v>2.2042312469987246E-5</v>
      </c>
      <c r="AR33" s="123">
        <v>1.2469886591196685E-5</v>
      </c>
      <c r="AS33" s="123">
        <v>3.3246090885936899E-5</v>
      </c>
      <c r="AT33" s="123">
        <v>1.2220670611806281E-5</v>
      </c>
      <c r="AU33" s="123">
        <v>8.8764208548877053E-5</v>
      </c>
      <c r="AV33" s="123">
        <v>1.5163768842599491E-4</v>
      </c>
      <c r="AW33" s="123">
        <v>9.2512820182161999E-5</v>
      </c>
      <c r="AX33" s="123">
        <v>4.4499634541416748E-5</v>
      </c>
      <c r="AY33" s="123">
        <v>8.3119732510565257E-6</v>
      </c>
      <c r="AZ33" s="123">
        <v>8.8446195924244696E-5</v>
      </c>
      <c r="BA33" s="123">
        <v>9.6260529141815139E-5</v>
      </c>
      <c r="BB33" s="123">
        <v>1.0573283373758735E-5</v>
      </c>
      <c r="BC33" s="123">
        <v>2.6120559169546031E-5</v>
      </c>
      <c r="BD33" s="123">
        <v>6.7148463702943544E-5</v>
      </c>
      <c r="BE33" s="123">
        <v>2.2189057681221928E-5</v>
      </c>
      <c r="BF33" s="123">
        <v>0</v>
      </c>
      <c r="BG33" s="123">
        <v>2.3768224387397241E-4</v>
      </c>
      <c r="BH33" s="123">
        <v>1.765120007984302E-4</v>
      </c>
      <c r="BI33" s="123">
        <v>1.0544434204439246E-4</v>
      </c>
      <c r="BJ33" s="123">
        <v>7.2906147397677054E-5</v>
      </c>
      <c r="BK33" s="123">
        <v>7.1801292382959992E-5</v>
      </c>
      <c r="BL33" s="133">
        <v>7.6419883676058015E-5</v>
      </c>
      <c r="BM33" s="133">
        <v>1.2790366544102473E-5</v>
      </c>
      <c r="BN33" s="123">
        <v>1.5293917264927216E-5</v>
      </c>
      <c r="BO33" s="123">
        <v>5.2166393359461819E-5</v>
      </c>
      <c r="BP33" s="123">
        <v>4.8504265596163981E-5</v>
      </c>
      <c r="BQ33" s="123">
        <v>3.9570148459894459E-5</v>
      </c>
      <c r="BR33" s="123">
        <v>7.2031138566973885E-6</v>
      </c>
      <c r="BS33" s="123">
        <v>3.5701963664502839E-5</v>
      </c>
      <c r="BT33" s="123">
        <v>2.0389017469589404E-4</v>
      </c>
      <c r="BU33" s="123">
        <v>1.2976766863532674E-5</v>
      </c>
      <c r="BV33" s="123">
        <v>7.3885366116355267E-6</v>
      </c>
      <c r="BW33" s="123">
        <v>3.9347149568195165E-6</v>
      </c>
      <c r="BX33" s="123">
        <v>3.3660713753050503E-6</v>
      </c>
      <c r="BY33" s="123">
        <v>9.9025086021626161E-7</v>
      </c>
      <c r="BZ33" s="123">
        <v>1.5086833694294368E-5</v>
      </c>
      <c r="CA33" s="123">
        <v>3.4159421376285274E-5</v>
      </c>
      <c r="CB33" s="123">
        <v>1.7326428905247777E-4</v>
      </c>
      <c r="CC33" s="123">
        <v>1.0897235146059085E-5</v>
      </c>
      <c r="CD33" s="123">
        <v>1.0251256295147124E-5</v>
      </c>
      <c r="CE33" s="123">
        <v>1.5906003829435168E-5</v>
      </c>
      <c r="CF33" s="123">
        <v>1.5348522257160559E-5</v>
      </c>
      <c r="CG33" s="123">
        <v>1.2280455245691794E-5</v>
      </c>
      <c r="CH33" s="123">
        <v>9.2016230791228737E-6</v>
      </c>
      <c r="CI33" s="123">
        <v>1.4340268415111652E-5</v>
      </c>
      <c r="CJ33" s="123">
        <v>1.1722964391703911E-5</v>
      </c>
      <c r="CK33" s="123">
        <v>1.2169808939963702E-5</v>
      </c>
      <c r="CL33" s="123">
        <v>1.022137268480719E-5</v>
      </c>
      <c r="CM33" s="123">
        <v>9.5684257904642091E-6</v>
      </c>
      <c r="CN33" s="123">
        <v>2.6329098924864788E-5</v>
      </c>
      <c r="CO33" s="123">
        <v>9.4257098760096969E-6</v>
      </c>
      <c r="CP33" s="123">
        <v>1.693693538607141E-5</v>
      </c>
      <c r="CQ33" s="123">
        <v>1.7984629987062926E-5</v>
      </c>
      <c r="CR33" s="123">
        <v>2.0702682464587673E-5</v>
      </c>
      <c r="CS33" s="123">
        <v>2.420774971863317E-5</v>
      </c>
      <c r="CT33" s="123">
        <v>1.9294741611042198E-5</v>
      </c>
      <c r="CU33" s="123">
        <v>6.0966349496959448E-5</v>
      </c>
      <c r="CV33" s="123">
        <v>6.3695209535259416E-5</v>
      </c>
      <c r="CW33" s="123">
        <v>9.053391223551003E-6</v>
      </c>
      <c r="CX33" s="123">
        <v>4.925580774134277E-4</v>
      </c>
      <c r="CY33" s="123">
        <v>5.8815882819261813E-6</v>
      </c>
      <c r="CZ33" s="123">
        <v>3.3684577835171575E-5</v>
      </c>
      <c r="DA33" s="123">
        <v>1.0983563751297443E-5</v>
      </c>
      <c r="DB33" s="123">
        <v>1.9358133486719413E-5</v>
      </c>
      <c r="DC33" s="123">
        <v>3.9522729718359128E-5</v>
      </c>
      <c r="DD33" s="123">
        <v>1.1690631843244959E-4</v>
      </c>
      <c r="DE33" s="123">
        <v>2.271771848592162E-5</v>
      </c>
      <c r="DF33" s="123">
        <v>1.1234755573504819E-4</v>
      </c>
      <c r="DG33" s="123">
        <v>1.0917904236039953E-5</v>
      </c>
      <c r="DH33" s="123">
        <v>1.0048751550510004</v>
      </c>
      <c r="DI33" s="128">
        <v>0.78027415195983973</v>
      </c>
    </row>
    <row r="34" spans="2:113" x14ac:dyDescent="0.15">
      <c r="B34" s="274" t="s">
        <v>46</v>
      </c>
      <c r="C34" s="261" t="s">
        <v>808</v>
      </c>
      <c r="D34" s="122">
        <v>4.0823169124629351E-6</v>
      </c>
      <c r="E34" s="122">
        <v>1.318740821557701E-6</v>
      </c>
      <c r="F34" s="122">
        <v>1.432927669022447E-6</v>
      </c>
      <c r="G34" s="122">
        <v>3.4145394036871406E-6</v>
      </c>
      <c r="H34" s="122">
        <v>1.0936094398107548E-6</v>
      </c>
      <c r="I34" s="122">
        <v>0</v>
      </c>
      <c r="J34" s="122">
        <v>1.2752274787471775E-4</v>
      </c>
      <c r="K34" s="122">
        <v>3.3816300461545321E-6</v>
      </c>
      <c r="L34" s="122">
        <v>3.2008515262034601E-6</v>
      </c>
      <c r="M34" s="122">
        <v>1.5949125201219122E-6</v>
      </c>
      <c r="N34" s="122">
        <v>0</v>
      </c>
      <c r="O34" s="122">
        <v>2.21852678803554E-6</v>
      </c>
      <c r="P34" s="122">
        <v>2.9975608490334822E-4</v>
      </c>
      <c r="Q34" s="122">
        <v>7.7470619161501877E-6</v>
      </c>
      <c r="R34" s="122">
        <v>4.2296200065150932E-5</v>
      </c>
      <c r="S34" s="122">
        <v>4.0661241341703548E-6</v>
      </c>
      <c r="T34" s="122">
        <v>9.2881564625131369E-6</v>
      </c>
      <c r="U34" s="122">
        <v>5.0326557360164278E-6</v>
      </c>
      <c r="V34" s="124">
        <v>4.4330486993601011E-6</v>
      </c>
      <c r="W34" s="122">
        <v>3.4013112341089376E-6</v>
      </c>
      <c r="X34" s="122">
        <v>0</v>
      </c>
      <c r="Y34" s="122">
        <v>3.0860894472939642E-7</v>
      </c>
      <c r="Z34" s="122">
        <v>1.1288520849931198E-6</v>
      </c>
      <c r="AA34" s="122">
        <v>4.5976178106728675E-7</v>
      </c>
      <c r="AB34" s="122">
        <v>3.1156741421314884E-6</v>
      </c>
      <c r="AC34" s="122">
        <v>9.617514525884675E-6</v>
      </c>
      <c r="AD34" s="122">
        <v>1.5681197282908233E-8</v>
      </c>
      <c r="AE34" s="122">
        <v>2.3589289957879678E-5</v>
      </c>
      <c r="AF34" s="122">
        <v>3.9490628319737681E-6</v>
      </c>
      <c r="AG34" s="122">
        <v>1.218215644252216E-5</v>
      </c>
      <c r="AH34" s="122">
        <v>1.0085779385583158</v>
      </c>
      <c r="AI34" s="124">
        <v>6.4949232000950284E-6</v>
      </c>
      <c r="AJ34" s="122">
        <v>5.4762103594490208E-6</v>
      </c>
      <c r="AK34" s="122">
        <v>5.1206343527270185E-5</v>
      </c>
      <c r="AL34" s="122">
        <v>1.1166042872272084E-5</v>
      </c>
      <c r="AM34" s="122">
        <v>0</v>
      </c>
      <c r="AN34" s="122">
        <v>0</v>
      </c>
      <c r="AO34" s="122">
        <v>1.5187486110333731E-5</v>
      </c>
      <c r="AP34" s="122">
        <v>9.8117898312788389E-7</v>
      </c>
      <c r="AQ34" s="122">
        <v>1.1156273037992585E-5</v>
      </c>
      <c r="AR34" s="122">
        <v>6.940110895558E-6</v>
      </c>
      <c r="AS34" s="122">
        <v>2.4728777638487533E-5</v>
      </c>
      <c r="AT34" s="122">
        <v>2.5158440120596499E-6</v>
      </c>
      <c r="AU34" s="122">
        <v>3.0759728091750984E-6</v>
      </c>
      <c r="AV34" s="122">
        <v>1.4728386891389731E-5</v>
      </c>
      <c r="AW34" s="122">
        <v>2.3904575241629825E-4</v>
      </c>
      <c r="AX34" s="122">
        <v>1.1797610688390142E-5</v>
      </c>
      <c r="AY34" s="122">
        <v>1.2419705547733208E-5</v>
      </c>
      <c r="AZ34" s="122">
        <v>4.3371522967887362E-6</v>
      </c>
      <c r="BA34" s="122">
        <v>1.9597101549233589E-6</v>
      </c>
      <c r="BB34" s="122">
        <v>3.0512450052516482E-6</v>
      </c>
      <c r="BC34" s="122">
        <v>1.4132836627265632E-6</v>
      </c>
      <c r="BD34" s="122">
        <v>1.7592321675630648E-5</v>
      </c>
      <c r="BE34" s="122">
        <v>4.6452480403152045E-6</v>
      </c>
      <c r="BF34" s="122">
        <v>0</v>
      </c>
      <c r="BG34" s="122">
        <v>1.4402298844829691E-6</v>
      </c>
      <c r="BH34" s="122">
        <v>5.1888511217451226E-6</v>
      </c>
      <c r="BI34" s="122">
        <v>2.189646961724257E-6</v>
      </c>
      <c r="BJ34" s="122">
        <v>1.6500924890748994E-6</v>
      </c>
      <c r="BK34" s="122">
        <v>2.1777563638892977E-4</v>
      </c>
      <c r="BL34" s="124">
        <v>8.0985460439040873E-6</v>
      </c>
      <c r="BM34" s="124">
        <v>2.9889050985034954E-6</v>
      </c>
      <c r="BN34" s="122">
        <v>3.8226623887648201E-6</v>
      </c>
      <c r="BO34" s="122">
        <v>4.2653596059172915E-6</v>
      </c>
      <c r="BP34" s="122">
        <v>5.9441641812893653E-6</v>
      </c>
      <c r="BQ34" s="122">
        <v>3.6763442890550464E-6</v>
      </c>
      <c r="BR34" s="122">
        <v>2.9888718432189381E-4</v>
      </c>
      <c r="BS34" s="122">
        <v>1.2615969017260886E-5</v>
      </c>
      <c r="BT34" s="122">
        <v>1.7748332696602588E-5</v>
      </c>
      <c r="BU34" s="122">
        <v>7.7297606242505502E-6</v>
      </c>
      <c r="BV34" s="122">
        <v>7.791252546747675E-6</v>
      </c>
      <c r="BW34" s="122">
        <v>1.8957764951419677E-6</v>
      </c>
      <c r="BX34" s="122">
        <v>1.5274491915906672E-6</v>
      </c>
      <c r="BY34" s="122">
        <v>6.1430090698233862E-7</v>
      </c>
      <c r="BZ34" s="122">
        <v>8.8510385290056124E-6</v>
      </c>
      <c r="CA34" s="122">
        <v>3.2422589258679278E-6</v>
      </c>
      <c r="CB34" s="122">
        <v>5.2588009249579501E-6</v>
      </c>
      <c r="CC34" s="122">
        <v>1.165016923760377E-6</v>
      </c>
      <c r="CD34" s="122">
        <v>2.5114377339895879E-6</v>
      </c>
      <c r="CE34" s="122">
        <v>1.5549417295526837E-6</v>
      </c>
      <c r="CF34" s="122">
        <v>2.108034643807205E-6</v>
      </c>
      <c r="CG34" s="122">
        <v>3.5014034791593494E-6</v>
      </c>
      <c r="CH34" s="122">
        <v>2.3305215182334033E-5</v>
      </c>
      <c r="CI34" s="122">
        <v>3.0954876169235853E-5</v>
      </c>
      <c r="CJ34" s="122">
        <v>1.3540404933368945E-5</v>
      </c>
      <c r="CK34" s="122">
        <v>2.8161600164834242E-6</v>
      </c>
      <c r="CL34" s="122">
        <v>1.1643711664510558E-5</v>
      </c>
      <c r="CM34" s="122">
        <v>4.5047680425765435E-6</v>
      </c>
      <c r="CN34" s="122">
        <v>1.6337324261105928E-5</v>
      </c>
      <c r="CO34" s="122">
        <v>5.3154817558787858E-6</v>
      </c>
      <c r="CP34" s="122">
        <v>4.0300164524353211E-5</v>
      </c>
      <c r="CQ34" s="122">
        <v>4.7552612642485331E-6</v>
      </c>
      <c r="CR34" s="122">
        <v>1.1671202773392238E-5</v>
      </c>
      <c r="CS34" s="122">
        <v>6.6742400755824421E-6</v>
      </c>
      <c r="CT34" s="122">
        <v>4.4898107191294836E-6</v>
      </c>
      <c r="CU34" s="122">
        <v>8.3373845925809316E-5</v>
      </c>
      <c r="CV34" s="122">
        <v>3.4806800119037945E-5</v>
      </c>
      <c r="CW34" s="122">
        <v>6.8751337708959982E-6</v>
      </c>
      <c r="CX34" s="122">
        <v>3.1987336960317652E-6</v>
      </c>
      <c r="CY34" s="122">
        <v>7.2307212516448057E-6</v>
      </c>
      <c r="CZ34" s="122">
        <v>1.2747855149091469E-5</v>
      </c>
      <c r="DA34" s="122">
        <v>4.8967455501092159E-6</v>
      </c>
      <c r="DB34" s="122">
        <v>1.5973460228092314E-5</v>
      </c>
      <c r="DC34" s="122">
        <v>1.4454379068402353E-5</v>
      </c>
      <c r="DD34" s="122">
        <v>2.4846293772071441E-6</v>
      </c>
      <c r="DE34" s="122">
        <v>5.2298522105089265E-5</v>
      </c>
      <c r="DF34" s="122">
        <v>1.1016082330084259E-5</v>
      </c>
      <c r="DG34" s="122">
        <v>2.662968918666182E-5</v>
      </c>
      <c r="DH34" s="122">
        <v>1.0106938448024869</v>
      </c>
      <c r="DI34" s="127">
        <v>0.78479229850624133</v>
      </c>
    </row>
    <row r="35" spans="2:113" x14ac:dyDescent="0.15">
      <c r="B35" s="274" t="s">
        <v>47</v>
      </c>
      <c r="C35" s="261" t="s">
        <v>328</v>
      </c>
      <c r="D35" s="124">
        <v>1.788252534665779E-5</v>
      </c>
      <c r="E35" s="124">
        <v>8.0668999918224278E-6</v>
      </c>
      <c r="F35" s="124">
        <v>2.6013562191452499E-5</v>
      </c>
      <c r="G35" s="124">
        <v>5.1866568620554167E-5</v>
      </c>
      <c r="H35" s="124">
        <v>4.2156487788120764E-6</v>
      </c>
      <c r="I35" s="124">
        <v>0</v>
      </c>
      <c r="J35" s="124">
        <v>3.1459754721215731E-5</v>
      </c>
      <c r="K35" s="124">
        <v>9.3451475722685051E-5</v>
      </c>
      <c r="L35" s="124">
        <v>3.9022074888820138E-4</v>
      </c>
      <c r="M35" s="124">
        <v>9.5506088565043781E-6</v>
      </c>
      <c r="N35" s="124">
        <v>0</v>
      </c>
      <c r="O35" s="124">
        <v>7.6918372340688129E-6</v>
      </c>
      <c r="P35" s="124">
        <v>4.0816959190329198E-5</v>
      </c>
      <c r="Q35" s="124">
        <v>1.4783278210271646E-5</v>
      </c>
      <c r="R35" s="124">
        <v>4.9450183871734064E-4</v>
      </c>
      <c r="S35" s="124">
        <v>6.8981161051219562E-6</v>
      </c>
      <c r="T35" s="124">
        <v>4.1999935824475293E-6</v>
      </c>
      <c r="U35" s="124">
        <v>5.458867632811349E-6</v>
      </c>
      <c r="V35" s="124">
        <v>8.3116300102819946E-6</v>
      </c>
      <c r="W35" s="124">
        <v>9.2525889510978044E-5</v>
      </c>
      <c r="X35" s="124">
        <v>0</v>
      </c>
      <c r="Y35" s="124">
        <v>9.8716150727650445E-6</v>
      </c>
      <c r="Z35" s="124">
        <v>3.4700744782104081E-6</v>
      </c>
      <c r="AA35" s="124">
        <v>1.6626340971687708E-6</v>
      </c>
      <c r="AB35" s="124">
        <v>7.7085011089180497E-4</v>
      </c>
      <c r="AC35" s="124">
        <v>2.2709501069068208E-4</v>
      </c>
      <c r="AD35" s="124">
        <v>7.1052639228848472E-8</v>
      </c>
      <c r="AE35" s="124">
        <v>1.1266597468795938E-5</v>
      </c>
      <c r="AF35" s="124">
        <v>1.8355717252910306E-4</v>
      </c>
      <c r="AG35" s="124">
        <v>5.7238383001913201E-5</v>
      </c>
      <c r="AH35" s="124">
        <v>7.8866048605035961E-6</v>
      </c>
      <c r="AI35" s="124">
        <v>1.0029059867961061</v>
      </c>
      <c r="AJ35" s="124">
        <v>2.3181747048043947E-5</v>
      </c>
      <c r="AK35" s="124">
        <v>1.1912948935098192E-5</v>
      </c>
      <c r="AL35" s="124">
        <v>3.6676188906536664E-4</v>
      </c>
      <c r="AM35" s="124">
        <v>0</v>
      </c>
      <c r="AN35" s="124">
        <v>0</v>
      </c>
      <c r="AO35" s="124">
        <v>1.0963625937799732E-5</v>
      </c>
      <c r="AP35" s="124">
        <v>2.463427410802804E-6</v>
      </c>
      <c r="AQ35" s="124">
        <v>1.6688354495471887E-5</v>
      </c>
      <c r="AR35" s="124">
        <v>5.2613902402241916E-4</v>
      </c>
      <c r="AS35" s="124">
        <v>2.0249222587749853E-5</v>
      </c>
      <c r="AT35" s="124">
        <v>1.2479745539451561E-4</v>
      </c>
      <c r="AU35" s="124">
        <v>2.5000586291239628E-5</v>
      </c>
      <c r="AV35" s="124">
        <v>1.8537332099486558E-5</v>
      </c>
      <c r="AW35" s="124">
        <v>2.5970313476627385E-3</v>
      </c>
      <c r="AX35" s="124">
        <v>1.0136487415399961E-3</v>
      </c>
      <c r="AY35" s="124">
        <v>3.898723981154103E-4</v>
      </c>
      <c r="AZ35" s="124">
        <v>2.2251026284493395E-5</v>
      </c>
      <c r="BA35" s="124">
        <v>1.3560438907070491E-4</v>
      </c>
      <c r="BB35" s="124">
        <v>2.5799092442959837E-5</v>
      </c>
      <c r="BC35" s="124">
        <v>1.308564963239361E-3</v>
      </c>
      <c r="BD35" s="124">
        <v>4.3211713796952572E-5</v>
      </c>
      <c r="BE35" s="124">
        <v>4.7708630238206551E-5</v>
      </c>
      <c r="BF35" s="124">
        <v>0</v>
      </c>
      <c r="BG35" s="124">
        <v>3.0267131522988908E-4</v>
      </c>
      <c r="BH35" s="124">
        <v>8.3845872829612566E-6</v>
      </c>
      <c r="BI35" s="124">
        <v>8.641074650066284E-6</v>
      </c>
      <c r="BJ35" s="124">
        <v>6.239058828484183E-4</v>
      </c>
      <c r="BK35" s="124">
        <v>3.84953832871451E-4</v>
      </c>
      <c r="BL35" s="124">
        <v>9.4643900484869506E-6</v>
      </c>
      <c r="BM35" s="124">
        <v>1.9626196331994897E-4</v>
      </c>
      <c r="BN35" s="124">
        <v>1.3425867480671319E-4</v>
      </c>
      <c r="BO35" s="124">
        <v>1.2657040227494253E-5</v>
      </c>
      <c r="BP35" s="124">
        <v>1.2941213574662486E-5</v>
      </c>
      <c r="BQ35" s="124">
        <v>3.0990806519898324E-5</v>
      </c>
      <c r="BR35" s="124">
        <v>1.0580883525194719E-5</v>
      </c>
      <c r="BS35" s="124">
        <v>2.1377978581296934E-5</v>
      </c>
      <c r="BT35" s="124">
        <v>1.778773926111596E-5</v>
      </c>
      <c r="BU35" s="124">
        <v>1.044304085256297E-5</v>
      </c>
      <c r="BV35" s="124">
        <v>4.8315903718842037E-6</v>
      </c>
      <c r="BW35" s="124">
        <v>3.3589636986536424E-6</v>
      </c>
      <c r="BX35" s="124">
        <v>4.5717107032261639E-6</v>
      </c>
      <c r="BY35" s="124">
        <v>2.6056703798314798E-6</v>
      </c>
      <c r="BZ35" s="124">
        <v>8.2231667871279988E-6</v>
      </c>
      <c r="CA35" s="124">
        <v>1.263679666150336E-5</v>
      </c>
      <c r="CB35" s="124">
        <v>6.5358346501882207E-5</v>
      </c>
      <c r="CC35" s="124">
        <v>3.0869205761145118E-6</v>
      </c>
      <c r="CD35" s="124">
        <v>9.9403825019493406E-6</v>
      </c>
      <c r="CE35" s="124">
        <v>5.5105857528695812E-6</v>
      </c>
      <c r="CF35" s="124">
        <v>9.5516574612323819E-6</v>
      </c>
      <c r="CG35" s="124">
        <v>8.9798770272361384E-6</v>
      </c>
      <c r="CH35" s="124">
        <v>3.2712062591442561E-6</v>
      </c>
      <c r="CI35" s="124">
        <v>7.5056394980693505E-6</v>
      </c>
      <c r="CJ35" s="124">
        <v>1.0222038310783968E-5</v>
      </c>
      <c r="CK35" s="124">
        <v>9.341468100009027E-6</v>
      </c>
      <c r="CL35" s="124">
        <v>6.2302096551123082E-6</v>
      </c>
      <c r="CM35" s="124">
        <v>8.1546344216355975E-6</v>
      </c>
      <c r="CN35" s="124">
        <v>1.5862065244231606E-5</v>
      </c>
      <c r="CO35" s="124">
        <v>3.3466441934472654E-5</v>
      </c>
      <c r="CP35" s="124">
        <v>1.3836541707470886E-4</v>
      </c>
      <c r="CQ35" s="124">
        <v>3.2529671777473004E-5</v>
      </c>
      <c r="CR35" s="124">
        <v>4.4554136551078525E-4</v>
      </c>
      <c r="CS35" s="124">
        <v>1.9345493147650159E-5</v>
      </c>
      <c r="CT35" s="124">
        <v>1.7319265178686936E-5</v>
      </c>
      <c r="CU35" s="124">
        <v>2.3693229788745383E-5</v>
      </c>
      <c r="CV35" s="124">
        <v>4.5730912978685177E-5</v>
      </c>
      <c r="CW35" s="124">
        <v>8.2049788723248175E-6</v>
      </c>
      <c r="CX35" s="124">
        <v>3.6260350829894902E-4</v>
      </c>
      <c r="CY35" s="124">
        <v>4.177271363246934E-6</v>
      </c>
      <c r="CZ35" s="124">
        <v>4.4362384666510436E-5</v>
      </c>
      <c r="DA35" s="124">
        <v>2.490623992761157E-5</v>
      </c>
      <c r="DB35" s="124">
        <v>1.3455059867141075E-5</v>
      </c>
      <c r="DC35" s="124">
        <v>5.8421969983384827E-5</v>
      </c>
      <c r="DD35" s="124">
        <v>1.0773269213475363E-5</v>
      </c>
      <c r="DE35" s="124">
        <v>1.4579578498971957E-5</v>
      </c>
      <c r="DF35" s="124">
        <v>3.4047014497843275E-5</v>
      </c>
      <c r="DG35" s="124">
        <v>4.358937338125825E-5</v>
      </c>
      <c r="DH35" s="124">
        <v>1.0155769359703009</v>
      </c>
      <c r="DI35" s="129">
        <v>0.78858396337202785</v>
      </c>
    </row>
    <row r="36" spans="2:113" x14ac:dyDescent="0.15">
      <c r="B36" s="274" t="s">
        <v>48</v>
      </c>
      <c r="C36" s="261" t="s">
        <v>330</v>
      </c>
      <c r="D36" s="122">
        <v>1.5792954272871121E-4</v>
      </c>
      <c r="E36" s="122">
        <v>1.0414991526972947E-4</v>
      </c>
      <c r="F36" s="122">
        <v>1.9687209559271707E-4</v>
      </c>
      <c r="G36" s="122">
        <v>7.173098460980438E-5</v>
      </c>
      <c r="H36" s="122">
        <v>5.035838851804435E-5</v>
      </c>
      <c r="I36" s="122">
        <v>0</v>
      </c>
      <c r="J36" s="122">
        <v>2.6440732242370566E-4</v>
      </c>
      <c r="K36" s="122">
        <v>5.2544207969411722E-5</v>
      </c>
      <c r="L36" s="122">
        <v>4.4013653620975378E-5</v>
      </c>
      <c r="M36" s="122">
        <v>7.3605219481739801E-5</v>
      </c>
      <c r="N36" s="122">
        <v>0</v>
      </c>
      <c r="O36" s="122">
        <v>1.3901120406278707E-4</v>
      </c>
      <c r="P36" s="122">
        <v>7.4536883740622598E-5</v>
      </c>
      <c r="Q36" s="122">
        <v>7.4405550182322637E-5</v>
      </c>
      <c r="R36" s="122">
        <v>8.9572022668336001E-5</v>
      </c>
      <c r="S36" s="122">
        <v>2.4026307017570997E-4</v>
      </c>
      <c r="T36" s="122">
        <v>1.3403780942245356E-4</v>
      </c>
      <c r="U36" s="122">
        <v>7.5651596123968722E-5</v>
      </c>
      <c r="V36" s="124">
        <v>9.9258769496403734E-5</v>
      </c>
      <c r="W36" s="122">
        <v>1.0554177562137001E-4</v>
      </c>
      <c r="X36" s="122">
        <v>0</v>
      </c>
      <c r="Y36" s="122">
        <v>1.1068931382922037E-5</v>
      </c>
      <c r="Z36" s="122">
        <v>1.811066220955254E-4</v>
      </c>
      <c r="AA36" s="122">
        <v>2.0368165773096024E-5</v>
      </c>
      <c r="AB36" s="122">
        <v>6.0857595203912311E-5</v>
      </c>
      <c r="AC36" s="122">
        <v>7.9205491032055225E-5</v>
      </c>
      <c r="AD36" s="122">
        <v>2.1407989684722801E-6</v>
      </c>
      <c r="AE36" s="122">
        <v>2.9700918179503236E-4</v>
      </c>
      <c r="AF36" s="122">
        <v>1.2272987441536555E-4</v>
      </c>
      <c r="AG36" s="122">
        <v>1.0022228305651905E-4</v>
      </c>
      <c r="AH36" s="122">
        <v>6.5777622329619292E-5</v>
      </c>
      <c r="AI36" s="124">
        <v>1.3921334692846248E-4</v>
      </c>
      <c r="AJ36" s="122">
        <v>1.0755616811786011</v>
      </c>
      <c r="AK36" s="122">
        <v>1.5559155461714866E-4</v>
      </c>
      <c r="AL36" s="122">
        <v>3.4845647682327273E-4</v>
      </c>
      <c r="AM36" s="122">
        <v>0</v>
      </c>
      <c r="AN36" s="122">
        <v>0</v>
      </c>
      <c r="AO36" s="122">
        <v>1.932462609720952E-4</v>
      </c>
      <c r="AP36" s="122">
        <v>6.7982180712237045E-5</v>
      </c>
      <c r="AQ36" s="122">
        <v>1.4434009405598847E-4</v>
      </c>
      <c r="AR36" s="122">
        <v>9.9340665292704534E-5</v>
      </c>
      <c r="AS36" s="122">
        <v>1.1398289192369569E-4</v>
      </c>
      <c r="AT36" s="122">
        <v>1.7235491485997659E-4</v>
      </c>
      <c r="AU36" s="122">
        <v>7.3897744482933486E-5</v>
      </c>
      <c r="AV36" s="122">
        <v>5.6334497467603332E-5</v>
      </c>
      <c r="AW36" s="122">
        <v>6.3847548573736445E-5</v>
      </c>
      <c r="AX36" s="122">
        <v>8.1553215220362741E-5</v>
      </c>
      <c r="AY36" s="122">
        <v>1.2475914387024095E-4</v>
      </c>
      <c r="AZ36" s="122">
        <v>7.3194851275311517E-5</v>
      </c>
      <c r="BA36" s="122">
        <v>5.3322115692325784E-5</v>
      </c>
      <c r="BB36" s="122">
        <v>5.0145545549909218E-5</v>
      </c>
      <c r="BC36" s="122">
        <v>6.8911614098775281E-5</v>
      </c>
      <c r="BD36" s="122">
        <v>7.7018961208178522E-5</v>
      </c>
      <c r="BE36" s="122">
        <v>6.6950938463161851E-5</v>
      </c>
      <c r="BF36" s="122">
        <v>0</v>
      </c>
      <c r="BG36" s="122">
        <v>3.5710230485125176E-5</v>
      </c>
      <c r="BH36" s="122">
        <v>3.3606549976521786E-5</v>
      </c>
      <c r="BI36" s="122">
        <v>1.0528084747591572E-4</v>
      </c>
      <c r="BJ36" s="122">
        <v>5.6124721854065163E-5</v>
      </c>
      <c r="BK36" s="122">
        <v>2.4546390929714075E-4</v>
      </c>
      <c r="BL36" s="124">
        <v>4.9203179288677671E-5</v>
      </c>
      <c r="BM36" s="124">
        <v>1.557929596071606E-2</v>
      </c>
      <c r="BN36" s="122">
        <v>1.9293458324577854E-2</v>
      </c>
      <c r="BO36" s="122">
        <v>3.1412415933374384E-2</v>
      </c>
      <c r="BP36" s="122">
        <v>1.7935104072189876E-2</v>
      </c>
      <c r="BQ36" s="122">
        <v>3.7360180514797823E-4</v>
      </c>
      <c r="BR36" s="122">
        <v>1.0797592072876315E-3</v>
      </c>
      <c r="BS36" s="122">
        <v>1.0626279978526863E-3</v>
      </c>
      <c r="BT36" s="122">
        <v>2.0913967361539131E-4</v>
      </c>
      <c r="BU36" s="122">
        <v>1.2753182847441441E-4</v>
      </c>
      <c r="BV36" s="122">
        <v>1.0612501339127949E-4</v>
      </c>
      <c r="BW36" s="122">
        <v>1.3149877597457306E-4</v>
      </c>
      <c r="BX36" s="122">
        <v>3.9123127800433773E-4</v>
      </c>
      <c r="BY36" s="122">
        <v>3.6763447771437266E-4</v>
      </c>
      <c r="BZ36" s="122">
        <v>4.3754402485502293E-4</v>
      </c>
      <c r="CA36" s="122">
        <v>3.8977732353253084E-5</v>
      </c>
      <c r="CB36" s="122">
        <v>4.7333654655245779E-4</v>
      </c>
      <c r="CC36" s="122">
        <v>6.7670714571302406E-5</v>
      </c>
      <c r="CD36" s="122">
        <v>1.3527276288696939E-4</v>
      </c>
      <c r="CE36" s="122">
        <v>1.0096608419747264E-4</v>
      </c>
      <c r="CF36" s="122">
        <v>2.8778914706245801E-4</v>
      </c>
      <c r="CG36" s="122">
        <v>4.8610957868061182E-4</v>
      </c>
      <c r="CH36" s="122">
        <v>5.4482740279335029E-5</v>
      </c>
      <c r="CI36" s="122">
        <v>1.8469423379958495E-4</v>
      </c>
      <c r="CJ36" s="122">
        <v>3.9186511314096863E-4</v>
      </c>
      <c r="CK36" s="122">
        <v>4.7337976897443619E-5</v>
      </c>
      <c r="CL36" s="122">
        <v>2.1214745960307542E-4</v>
      </c>
      <c r="CM36" s="122">
        <v>6.9308355682565724E-5</v>
      </c>
      <c r="CN36" s="122">
        <v>2.1024316374606221E-4</v>
      </c>
      <c r="CO36" s="122">
        <v>1.9322683514597227E-4</v>
      </c>
      <c r="CP36" s="122">
        <v>1.3508823665452186E-4</v>
      </c>
      <c r="CQ36" s="122">
        <v>7.689354684397315E-5</v>
      </c>
      <c r="CR36" s="122">
        <v>1.2264709986253375E-4</v>
      </c>
      <c r="CS36" s="122">
        <v>1.1757103443355975E-4</v>
      </c>
      <c r="CT36" s="122">
        <v>8.4655155263064051E-5</v>
      </c>
      <c r="CU36" s="122">
        <v>6.7960589340952348E-5</v>
      </c>
      <c r="CV36" s="122">
        <v>9.1995937323958253E-5</v>
      </c>
      <c r="CW36" s="122">
        <v>1.4289414892195923E-4</v>
      </c>
      <c r="CX36" s="122">
        <v>4.2238051732739306E-5</v>
      </c>
      <c r="CY36" s="122">
        <v>5.2705467849060651E-5</v>
      </c>
      <c r="CZ36" s="122">
        <v>1.7089059686097179E-4</v>
      </c>
      <c r="DA36" s="122">
        <v>9.0835149866539826E-5</v>
      </c>
      <c r="DB36" s="122">
        <v>1.2501967082636289E-4</v>
      </c>
      <c r="DC36" s="122">
        <v>1.6613032890812134E-4</v>
      </c>
      <c r="DD36" s="122">
        <v>4.2193256461190535E-5</v>
      </c>
      <c r="DE36" s="122">
        <v>1.2776839644368176E-4</v>
      </c>
      <c r="DF36" s="122">
        <v>6.1316196713081202E-5</v>
      </c>
      <c r="DG36" s="122">
        <v>5.6105117661369504E-4</v>
      </c>
      <c r="DH36" s="122">
        <v>1.1750401426155233</v>
      </c>
      <c r="DI36" s="127">
        <v>0.91240533332875906</v>
      </c>
    </row>
    <row r="37" spans="2:113" x14ac:dyDescent="0.15">
      <c r="B37" s="274" t="s">
        <v>49</v>
      </c>
      <c r="C37" s="261" t="s">
        <v>332</v>
      </c>
      <c r="D37" s="122">
        <v>1.8140578460384396E-5</v>
      </c>
      <c r="E37" s="122">
        <v>3.3794901696005055E-6</v>
      </c>
      <c r="F37" s="122">
        <v>5.1063051529455138E-6</v>
      </c>
      <c r="G37" s="122">
        <v>2.7000202110196585E-6</v>
      </c>
      <c r="H37" s="122">
        <v>3.1214857780556975E-6</v>
      </c>
      <c r="I37" s="122">
        <v>0</v>
      </c>
      <c r="J37" s="122">
        <v>7.0513724702229859E-6</v>
      </c>
      <c r="K37" s="122">
        <v>3.4543656739922379E-6</v>
      </c>
      <c r="L37" s="122">
        <v>1.7781705073101339E-5</v>
      </c>
      <c r="M37" s="122">
        <v>4.0895900412823707E-6</v>
      </c>
      <c r="N37" s="122">
        <v>0</v>
      </c>
      <c r="O37" s="122">
        <v>3.3989921410726345E-6</v>
      </c>
      <c r="P37" s="122">
        <v>3.0672011030814324E-6</v>
      </c>
      <c r="Q37" s="122">
        <v>3.6178691591326781E-6</v>
      </c>
      <c r="R37" s="122">
        <v>1.3358394144622097E-4</v>
      </c>
      <c r="S37" s="122">
        <v>5.4773270497527457E-6</v>
      </c>
      <c r="T37" s="122">
        <v>2.9905335616269137E-6</v>
      </c>
      <c r="U37" s="122">
        <v>2.4637373419853861E-6</v>
      </c>
      <c r="V37" s="124">
        <v>3.2816061284401609E-6</v>
      </c>
      <c r="W37" s="122">
        <v>3.046608812155843E-5</v>
      </c>
      <c r="X37" s="122">
        <v>0</v>
      </c>
      <c r="Y37" s="122">
        <v>1.4947539987358248E-6</v>
      </c>
      <c r="Z37" s="122">
        <v>2.7022845675012974E-6</v>
      </c>
      <c r="AA37" s="122">
        <v>1.0818145655408032E-6</v>
      </c>
      <c r="AB37" s="122">
        <v>2.5061039635827584E-6</v>
      </c>
      <c r="AC37" s="122">
        <v>1.071546457695583E-5</v>
      </c>
      <c r="AD37" s="122">
        <v>3.3720009461593218E-8</v>
      </c>
      <c r="AE37" s="122">
        <v>4.3531444528535693E-6</v>
      </c>
      <c r="AF37" s="122">
        <v>1.9551327906330902E-5</v>
      </c>
      <c r="AG37" s="122">
        <v>3.000176391727471E-6</v>
      </c>
      <c r="AH37" s="122">
        <v>3.0070547098416165E-6</v>
      </c>
      <c r="AI37" s="124">
        <v>3.7821156115760728E-6</v>
      </c>
      <c r="AJ37" s="122">
        <v>4.8110224498817119E-6</v>
      </c>
      <c r="AK37" s="122">
        <v>1.0011229544739555</v>
      </c>
      <c r="AL37" s="122">
        <v>5.3618893335694268E-6</v>
      </c>
      <c r="AM37" s="122">
        <v>0</v>
      </c>
      <c r="AN37" s="122">
        <v>0</v>
      </c>
      <c r="AO37" s="122">
        <v>4.7476285547572044E-6</v>
      </c>
      <c r="AP37" s="122">
        <v>2.1577722271459142E-6</v>
      </c>
      <c r="AQ37" s="122">
        <v>5.5527265475677103E-6</v>
      </c>
      <c r="AR37" s="122">
        <v>3.386686117992344E-6</v>
      </c>
      <c r="AS37" s="122">
        <v>2.5435798321476965E-6</v>
      </c>
      <c r="AT37" s="122">
        <v>1.9820634816828577E-5</v>
      </c>
      <c r="AU37" s="122">
        <v>1.3445887232406026E-5</v>
      </c>
      <c r="AV37" s="122">
        <v>1.4440922871730574E-5</v>
      </c>
      <c r="AW37" s="122">
        <v>1.345171423050397E-4</v>
      </c>
      <c r="AX37" s="122">
        <v>5.3629305321762689E-4</v>
      </c>
      <c r="AY37" s="122">
        <v>9.6297343543367379E-3</v>
      </c>
      <c r="AZ37" s="122">
        <v>5.1437985815946561E-4</v>
      </c>
      <c r="BA37" s="122">
        <v>3.5355533731929329E-5</v>
      </c>
      <c r="BB37" s="122">
        <v>1.3651285469769035E-4</v>
      </c>
      <c r="BC37" s="122">
        <v>2.8541910370736412E-4</v>
      </c>
      <c r="BD37" s="122">
        <v>3.437572355435258E-4</v>
      </c>
      <c r="BE37" s="122">
        <v>1.0170855125537496E-4</v>
      </c>
      <c r="BF37" s="122">
        <v>0</v>
      </c>
      <c r="BG37" s="122">
        <v>3.8718366150440062E-6</v>
      </c>
      <c r="BH37" s="122">
        <v>3.3919793519272025E-5</v>
      </c>
      <c r="BI37" s="122">
        <v>4.390504683825381E-6</v>
      </c>
      <c r="BJ37" s="122">
        <v>3.2058085005862033E-6</v>
      </c>
      <c r="BK37" s="122">
        <v>5.81020989325818E-5</v>
      </c>
      <c r="BL37" s="124">
        <v>2.3983802258486006E-5</v>
      </c>
      <c r="BM37" s="124">
        <v>1.2875925462950937E-3</v>
      </c>
      <c r="BN37" s="122">
        <v>1.6129852257106659E-4</v>
      </c>
      <c r="BO37" s="122">
        <v>5.275473241317254E-5</v>
      </c>
      <c r="BP37" s="122">
        <v>2.340679481268921E-4</v>
      </c>
      <c r="BQ37" s="122">
        <v>7.0147775325553228E-6</v>
      </c>
      <c r="BR37" s="122">
        <v>1.0697097173913411E-5</v>
      </c>
      <c r="BS37" s="122">
        <v>1.257163687753624E-5</v>
      </c>
      <c r="BT37" s="122">
        <v>4.9930797124293626E-5</v>
      </c>
      <c r="BU37" s="122">
        <v>1.9806740769021939E-5</v>
      </c>
      <c r="BV37" s="122">
        <v>4.2579096514029521E-6</v>
      </c>
      <c r="BW37" s="122">
        <v>2.8132693311645112E-6</v>
      </c>
      <c r="BX37" s="122">
        <v>4.5030135718166576E-6</v>
      </c>
      <c r="BY37" s="122">
        <v>2.9208879118200115E-6</v>
      </c>
      <c r="BZ37" s="122">
        <v>7.2385497390149285E-6</v>
      </c>
      <c r="CA37" s="122">
        <v>8.7598853106530142E-6</v>
      </c>
      <c r="CB37" s="122">
        <v>1.2226056626653263E-5</v>
      </c>
      <c r="CC37" s="122">
        <v>1.825916534558736E-6</v>
      </c>
      <c r="CD37" s="122">
        <v>3.3508339586479666E-6</v>
      </c>
      <c r="CE37" s="122">
        <v>4.689306930349665E-5</v>
      </c>
      <c r="CF37" s="122">
        <v>4.5330051559278753E-6</v>
      </c>
      <c r="CG37" s="122">
        <v>8.7154600025029252E-6</v>
      </c>
      <c r="CH37" s="122">
        <v>1.7325179453524618E-6</v>
      </c>
      <c r="CI37" s="122">
        <v>4.8523812806153256E-6</v>
      </c>
      <c r="CJ37" s="122">
        <v>7.0454667970414524E-6</v>
      </c>
      <c r="CK37" s="122">
        <v>2.7700596288600765E-6</v>
      </c>
      <c r="CL37" s="122">
        <v>4.7194416878182095E-6</v>
      </c>
      <c r="CM37" s="122">
        <v>4.5372986408979742E-6</v>
      </c>
      <c r="CN37" s="122">
        <v>1.8426337645198438E-5</v>
      </c>
      <c r="CO37" s="122">
        <v>3.3685369528429815E-5</v>
      </c>
      <c r="CP37" s="122">
        <v>7.1096715064516334E-6</v>
      </c>
      <c r="CQ37" s="122">
        <v>4.1773087782917892E-5</v>
      </c>
      <c r="CR37" s="122">
        <v>4.6540905631685297E-5</v>
      </c>
      <c r="CS37" s="122">
        <v>1.7666241463342388E-4</v>
      </c>
      <c r="CT37" s="122">
        <v>1.0562835407653098E-4</v>
      </c>
      <c r="CU37" s="122">
        <v>4.3841693606262177E-5</v>
      </c>
      <c r="CV37" s="122">
        <v>6.6809980257011154E-6</v>
      </c>
      <c r="CW37" s="122">
        <v>3.5131495038533044E-6</v>
      </c>
      <c r="CX37" s="122">
        <v>3.834562797388585E-5</v>
      </c>
      <c r="CY37" s="122">
        <v>4.0424609776155287E-6</v>
      </c>
      <c r="CZ37" s="122">
        <v>2.1944742073588428E-4</v>
      </c>
      <c r="DA37" s="122">
        <v>1.7995581948515815E-4</v>
      </c>
      <c r="DB37" s="122">
        <v>4.1110015161994874E-6</v>
      </c>
      <c r="DC37" s="122">
        <v>7.6433408782782575E-6</v>
      </c>
      <c r="DD37" s="122">
        <v>2.1581724078936679E-6</v>
      </c>
      <c r="DE37" s="122">
        <v>4.1534416777248759E-5</v>
      </c>
      <c r="DF37" s="122">
        <v>3.0893916406943857E-5</v>
      </c>
      <c r="DG37" s="122">
        <v>1.385050869230789E-4</v>
      </c>
      <c r="DH37" s="122">
        <v>1.0164697039932258</v>
      </c>
      <c r="DI37" s="127">
        <v>0.78927718760837517</v>
      </c>
    </row>
    <row r="38" spans="2:113" x14ac:dyDescent="0.15">
      <c r="B38" s="275" t="s">
        <v>51</v>
      </c>
      <c r="C38" s="262" t="s">
        <v>334</v>
      </c>
      <c r="D38" s="123">
        <v>2.0084076363684061E-3</v>
      </c>
      <c r="E38" s="123">
        <v>5.36242521757302E-4</v>
      </c>
      <c r="F38" s="123">
        <v>3.3928279374524765E-3</v>
      </c>
      <c r="G38" s="123">
        <v>4.7551592408782985E-5</v>
      </c>
      <c r="H38" s="123">
        <v>3.6343711191006003E-5</v>
      </c>
      <c r="I38" s="123">
        <v>0</v>
      </c>
      <c r="J38" s="123">
        <v>1.2821060558667761E-4</v>
      </c>
      <c r="K38" s="123">
        <v>2.2723164426647919E-4</v>
      </c>
      <c r="L38" s="123">
        <v>8.7869352039973556E-5</v>
      </c>
      <c r="M38" s="123">
        <v>2.2107072234622152E-4</v>
      </c>
      <c r="N38" s="123">
        <v>0</v>
      </c>
      <c r="O38" s="123">
        <v>1.0104997982132102E-4</v>
      </c>
      <c r="P38" s="123">
        <v>4.706064746042673E-5</v>
      </c>
      <c r="Q38" s="123">
        <v>1.2844269434266617E-4</v>
      </c>
      <c r="R38" s="123">
        <v>4.6546648958706527E-4</v>
      </c>
      <c r="S38" s="123">
        <v>1.3197837834089186E-4</v>
      </c>
      <c r="T38" s="123">
        <v>6.6587610826589265E-5</v>
      </c>
      <c r="U38" s="123">
        <v>4.4805518161225036E-5</v>
      </c>
      <c r="V38" s="133">
        <v>2.7562021534149259E-3</v>
      </c>
      <c r="W38" s="123">
        <v>8.6972213078306687E-3</v>
      </c>
      <c r="X38" s="123">
        <v>0</v>
      </c>
      <c r="Y38" s="123">
        <v>1.0678072377314821E-5</v>
      </c>
      <c r="Z38" s="123">
        <v>7.445365507090121E-5</v>
      </c>
      <c r="AA38" s="123">
        <v>1.1682389084081469E-5</v>
      </c>
      <c r="AB38" s="123">
        <v>8.6704078468043079E-4</v>
      </c>
      <c r="AC38" s="123">
        <v>4.1517375867044978E-4</v>
      </c>
      <c r="AD38" s="123">
        <v>8.6719495181733569E-7</v>
      </c>
      <c r="AE38" s="123">
        <v>1.1169653523100323E-2</v>
      </c>
      <c r="AF38" s="123">
        <v>9.1783204182172403E-5</v>
      </c>
      <c r="AG38" s="123">
        <v>2.0015897225279789E-4</v>
      </c>
      <c r="AH38" s="123">
        <v>4.849399317394601E-5</v>
      </c>
      <c r="AI38" s="133">
        <v>7.7755352694147866E-3</v>
      </c>
      <c r="AJ38" s="123">
        <v>1.7084928574657678E-2</v>
      </c>
      <c r="AK38" s="123">
        <v>9.1937069121345721E-3</v>
      </c>
      <c r="AL38" s="123">
        <v>1.0244670675983125</v>
      </c>
      <c r="AM38" s="123">
        <v>0</v>
      </c>
      <c r="AN38" s="123">
        <v>0</v>
      </c>
      <c r="AO38" s="123">
        <v>5.5302932667723745E-3</v>
      </c>
      <c r="AP38" s="123">
        <v>3.0525870855181733E-5</v>
      </c>
      <c r="AQ38" s="123">
        <v>2.3863060304815557E-2</v>
      </c>
      <c r="AR38" s="123">
        <v>1.6457264394693545E-3</v>
      </c>
      <c r="AS38" s="123">
        <v>3.205970931493763E-3</v>
      </c>
      <c r="AT38" s="123">
        <v>1.220855138276553E-3</v>
      </c>
      <c r="AU38" s="123">
        <v>3.7023452382880626E-3</v>
      </c>
      <c r="AV38" s="123">
        <v>1.8784374047072473E-3</v>
      </c>
      <c r="AW38" s="123">
        <v>9.21882249211013E-4</v>
      </c>
      <c r="AX38" s="123">
        <v>4.2804680798753858E-3</v>
      </c>
      <c r="AY38" s="123">
        <v>1.403648254551453E-3</v>
      </c>
      <c r="AZ38" s="123">
        <v>3.2948628281644567E-3</v>
      </c>
      <c r="BA38" s="123">
        <v>8.6217946374898141E-4</v>
      </c>
      <c r="BB38" s="123">
        <v>1.2049028233208701E-3</v>
      </c>
      <c r="BC38" s="123">
        <v>3.2093690891202959E-3</v>
      </c>
      <c r="BD38" s="123">
        <v>6.3277227512153079E-4</v>
      </c>
      <c r="BE38" s="123">
        <v>7.4758857547101534E-4</v>
      </c>
      <c r="BF38" s="123">
        <v>0</v>
      </c>
      <c r="BG38" s="123">
        <v>3.6043594971193435E-4</v>
      </c>
      <c r="BH38" s="123">
        <v>1.0721932908287493E-3</v>
      </c>
      <c r="BI38" s="123">
        <v>2.892704969988422E-4</v>
      </c>
      <c r="BJ38" s="123">
        <v>2.5075246532007818E-4</v>
      </c>
      <c r="BK38" s="123">
        <v>1.4437618919702776E-3</v>
      </c>
      <c r="BL38" s="133">
        <v>3.3771266584550237E-5</v>
      </c>
      <c r="BM38" s="133">
        <v>3.6838313800585465E-3</v>
      </c>
      <c r="BN38" s="123">
        <v>6.3091757240892488E-3</v>
      </c>
      <c r="BO38" s="123">
        <v>6.0366646787093654E-3</v>
      </c>
      <c r="BP38" s="123">
        <v>6.903576612382994E-3</v>
      </c>
      <c r="BQ38" s="123">
        <v>1.9482216474365355E-4</v>
      </c>
      <c r="BR38" s="123">
        <v>4.1508311529342548E-4</v>
      </c>
      <c r="BS38" s="123">
        <v>2.8677608158309792E-3</v>
      </c>
      <c r="BT38" s="123">
        <v>8.366572297195786E-5</v>
      </c>
      <c r="BU38" s="123">
        <v>9.3794937001811133E-5</v>
      </c>
      <c r="BV38" s="123">
        <v>5.5706691010397846E-5</v>
      </c>
      <c r="BW38" s="123">
        <v>5.9268904741330109E-5</v>
      </c>
      <c r="BX38" s="123">
        <v>1.2884537184789158E-4</v>
      </c>
      <c r="BY38" s="123">
        <v>1.0587748433642042E-4</v>
      </c>
      <c r="BZ38" s="123">
        <v>1.8126125817174052E-4</v>
      </c>
      <c r="CA38" s="123">
        <v>2.8775502138337419E-5</v>
      </c>
      <c r="CB38" s="123">
        <v>2.2469836726575392E-4</v>
      </c>
      <c r="CC38" s="123">
        <v>4.1554139611115822E-5</v>
      </c>
      <c r="CD38" s="123">
        <v>6.0932697386301653E-5</v>
      </c>
      <c r="CE38" s="123">
        <v>5.5224240029934756E-5</v>
      </c>
      <c r="CF38" s="123">
        <v>1.1657764189716433E-4</v>
      </c>
      <c r="CG38" s="123">
        <v>1.8763093292079638E-4</v>
      </c>
      <c r="CH38" s="123">
        <v>3.1376674290507496E-5</v>
      </c>
      <c r="CI38" s="123">
        <v>9.785022253410351E-5</v>
      </c>
      <c r="CJ38" s="123">
        <v>1.5816063983458819E-4</v>
      </c>
      <c r="CK38" s="123">
        <v>3.1902384736029982E-5</v>
      </c>
      <c r="CL38" s="123">
        <v>9.1456860317422553E-5</v>
      </c>
      <c r="CM38" s="123">
        <v>7.1329810229945671E-5</v>
      </c>
      <c r="CN38" s="123">
        <v>1.2189532900281483E-4</v>
      </c>
      <c r="CO38" s="123">
        <v>4.7258890855647671E-4</v>
      </c>
      <c r="CP38" s="123">
        <v>1.4080776233177408E-4</v>
      </c>
      <c r="CQ38" s="123">
        <v>6.4779172151494433E-5</v>
      </c>
      <c r="CR38" s="123">
        <v>8.6562750744034473E-5</v>
      </c>
      <c r="CS38" s="123">
        <v>7.6214465412113836E-5</v>
      </c>
      <c r="CT38" s="123">
        <v>7.5955152720497924E-5</v>
      </c>
      <c r="CU38" s="123">
        <v>5.7348682432549246E-5</v>
      </c>
      <c r="CV38" s="123">
        <v>6.6203002637992529E-5</v>
      </c>
      <c r="CW38" s="123">
        <v>7.2294850765566539E-5</v>
      </c>
      <c r="CX38" s="123">
        <v>1.9671505630243727E-4</v>
      </c>
      <c r="CY38" s="123">
        <v>3.1245113101277668E-5</v>
      </c>
      <c r="CZ38" s="123">
        <v>1.6472907718904001E-4</v>
      </c>
      <c r="DA38" s="123">
        <v>1.1390604275017783E-4</v>
      </c>
      <c r="DB38" s="123">
        <v>1.2945017278473815E-4</v>
      </c>
      <c r="DC38" s="123">
        <v>4.0608199881598704E-4</v>
      </c>
      <c r="DD38" s="123">
        <v>3.6901638101671665E-5</v>
      </c>
      <c r="DE38" s="123">
        <v>4.9725643917008816E-4</v>
      </c>
      <c r="DF38" s="123">
        <v>2.4085221476032636E-3</v>
      </c>
      <c r="DG38" s="123">
        <v>6.0819934412137205E-4</v>
      </c>
      <c r="DH38" s="123">
        <v>1.185765330081022</v>
      </c>
      <c r="DI38" s="128">
        <v>0.92073331965839189</v>
      </c>
    </row>
    <row r="39" spans="2:113" x14ac:dyDescent="0.15">
      <c r="B39" s="274" t="s">
        <v>52</v>
      </c>
      <c r="C39" s="261" t="s">
        <v>336</v>
      </c>
      <c r="D39" s="122">
        <v>-8.5514888924555633E-6</v>
      </c>
      <c r="E39" s="122">
        <v>-4.487137322034494E-6</v>
      </c>
      <c r="F39" s="122">
        <v>-6.6670434393839884E-6</v>
      </c>
      <c r="G39" s="122">
        <v>-2.7978155206787348E-6</v>
      </c>
      <c r="H39" s="122">
        <v>-4.6482129135789453E-7</v>
      </c>
      <c r="I39" s="122">
        <v>0</v>
      </c>
      <c r="J39" s="122">
        <v>-1.7321006288415676E-5</v>
      </c>
      <c r="K39" s="122">
        <v>-7.2132724442258364E-6</v>
      </c>
      <c r="L39" s="122">
        <v>-5.9496667656456936E-5</v>
      </c>
      <c r="M39" s="122">
        <v>-3.3593423093970605E-6</v>
      </c>
      <c r="N39" s="122">
        <v>0</v>
      </c>
      <c r="O39" s="122">
        <v>-5.2340845363115932E-6</v>
      </c>
      <c r="P39" s="122">
        <v>-6.8244631887208974E-6</v>
      </c>
      <c r="Q39" s="122">
        <v>-1.4047650679943685E-5</v>
      </c>
      <c r="R39" s="122">
        <v>3.7811134342492088E-5</v>
      </c>
      <c r="S39" s="122">
        <v>-9.6600724342632238E-6</v>
      </c>
      <c r="T39" s="122">
        <v>-6.2179682985991441E-6</v>
      </c>
      <c r="U39" s="122">
        <v>-3.2909572724334661E-6</v>
      </c>
      <c r="V39" s="124">
        <v>-3.5455647200878402E-6</v>
      </c>
      <c r="W39" s="122">
        <v>-1.23459065698438E-5</v>
      </c>
      <c r="X39" s="122">
        <v>0</v>
      </c>
      <c r="Y39" s="122">
        <v>-2.0782345854681256E-7</v>
      </c>
      <c r="Z39" s="122">
        <v>-7.629033199385627E-6</v>
      </c>
      <c r="AA39" s="122">
        <v>-8.3454425972218913E-7</v>
      </c>
      <c r="AB39" s="122">
        <v>-2.2179488834876101E-5</v>
      </c>
      <c r="AC39" s="122">
        <v>-1.2511799800514326E-5</v>
      </c>
      <c r="AD39" s="122">
        <v>-9.4766407948011143E-8</v>
      </c>
      <c r="AE39" s="122">
        <v>-5.835408310329727E-6</v>
      </c>
      <c r="AF39" s="122">
        <v>-6.3139362586897032E-6</v>
      </c>
      <c r="AG39" s="122">
        <v>-3.374839520299584E-5</v>
      </c>
      <c r="AH39" s="122">
        <v>-2.6271666617881316E-6</v>
      </c>
      <c r="AI39" s="124">
        <v>-9.4249299426872543E-6</v>
      </c>
      <c r="AJ39" s="122">
        <v>-3.9816864871779499E-6</v>
      </c>
      <c r="AK39" s="122">
        <v>9.3212944904342028E-5</v>
      </c>
      <c r="AL39" s="122">
        <v>-8.2671138718820392E-6</v>
      </c>
      <c r="AM39" s="122">
        <v>1</v>
      </c>
      <c r="AN39" s="122">
        <v>0</v>
      </c>
      <c r="AO39" s="122">
        <v>0.29498497571262938</v>
      </c>
      <c r="AP39" s="122">
        <v>5.529819513485198E-3</v>
      </c>
      <c r="AQ39" s="122">
        <v>-7.9768297186309015E-6</v>
      </c>
      <c r="AR39" s="122">
        <v>2.3027889253896683E-5</v>
      </c>
      <c r="AS39" s="122">
        <v>3.2284801576964821E-4</v>
      </c>
      <c r="AT39" s="122">
        <v>-3.483155628970433E-3</v>
      </c>
      <c r="AU39" s="122">
        <v>-1.2844020290614654E-4</v>
      </c>
      <c r="AV39" s="122">
        <v>8.6695487029064941E-5</v>
      </c>
      <c r="AW39" s="122">
        <v>-3.4892050879762904E-4</v>
      </c>
      <c r="AX39" s="122">
        <v>-1.4250251618585858E-5</v>
      </c>
      <c r="AY39" s="122">
        <v>-1.3606262248542826E-5</v>
      </c>
      <c r="AZ39" s="122">
        <v>7.3280296848167496E-5</v>
      </c>
      <c r="BA39" s="122">
        <v>-9.9189114860317703E-4</v>
      </c>
      <c r="BB39" s="122">
        <v>1.1798319731606388E-4</v>
      </c>
      <c r="BC39" s="122">
        <v>-1.0809044922563992E-3</v>
      </c>
      <c r="BD39" s="122">
        <v>-1.0993510549825471E-5</v>
      </c>
      <c r="BE39" s="122">
        <v>3.8113354839995602E-5</v>
      </c>
      <c r="BF39" s="122">
        <v>0</v>
      </c>
      <c r="BG39" s="122">
        <v>-1.4296835354046088E-3</v>
      </c>
      <c r="BH39" s="122">
        <v>8.184007680868638E-4</v>
      </c>
      <c r="BI39" s="122">
        <v>1.8855726629837556E-3</v>
      </c>
      <c r="BJ39" s="122">
        <v>3.7489801802584083E-4</v>
      </c>
      <c r="BK39" s="122">
        <v>-6.1093163914776043E-4</v>
      </c>
      <c r="BL39" s="124">
        <v>-2.4746084828745861E-6</v>
      </c>
      <c r="BM39" s="124">
        <v>4.1530414457387781E-6</v>
      </c>
      <c r="BN39" s="122">
        <v>-6.8823186328149293E-4</v>
      </c>
      <c r="BO39" s="122">
        <v>-1.5189567785587037E-4</v>
      </c>
      <c r="BP39" s="122">
        <v>2.2669882800486108E-4</v>
      </c>
      <c r="BQ39" s="122">
        <v>-1.3323204171327127E-5</v>
      </c>
      <c r="BR39" s="122">
        <v>-4.0356948712463825E-5</v>
      </c>
      <c r="BS39" s="122">
        <v>-3.6995648656316601E-5</v>
      </c>
      <c r="BT39" s="122">
        <v>-4.2303091458453867E-6</v>
      </c>
      <c r="BU39" s="122">
        <v>-7.1822948788501467E-6</v>
      </c>
      <c r="BV39" s="122">
        <v>-3.9230957575015887E-6</v>
      </c>
      <c r="BW39" s="122">
        <v>-4.6571010924097234E-6</v>
      </c>
      <c r="BX39" s="122">
        <v>-1.3101409802721131E-5</v>
      </c>
      <c r="BY39" s="122">
        <v>-1.158801553023909E-5</v>
      </c>
      <c r="BZ39" s="122">
        <v>-1.4960068488473692E-5</v>
      </c>
      <c r="CA39" s="122">
        <v>-2.6191683538852118E-6</v>
      </c>
      <c r="CB39" s="122">
        <v>-1.5948418561029468E-5</v>
      </c>
      <c r="CC39" s="122">
        <v>9.6241731718757799E-5</v>
      </c>
      <c r="CD39" s="122">
        <v>-3.4339955474237093E-6</v>
      </c>
      <c r="CE39" s="122">
        <v>-4.8259857880045847E-6</v>
      </c>
      <c r="CF39" s="122">
        <v>-1.2739516468000478E-5</v>
      </c>
      <c r="CG39" s="122">
        <v>-1.9579110829840768E-5</v>
      </c>
      <c r="CH39" s="122">
        <v>-2.0669499457843363E-6</v>
      </c>
      <c r="CI39" s="122">
        <v>-7.5809798402949535E-6</v>
      </c>
      <c r="CJ39" s="122">
        <v>-1.4494828982640122E-5</v>
      </c>
      <c r="CK39" s="122">
        <v>-3.7499002939050805E-6</v>
      </c>
      <c r="CL39" s="122">
        <v>-8.0721210938364403E-6</v>
      </c>
      <c r="CM39" s="122">
        <v>-3.7829205416224198E-6</v>
      </c>
      <c r="CN39" s="122">
        <v>-9.3054359797810347E-6</v>
      </c>
      <c r="CO39" s="122">
        <v>-7.2015180783948962E-6</v>
      </c>
      <c r="CP39" s="122">
        <v>-5.8222789481548355E-6</v>
      </c>
      <c r="CQ39" s="122">
        <v>-4.7820863722381641E-6</v>
      </c>
      <c r="CR39" s="122">
        <v>-5.3561119072307821E-6</v>
      </c>
      <c r="CS39" s="122">
        <v>-5.1350363855627409E-6</v>
      </c>
      <c r="CT39" s="122">
        <v>-3.6058109702665105E-6</v>
      </c>
      <c r="CU39" s="122">
        <v>-4.8257807147216455E-6</v>
      </c>
      <c r="CV39" s="122">
        <v>-4.9811757971430266E-6</v>
      </c>
      <c r="CW39" s="122">
        <v>-5.7542539499181598E-6</v>
      </c>
      <c r="CX39" s="122">
        <v>8.1131698920357695E-6</v>
      </c>
      <c r="CY39" s="122">
        <v>-2.5157188243206494E-6</v>
      </c>
      <c r="CZ39" s="122">
        <v>-6.5145414769401068E-6</v>
      </c>
      <c r="DA39" s="122">
        <v>-6.2907754152297664E-6</v>
      </c>
      <c r="DB39" s="122">
        <v>-8.3914136852872113E-6</v>
      </c>
      <c r="DC39" s="122">
        <v>-7.5291993849742676E-6</v>
      </c>
      <c r="DD39" s="122">
        <v>-2.5313337688401977E-6</v>
      </c>
      <c r="DE39" s="122">
        <v>-9.3399001918238637E-6</v>
      </c>
      <c r="DF39" s="122">
        <v>-2.113109717261122E-5</v>
      </c>
      <c r="DG39" s="122">
        <v>-2.1563779547021264E-6</v>
      </c>
      <c r="DH39" s="122">
        <v>1.2951009264117117</v>
      </c>
      <c r="DI39" s="127">
        <v>1.0056311691844082</v>
      </c>
    </row>
    <row r="40" spans="2:113" x14ac:dyDescent="0.15">
      <c r="B40" s="274" t="s">
        <v>53</v>
      </c>
      <c r="C40" s="261" t="s">
        <v>339</v>
      </c>
      <c r="D40" s="122">
        <v>0</v>
      </c>
      <c r="E40" s="122">
        <v>0</v>
      </c>
      <c r="F40" s="122">
        <v>0</v>
      </c>
      <c r="G40" s="122">
        <v>0</v>
      </c>
      <c r="H40" s="122">
        <v>0</v>
      </c>
      <c r="I40" s="122">
        <v>0</v>
      </c>
      <c r="J40" s="122">
        <v>0</v>
      </c>
      <c r="K40" s="122">
        <v>0</v>
      </c>
      <c r="L40" s="122">
        <v>0</v>
      </c>
      <c r="M40" s="122">
        <v>0</v>
      </c>
      <c r="N40" s="122">
        <v>0</v>
      </c>
      <c r="O40" s="122">
        <v>0</v>
      </c>
      <c r="P40" s="122">
        <v>0</v>
      </c>
      <c r="Q40" s="122">
        <v>0</v>
      </c>
      <c r="R40" s="122">
        <v>0</v>
      </c>
      <c r="S40" s="122">
        <v>0</v>
      </c>
      <c r="T40" s="122">
        <v>0</v>
      </c>
      <c r="U40" s="122">
        <v>0</v>
      </c>
      <c r="V40" s="124">
        <v>0</v>
      </c>
      <c r="W40" s="122">
        <v>0</v>
      </c>
      <c r="X40" s="122">
        <v>0</v>
      </c>
      <c r="Y40" s="122">
        <v>0</v>
      </c>
      <c r="Z40" s="122">
        <v>0</v>
      </c>
      <c r="AA40" s="122">
        <v>0</v>
      </c>
      <c r="AB40" s="122">
        <v>0</v>
      </c>
      <c r="AC40" s="122">
        <v>0</v>
      </c>
      <c r="AD40" s="122">
        <v>0</v>
      </c>
      <c r="AE40" s="122">
        <v>0</v>
      </c>
      <c r="AF40" s="122">
        <v>0</v>
      </c>
      <c r="AG40" s="122">
        <v>0</v>
      </c>
      <c r="AH40" s="122">
        <v>0</v>
      </c>
      <c r="AI40" s="124">
        <v>0</v>
      </c>
      <c r="AJ40" s="122">
        <v>0</v>
      </c>
      <c r="AK40" s="122">
        <v>0</v>
      </c>
      <c r="AL40" s="122">
        <v>0</v>
      </c>
      <c r="AM40" s="122">
        <v>0</v>
      </c>
      <c r="AN40" s="122">
        <v>1</v>
      </c>
      <c r="AO40" s="122">
        <v>0</v>
      </c>
      <c r="AP40" s="122">
        <v>0</v>
      </c>
      <c r="AQ40" s="122">
        <v>0</v>
      </c>
      <c r="AR40" s="122">
        <v>0</v>
      </c>
      <c r="AS40" s="122">
        <v>0</v>
      </c>
      <c r="AT40" s="122">
        <v>0</v>
      </c>
      <c r="AU40" s="122">
        <v>0</v>
      </c>
      <c r="AV40" s="122">
        <v>0</v>
      </c>
      <c r="AW40" s="122">
        <v>0</v>
      </c>
      <c r="AX40" s="122">
        <v>0</v>
      </c>
      <c r="AY40" s="122">
        <v>0</v>
      </c>
      <c r="AZ40" s="122">
        <v>0</v>
      </c>
      <c r="BA40" s="122">
        <v>0</v>
      </c>
      <c r="BB40" s="122">
        <v>0</v>
      </c>
      <c r="BC40" s="122">
        <v>0</v>
      </c>
      <c r="BD40" s="122">
        <v>0</v>
      </c>
      <c r="BE40" s="122">
        <v>0</v>
      </c>
      <c r="BF40" s="122">
        <v>0</v>
      </c>
      <c r="BG40" s="122">
        <v>0</v>
      </c>
      <c r="BH40" s="122">
        <v>0</v>
      </c>
      <c r="BI40" s="122">
        <v>0</v>
      </c>
      <c r="BJ40" s="122">
        <v>0</v>
      </c>
      <c r="BK40" s="122">
        <v>0</v>
      </c>
      <c r="BL40" s="124">
        <v>0</v>
      </c>
      <c r="BM40" s="124">
        <v>0</v>
      </c>
      <c r="BN40" s="122">
        <v>0</v>
      </c>
      <c r="BO40" s="122">
        <v>0</v>
      </c>
      <c r="BP40" s="122">
        <v>0</v>
      </c>
      <c r="BQ40" s="122">
        <v>0</v>
      </c>
      <c r="BR40" s="122">
        <v>0</v>
      </c>
      <c r="BS40" s="122">
        <v>0</v>
      </c>
      <c r="BT40" s="122">
        <v>0</v>
      </c>
      <c r="BU40" s="122">
        <v>0</v>
      </c>
      <c r="BV40" s="122">
        <v>0</v>
      </c>
      <c r="BW40" s="122">
        <v>0</v>
      </c>
      <c r="BX40" s="122">
        <v>0</v>
      </c>
      <c r="BY40" s="122">
        <v>0</v>
      </c>
      <c r="BZ40" s="122">
        <v>0</v>
      </c>
      <c r="CA40" s="122">
        <v>0</v>
      </c>
      <c r="CB40" s="122">
        <v>0</v>
      </c>
      <c r="CC40" s="122">
        <v>0</v>
      </c>
      <c r="CD40" s="122">
        <v>0</v>
      </c>
      <c r="CE40" s="122">
        <v>0</v>
      </c>
      <c r="CF40" s="122">
        <v>0</v>
      </c>
      <c r="CG40" s="122">
        <v>0</v>
      </c>
      <c r="CH40" s="122">
        <v>0</v>
      </c>
      <c r="CI40" s="122">
        <v>0</v>
      </c>
      <c r="CJ40" s="122">
        <v>0</v>
      </c>
      <c r="CK40" s="122">
        <v>0</v>
      </c>
      <c r="CL40" s="122">
        <v>0</v>
      </c>
      <c r="CM40" s="122">
        <v>0</v>
      </c>
      <c r="CN40" s="122">
        <v>0</v>
      </c>
      <c r="CO40" s="122">
        <v>0</v>
      </c>
      <c r="CP40" s="122">
        <v>0</v>
      </c>
      <c r="CQ40" s="122">
        <v>0</v>
      </c>
      <c r="CR40" s="122">
        <v>0</v>
      </c>
      <c r="CS40" s="122">
        <v>0</v>
      </c>
      <c r="CT40" s="122">
        <v>0</v>
      </c>
      <c r="CU40" s="122">
        <v>0</v>
      </c>
      <c r="CV40" s="122">
        <v>0</v>
      </c>
      <c r="CW40" s="122">
        <v>0</v>
      </c>
      <c r="CX40" s="122">
        <v>0</v>
      </c>
      <c r="CY40" s="122">
        <v>0</v>
      </c>
      <c r="CZ40" s="122">
        <v>0</v>
      </c>
      <c r="DA40" s="122">
        <v>0</v>
      </c>
      <c r="DB40" s="122">
        <v>0</v>
      </c>
      <c r="DC40" s="122">
        <v>0</v>
      </c>
      <c r="DD40" s="122">
        <v>0</v>
      </c>
      <c r="DE40" s="122">
        <v>0</v>
      </c>
      <c r="DF40" s="122">
        <v>0</v>
      </c>
      <c r="DG40" s="122">
        <v>0</v>
      </c>
      <c r="DH40" s="122">
        <v>1</v>
      </c>
      <c r="DI40" s="127">
        <v>0.77648864939867923</v>
      </c>
    </row>
    <row r="41" spans="2:113" x14ac:dyDescent="0.15">
      <c r="B41" s="274" t="s">
        <v>100</v>
      </c>
      <c r="C41" s="261" t="s">
        <v>809</v>
      </c>
      <c r="D41" s="122">
        <v>8.6673546085112088E-6</v>
      </c>
      <c r="E41" s="122">
        <v>3.8930629655703779E-6</v>
      </c>
      <c r="F41" s="122">
        <v>1.161542557225039E-5</v>
      </c>
      <c r="G41" s="122">
        <v>3.6042653067324142E-6</v>
      </c>
      <c r="H41" s="122">
        <v>1.0777110533462236E-5</v>
      </c>
      <c r="I41" s="122">
        <v>0</v>
      </c>
      <c r="J41" s="122">
        <v>2.1235931108650667E-5</v>
      </c>
      <c r="K41" s="122">
        <v>3.7620029857037589E-6</v>
      </c>
      <c r="L41" s="122">
        <v>1.581487580919534E-5</v>
      </c>
      <c r="M41" s="122">
        <v>2.6376902274206802E-6</v>
      </c>
      <c r="N41" s="122">
        <v>0</v>
      </c>
      <c r="O41" s="122">
        <v>3.9780657857416552E-6</v>
      </c>
      <c r="P41" s="122">
        <v>3.8546973263922156E-6</v>
      </c>
      <c r="Q41" s="122">
        <v>7.261689222940312E-6</v>
      </c>
      <c r="R41" s="122">
        <v>1.7125149537151066E-4</v>
      </c>
      <c r="S41" s="122">
        <v>4.3700962142629918E-6</v>
      </c>
      <c r="T41" s="122">
        <v>2.5860631905287266E-6</v>
      </c>
      <c r="U41" s="122">
        <v>2.2873774262071194E-6</v>
      </c>
      <c r="V41" s="124">
        <v>3.5597397407299642E-6</v>
      </c>
      <c r="W41" s="122">
        <v>6.5702639209609945E-6</v>
      </c>
      <c r="X41" s="122">
        <v>0</v>
      </c>
      <c r="Y41" s="122">
        <v>4.1963934594841245E-6</v>
      </c>
      <c r="Z41" s="122">
        <v>2.7326400449284272E-6</v>
      </c>
      <c r="AA41" s="122">
        <v>7.80057822432717E-7</v>
      </c>
      <c r="AB41" s="122">
        <v>6.5963119573291298E-6</v>
      </c>
      <c r="AC41" s="122">
        <v>3.9411398279964826E-6</v>
      </c>
      <c r="AD41" s="122">
        <v>4.0129084372409585E-8</v>
      </c>
      <c r="AE41" s="122">
        <v>4.775017551560734E-6</v>
      </c>
      <c r="AF41" s="122">
        <v>6.735046293228726E-6</v>
      </c>
      <c r="AG41" s="122">
        <v>1.0425654573749229E-5</v>
      </c>
      <c r="AH41" s="122">
        <v>5.7973436843269791E-5</v>
      </c>
      <c r="AI41" s="124">
        <v>8.4058573507283263E-6</v>
      </c>
      <c r="AJ41" s="122">
        <v>2.2944962575135758E-5</v>
      </c>
      <c r="AK41" s="122">
        <v>4.0193245602743226E-4</v>
      </c>
      <c r="AL41" s="122">
        <v>3.3887078359709972E-5</v>
      </c>
      <c r="AM41" s="122">
        <v>0</v>
      </c>
      <c r="AN41" s="122">
        <v>0</v>
      </c>
      <c r="AO41" s="122">
        <v>1.0014295869600383</v>
      </c>
      <c r="AP41" s="122">
        <v>1.9693602468074559E-6</v>
      </c>
      <c r="AQ41" s="122">
        <v>6.0649865877053473E-6</v>
      </c>
      <c r="AR41" s="122">
        <v>4.4179106438067737E-6</v>
      </c>
      <c r="AS41" s="122">
        <v>3.6172913754177766E-3</v>
      </c>
      <c r="AT41" s="122">
        <v>7.7113167054434822E-4</v>
      </c>
      <c r="AU41" s="122">
        <v>4.0621170726426632E-3</v>
      </c>
      <c r="AV41" s="122">
        <v>4.7822300345557942E-3</v>
      </c>
      <c r="AW41" s="122">
        <v>5.166479806474573E-4</v>
      </c>
      <c r="AX41" s="122">
        <v>1.0454585851001231E-5</v>
      </c>
      <c r="AY41" s="122">
        <v>7.3147891021850753E-5</v>
      </c>
      <c r="AZ41" s="122">
        <v>2.8543465652997478E-3</v>
      </c>
      <c r="BA41" s="122">
        <v>2.4665082429187505E-4</v>
      </c>
      <c r="BB41" s="122">
        <v>5.1014015731944769E-4</v>
      </c>
      <c r="BC41" s="122">
        <v>2.8932345005838408E-4</v>
      </c>
      <c r="BD41" s="122">
        <v>8.5311497045174195E-5</v>
      </c>
      <c r="BE41" s="122">
        <v>3.3632717478555618E-4</v>
      </c>
      <c r="BF41" s="122">
        <v>0</v>
      </c>
      <c r="BG41" s="122">
        <v>3.5435885818688336E-4</v>
      </c>
      <c r="BH41" s="122">
        <v>4.2507299701096991E-3</v>
      </c>
      <c r="BI41" s="122">
        <v>1.174680534667338E-2</v>
      </c>
      <c r="BJ41" s="122">
        <v>2.2602407167825454E-3</v>
      </c>
      <c r="BK41" s="122">
        <v>3.0595867664545825E-4</v>
      </c>
      <c r="BL41" s="124">
        <v>4.3456926059545815E-6</v>
      </c>
      <c r="BM41" s="124">
        <v>1.3729362533587895E-4</v>
      </c>
      <c r="BN41" s="122">
        <v>1.698960458669249E-4</v>
      </c>
      <c r="BO41" s="122">
        <v>2.0776139718999004E-4</v>
      </c>
      <c r="BP41" s="122">
        <v>1.2641115790021295E-3</v>
      </c>
      <c r="BQ41" s="122">
        <v>1.537001329074088E-5</v>
      </c>
      <c r="BR41" s="122">
        <v>1.1166682698715342E-5</v>
      </c>
      <c r="BS41" s="122">
        <v>2.7158269041158221E-5</v>
      </c>
      <c r="BT41" s="122">
        <v>5.4629839465874259E-6</v>
      </c>
      <c r="BU41" s="122">
        <v>4.0258924668784717E-6</v>
      </c>
      <c r="BV41" s="122">
        <v>2.666612104716201E-6</v>
      </c>
      <c r="BW41" s="122">
        <v>2.38608926044296E-6</v>
      </c>
      <c r="BX41" s="122">
        <v>4.3140868255875468E-6</v>
      </c>
      <c r="BY41" s="122">
        <v>3.0285097520455226E-6</v>
      </c>
      <c r="BZ41" s="122">
        <v>1.180365942319947E-5</v>
      </c>
      <c r="CA41" s="122">
        <v>5.0517294919424679E-6</v>
      </c>
      <c r="CB41" s="122">
        <v>3.0577591754354457E-5</v>
      </c>
      <c r="CC41" s="122">
        <v>6.1638733230838863E-4</v>
      </c>
      <c r="CD41" s="122">
        <v>1.5659669686156915E-5</v>
      </c>
      <c r="CE41" s="122">
        <v>3.2533663011957431E-6</v>
      </c>
      <c r="CF41" s="122">
        <v>5.3945817117870633E-6</v>
      </c>
      <c r="CG41" s="122">
        <v>7.4784880626421837E-6</v>
      </c>
      <c r="CH41" s="122">
        <v>1.7973011130562274E-6</v>
      </c>
      <c r="CI41" s="122">
        <v>4.4410654399895338E-6</v>
      </c>
      <c r="CJ41" s="122">
        <v>6.1336288302758589E-6</v>
      </c>
      <c r="CK41" s="122">
        <v>4.5703674190397199E-6</v>
      </c>
      <c r="CL41" s="122">
        <v>4.0382694781369995E-6</v>
      </c>
      <c r="CM41" s="122">
        <v>2.9691646547556641E-6</v>
      </c>
      <c r="CN41" s="122">
        <v>1.1944830241568359E-5</v>
      </c>
      <c r="CO41" s="122">
        <v>4.5979758378407354E-6</v>
      </c>
      <c r="CP41" s="122">
        <v>5.9933532303253378E-6</v>
      </c>
      <c r="CQ41" s="122">
        <v>4.2179995401471581E-6</v>
      </c>
      <c r="CR41" s="122">
        <v>5.8288057664888989E-6</v>
      </c>
      <c r="CS41" s="122">
        <v>5.5484026738573201E-6</v>
      </c>
      <c r="CT41" s="122">
        <v>4.5999360327021556E-6</v>
      </c>
      <c r="CU41" s="122">
        <v>5.5118396820519062E-6</v>
      </c>
      <c r="CV41" s="122">
        <v>2.0410035186361192E-5</v>
      </c>
      <c r="CW41" s="122">
        <v>3.3336708165299364E-6</v>
      </c>
      <c r="CX41" s="122">
        <v>1.5271955114769809E-4</v>
      </c>
      <c r="CY41" s="122">
        <v>2.0787725357031308E-6</v>
      </c>
      <c r="CZ41" s="122">
        <v>1.0945304728197817E-5</v>
      </c>
      <c r="DA41" s="122">
        <v>7.1389297677313965E-6</v>
      </c>
      <c r="DB41" s="122">
        <v>5.0257196284577473E-6</v>
      </c>
      <c r="DC41" s="122">
        <v>5.8683355751410498E-6</v>
      </c>
      <c r="DD41" s="122">
        <v>2.8649831887014971E-6</v>
      </c>
      <c r="DE41" s="122">
        <v>9.3477838948189723E-6</v>
      </c>
      <c r="DF41" s="122">
        <v>2.1905735588414542E-5</v>
      </c>
      <c r="DG41" s="122">
        <v>4.7015659528597571E-5</v>
      </c>
      <c r="DH41" s="122">
        <v>1.0422837877741375</v>
      </c>
      <c r="DI41" s="127">
        <v>0.80932153065887968</v>
      </c>
    </row>
    <row r="42" spans="2:113" x14ac:dyDescent="0.15">
      <c r="B42" s="274" t="s">
        <v>101</v>
      </c>
      <c r="C42" s="261" t="s">
        <v>345</v>
      </c>
      <c r="D42" s="122">
        <v>3.0348193545456248E-5</v>
      </c>
      <c r="E42" s="122">
        <v>1.293214951566749E-5</v>
      </c>
      <c r="F42" s="122">
        <v>2.5003046774438737E-5</v>
      </c>
      <c r="G42" s="122">
        <v>1.0303956532322422E-5</v>
      </c>
      <c r="H42" s="122">
        <v>1.3551176088894362E-5</v>
      </c>
      <c r="I42" s="122">
        <v>0</v>
      </c>
      <c r="J42" s="122">
        <v>6.7326863338585001E-5</v>
      </c>
      <c r="K42" s="122">
        <v>2.6559071324214226E-5</v>
      </c>
      <c r="L42" s="122">
        <v>2.1994154537633331E-4</v>
      </c>
      <c r="M42" s="122">
        <v>9.6493189304492603E-6</v>
      </c>
      <c r="N42" s="122">
        <v>0</v>
      </c>
      <c r="O42" s="122">
        <v>1.3413126856168475E-5</v>
      </c>
      <c r="P42" s="122">
        <v>1.6394568656829232E-5</v>
      </c>
      <c r="Q42" s="122">
        <v>7.0768410487188617E-5</v>
      </c>
      <c r="R42" s="122">
        <v>1.3359735699857546E-2</v>
      </c>
      <c r="S42" s="122">
        <v>2.0807306775820634E-5</v>
      </c>
      <c r="T42" s="122">
        <v>1.6395468855656456E-5</v>
      </c>
      <c r="U42" s="122">
        <v>9.8774099815751923E-6</v>
      </c>
      <c r="V42" s="124">
        <v>1.1886482374166445E-5</v>
      </c>
      <c r="W42" s="122">
        <v>4.6068308514251642E-5</v>
      </c>
      <c r="X42" s="122">
        <v>0</v>
      </c>
      <c r="Y42" s="122">
        <v>6.3643457701377597E-6</v>
      </c>
      <c r="Z42" s="122">
        <v>1.5308635860879907E-5</v>
      </c>
      <c r="AA42" s="122">
        <v>2.5048383055846061E-6</v>
      </c>
      <c r="AB42" s="122">
        <v>8.2718906420640439E-5</v>
      </c>
      <c r="AC42" s="122">
        <v>4.2441317562865221E-5</v>
      </c>
      <c r="AD42" s="122">
        <v>2.3510539298684559E-7</v>
      </c>
      <c r="AE42" s="122">
        <v>1.7712029808185169E-5</v>
      </c>
      <c r="AF42" s="122">
        <v>3.5103056315550936E-5</v>
      </c>
      <c r="AG42" s="122">
        <v>1.2276331075123298E-4</v>
      </c>
      <c r="AH42" s="122">
        <v>6.6011889104658782E-5</v>
      </c>
      <c r="AI42" s="124">
        <v>3.205285492350563E-5</v>
      </c>
      <c r="AJ42" s="122">
        <v>3.9952578275068645E-4</v>
      </c>
      <c r="AK42" s="122">
        <v>3.4622095264535914E-4</v>
      </c>
      <c r="AL42" s="122">
        <v>2.2888388157371999E-4</v>
      </c>
      <c r="AM42" s="122">
        <v>0</v>
      </c>
      <c r="AN42" s="122">
        <v>0</v>
      </c>
      <c r="AO42" s="122">
        <v>2.717346390960198E-4</v>
      </c>
      <c r="AP42" s="122">
        <v>1.0000067599404467</v>
      </c>
      <c r="AQ42" s="122">
        <v>3.0049239295312637E-5</v>
      </c>
      <c r="AR42" s="122">
        <v>2.7010932970074878E-4</v>
      </c>
      <c r="AS42" s="122">
        <v>1.945146115973026E-2</v>
      </c>
      <c r="AT42" s="122">
        <v>1.276215484718563E-2</v>
      </c>
      <c r="AU42" s="122">
        <v>3.7613082366142214E-3</v>
      </c>
      <c r="AV42" s="122">
        <v>3.759690666899173E-3</v>
      </c>
      <c r="AW42" s="122">
        <v>1.2574261113487879E-3</v>
      </c>
      <c r="AX42" s="122">
        <v>1.0537711276571916E-4</v>
      </c>
      <c r="AY42" s="122">
        <v>1.1344212107079015E-3</v>
      </c>
      <c r="AZ42" s="122">
        <v>3.8205951327737377E-3</v>
      </c>
      <c r="BA42" s="122">
        <v>5.4609140084527635E-3</v>
      </c>
      <c r="BB42" s="122">
        <v>1.2474143080639066E-4</v>
      </c>
      <c r="BC42" s="122">
        <v>1.6165310356604133E-3</v>
      </c>
      <c r="BD42" s="122">
        <v>1.8387641781590751E-3</v>
      </c>
      <c r="BE42" s="122">
        <v>3.2183661393707559E-4</v>
      </c>
      <c r="BF42" s="122">
        <v>0</v>
      </c>
      <c r="BG42" s="122">
        <v>1.1046188024115163E-3</v>
      </c>
      <c r="BH42" s="122">
        <v>1.8408293208362154E-3</v>
      </c>
      <c r="BI42" s="122">
        <v>9.2272923278099387E-3</v>
      </c>
      <c r="BJ42" s="122">
        <v>3.2249035255945604E-3</v>
      </c>
      <c r="BK42" s="122">
        <v>4.2900046069528137E-4</v>
      </c>
      <c r="BL42" s="124">
        <v>1.1747658894085771E-5</v>
      </c>
      <c r="BM42" s="124">
        <v>5.4947296829333501E-4</v>
      </c>
      <c r="BN42" s="122">
        <v>9.9578677532384725E-4</v>
      </c>
      <c r="BO42" s="122">
        <v>3.042307121191236E-4</v>
      </c>
      <c r="BP42" s="122">
        <v>4.5497349759526193E-4</v>
      </c>
      <c r="BQ42" s="122">
        <v>4.0247996049383356E-5</v>
      </c>
      <c r="BR42" s="122">
        <v>6.5751089870955067E-5</v>
      </c>
      <c r="BS42" s="122">
        <v>7.8991615340429249E-5</v>
      </c>
      <c r="BT42" s="122">
        <v>1.8867135230973745E-5</v>
      </c>
      <c r="BU42" s="122">
        <v>2.1650895416777326E-5</v>
      </c>
      <c r="BV42" s="122">
        <v>1.3762360872812679E-5</v>
      </c>
      <c r="BW42" s="122">
        <v>1.0528530112475504E-5</v>
      </c>
      <c r="BX42" s="122">
        <v>2.5402532240197551E-5</v>
      </c>
      <c r="BY42" s="122">
        <v>1.8460174272487388E-5</v>
      </c>
      <c r="BZ42" s="122">
        <v>3.7179799479203438E-5</v>
      </c>
      <c r="CA42" s="122">
        <v>1.4252231914691915E-5</v>
      </c>
      <c r="CB42" s="122">
        <v>6.2879733603566585E-5</v>
      </c>
      <c r="CC42" s="122">
        <v>4.8935657062169923E-4</v>
      </c>
      <c r="CD42" s="122">
        <v>3.1468082961829698E-5</v>
      </c>
      <c r="CE42" s="122">
        <v>1.4128728140500674E-5</v>
      </c>
      <c r="CF42" s="122">
        <v>3.1605387294143011E-5</v>
      </c>
      <c r="CG42" s="122">
        <v>4.3110744925548071E-5</v>
      </c>
      <c r="CH42" s="122">
        <v>5.676983362833807E-6</v>
      </c>
      <c r="CI42" s="122">
        <v>2.2944576850383567E-5</v>
      </c>
      <c r="CJ42" s="122">
        <v>2.7410203344030897E-5</v>
      </c>
      <c r="CK42" s="122">
        <v>1.3524235070370673E-5</v>
      </c>
      <c r="CL42" s="122">
        <v>2.1623164951760112E-5</v>
      </c>
      <c r="CM42" s="122">
        <v>1.2470377442234886E-5</v>
      </c>
      <c r="CN42" s="122">
        <v>3.575984070425937E-5</v>
      </c>
      <c r="CO42" s="122">
        <v>1.8104635740459996E-5</v>
      </c>
      <c r="CP42" s="122">
        <v>2.139893032232814E-5</v>
      </c>
      <c r="CQ42" s="122">
        <v>1.6558507766986911E-5</v>
      </c>
      <c r="CR42" s="122">
        <v>1.7312113304881631E-5</v>
      </c>
      <c r="CS42" s="122">
        <v>2.4137168050273319E-5</v>
      </c>
      <c r="CT42" s="122">
        <v>1.5303937403881883E-5</v>
      </c>
      <c r="CU42" s="122">
        <v>4.0923177163104825E-5</v>
      </c>
      <c r="CV42" s="122">
        <v>3.9771457040826432E-5</v>
      </c>
      <c r="CW42" s="122">
        <v>1.3280686407584493E-5</v>
      </c>
      <c r="CX42" s="122">
        <v>2.0553591185856765E-4</v>
      </c>
      <c r="CY42" s="122">
        <v>9.4546744503883906E-6</v>
      </c>
      <c r="CZ42" s="122">
        <v>2.6304832604271431E-5</v>
      </c>
      <c r="DA42" s="122">
        <v>2.6172165463373742E-5</v>
      </c>
      <c r="DB42" s="122">
        <v>2.552680239995613E-5</v>
      </c>
      <c r="DC42" s="122">
        <v>2.4786903359925085E-5</v>
      </c>
      <c r="DD42" s="122">
        <v>7.8867840393406435E-6</v>
      </c>
      <c r="DE42" s="122">
        <v>3.3063694758775845E-5</v>
      </c>
      <c r="DF42" s="122">
        <v>3.3039281634978705E-5</v>
      </c>
      <c r="DG42" s="122">
        <v>1.1408951613472286E-4</v>
      </c>
      <c r="DH42" s="122">
        <v>1.0913852441241016</v>
      </c>
      <c r="DI42" s="127">
        <v>0.8474482541835715</v>
      </c>
    </row>
    <row r="43" spans="2:113" x14ac:dyDescent="0.15">
      <c r="B43" s="275" t="s">
        <v>102</v>
      </c>
      <c r="C43" s="262" t="s">
        <v>347</v>
      </c>
      <c r="D43" s="123">
        <v>2.0943488563976272E-7</v>
      </c>
      <c r="E43" s="123">
        <v>7.0870084746475762E-8</v>
      </c>
      <c r="F43" s="123">
        <v>2.0421788758797152E-7</v>
      </c>
      <c r="G43" s="123">
        <v>5.9564089866264243E-8</v>
      </c>
      <c r="H43" s="123">
        <v>6.3350389896174837E-8</v>
      </c>
      <c r="I43" s="123">
        <v>0</v>
      </c>
      <c r="J43" s="123">
        <v>2.7823054922507715E-7</v>
      </c>
      <c r="K43" s="123">
        <v>3.0631911191265112E-7</v>
      </c>
      <c r="L43" s="123">
        <v>1.0190978202104748E-6</v>
      </c>
      <c r="M43" s="123">
        <v>6.6459797283808109E-8</v>
      </c>
      <c r="N43" s="123">
        <v>0</v>
      </c>
      <c r="O43" s="123">
        <v>7.9630851025638664E-8</v>
      </c>
      <c r="P43" s="123">
        <v>1.9468867252182813E-7</v>
      </c>
      <c r="Q43" s="123">
        <v>3.4956703056787921E-7</v>
      </c>
      <c r="R43" s="123">
        <v>3.4729009153852317E-6</v>
      </c>
      <c r="S43" s="123">
        <v>8.7142882815043355E-8</v>
      </c>
      <c r="T43" s="123">
        <v>7.069117595755114E-8</v>
      </c>
      <c r="U43" s="123">
        <v>-1.9639494635526483E-6</v>
      </c>
      <c r="V43" s="133">
        <v>2.0624284436578069E-7</v>
      </c>
      <c r="W43" s="123">
        <v>7.7934683993505528E-5</v>
      </c>
      <c r="X43" s="123">
        <v>0</v>
      </c>
      <c r="Y43" s="123">
        <v>3.9054751546895225E-8</v>
      </c>
      <c r="Z43" s="123">
        <v>7.0160278611298943E-8</v>
      </c>
      <c r="AA43" s="123">
        <v>1.5612927649676605E-8</v>
      </c>
      <c r="AB43" s="123">
        <v>6.365443674645014E-7</v>
      </c>
      <c r="AC43" s="123">
        <v>7.7306207918538277E-6</v>
      </c>
      <c r="AD43" s="123">
        <v>8.1159823772121687E-10</v>
      </c>
      <c r="AE43" s="123">
        <v>3.6310300059128124E-7</v>
      </c>
      <c r="AF43" s="123">
        <v>1.8564827785604397E-6</v>
      </c>
      <c r="AG43" s="123">
        <v>5.5513353896322701E-7</v>
      </c>
      <c r="AH43" s="123">
        <v>5.1139903201632589E-7</v>
      </c>
      <c r="AI43" s="133">
        <v>2.2983854392033993E-5</v>
      </c>
      <c r="AJ43" s="123">
        <v>5.8160124710353277E-7</v>
      </c>
      <c r="AK43" s="123">
        <v>7.2290213085837956E-5</v>
      </c>
      <c r="AL43" s="123">
        <v>2.4680912118252758E-5</v>
      </c>
      <c r="AM43" s="123">
        <v>0</v>
      </c>
      <c r="AN43" s="123">
        <v>0</v>
      </c>
      <c r="AO43" s="123">
        <v>6.8843794652715842E-6</v>
      </c>
      <c r="AP43" s="123">
        <v>-6.1457416061671705E-7</v>
      </c>
      <c r="AQ43" s="123">
        <v>1.0009482402739447</v>
      </c>
      <c r="AR43" s="123">
        <v>1.2374478783264643E-3</v>
      </c>
      <c r="AS43" s="123">
        <v>5.3675044693391569E-6</v>
      </c>
      <c r="AT43" s="123">
        <v>4.68618470526246E-5</v>
      </c>
      <c r="AU43" s="123">
        <v>4.0263661979328029E-6</v>
      </c>
      <c r="AV43" s="123">
        <v>6.4845108226947E-6</v>
      </c>
      <c r="AW43" s="123">
        <v>4.9813251325984864E-5</v>
      </c>
      <c r="AX43" s="123">
        <v>-2.2149411074028181E-5</v>
      </c>
      <c r="AY43" s="123">
        <v>5.5585504165154304E-5</v>
      </c>
      <c r="AZ43" s="123">
        <v>3.3472430504407568E-5</v>
      </c>
      <c r="BA43" s="123">
        <v>7.2036623285845746E-6</v>
      </c>
      <c r="BB43" s="123">
        <v>7.0119146529460061E-6</v>
      </c>
      <c r="BC43" s="123">
        <v>1.6448403788882953E-4</v>
      </c>
      <c r="BD43" s="123">
        <v>1.1311791079443936E-5</v>
      </c>
      <c r="BE43" s="123">
        <v>3.2680714918678197E-6</v>
      </c>
      <c r="BF43" s="123">
        <v>0</v>
      </c>
      <c r="BG43" s="123">
        <v>9.81568631391241E-7</v>
      </c>
      <c r="BH43" s="123">
        <v>2.3107869018268208E-5</v>
      </c>
      <c r="BI43" s="123">
        <v>2.6349608224483707E-6</v>
      </c>
      <c r="BJ43" s="123">
        <v>1.9340030173413664E-6</v>
      </c>
      <c r="BK43" s="123">
        <v>3.1651256820494679E-5</v>
      </c>
      <c r="BL43" s="133">
        <v>6.2180431644118482E-8</v>
      </c>
      <c r="BM43" s="133">
        <v>1.4023005858253004E-6</v>
      </c>
      <c r="BN43" s="123">
        <v>2.2255430851259127E-6</v>
      </c>
      <c r="BO43" s="123">
        <v>7.710746950611397E-7</v>
      </c>
      <c r="BP43" s="123">
        <v>3.2249319286281999E-6</v>
      </c>
      <c r="BQ43" s="123">
        <v>2.8923764164275913E-7</v>
      </c>
      <c r="BR43" s="123">
        <v>1.6656558807629681E-7</v>
      </c>
      <c r="BS43" s="123">
        <v>3.5093261964921513E-7</v>
      </c>
      <c r="BT43" s="123">
        <v>9.5070012061986778E-8</v>
      </c>
      <c r="BU43" s="123">
        <v>9.8098419130822472E-8</v>
      </c>
      <c r="BV43" s="123">
        <v>4.0934686270511693E-8</v>
      </c>
      <c r="BW43" s="123">
        <v>4.8928287381124945E-8</v>
      </c>
      <c r="BX43" s="123">
        <v>7.2302988055202069E-8</v>
      </c>
      <c r="BY43" s="123">
        <v>4.4130352588863974E-8</v>
      </c>
      <c r="BZ43" s="123">
        <v>9.7853189112835317E-8</v>
      </c>
      <c r="CA43" s="123">
        <v>6.9623874402005961E-8</v>
      </c>
      <c r="CB43" s="123">
        <v>2.9477675386731523E-7</v>
      </c>
      <c r="CC43" s="123">
        <v>1.5912317077620407E-7</v>
      </c>
      <c r="CD43" s="123">
        <v>6.9959784565431388E-8</v>
      </c>
      <c r="CE43" s="123">
        <v>7.4647154982402467E-8</v>
      </c>
      <c r="CF43" s="123">
        <v>1.0910373558235728E-7</v>
      </c>
      <c r="CG43" s="123">
        <v>1.1830771373316982E-7</v>
      </c>
      <c r="CH43" s="123">
        <v>2.1886253187876791E-8</v>
      </c>
      <c r="CI43" s="123">
        <v>8.4477391486036874E-8</v>
      </c>
      <c r="CJ43" s="123">
        <v>1.7958845053130282E-7</v>
      </c>
      <c r="CK43" s="123">
        <v>1.4483439005025862E-7</v>
      </c>
      <c r="CL43" s="123">
        <v>8.0994403624147354E-8</v>
      </c>
      <c r="CM43" s="123">
        <v>6.221464190474784E-7</v>
      </c>
      <c r="CN43" s="123">
        <v>1.5787598234414829E-7</v>
      </c>
      <c r="CO43" s="123">
        <v>9.4778183569745243E-8</v>
      </c>
      <c r="CP43" s="123">
        <v>3.6692072502077755E-7</v>
      </c>
      <c r="CQ43" s="123">
        <v>5.3350666737646146E-7</v>
      </c>
      <c r="CR43" s="123">
        <v>2.6870670954004576E-7</v>
      </c>
      <c r="CS43" s="123">
        <v>1.6349765227444829E-7</v>
      </c>
      <c r="CT43" s="123">
        <v>1.5045282658929428E-7</v>
      </c>
      <c r="CU43" s="123">
        <v>1.2681017032614576E-7</v>
      </c>
      <c r="CV43" s="123">
        <v>3.0052563473572503E-7</v>
      </c>
      <c r="CW43" s="123">
        <v>1.3096132071290547E-7</v>
      </c>
      <c r="CX43" s="123">
        <v>1.2555296889227939E-6</v>
      </c>
      <c r="CY43" s="123">
        <v>6.0369536361577641E-8</v>
      </c>
      <c r="CZ43" s="123">
        <v>2.5272308369915747E-7</v>
      </c>
      <c r="DA43" s="123">
        <v>1.6687251045778519E-7</v>
      </c>
      <c r="DB43" s="123">
        <v>2.3342452186392069E-7</v>
      </c>
      <c r="DC43" s="123">
        <v>2.0075202469187407E-7</v>
      </c>
      <c r="DD43" s="123">
        <v>1.6514489531744866E-7</v>
      </c>
      <c r="DE43" s="123">
        <v>2.7664708656281533E-7</v>
      </c>
      <c r="DF43" s="123">
        <v>1.6148354316841115E-6</v>
      </c>
      <c r="DG43" s="123">
        <v>2.626446005423712E-6</v>
      </c>
      <c r="DH43" s="123">
        <v>1.0028602000788831</v>
      </c>
      <c r="DI43" s="128">
        <v>0.77870956229494115</v>
      </c>
    </row>
    <row r="44" spans="2:113" x14ac:dyDescent="0.15">
      <c r="B44" s="274" t="s">
        <v>103</v>
      </c>
      <c r="C44" s="261" t="s">
        <v>351</v>
      </c>
      <c r="D44" s="122">
        <v>2.5894183090478152E-5</v>
      </c>
      <c r="E44" s="122">
        <v>1.3500672493374677E-5</v>
      </c>
      <c r="F44" s="122">
        <v>3.4342600283961384E-5</v>
      </c>
      <c r="G44" s="122">
        <v>1.4611322242099935E-5</v>
      </c>
      <c r="H44" s="122">
        <v>1.1912426868159108E-5</v>
      </c>
      <c r="I44" s="122">
        <v>0</v>
      </c>
      <c r="J44" s="122">
        <v>4.826007143515206E-5</v>
      </c>
      <c r="K44" s="122">
        <v>1.6082035033708784E-4</v>
      </c>
      <c r="L44" s="122">
        <v>1.8400303028219105E-4</v>
      </c>
      <c r="M44" s="122">
        <v>1.6398953328163828E-5</v>
      </c>
      <c r="N44" s="122">
        <v>0</v>
      </c>
      <c r="O44" s="122">
        <v>1.5984774824374374E-5</v>
      </c>
      <c r="P44" s="122">
        <v>1.6564614722215072E-5</v>
      </c>
      <c r="Q44" s="122">
        <v>1.1243848400998037E-4</v>
      </c>
      <c r="R44" s="122">
        <v>1.9552595105369508E-3</v>
      </c>
      <c r="S44" s="122">
        <v>2.2012985296170528E-5</v>
      </c>
      <c r="T44" s="122">
        <v>1.6017382418351999E-5</v>
      </c>
      <c r="U44" s="122">
        <v>2.0848023216899281E-4</v>
      </c>
      <c r="V44" s="124">
        <v>1.5932943159382102E-5</v>
      </c>
      <c r="W44" s="122">
        <v>2.9571120371375558E-5</v>
      </c>
      <c r="X44" s="122">
        <v>0</v>
      </c>
      <c r="Y44" s="122">
        <v>1.0709491723022264E-5</v>
      </c>
      <c r="Z44" s="122">
        <v>1.253116153265872E-5</v>
      </c>
      <c r="AA44" s="122">
        <v>6.606122750873096E-6</v>
      </c>
      <c r="AB44" s="122">
        <v>2.0484212460026801E-4</v>
      </c>
      <c r="AC44" s="122">
        <v>1.9390134520166105E-4</v>
      </c>
      <c r="AD44" s="122">
        <v>1.8716813571260846E-7</v>
      </c>
      <c r="AE44" s="122">
        <v>2.0799913702245898E-5</v>
      </c>
      <c r="AF44" s="122">
        <v>2.0952365211852143E-4</v>
      </c>
      <c r="AG44" s="122">
        <v>8.5655016549022236E-5</v>
      </c>
      <c r="AH44" s="122">
        <v>2.1261508312622355E-4</v>
      </c>
      <c r="AI44" s="124">
        <v>8.7146435208715063E-5</v>
      </c>
      <c r="AJ44" s="122">
        <v>3.9870709839919879E-5</v>
      </c>
      <c r="AK44" s="122">
        <v>2.1098640192718303E-4</v>
      </c>
      <c r="AL44" s="122">
        <v>4.8669513823934661E-4</v>
      </c>
      <c r="AM44" s="122">
        <v>0</v>
      </c>
      <c r="AN44" s="122">
        <v>0</v>
      </c>
      <c r="AO44" s="122">
        <v>5.8651788838827035E-5</v>
      </c>
      <c r="AP44" s="122">
        <v>6.7839429098286609E-6</v>
      </c>
      <c r="AQ44" s="122">
        <v>3.2916149713956781E-4</v>
      </c>
      <c r="AR44" s="122">
        <v>1.0026580211956866</v>
      </c>
      <c r="AS44" s="122">
        <v>2.6535383252997251E-3</v>
      </c>
      <c r="AT44" s="122">
        <v>2.7953909874037005E-3</v>
      </c>
      <c r="AU44" s="122">
        <v>3.0044896974730012E-3</v>
      </c>
      <c r="AV44" s="122">
        <v>1.818616690679788E-3</v>
      </c>
      <c r="AW44" s="122">
        <v>1.9542769780195239E-3</v>
      </c>
      <c r="AX44" s="122">
        <v>1.0408414700219888E-3</v>
      </c>
      <c r="AY44" s="122">
        <v>4.6259392777978792E-3</v>
      </c>
      <c r="AZ44" s="122">
        <v>7.395176856389356E-3</v>
      </c>
      <c r="BA44" s="122">
        <v>3.4688853506192703E-3</v>
      </c>
      <c r="BB44" s="122">
        <v>2.3697635890759456E-3</v>
      </c>
      <c r="BC44" s="122">
        <v>3.9662106410028493E-3</v>
      </c>
      <c r="BD44" s="122">
        <v>5.610388633072381E-3</v>
      </c>
      <c r="BE44" s="122">
        <v>2.169264345489523E-3</v>
      </c>
      <c r="BF44" s="122">
        <v>0</v>
      </c>
      <c r="BG44" s="122">
        <v>1.0377217562286926E-3</v>
      </c>
      <c r="BH44" s="122">
        <v>3.3784359883418376E-3</v>
      </c>
      <c r="BI44" s="122">
        <v>1.7896188030121769E-3</v>
      </c>
      <c r="BJ44" s="122">
        <v>1.6240412922677433E-3</v>
      </c>
      <c r="BK44" s="122">
        <v>1.4732530742445314E-3</v>
      </c>
      <c r="BL44" s="124">
        <v>1.3499849488413011E-5</v>
      </c>
      <c r="BM44" s="124">
        <v>5.9200069411886457E-4</v>
      </c>
      <c r="BN44" s="122">
        <v>8.9141439667794937E-4</v>
      </c>
      <c r="BO44" s="122">
        <v>3.6697415372031187E-4</v>
      </c>
      <c r="BP44" s="122">
        <v>2.3262777967677619E-3</v>
      </c>
      <c r="BQ44" s="122">
        <v>1.47014915445679E-4</v>
      </c>
      <c r="BR44" s="122">
        <v>5.6872938199350898E-5</v>
      </c>
      <c r="BS44" s="122">
        <v>9.3576773702639879E-5</v>
      </c>
      <c r="BT44" s="122">
        <v>2.1173668425711735E-5</v>
      </c>
      <c r="BU44" s="122">
        <v>1.7890129017077901E-5</v>
      </c>
      <c r="BV44" s="122">
        <v>1.309983999462549E-5</v>
      </c>
      <c r="BW44" s="122">
        <v>1.0987299182725667E-5</v>
      </c>
      <c r="BX44" s="122">
        <v>2.0951346943548008E-5</v>
      </c>
      <c r="BY44" s="122">
        <v>1.5573794732660772E-5</v>
      </c>
      <c r="BZ44" s="122">
        <v>3.2619190084287063E-5</v>
      </c>
      <c r="CA44" s="122">
        <v>1.2894845774731098E-5</v>
      </c>
      <c r="CB44" s="122">
        <v>7.5027533527986207E-5</v>
      </c>
      <c r="CC44" s="122">
        <v>9.9408216613489564E-5</v>
      </c>
      <c r="CD44" s="122">
        <v>2.2073847637738056E-5</v>
      </c>
      <c r="CE44" s="122">
        <v>1.1948031075814063E-5</v>
      </c>
      <c r="CF44" s="122">
        <v>2.5161147275982264E-5</v>
      </c>
      <c r="CG44" s="122">
        <v>3.375643032725558E-5</v>
      </c>
      <c r="CH44" s="122">
        <v>6.9997336277032705E-6</v>
      </c>
      <c r="CI44" s="122">
        <v>1.9279294625277239E-5</v>
      </c>
      <c r="CJ44" s="122">
        <v>3.4465050970020457E-5</v>
      </c>
      <c r="CK44" s="122">
        <v>1.6191651557488821E-5</v>
      </c>
      <c r="CL44" s="122">
        <v>1.8437787955845005E-5</v>
      </c>
      <c r="CM44" s="122">
        <v>7.2038286823597619E-5</v>
      </c>
      <c r="CN44" s="122">
        <v>3.5793136085542582E-5</v>
      </c>
      <c r="CO44" s="122">
        <v>1.7588993667264412E-5</v>
      </c>
      <c r="CP44" s="122">
        <v>3.7021846141757595E-5</v>
      </c>
      <c r="CQ44" s="122">
        <v>2.3666463727650068E-4</v>
      </c>
      <c r="CR44" s="122">
        <v>2.3009800452301863E-5</v>
      </c>
      <c r="CS44" s="122">
        <v>3.2578733909414292E-5</v>
      </c>
      <c r="CT44" s="122">
        <v>5.089810454430774E-5</v>
      </c>
      <c r="CU44" s="122">
        <v>4.1601398474865013E-5</v>
      </c>
      <c r="CV44" s="122">
        <v>4.7484310931545947E-5</v>
      </c>
      <c r="CW44" s="122">
        <v>2.7246425910706331E-5</v>
      </c>
      <c r="CX44" s="122">
        <v>2.9743081508852413E-4</v>
      </c>
      <c r="CY44" s="122">
        <v>1.2009315228779616E-5</v>
      </c>
      <c r="CZ44" s="122">
        <v>9.4282236607438276E-5</v>
      </c>
      <c r="DA44" s="122">
        <v>5.038621566205841E-5</v>
      </c>
      <c r="DB44" s="122">
        <v>8.0497058387316424E-5</v>
      </c>
      <c r="DC44" s="122">
        <v>2.5372646143954968E-5</v>
      </c>
      <c r="DD44" s="122">
        <v>1.0969445898356837E-5</v>
      </c>
      <c r="DE44" s="122">
        <v>5.7919120677312143E-5</v>
      </c>
      <c r="DF44" s="122">
        <v>1.6449560496829561E-4</v>
      </c>
      <c r="DG44" s="122">
        <v>1.313052311541995E-4</v>
      </c>
      <c r="DH44" s="122">
        <v>1.0664547113250431</v>
      </c>
      <c r="DI44" s="127">
        <v>0.82808997844164101</v>
      </c>
    </row>
    <row r="45" spans="2:113" x14ac:dyDescent="0.15">
      <c r="B45" s="274" t="s">
        <v>104</v>
      </c>
      <c r="C45" s="261" t="s">
        <v>810</v>
      </c>
      <c r="D45" s="122">
        <v>2.4558106682089363E-4</v>
      </c>
      <c r="E45" s="122">
        <v>1.6249648380385579E-4</v>
      </c>
      <c r="F45" s="122">
        <v>3.0826437193332928E-4</v>
      </c>
      <c r="G45" s="122">
        <v>9.8873523003289196E-5</v>
      </c>
      <c r="H45" s="122">
        <v>7.5926205973785084E-5</v>
      </c>
      <c r="I45" s="122">
        <v>0</v>
      </c>
      <c r="J45" s="122">
        <v>4.1572971612654835E-4</v>
      </c>
      <c r="K45" s="122">
        <v>8.1938897330783477E-5</v>
      </c>
      <c r="L45" s="122">
        <v>7.3552806785404708E-5</v>
      </c>
      <c r="M45" s="122">
        <v>1.144579264480191E-4</v>
      </c>
      <c r="N45" s="122">
        <v>0</v>
      </c>
      <c r="O45" s="122">
        <v>2.1669149654251525E-4</v>
      </c>
      <c r="P45" s="122">
        <v>1.2044786367135281E-4</v>
      </c>
      <c r="Q45" s="122">
        <v>2.1355368835124968E-4</v>
      </c>
      <c r="R45" s="122">
        <v>7.3135149049397311E-4</v>
      </c>
      <c r="S45" s="122">
        <v>3.7320061004372248E-4</v>
      </c>
      <c r="T45" s="122">
        <v>2.0809366445331956E-4</v>
      </c>
      <c r="U45" s="122">
        <v>1.1755796106094422E-4</v>
      </c>
      <c r="V45" s="124">
        <v>1.5245626757604493E-4</v>
      </c>
      <c r="W45" s="122">
        <v>1.632274074639232E-4</v>
      </c>
      <c r="X45" s="122">
        <v>0</v>
      </c>
      <c r="Y45" s="122">
        <v>1.8722123984469164E-5</v>
      </c>
      <c r="Z45" s="122">
        <v>2.8022144771767943E-4</v>
      </c>
      <c r="AA45" s="122">
        <v>3.1762043145111499E-5</v>
      </c>
      <c r="AB45" s="122">
        <v>9.594939210814909E-5</v>
      </c>
      <c r="AC45" s="122">
        <v>1.2325804995624227E-4</v>
      </c>
      <c r="AD45" s="122">
        <v>3.3221119036294984E-6</v>
      </c>
      <c r="AE45" s="122">
        <v>2.4507568755785275E-4</v>
      </c>
      <c r="AF45" s="122">
        <v>1.9095852718521109E-4</v>
      </c>
      <c r="AG45" s="122">
        <v>1.5805356292476121E-4</v>
      </c>
      <c r="AH45" s="122">
        <v>1.035168400431221E-4</v>
      </c>
      <c r="AI45" s="124">
        <v>2.1490750970772575E-4</v>
      </c>
      <c r="AJ45" s="122">
        <v>2.6746555928924945E-4</v>
      </c>
      <c r="AK45" s="122">
        <v>2.4346069458272893E-4</v>
      </c>
      <c r="AL45" s="122">
        <v>3.4968524229613527E-4</v>
      </c>
      <c r="AM45" s="122">
        <v>0</v>
      </c>
      <c r="AN45" s="122">
        <v>0</v>
      </c>
      <c r="AO45" s="122">
        <v>3.1697989022733429E-4</v>
      </c>
      <c r="AP45" s="122">
        <v>1.0431662948728071E-4</v>
      </c>
      <c r="AQ45" s="122">
        <v>2.1980808085032166E-4</v>
      </c>
      <c r="AR45" s="122">
        <v>1.5469933940663705E-4</v>
      </c>
      <c r="AS45" s="122">
        <v>1.0091305050617103</v>
      </c>
      <c r="AT45" s="122">
        <v>5.4735395006525096E-4</v>
      </c>
      <c r="AU45" s="122">
        <v>2.6376258346648456E-4</v>
      </c>
      <c r="AV45" s="122">
        <v>1.2000551412789018E-4</v>
      </c>
      <c r="AW45" s="122">
        <v>1.0273669099541433E-4</v>
      </c>
      <c r="AX45" s="122">
        <v>1.2728004402781429E-4</v>
      </c>
      <c r="AY45" s="122">
        <v>2.0640363941599576E-4</v>
      </c>
      <c r="AZ45" s="122">
        <v>1.1704305166206435E-4</v>
      </c>
      <c r="BA45" s="122">
        <v>8.5580710834874161E-5</v>
      </c>
      <c r="BB45" s="122">
        <v>8.1551993318761289E-5</v>
      </c>
      <c r="BC45" s="122">
        <v>1.0708714123848701E-4</v>
      </c>
      <c r="BD45" s="122">
        <v>1.7758779797300106E-4</v>
      </c>
      <c r="BE45" s="122">
        <v>1.0672969802256338E-4</v>
      </c>
      <c r="BF45" s="122">
        <v>0</v>
      </c>
      <c r="BG45" s="122">
        <v>5.6350261510302515E-5</v>
      </c>
      <c r="BH45" s="122">
        <v>5.3460691238410945E-5</v>
      </c>
      <c r="BI45" s="122">
        <v>1.6643106091961075E-4</v>
      </c>
      <c r="BJ45" s="122">
        <v>5.4728695913526428E-4</v>
      </c>
      <c r="BK45" s="122">
        <v>1.5531440204198707E-3</v>
      </c>
      <c r="BL45" s="124">
        <v>7.7996454058543616E-5</v>
      </c>
      <c r="BM45" s="124">
        <v>2.1216368504754571E-2</v>
      </c>
      <c r="BN45" s="122">
        <v>2.9926832253632654E-2</v>
      </c>
      <c r="BO45" s="122">
        <v>9.8246438666105881E-3</v>
      </c>
      <c r="BP45" s="122">
        <v>2.0766462934489829E-2</v>
      </c>
      <c r="BQ45" s="122">
        <v>5.8345938749664419E-4</v>
      </c>
      <c r="BR45" s="122">
        <v>1.6746242252306256E-3</v>
      </c>
      <c r="BS45" s="122">
        <v>1.6486650537352937E-3</v>
      </c>
      <c r="BT45" s="122">
        <v>1.7977513348436469E-4</v>
      </c>
      <c r="BU45" s="122">
        <v>1.9811575041018333E-4</v>
      </c>
      <c r="BV45" s="122">
        <v>1.6295035334237644E-4</v>
      </c>
      <c r="BW45" s="122">
        <v>2.0231623323354686E-4</v>
      </c>
      <c r="BX45" s="122">
        <v>5.8843707078455165E-4</v>
      </c>
      <c r="BY45" s="122">
        <v>4.9060580434120635E-4</v>
      </c>
      <c r="BZ45" s="122">
        <v>6.9293293270927792E-4</v>
      </c>
      <c r="CA45" s="122">
        <v>6.1584728681312771E-5</v>
      </c>
      <c r="CB45" s="122">
        <v>7.4682842885488666E-4</v>
      </c>
      <c r="CC45" s="122">
        <v>1.0516593196658388E-4</v>
      </c>
      <c r="CD45" s="122">
        <v>2.1272359781720891E-4</v>
      </c>
      <c r="CE45" s="122">
        <v>1.5588573841399404E-4</v>
      </c>
      <c r="CF45" s="122">
        <v>4.4659389567710877E-4</v>
      </c>
      <c r="CG45" s="122">
        <v>7.5243060052523805E-4</v>
      </c>
      <c r="CH45" s="122">
        <v>8.4574169198279648E-5</v>
      </c>
      <c r="CI45" s="122">
        <v>2.8436048242560825E-4</v>
      </c>
      <c r="CJ45" s="122">
        <v>6.0768146662108389E-4</v>
      </c>
      <c r="CK45" s="122">
        <v>7.8229627842336388E-5</v>
      </c>
      <c r="CL45" s="122">
        <v>3.2786393905421456E-4</v>
      </c>
      <c r="CM45" s="122">
        <v>1.0868721835553144E-4</v>
      </c>
      <c r="CN45" s="122">
        <v>3.2180131349996322E-4</v>
      </c>
      <c r="CO45" s="122">
        <v>2.9760921982644823E-4</v>
      </c>
      <c r="CP45" s="122">
        <v>1.8902803290894412E-4</v>
      </c>
      <c r="CQ45" s="122">
        <v>1.190035592778251E-4</v>
      </c>
      <c r="CR45" s="122">
        <v>1.8532886067399731E-4</v>
      </c>
      <c r="CS45" s="122">
        <v>1.8265759966551567E-4</v>
      </c>
      <c r="CT45" s="122">
        <v>1.3145000775943553E-4</v>
      </c>
      <c r="CU45" s="122">
        <v>1.0650650755092925E-4</v>
      </c>
      <c r="CV45" s="122">
        <v>1.8171822747904554E-4</v>
      </c>
      <c r="CW45" s="122">
        <v>2.2253549744670492E-4</v>
      </c>
      <c r="CX45" s="122">
        <v>1.2437417219360767E-4</v>
      </c>
      <c r="CY45" s="122">
        <v>8.2105385194513128E-5</v>
      </c>
      <c r="CZ45" s="122">
        <v>2.5629339144053444E-4</v>
      </c>
      <c r="DA45" s="122">
        <v>1.3900713715140635E-4</v>
      </c>
      <c r="DB45" s="122">
        <v>1.9304138713085347E-4</v>
      </c>
      <c r="DC45" s="122">
        <v>2.5812586430949181E-4</v>
      </c>
      <c r="DD45" s="122">
        <v>6.5557483210497666E-5</v>
      </c>
      <c r="DE45" s="122">
        <v>1.9783715718077238E-4</v>
      </c>
      <c r="DF45" s="122">
        <v>1.2962116658211026E-4</v>
      </c>
      <c r="DG45" s="122">
        <v>5.9541407007813107E-4</v>
      </c>
      <c r="DH45" s="122">
        <v>1.116731676874648</v>
      </c>
      <c r="DI45" s="127">
        <v>0.86712947151711772</v>
      </c>
    </row>
    <row r="46" spans="2:113" x14ac:dyDescent="0.15">
      <c r="B46" s="274" t="s">
        <v>105</v>
      </c>
      <c r="C46" s="261" t="s">
        <v>358</v>
      </c>
      <c r="D46" s="122">
        <v>1.2195165663860768E-3</v>
      </c>
      <c r="E46" s="122">
        <v>4.0273707748660992E-4</v>
      </c>
      <c r="F46" s="122">
        <v>3.6063172403441281E-4</v>
      </c>
      <c r="G46" s="122">
        <v>2.9072724374801923E-4</v>
      </c>
      <c r="H46" s="122">
        <v>1.345097917890425E-4</v>
      </c>
      <c r="I46" s="122">
        <v>0</v>
      </c>
      <c r="J46" s="122">
        <v>2.9618762707039892E-3</v>
      </c>
      <c r="K46" s="122">
        <v>1.6588426025203995E-3</v>
      </c>
      <c r="L46" s="122">
        <v>1.7022430861469727E-2</v>
      </c>
      <c r="M46" s="122">
        <v>3.2711854346963637E-4</v>
      </c>
      <c r="N46" s="122">
        <v>0</v>
      </c>
      <c r="O46" s="122">
        <v>2.4697538899630178E-4</v>
      </c>
      <c r="P46" s="122">
        <v>6.4910175518783774E-4</v>
      </c>
      <c r="Q46" s="122">
        <v>3.4732483509770725E-3</v>
      </c>
      <c r="R46" s="122">
        <v>2.188418011055154E-2</v>
      </c>
      <c r="S46" s="122">
        <v>5.5571277166585435E-4</v>
      </c>
      <c r="T46" s="122">
        <v>5.7284587264099776E-4</v>
      </c>
      <c r="U46" s="122">
        <v>2.8500662249194355E-4</v>
      </c>
      <c r="V46" s="124">
        <v>1.8954583786747918E-4</v>
      </c>
      <c r="W46" s="122">
        <v>2.7489589441528641E-3</v>
      </c>
      <c r="X46" s="122">
        <v>0</v>
      </c>
      <c r="Y46" s="122">
        <v>7.1614591101846868E-5</v>
      </c>
      <c r="Z46" s="122">
        <v>5.548939751270184E-4</v>
      </c>
      <c r="AA46" s="122">
        <v>6.6473741774542356E-5</v>
      </c>
      <c r="AB46" s="122">
        <v>5.9610196905115478E-3</v>
      </c>
      <c r="AC46" s="122">
        <v>2.9387426916905848E-3</v>
      </c>
      <c r="AD46" s="122">
        <v>7.87009438110624E-6</v>
      </c>
      <c r="AE46" s="122">
        <v>3.5091935187447779E-4</v>
      </c>
      <c r="AF46" s="122">
        <v>7.760395561688348E-4</v>
      </c>
      <c r="AG46" s="122">
        <v>9.0210537698654329E-3</v>
      </c>
      <c r="AH46" s="122">
        <v>4.6447287067736742E-3</v>
      </c>
      <c r="AI46" s="124">
        <v>1.4715660633918856E-3</v>
      </c>
      <c r="AJ46" s="122">
        <v>1.8739031460944088E-3</v>
      </c>
      <c r="AK46" s="122">
        <v>5.0497123172445904E-3</v>
      </c>
      <c r="AL46" s="122">
        <v>2.6897354262428366E-3</v>
      </c>
      <c r="AM46" s="122">
        <v>0</v>
      </c>
      <c r="AN46" s="122">
        <v>0</v>
      </c>
      <c r="AO46" s="122">
        <v>4.4024947321798314E-3</v>
      </c>
      <c r="AP46" s="122">
        <v>1.7447519446648992E-4</v>
      </c>
      <c r="AQ46" s="122">
        <v>1.1573506956732902E-3</v>
      </c>
      <c r="AR46" s="122">
        <v>1.6107628870586429E-3</v>
      </c>
      <c r="AS46" s="122">
        <v>1.0729682994367301E-2</v>
      </c>
      <c r="AT46" s="122">
        <v>1.018171344576595</v>
      </c>
      <c r="AU46" s="122">
        <v>1.0220560286021352E-2</v>
      </c>
      <c r="AV46" s="122">
        <v>9.1551470485765583E-3</v>
      </c>
      <c r="AW46" s="122">
        <v>1.0766201918150304E-2</v>
      </c>
      <c r="AX46" s="122">
        <v>3.5466471055320219E-3</v>
      </c>
      <c r="AY46" s="122">
        <v>8.3510342107267262E-3</v>
      </c>
      <c r="AZ46" s="122">
        <v>9.426459096550141E-3</v>
      </c>
      <c r="BA46" s="122">
        <v>8.2558951351187522E-3</v>
      </c>
      <c r="BB46" s="122">
        <v>7.6692865013324677E-3</v>
      </c>
      <c r="BC46" s="122">
        <v>4.4148615227311899E-3</v>
      </c>
      <c r="BD46" s="122">
        <v>8.909399370279087E-3</v>
      </c>
      <c r="BE46" s="122">
        <v>8.952735298424221E-3</v>
      </c>
      <c r="BF46" s="122">
        <v>0</v>
      </c>
      <c r="BG46" s="122">
        <v>2.2049274845987064E-3</v>
      </c>
      <c r="BH46" s="122">
        <v>3.2241808775186911E-3</v>
      </c>
      <c r="BI46" s="122">
        <v>1.01994500597445E-2</v>
      </c>
      <c r="BJ46" s="122">
        <v>1.6827731329337162E-3</v>
      </c>
      <c r="BK46" s="122">
        <v>4.8052807929829001E-3</v>
      </c>
      <c r="BL46" s="124">
        <v>3.5067067051328582E-4</v>
      </c>
      <c r="BM46" s="124">
        <v>4.894387505866603E-3</v>
      </c>
      <c r="BN46" s="122">
        <v>1.9258236572703015E-2</v>
      </c>
      <c r="BO46" s="122">
        <v>2.1168934686148335E-3</v>
      </c>
      <c r="BP46" s="122">
        <v>1.862726763301575E-3</v>
      </c>
      <c r="BQ46" s="122">
        <v>7.1229018037122173E-4</v>
      </c>
      <c r="BR46" s="122">
        <v>1.6547350683648902E-3</v>
      </c>
      <c r="BS46" s="122">
        <v>1.4210197342930725E-3</v>
      </c>
      <c r="BT46" s="122">
        <v>2.6232343812121516E-4</v>
      </c>
      <c r="BU46" s="122">
        <v>9.2033121581895714E-4</v>
      </c>
      <c r="BV46" s="122">
        <v>1.9664397322738592E-4</v>
      </c>
      <c r="BW46" s="122">
        <v>1.7640312356250671E-4</v>
      </c>
      <c r="BX46" s="122">
        <v>4.6777605370886547E-4</v>
      </c>
      <c r="BY46" s="122">
        <v>4.2343418358588687E-4</v>
      </c>
      <c r="BZ46" s="122">
        <v>6.3121284691648499E-4</v>
      </c>
      <c r="CA46" s="122">
        <v>5.0694194886995582E-4</v>
      </c>
      <c r="CB46" s="122">
        <v>8.9174497345888087E-4</v>
      </c>
      <c r="CC46" s="122">
        <v>6.869747152910765E-4</v>
      </c>
      <c r="CD46" s="122">
        <v>3.6378751909470197E-4</v>
      </c>
      <c r="CE46" s="122">
        <v>4.9729697989238462E-4</v>
      </c>
      <c r="CF46" s="122">
        <v>1.0579824554268666E-3</v>
      </c>
      <c r="CG46" s="122">
        <v>1.2044809668873213E-3</v>
      </c>
      <c r="CH46" s="122">
        <v>1.0469147995264966E-4</v>
      </c>
      <c r="CI46" s="122">
        <v>4.9544590569620083E-4</v>
      </c>
      <c r="CJ46" s="122">
        <v>5.037707628580859E-4</v>
      </c>
      <c r="CK46" s="122">
        <v>1.9396039143449882E-4</v>
      </c>
      <c r="CL46" s="122">
        <v>3.9178352025200775E-4</v>
      </c>
      <c r="CM46" s="122">
        <v>2.7884284768646346E-4</v>
      </c>
      <c r="CN46" s="122">
        <v>1.0507600690851998E-3</v>
      </c>
      <c r="CO46" s="122">
        <v>3.1810820482511433E-4</v>
      </c>
      <c r="CP46" s="122">
        <v>3.0233877676827468E-4</v>
      </c>
      <c r="CQ46" s="122">
        <v>2.9672193723349584E-4</v>
      </c>
      <c r="CR46" s="122">
        <v>2.9260411051936343E-4</v>
      </c>
      <c r="CS46" s="122">
        <v>3.9384506527715497E-4</v>
      </c>
      <c r="CT46" s="122">
        <v>3.2173181503847542E-4</v>
      </c>
      <c r="CU46" s="122">
        <v>8.3184997023293247E-4</v>
      </c>
      <c r="CV46" s="122">
        <v>6.3346986746255155E-4</v>
      </c>
      <c r="CW46" s="122">
        <v>2.3762713349006773E-4</v>
      </c>
      <c r="CX46" s="122">
        <v>1.5594797362293016E-3</v>
      </c>
      <c r="CY46" s="122">
        <v>1.6845008709771164E-4</v>
      </c>
      <c r="CZ46" s="122">
        <v>7.9173517945768212E-4</v>
      </c>
      <c r="DA46" s="122">
        <v>1.2966149001227534E-3</v>
      </c>
      <c r="DB46" s="122">
        <v>1.221320380108346E-3</v>
      </c>
      <c r="DC46" s="122">
        <v>3.3298287711187576E-4</v>
      </c>
      <c r="DD46" s="122">
        <v>1.2259150648630187E-4</v>
      </c>
      <c r="DE46" s="122">
        <v>1.638305242467107E-3</v>
      </c>
      <c r="DF46" s="122">
        <v>6.2310187663841283E-4</v>
      </c>
      <c r="DG46" s="122">
        <v>1.2443556045049944E-3</v>
      </c>
      <c r="DH46" s="122">
        <v>1.2946979739858726</v>
      </c>
      <c r="DI46" s="127">
        <v>1.0053182811994965</v>
      </c>
    </row>
    <row r="47" spans="2:113" x14ac:dyDescent="0.15">
      <c r="B47" s="274" t="s">
        <v>106</v>
      </c>
      <c r="C47" s="261" t="s">
        <v>629</v>
      </c>
      <c r="D47" s="122">
        <v>1.6570255203451895E-4</v>
      </c>
      <c r="E47" s="122">
        <v>7.407920095030809E-5</v>
      </c>
      <c r="F47" s="122">
        <v>2.590811818171639E-4</v>
      </c>
      <c r="G47" s="122">
        <v>7.5160809860678009E-5</v>
      </c>
      <c r="H47" s="122">
        <v>3.9775776426699014E-5</v>
      </c>
      <c r="I47" s="122">
        <v>0</v>
      </c>
      <c r="J47" s="122">
        <v>8.5098474420540558E-4</v>
      </c>
      <c r="K47" s="122">
        <v>5.3129528413261259E-5</v>
      </c>
      <c r="L47" s="122">
        <v>6.9029229172073035E-5</v>
      </c>
      <c r="M47" s="122">
        <v>4.5145654352923872E-5</v>
      </c>
      <c r="N47" s="122">
        <v>0</v>
      </c>
      <c r="O47" s="122">
        <v>6.8661247513757603E-5</v>
      </c>
      <c r="P47" s="122">
        <v>4.242520799938644E-5</v>
      </c>
      <c r="Q47" s="122">
        <v>9.6559214074751478E-5</v>
      </c>
      <c r="R47" s="122">
        <v>1.1952816443095472E-4</v>
      </c>
      <c r="S47" s="122">
        <v>5.2090148974945848E-5</v>
      </c>
      <c r="T47" s="122">
        <v>2.6603783472721615E-5</v>
      </c>
      <c r="U47" s="122">
        <v>3.6752456223859889E-5</v>
      </c>
      <c r="V47" s="124">
        <v>6.8736836176659991E-5</v>
      </c>
      <c r="W47" s="122">
        <v>9.8177884323721868E-5</v>
      </c>
      <c r="X47" s="122">
        <v>0</v>
      </c>
      <c r="Y47" s="122">
        <v>1.0811603660539949E-4</v>
      </c>
      <c r="Z47" s="122">
        <v>2.7373380796617495E-5</v>
      </c>
      <c r="AA47" s="122">
        <v>1.4966674194556206E-5</v>
      </c>
      <c r="AB47" s="122">
        <v>4.433294340068626E-5</v>
      </c>
      <c r="AC47" s="122">
        <v>3.508092030336239E-5</v>
      </c>
      <c r="AD47" s="122">
        <v>4.612206749364332E-7</v>
      </c>
      <c r="AE47" s="122">
        <v>7.2437445523091805E-5</v>
      </c>
      <c r="AF47" s="122">
        <v>9.6006688051781703E-5</v>
      </c>
      <c r="AG47" s="122">
        <v>7.1579348884423616E-5</v>
      </c>
      <c r="AH47" s="122">
        <v>4.5049741399796294E-5</v>
      </c>
      <c r="AI47" s="124">
        <v>8.6222264830432044E-4</v>
      </c>
      <c r="AJ47" s="122">
        <v>1.3137411425617553E-4</v>
      </c>
      <c r="AK47" s="122">
        <v>5.6871464968109408E-4</v>
      </c>
      <c r="AL47" s="122">
        <v>2.8851567288757209E-4</v>
      </c>
      <c r="AM47" s="122">
        <v>0</v>
      </c>
      <c r="AN47" s="122">
        <v>0</v>
      </c>
      <c r="AO47" s="122">
        <v>3.0322723549199102E-4</v>
      </c>
      <c r="AP47" s="122">
        <v>1.858041157407477E-5</v>
      </c>
      <c r="AQ47" s="122">
        <v>1.0830833282693652E-4</v>
      </c>
      <c r="AR47" s="122">
        <v>4.9841715889556354E-5</v>
      </c>
      <c r="AS47" s="122">
        <v>2.0860795067893209E-4</v>
      </c>
      <c r="AT47" s="122">
        <v>1.3122468139042517E-4</v>
      </c>
      <c r="AU47" s="122">
        <v>1.0170084773887571</v>
      </c>
      <c r="AV47" s="122">
        <v>4.677643411902065E-3</v>
      </c>
      <c r="AW47" s="122">
        <v>1.4976209376203282E-3</v>
      </c>
      <c r="AX47" s="122">
        <v>2.5850610189224419E-4</v>
      </c>
      <c r="AY47" s="122">
        <v>2.9351756348881992E-4</v>
      </c>
      <c r="AZ47" s="122">
        <v>1.9952106466222348E-3</v>
      </c>
      <c r="BA47" s="122">
        <v>2.5897606648812256E-3</v>
      </c>
      <c r="BB47" s="122">
        <v>3.5859905099110519E-4</v>
      </c>
      <c r="BC47" s="122">
        <v>7.5043730452109829E-5</v>
      </c>
      <c r="BD47" s="122">
        <v>2.2327656669311613E-4</v>
      </c>
      <c r="BE47" s="122">
        <v>1.1187090163594036E-4</v>
      </c>
      <c r="BF47" s="122">
        <v>0</v>
      </c>
      <c r="BG47" s="122">
        <v>1.5767692559115522E-4</v>
      </c>
      <c r="BH47" s="122">
        <v>1.1845165086736957E-3</v>
      </c>
      <c r="BI47" s="122">
        <v>3.4644554225019665E-3</v>
      </c>
      <c r="BJ47" s="122">
        <v>1.0121460593816014E-3</v>
      </c>
      <c r="BK47" s="122">
        <v>8.3857251345348838E-4</v>
      </c>
      <c r="BL47" s="124">
        <v>9.1705950484816359E-5</v>
      </c>
      <c r="BM47" s="124">
        <v>1.0838829927700374E-3</v>
      </c>
      <c r="BN47" s="122">
        <v>1.5407072563118358E-4</v>
      </c>
      <c r="BO47" s="122">
        <v>7.5888481249655813E-4</v>
      </c>
      <c r="BP47" s="122">
        <v>8.2510767617382358E-4</v>
      </c>
      <c r="BQ47" s="122">
        <v>3.1610756666029945E-4</v>
      </c>
      <c r="BR47" s="122">
        <v>3.9837506740206964E-5</v>
      </c>
      <c r="BS47" s="122">
        <v>1.6106596697637386E-3</v>
      </c>
      <c r="BT47" s="122">
        <v>1.1477468959187204E-4</v>
      </c>
      <c r="BU47" s="122">
        <v>5.7380572890180563E-5</v>
      </c>
      <c r="BV47" s="122">
        <v>3.4029823440196674E-5</v>
      </c>
      <c r="BW47" s="122">
        <v>2.5786075573811532E-5</v>
      </c>
      <c r="BX47" s="122">
        <v>2.047176001113295E-5</v>
      </c>
      <c r="BY47" s="122">
        <v>5.9243771850502139E-6</v>
      </c>
      <c r="BZ47" s="122">
        <v>6.9469110007327624E-5</v>
      </c>
      <c r="CA47" s="122">
        <v>1.1531659085974228E-4</v>
      </c>
      <c r="CB47" s="122">
        <v>7.1052215111477542E-4</v>
      </c>
      <c r="CC47" s="122">
        <v>2.1067837256063133E-4</v>
      </c>
      <c r="CD47" s="122">
        <v>8.2298259248309076E-5</v>
      </c>
      <c r="CE47" s="122">
        <v>4.8323047843270495E-5</v>
      </c>
      <c r="CF47" s="122">
        <v>6.2002227487174708E-5</v>
      </c>
      <c r="CG47" s="122">
        <v>1.2525134163792623E-4</v>
      </c>
      <c r="CH47" s="122">
        <v>3.6732852453598148E-5</v>
      </c>
      <c r="CI47" s="122">
        <v>6.5267756542506956E-5</v>
      </c>
      <c r="CJ47" s="122">
        <v>6.0952243454953281E-5</v>
      </c>
      <c r="CK47" s="122">
        <v>8.300024264797765E-5</v>
      </c>
      <c r="CL47" s="122">
        <v>4.3383342409699865E-5</v>
      </c>
      <c r="CM47" s="122">
        <v>4.4676526415108509E-5</v>
      </c>
      <c r="CN47" s="122">
        <v>1.0330954186645761E-4</v>
      </c>
      <c r="CO47" s="122">
        <v>4.6520525220306281E-5</v>
      </c>
      <c r="CP47" s="122">
        <v>8.9475783478019488E-5</v>
      </c>
      <c r="CQ47" s="122">
        <v>3.6439547612507343E-5</v>
      </c>
      <c r="CR47" s="122">
        <v>7.960927332064421E-5</v>
      </c>
      <c r="CS47" s="122">
        <v>5.3056515089604868E-5</v>
      </c>
      <c r="CT47" s="122">
        <v>4.1417557870607762E-5</v>
      </c>
      <c r="CU47" s="122">
        <v>5.2273832429857174E-5</v>
      </c>
      <c r="CV47" s="122">
        <v>4.6921255685768387E-4</v>
      </c>
      <c r="CW47" s="122">
        <v>4.471659335387486E-5</v>
      </c>
      <c r="CX47" s="122">
        <v>4.0359260631591043E-3</v>
      </c>
      <c r="CY47" s="122">
        <v>4.2486184038160579E-5</v>
      </c>
      <c r="CZ47" s="122">
        <v>1.1761273744991389E-4</v>
      </c>
      <c r="DA47" s="122">
        <v>4.665283493280814E-5</v>
      </c>
      <c r="DB47" s="122">
        <v>8.6694006904514185E-5</v>
      </c>
      <c r="DC47" s="122">
        <v>8.5529423560386336E-5</v>
      </c>
      <c r="DD47" s="122">
        <v>3.2466153304935617E-5</v>
      </c>
      <c r="DE47" s="122">
        <v>7.3254727179017577E-5</v>
      </c>
      <c r="DF47" s="122">
        <v>5.5574872318924627E-5</v>
      </c>
      <c r="DG47" s="122">
        <v>3.5290397652960123E-5</v>
      </c>
      <c r="DH47" s="122">
        <v>1.0536985572194741</v>
      </c>
      <c r="DI47" s="127">
        <v>0.81818496956868636</v>
      </c>
    </row>
    <row r="48" spans="2:113" x14ac:dyDescent="0.15">
      <c r="B48" s="275" t="s">
        <v>107</v>
      </c>
      <c r="C48" s="262" t="s">
        <v>630</v>
      </c>
      <c r="D48" s="123">
        <v>4.5261294124433098E-4</v>
      </c>
      <c r="E48" s="123">
        <v>1.9600825670994953E-4</v>
      </c>
      <c r="F48" s="123">
        <v>7.126456714431304E-4</v>
      </c>
      <c r="G48" s="123">
        <v>2.1091723717655425E-4</v>
      </c>
      <c r="H48" s="123">
        <v>8.8592872565330084E-5</v>
      </c>
      <c r="I48" s="123">
        <v>0</v>
      </c>
      <c r="J48" s="123">
        <v>1.0420623440893239E-3</v>
      </c>
      <c r="K48" s="123">
        <v>1.3879026045570512E-4</v>
      </c>
      <c r="L48" s="123">
        <v>1.7988877225796952E-4</v>
      </c>
      <c r="M48" s="123">
        <v>1.2123053534590743E-4</v>
      </c>
      <c r="N48" s="123">
        <v>0</v>
      </c>
      <c r="O48" s="123">
        <v>1.8442127184047397E-4</v>
      </c>
      <c r="P48" s="123">
        <v>1.0177488038040899E-4</v>
      </c>
      <c r="Q48" s="123">
        <v>2.7397830317701092E-4</v>
      </c>
      <c r="R48" s="123">
        <v>1.8269685425109202E-4</v>
      </c>
      <c r="S48" s="123">
        <v>1.3131191805475085E-4</v>
      </c>
      <c r="T48" s="123">
        <v>6.7839403176153784E-5</v>
      </c>
      <c r="U48" s="123">
        <v>9.930094637451726E-5</v>
      </c>
      <c r="V48" s="133">
        <v>1.8407756156928789E-4</v>
      </c>
      <c r="W48" s="123">
        <v>2.4806292467507675E-4</v>
      </c>
      <c r="X48" s="123">
        <v>0</v>
      </c>
      <c r="Y48" s="123">
        <v>3.0149823339364141E-4</v>
      </c>
      <c r="Z48" s="123">
        <v>5.7384958059613188E-5</v>
      </c>
      <c r="AA48" s="123">
        <v>4.0427767337078824E-5</v>
      </c>
      <c r="AB48" s="123">
        <v>1.1017954061333458E-4</v>
      </c>
      <c r="AC48" s="123">
        <v>6.7835528078381076E-5</v>
      </c>
      <c r="AD48" s="123">
        <v>1.1874517820422145E-6</v>
      </c>
      <c r="AE48" s="123">
        <v>1.9302215929023096E-4</v>
      </c>
      <c r="AF48" s="123">
        <v>8.3772650916034432E-4</v>
      </c>
      <c r="AG48" s="123">
        <v>1.9644232181068678E-4</v>
      </c>
      <c r="AH48" s="123">
        <v>1.2502499906731241E-4</v>
      </c>
      <c r="AI48" s="133">
        <v>1.8276373676545562E-4</v>
      </c>
      <c r="AJ48" s="123">
        <v>3.3149151103118254E-4</v>
      </c>
      <c r="AK48" s="123">
        <v>1.0810137541269649E-3</v>
      </c>
      <c r="AL48" s="123">
        <v>6.5003123810150143E-4</v>
      </c>
      <c r="AM48" s="123">
        <v>0</v>
      </c>
      <c r="AN48" s="123">
        <v>0</v>
      </c>
      <c r="AO48" s="123">
        <v>6.2387336574150614E-4</v>
      </c>
      <c r="AP48" s="123">
        <v>1.3072527774736273E-4</v>
      </c>
      <c r="AQ48" s="123">
        <v>2.6389553728138127E-4</v>
      </c>
      <c r="AR48" s="123">
        <v>1.9453003101925785E-4</v>
      </c>
      <c r="AS48" s="123">
        <v>1.9330166610206313E-4</v>
      </c>
      <c r="AT48" s="123">
        <v>2.8533502829089394E-4</v>
      </c>
      <c r="AU48" s="123">
        <v>1.1150874090165145E-3</v>
      </c>
      <c r="AV48" s="123">
        <v>1.0307830095654307</v>
      </c>
      <c r="AW48" s="123">
        <v>4.1959639521165751E-4</v>
      </c>
      <c r="AX48" s="123">
        <v>7.5205467191233181E-4</v>
      </c>
      <c r="AY48" s="123">
        <v>6.1065373762904797E-4</v>
      </c>
      <c r="AZ48" s="123">
        <v>9.1146416001942009E-4</v>
      </c>
      <c r="BA48" s="123">
        <v>3.5192551473867432E-4</v>
      </c>
      <c r="BB48" s="123">
        <v>7.5973196617723894E-4</v>
      </c>
      <c r="BC48" s="123">
        <v>1.5301478334769976E-4</v>
      </c>
      <c r="BD48" s="123">
        <v>1.5141785552318711E-4</v>
      </c>
      <c r="BE48" s="123">
        <v>2.7277384202686568E-4</v>
      </c>
      <c r="BF48" s="123">
        <v>0</v>
      </c>
      <c r="BG48" s="123">
        <v>1.9464101979316394E-4</v>
      </c>
      <c r="BH48" s="123">
        <v>2.8335277181558725E-4</v>
      </c>
      <c r="BI48" s="123">
        <v>3.712745576153127E-4</v>
      </c>
      <c r="BJ48" s="123">
        <v>3.1798097114697619E-4</v>
      </c>
      <c r="BK48" s="123">
        <v>3.8810047196649285E-4</v>
      </c>
      <c r="BL48" s="133">
        <v>2.4591709053586826E-4</v>
      </c>
      <c r="BM48" s="133">
        <v>1.3365986175144532E-4</v>
      </c>
      <c r="BN48" s="123">
        <v>1.9982360691747416E-4</v>
      </c>
      <c r="BO48" s="123">
        <v>2.3099925086398159E-4</v>
      </c>
      <c r="BP48" s="123">
        <v>1.6548655436974044E-4</v>
      </c>
      <c r="BQ48" s="123">
        <v>8.706917343017772E-4</v>
      </c>
      <c r="BR48" s="123">
        <v>9.2731816682254623E-5</v>
      </c>
      <c r="BS48" s="123">
        <v>4.2708817971099939E-4</v>
      </c>
      <c r="BT48" s="123">
        <v>2.7938264056295354E-4</v>
      </c>
      <c r="BU48" s="123">
        <v>1.3908507140996464E-4</v>
      </c>
      <c r="BV48" s="123">
        <v>8.3100269834713371E-5</v>
      </c>
      <c r="BW48" s="123">
        <v>5.8354839364746982E-5</v>
      </c>
      <c r="BX48" s="123">
        <v>4.7516874126051575E-5</v>
      </c>
      <c r="BY48" s="123">
        <v>1.1792133070436016E-5</v>
      </c>
      <c r="BZ48" s="123">
        <v>8.9197349678066498E-5</v>
      </c>
      <c r="CA48" s="123">
        <v>3.1316658053222421E-4</v>
      </c>
      <c r="CB48" s="123">
        <v>1.9163884607447117E-3</v>
      </c>
      <c r="CC48" s="123">
        <v>8.3303207743683013E-5</v>
      </c>
      <c r="CD48" s="123">
        <v>1.7345382203361783E-4</v>
      </c>
      <c r="CE48" s="123">
        <v>1.2140027162119785E-4</v>
      </c>
      <c r="CF48" s="123">
        <v>1.5962999822239005E-4</v>
      </c>
      <c r="CG48" s="123">
        <v>1.8268972004206651E-4</v>
      </c>
      <c r="CH48" s="123">
        <v>8.9693606454678505E-5</v>
      </c>
      <c r="CI48" s="123">
        <v>1.4755517472982206E-4</v>
      </c>
      <c r="CJ48" s="123">
        <v>1.5390809635609432E-4</v>
      </c>
      <c r="CK48" s="123">
        <v>2.1879746947477493E-4</v>
      </c>
      <c r="CL48" s="123">
        <v>1.0458274717912746E-4</v>
      </c>
      <c r="CM48" s="123">
        <v>1.0672607978201123E-4</v>
      </c>
      <c r="CN48" s="123">
        <v>1.9547731197664997E-4</v>
      </c>
      <c r="CO48" s="123">
        <v>9.4408616787019226E-5</v>
      </c>
      <c r="CP48" s="123">
        <v>1.9475201359443262E-4</v>
      </c>
      <c r="CQ48" s="123">
        <v>6.4200547338714948E-5</v>
      </c>
      <c r="CR48" s="123">
        <v>1.8695314013612938E-4</v>
      </c>
      <c r="CS48" s="123">
        <v>1.1630439884162607E-4</v>
      </c>
      <c r="CT48" s="123">
        <v>7.4112892272612863E-5</v>
      </c>
      <c r="CU48" s="123">
        <v>1.2855641989114182E-4</v>
      </c>
      <c r="CV48" s="123">
        <v>1.3214316531958599E-3</v>
      </c>
      <c r="CW48" s="123">
        <v>1.1309059199929757E-4</v>
      </c>
      <c r="CX48" s="123">
        <v>1.1280339201857788E-2</v>
      </c>
      <c r="CY48" s="123">
        <v>7.4311757685520811E-5</v>
      </c>
      <c r="CZ48" s="123">
        <v>2.5907309322046197E-4</v>
      </c>
      <c r="DA48" s="123">
        <v>8.7529978989393887E-5</v>
      </c>
      <c r="DB48" s="123">
        <v>1.6775847489785984E-4</v>
      </c>
      <c r="DC48" s="123">
        <v>1.9657224681785625E-4</v>
      </c>
      <c r="DD48" s="123">
        <v>7.0131080803390383E-5</v>
      </c>
      <c r="DE48" s="123">
        <v>1.4910022860202494E-4</v>
      </c>
      <c r="DF48" s="123">
        <v>6.9390732164984211E-5</v>
      </c>
      <c r="DG48" s="123">
        <v>7.6495841145131702E-5</v>
      </c>
      <c r="DH48" s="123">
        <v>1.070086095993273</v>
      </c>
      <c r="DI48" s="128">
        <v>0.83090970741812198</v>
      </c>
    </row>
    <row r="49" spans="2:113" x14ac:dyDescent="0.15">
      <c r="B49" s="274" t="s">
        <v>108</v>
      </c>
      <c r="C49" s="261" t="s">
        <v>631</v>
      </c>
      <c r="D49" s="122">
        <v>1.9899224217873146E-4</v>
      </c>
      <c r="E49" s="122">
        <v>1.1069325496547611E-4</v>
      </c>
      <c r="F49" s="122">
        <v>3.5218479487984387E-4</v>
      </c>
      <c r="G49" s="122">
        <v>1.0094779470921209E-4</v>
      </c>
      <c r="H49" s="122">
        <v>4.8389747965451403E-5</v>
      </c>
      <c r="I49" s="122">
        <v>0</v>
      </c>
      <c r="J49" s="122">
        <v>3.8577392460764593E-4</v>
      </c>
      <c r="K49" s="122">
        <v>7.7309705008023953E-5</v>
      </c>
      <c r="L49" s="122">
        <v>8.4921711464316899E-5</v>
      </c>
      <c r="M49" s="122">
        <v>6.3145189330701053E-5</v>
      </c>
      <c r="N49" s="122">
        <v>0</v>
      </c>
      <c r="O49" s="122">
        <v>9.2408552548522901E-5</v>
      </c>
      <c r="P49" s="122">
        <v>6.8665557942412439E-5</v>
      </c>
      <c r="Q49" s="122">
        <v>1.1156562257591475E-4</v>
      </c>
      <c r="R49" s="122">
        <v>5.7211608791533229E-5</v>
      </c>
      <c r="S49" s="122">
        <v>7.8823871359035166E-5</v>
      </c>
      <c r="T49" s="122">
        <v>4.6785810630184086E-5</v>
      </c>
      <c r="U49" s="122">
        <v>5.9414740461596332E-5</v>
      </c>
      <c r="V49" s="124">
        <v>8.5046684805228811E-5</v>
      </c>
      <c r="W49" s="122">
        <v>1.0342291726778027E-4</v>
      </c>
      <c r="X49" s="122">
        <v>0</v>
      </c>
      <c r="Y49" s="122">
        <v>1.1876932817806984E-4</v>
      </c>
      <c r="Z49" s="122">
        <v>2.9368103756472991E-5</v>
      </c>
      <c r="AA49" s="122">
        <v>2.6475158908216555E-5</v>
      </c>
      <c r="AB49" s="122">
        <v>5.9808700731767208E-5</v>
      </c>
      <c r="AC49" s="122">
        <v>4.2403395922945776E-5</v>
      </c>
      <c r="AD49" s="122">
        <v>8.5965402230501718E-7</v>
      </c>
      <c r="AE49" s="122">
        <v>7.5715085949424067E-5</v>
      </c>
      <c r="AF49" s="122">
        <v>5.6895588789738614E-5</v>
      </c>
      <c r="AG49" s="122">
        <v>8.5601979636774529E-5</v>
      </c>
      <c r="AH49" s="122">
        <v>7.6403822167428763E-5</v>
      </c>
      <c r="AI49" s="124">
        <v>9.2065362153809119E-5</v>
      </c>
      <c r="AJ49" s="122">
        <v>1.4496448095920668E-4</v>
      </c>
      <c r="AK49" s="122">
        <v>9.0195333682516256E-5</v>
      </c>
      <c r="AL49" s="122">
        <v>1.2862496735255614E-4</v>
      </c>
      <c r="AM49" s="122">
        <v>0</v>
      </c>
      <c r="AN49" s="122">
        <v>0</v>
      </c>
      <c r="AO49" s="122">
        <v>8.6231971205688173E-5</v>
      </c>
      <c r="AP49" s="122">
        <v>3.2650819595896563E-5</v>
      </c>
      <c r="AQ49" s="122">
        <v>9.4956554740607824E-5</v>
      </c>
      <c r="AR49" s="122">
        <v>6.3848130408366793E-5</v>
      </c>
      <c r="AS49" s="122">
        <v>7.9090007983062416E-5</v>
      </c>
      <c r="AT49" s="122">
        <v>5.8721876307900568E-5</v>
      </c>
      <c r="AU49" s="122">
        <v>6.192303956207649E-4</v>
      </c>
      <c r="AV49" s="122">
        <v>1.2524760534633737E-3</v>
      </c>
      <c r="AW49" s="122">
        <v>1.0227175409661751</v>
      </c>
      <c r="AX49" s="122">
        <v>8.0696797447106221E-5</v>
      </c>
      <c r="AY49" s="122">
        <v>8.0370920730482746E-5</v>
      </c>
      <c r="AZ49" s="122">
        <v>3.7200113665707233E-4</v>
      </c>
      <c r="BA49" s="122">
        <v>4.237817385121836E-5</v>
      </c>
      <c r="BB49" s="122">
        <v>2.1305904828250205E-4</v>
      </c>
      <c r="BC49" s="122">
        <v>5.0233472710499323E-5</v>
      </c>
      <c r="BD49" s="122">
        <v>1.6893999263564981E-4</v>
      </c>
      <c r="BE49" s="122">
        <v>2.6657839987704902E-4</v>
      </c>
      <c r="BF49" s="122">
        <v>0</v>
      </c>
      <c r="BG49" s="122">
        <v>2.7752451174347314E-5</v>
      </c>
      <c r="BH49" s="122">
        <v>1.1887542239117861E-4</v>
      </c>
      <c r="BI49" s="122">
        <v>6.3919091554382398E-5</v>
      </c>
      <c r="BJ49" s="122">
        <v>2.2751398276059476E-4</v>
      </c>
      <c r="BK49" s="122">
        <v>1.3407713591112366E-4</v>
      </c>
      <c r="BL49" s="124">
        <v>1.2907044230271741E-4</v>
      </c>
      <c r="BM49" s="124">
        <v>1.6905438561420495E-4</v>
      </c>
      <c r="BN49" s="122">
        <v>8.7221846333034359E-5</v>
      </c>
      <c r="BO49" s="122">
        <v>1.343113375391275E-4</v>
      </c>
      <c r="BP49" s="122">
        <v>9.7180222316249951E-5</v>
      </c>
      <c r="BQ49" s="122">
        <v>3.3851459177433688E-4</v>
      </c>
      <c r="BR49" s="122">
        <v>4.2413436091759094E-5</v>
      </c>
      <c r="BS49" s="122">
        <v>1.8653779139868434E-4</v>
      </c>
      <c r="BT49" s="122">
        <v>1.4541891002149517E-4</v>
      </c>
      <c r="BU49" s="122">
        <v>3.210743476023381E-4</v>
      </c>
      <c r="BV49" s="122">
        <v>7.0980988662357888E-5</v>
      </c>
      <c r="BW49" s="122">
        <v>3.8938402483319722E-5</v>
      </c>
      <c r="BX49" s="122">
        <v>3.1142558145540773E-5</v>
      </c>
      <c r="BY49" s="122">
        <v>7.7133937027619425E-6</v>
      </c>
      <c r="BZ49" s="122">
        <v>5.9514721350367568E-5</v>
      </c>
      <c r="CA49" s="122">
        <v>1.3723730699676927E-4</v>
      </c>
      <c r="CB49" s="122">
        <v>8.1749233564917486E-4</v>
      </c>
      <c r="CC49" s="122">
        <v>3.7474776133454266E-5</v>
      </c>
      <c r="CD49" s="122">
        <v>1.0729959626332496E-4</v>
      </c>
      <c r="CE49" s="122">
        <v>2.0207349518232653E-4</v>
      </c>
      <c r="CF49" s="122">
        <v>1.1556390931210201E-4</v>
      </c>
      <c r="CG49" s="122">
        <v>8.3748386822778695E-5</v>
      </c>
      <c r="CH49" s="122">
        <v>7.3940051572588932E-5</v>
      </c>
      <c r="CI49" s="122">
        <v>1.0102686091854489E-4</v>
      </c>
      <c r="CJ49" s="122">
        <v>1.627403803071113E-4</v>
      </c>
      <c r="CK49" s="122">
        <v>1.0123725244445991E-4</v>
      </c>
      <c r="CL49" s="122">
        <v>1.2599958027209888E-4</v>
      </c>
      <c r="CM49" s="122">
        <v>3.6603371614350424E-4</v>
      </c>
      <c r="CN49" s="122">
        <v>7.3485045986218512E-4</v>
      </c>
      <c r="CO49" s="122">
        <v>5.9191250616268972E-5</v>
      </c>
      <c r="CP49" s="122">
        <v>1.3895473338810824E-4</v>
      </c>
      <c r="CQ49" s="122">
        <v>4.5968990234255044E-3</v>
      </c>
      <c r="CR49" s="122">
        <v>2.8580414203250126E-3</v>
      </c>
      <c r="CS49" s="122">
        <v>1.0563778990899937E-3</v>
      </c>
      <c r="CT49" s="122">
        <v>7.5855040109520987E-4</v>
      </c>
      <c r="CU49" s="122">
        <v>9.9319263329195094E-5</v>
      </c>
      <c r="CV49" s="122">
        <v>1.266630997192992E-3</v>
      </c>
      <c r="CW49" s="122">
        <v>1.4302603691612845E-4</v>
      </c>
      <c r="CX49" s="122">
        <v>4.2324286698734214E-3</v>
      </c>
      <c r="CY49" s="122">
        <v>1.0183742799843926E-4</v>
      </c>
      <c r="CZ49" s="122">
        <v>1.5747492474143201E-4</v>
      </c>
      <c r="DA49" s="122">
        <v>6.3363304461655753E-5</v>
      </c>
      <c r="DB49" s="122">
        <v>1.0930680723225747E-4</v>
      </c>
      <c r="DC49" s="122">
        <v>1.5804783160924768E-3</v>
      </c>
      <c r="DD49" s="122">
        <v>2.7127164094516132E-3</v>
      </c>
      <c r="DE49" s="122">
        <v>2.072237316647339E-4</v>
      </c>
      <c r="DF49" s="122">
        <v>6.6819137772677036E-3</v>
      </c>
      <c r="DG49" s="122">
        <v>1.0572632768073426E-4</v>
      </c>
      <c r="DH49" s="122">
        <v>1.0619602637002474</v>
      </c>
      <c r="DI49" s="127">
        <v>0.82460009087567032</v>
      </c>
    </row>
    <row r="50" spans="2:113" x14ac:dyDescent="0.15">
      <c r="B50" s="274" t="s">
        <v>109</v>
      </c>
      <c r="C50" s="261" t="s">
        <v>632</v>
      </c>
      <c r="D50" s="122">
        <v>1.0610313074412467E-5</v>
      </c>
      <c r="E50" s="122">
        <v>4.6595705698561865E-6</v>
      </c>
      <c r="F50" s="122">
        <v>1.676303628315749E-5</v>
      </c>
      <c r="G50" s="122">
        <v>4.8362728321921192E-6</v>
      </c>
      <c r="H50" s="122">
        <v>2.2258128016307296E-6</v>
      </c>
      <c r="I50" s="122">
        <v>0</v>
      </c>
      <c r="J50" s="122">
        <v>2.1151106000318357E-5</v>
      </c>
      <c r="K50" s="122">
        <v>3.3549157056436785E-6</v>
      </c>
      <c r="L50" s="122">
        <v>4.3860631944492522E-6</v>
      </c>
      <c r="M50" s="122">
        <v>2.9370618916176451E-6</v>
      </c>
      <c r="N50" s="122">
        <v>0</v>
      </c>
      <c r="O50" s="122">
        <v>4.5577292036501212E-6</v>
      </c>
      <c r="P50" s="122">
        <v>5.2919463074836046E-6</v>
      </c>
      <c r="Q50" s="122">
        <v>5.6708289236308184E-6</v>
      </c>
      <c r="R50" s="122">
        <v>3.6173071292500115E-6</v>
      </c>
      <c r="S50" s="122">
        <v>3.4023511368718544E-6</v>
      </c>
      <c r="T50" s="122">
        <v>1.7064961722826354E-6</v>
      </c>
      <c r="U50" s="122">
        <v>2.3758332825556261E-6</v>
      </c>
      <c r="V50" s="124">
        <v>4.3119372138089939E-6</v>
      </c>
      <c r="W50" s="122">
        <v>5.706331974865572E-6</v>
      </c>
      <c r="X50" s="122">
        <v>0</v>
      </c>
      <c r="Y50" s="122">
        <v>7.0274488754223893E-6</v>
      </c>
      <c r="Z50" s="122">
        <v>1.3637934923970495E-6</v>
      </c>
      <c r="AA50" s="122">
        <v>9.715218814332186E-7</v>
      </c>
      <c r="AB50" s="122">
        <v>2.5824987522877604E-6</v>
      </c>
      <c r="AC50" s="122">
        <v>1.6435175188748008E-6</v>
      </c>
      <c r="AD50" s="122">
        <v>2.6122133516144572E-8</v>
      </c>
      <c r="AE50" s="122">
        <v>3.8818307674936239E-6</v>
      </c>
      <c r="AF50" s="122">
        <v>2.7310517488199472E-6</v>
      </c>
      <c r="AG50" s="122">
        <v>4.584475276922975E-6</v>
      </c>
      <c r="AH50" s="122">
        <v>3.0594850118383869E-6</v>
      </c>
      <c r="AI50" s="124">
        <v>4.4764014875477373E-6</v>
      </c>
      <c r="AJ50" s="122">
        <v>7.6732526067116552E-6</v>
      </c>
      <c r="AK50" s="122">
        <v>5.1160337127464589E-6</v>
      </c>
      <c r="AL50" s="122">
        <v>6.7206234006452314E-6</v>
      </c>
      <c r="AM50" s="122">
        <v>0</v>
      </c>
      <c r="AN50" s="122">
        <v>0</v>
      </c>
      <c r="AO50" s="122">
        <v>5.1953131933650102E-6</v>
      </c>
      <c r="AP50" s="122">
        <v>1.2040313140377323E-6</v>
      </c>
      <c r="AQ50" s="122">
        <v>4.9295808196151613E-6</v>
      </c>
      <c r="AR50" s="122">
        <v>3.4453275758541955E-6</v>
      </c>
      <c r="AS50" s="122">
        <v>3.3108930976843816E-6</v>
      </c>
      <c r="AT50" s="122">
        <v>6.8096343530267514E-6</v>
      </c>
      <c r="AU50" s="122">
        <v>2.831801177056165E-5</v>
      </c>
      <c r="AV50" s="122">
        <v>1.4234518881333486E-4</v>
      </c>
      <c r="AW50" s="122">
        <v>1.6088200071265443E-3</v>
      </c>
      <c r="AX50" s="122">
        <v>1.0014996038321251</v>
      </c>
      <c r="AY50" s="122">
        <v>1.2920962495342652E-3</v>
      </c>
      <c r="AZ50" s="122">
        <v>1.3167451483256185E-3</v>
      </c>
      <c r="BA50" s="122">
        <v>3.4227935062523117E-3</v>
      </c>
      <c r="BB50" s="122">
        <v>5.0599150094710133E-3</v>
      </c>
      <c r="BC50" s="122">
        <v>1.8404969683471328E-3</v>
      </c>
      <c r="BD50" s="122">
        <v>3.5393007958138753E-3</v>
      </c>
      <c r="BE50" s="122">
        <v>5.7068631032484805E-3</v>
      </c>
      <c r="BF50" s="122">
        <v>0</v>
      </c>
      <c r="BG50" s="122">
        <v>1.742927784340952E-5</v>
      </c>
      <c r="BH50" s="122">
        <v>2.2483410924585846E-4</v>
      </c>
      <c r="BI50" s="122">
        <v>5.8507555821799343E-6</v>
      </c>
      <c r="BJ50" s="122">
        <v>1.2132429725731343E-4</v>
      </c>
      <c r="BK50" s="122">
        <v>7.0980827971052658E-4</v>
      </c>
      <c r="BL50" s="124">
        <v>5.9456787670471546E-6</v>
      </c>
      <c r="BM50" s="124">
        <v>4.8345087505364334E-6</v>
      </c>
      <c r="BN50" s="122">
        <v>5.4926840577312758E-6</v>
      </c>
      <c r="BO50" s="122">
        <v>6.751246930842539E-6</v>
      </c>
      <c r="BP50" s="122">
        <v>6.0419203001773611E-6</v>
      </c>
      <c r="BQ50" s="122">
        <v>2.0376209395557872E-5</v>
      </c>
      <c r="BR50" s="122">
        <v>2.0864828857590181E-6</v>
      </c>
      <c r="BS50" s="122">
        <v>8.523245902459771E-6</v>
      </c>
      <c r="BT50" s="122">
        <v>6.7759033745549764E-6</v>
      </c>
      <c r="BU50" s="122">
        <v>3.8856116940548674E-6</v>
      </c>
      <c r="BV50" s="122">
        <v>2.2499241493285646E-6</v>
      </c>
      <c r="BW50" s="122">
        <v>1.5408526301823095E-6</v>
      </c>
      <c r="BX50" s="122">
        <v>1.2426221940583415E-6</v>
      </c>
      <c r="BY50" s="122">
        <v>3.1160671264415115E-7</v>
      </c>
      <c r="BZ50" s="122">
        <v>2.4705931221916039E-6</v>
      </c>
      <c r="CA50" s="122">
        <v>7.4040917675366677E-6</v>
      </c>
      <c r="CB50" s="122">
        <v>4.5016588976359062E-5</v>
      </c>
      <c r="CC50" s="122">
        <v>1.7885126063362415E-6</v>
      </c>
      <c r="CD50" s="122">
        <v>4.7050126177483851E-6</v>
      </c>
      <c r="CE50" s="122">
        <v>3.2921080032339663E-6</v>
      </c>
      <c r="CF50" s="122">
        <v>3.5116172208489339E-6</v>
      </c>
      <c r="CG50" s="122">
        <v>3.7096413651971313E-6</v>
      </c>
      <c r="CH50" s="122">
        <v>1.9763065217474239E-6</v>
      </c>
      <c r="CI50" s="122">
        <v>3.9953599753437201E-6</v>
      </c>
      <c r="CJ50" s="122">
        <v>4.6038753814350222E-6</v>
      </c>
      <c r="CK50" s="122">
        <v>7.5673659571933571E-6</v>
      </c>
      <c r="CL50" s="122">
        <v>2.9680094382141599E-6</v>
      </c>
      <c r="CM50" s="122">
        <v>4.2231237796359128E-6</v>
      </c>
      <c r="CN50" s="122">
        <v>6.5078265298507308E-6</v>
      </c>
      <c r="CO50" s="122">
        <v>2.7191874318412358E-6</v>
      </c>
      <c r="CP50" s="122">
        <v>7.7899989331289855E-6</v>
      </c>
      <c r="CQ50" s="122">
        <v>8.7943117838087139E-6</v>
      </c>
      <c r="CR50" s="122">
        <v>8.9381178448075832E-6</v>
      </c>
      <c r="CS50" s="122">
        <v>4.9472267063572115E-6</v>
      </c>
      <c r="CT50" s="122">
        <v>3.2853166765367509E-6</v>
      </c>
      <c r="CU50" s="122">
        <v>4.0583017218657053E-6</v>
      </c>
      <c r="CV50" s="122">
        <v>3.5017695922922547E-5</v>
      </c>
      <c r="CW50" s="122">
        <v>3.6400855822387626E-6</v>
      </c>
      <c r="CX50" s="122">
        <v>2.6234223475360907E-4</v>
      </c>
      <c r="CY50" s="122">
        <v>2.5351106136770766E-6</v>
      </c>
      <c r="CZ50" s="122">
        <v>6.6528997048225402E-6</v>
      </c>
      <c r="DA50" s="122">
        <v>2.4976506886426381E-6</v>
      </c>
      <c r="DB50" s="122">
        <v>4.7083810768790127E-6</v>
      </c>
      <c r="DC50" s="122">
        <v>8.3012298569867825E-6</v>
      </c>
      <c r="DD50" s="122">
        <v>5.9442740289945778E-6</v>
      </c>
      <c r="DE50" s="122">
        <v>4.8796492137783889E-6</v>
      </c>
      <c r="DF50" s="122">
        <v>3.5990798669787985E-5</v>
      </c>
      <c r="DG50" s="122">
        <v>2.098830244758353E-6</v>
      </c>
      <c r="DH50" s="122">
        <v>1.0273158021236481</v>
      </c>
      <c r="DI50" s="127">
        <v>0.79769905969691235</v>
      </c>
    </row>
    <row r="51" spans="2:113" x14ac:dyDescent="0.15">
      <c r="B51" s="274" t="s">
        <v>110</v>
      </c>
      <c r="C51" s="261" t="s">
        <v>633</v>
      </c>
      <c r="D51" s="122">
        <v>1.4742111595254453E-4</v>
      </c>
      <c r="E51" s="122">
        <v>6.4807384881264627E-5</v>
      </c>
      <c r="F51" s="122">
        <v>2.3324717585242714E-4</v>
      </c>
      <c r="G51" s="122">
        <v>6.8786514129115463E-5</v>
      </c>
      <c r="H51" s="122">
        <v>2.9807368387642851E-5</v>
      </c>
      <c r="I51" s="122">
        <v>0</v>
      </c>
      <c r="J51" s="122">
        <v>2.9321571802949805E-4</v>
      </c>
      <c r="K51" s="122">
        <v>4.7867017822971486E-5</v>
      </c>
      <c r="L51" s="122">
        <v>6.0337733888087449E-5</v>
      </c>
      <c r="M51" s="122">
        <v>4.0260105566596464E-5</v>
      </c>
      <c r="N51" s="122">
        <v>0</v>
      </c>
      <c r="O51" s="122">
        <v>6.2838669201408328E-5</v>
      </c>
      <c r="P51" s="122">
        <v>4.0352094132836816E-5</v>
      </c>
      <c r="Q51" s="122">
        <v>7.6766181164371187E-5</v>
      </c>
      <c r="R51" s="122">
        <v>3.9497969391352622E-5</v>
      </c>
      <c r="S51" s="122">
        <v>4.5226398559896678E-5</v>
      </c>
      <c r="T51" s="122">
        <v>2.4583675881582772E-5</v>
      </c>
      <c r="U51" s="122">
        <v>4.7249577893412764E-5</v>
      </c>
      <c r="V51" s="124">
        <v>6.2929353550606211E-5</v>
      </c>
      <c r="W51" s="122">
        <v>8.0583132502944446E-5</v>
      </c>
      <c r="X51" s="122">
        <v>0</v>
      </c>
      <c r="Y51" s="122">
        <v>9.7492018231753002E-5</v>
      </c>
      <c r="Z51" s="122">
        <v>1.9211754170084008E-5</v>
      </c>
      <c r="AA51" s="122">
        <v>1.3582998339097141E-5</v>
      </c>
      <c r="AB51" s="122">
        <v>3.9699833146700529E-5</v>
      </c>
      <c r="AC51" s="122">
        <v>2.4716166697379975E-5</v>
      </c>
      <c r="AD51" s="122">
        <v>4.1293129121945862E-7</v>
      </c>
      <c r="AE51" s="122">
        <v>5.3508171431812827E-5</v>
      </c>
      <c r="AF51" s="122">
        <v>3.6981935191942872E-5</v>
      </c>
      <c r="AG51" s="122">
        <v>6.430809604060919E-5</v>
      </c>
      <c r="AH51" s="122">
        <v>4.4195623529413831E-5</v>
      </c>
      <c r="AI51" s="124">
        <v>6.3142206568779754E-5</v>
      </c>
      <c r="AJ51" s="122">
        <v>1.0754953598027363E-4</v>
      </c>
      <c r="AK51" s="122">
        <v>6.4138771705169779E-5</v>
      </c>
      <c r="AL51" s="122">
        <v>9.2605712511016833E-5</v>
      </c>
      <c r="AM51" s="122">
        <v>0</v>
      </c>
      <c r="AN51" s="122">
        <v>0</v>
      </c>
      <c r="AO51" s="122">
        <v>6.4627153380924365E-5</v>
      </c>
      <c r="AP51" s="122">
        <v>1.8014768948070471E-5</v>
      </c>
      <c r="AQ51" s="122">
        <v>6.9495377843678611E-5</v>
      </c>
      <c r="AR51" s="122">
        <v>6.6415551682480169E-5</v>
      </c>
      <c r="AS51" s="122">
        <v>4.788322812379688E-5</v>
      </c>
      <c r="AT51" s="122">
        <v>1.1867739519706895E-4</v>
      </c>
      <c r="AU51" s="122">
        <v>3.7952967548652249E-4</v>
      </c>
      <c r="AV51" s="122">
        <v>5.5060066932828523E-4</v>
      </c>
      <c r="AW51" s="122">
        <v>4.529536891628023E-3</v>
      </c>
      <c r="AX51" s="122">
        <v>2.3046880775961755E-2</v>
      </c>
      <c r="AY51" s="122">
        <v>1.0198406284884052</v>
      </c>
      <c r="AZ51" s="122">
        <v>3.2969933579778017E-3</v>
      </c>
      <c r="BA51" s="122">
        <v>2.5744363906142712E-3</v>
      </c>
      <c r="BB51" s="122">
        <v>1.1555834031933648E-2</v>
      </c>
      <c r="BC51" s="122">
        <v>1.2645715250190195E-3</v>
      </c>
      <c r="BD51" s="122">
        <v>1.071105383377975E-2</v>
      </c>
      <c r="BE51" s="122">
        <v>1.0355580001188382E-2</v>
      </c>
      <c r="BF51" s="122">
        <v>0</v>
      </c>
      <c r="BG51" s="122">
        <v>1.2026984985136972E-4</v>
      </c>
      <c r="BH51" s="122">
        <v>7.968135688161584E-4</v>
      </c>
      <c r="BI51" s="122">
        <v>9.1447142708292456E-5</v>
      </c>
      <c r="BJ51" s="122">
        <v>1.2166186001532404E-4</v>
      </c>
      <c r="BK51" s="122">
        <v>7.6239320103818771E-4</v>
      </c>
      <c r="BL51" s="124">
        <v>8.2698844264971871E-5</v>
      </c>
      <c r="BM51" s="124">
        <v>9.4465874673518318E-5</v>
      </c>
      <c r="BN51" s="122">
        <v>7.674811214015303E-5</v>
      </c>
      <c r="BO51" s="122">
        <v>8.1161067818772656E-5</v>
      </c>
      <c r="BP51" s="122">
        <v>5.9162990673612813E-5</v>
      </c>
      <c r="BQ51" s="122">
        <v>2.834329449797209E-4</v>
      </c>
      <c r="BR51" s="122">
        <v>2.9873114847606668E-5</v>
      </c>
      <c r="BS51" s="122">
        <v>1.204471900548034E-4</v>
      </c>
      <c r="BT51" s="122">
        <v>9.9275164548376607E-5</v>
      </c>
      <c r="BU51" s="122">
        <v>5.5755749983497266E-5</v>
      </c>
      <c r="BV51" s="122">
        <v>4.3318948934819619E-5</v>
      </c>
      <c r="BW51" s="122">
        <v>2.4823474703716334E-5</v>
      </c>
      <c r="BX51" s="122">
        <v>1.9837538808328771E-5</v>
      </c>
      <c r="BY51" s="122">
        <v>5.1378517392821186E-6</v>
      </c>
      <c r="BZ51" s="122">
        <v>3.6723211052109905E-5</v>
      </c>
      <c r="CA51" s="122">
        <v>1.0582511416528138E-4</v>
      </c>
      <c r="CB51" s="122">
        <v>6.2215988056419204E-4</v>
      </c>
      <c r="CC51" s="122">
        <v>2.6289744685046204E-5</v>
      </c>
      <c r="CD51" s="122">
        <v>6.04477212460617E-5</v>
      </c>
      <c r="CE51" s="122">
        <v>5.4201030125153963E-5</v>
      </c>
      <c r="CF51" s="122">
        <v>5.5510650857727267E-5</v>
      </c>
      <c r="CG51" s="122">
        <v>5.5093727623868414E-5</v>
      </c>
      <c r="CH51" s="122">
        <v>3.4746278395286637E-5</v>
      </c>
      <c r="CI51" s="122">
        <v>8.0186827926156799E-5</v>
      </c>
      <c r="CJ51" s="122">
        <v>1.9877782076200903E-4</v>
      </c>
      <c r="CK51" s="122">
        <v>1.2591887876853383E-4</v>
      </c>
      <c r="CL51" s="122">
        <v>6.9127650508816414E-5</v>
      </c>
      <c r="CM51" s="122">
        <v>2.295811958489611E-4</v>
      </c>
      <c r="CN51" s="122">
        <v>1.6476597408100773E-4</v>
      </c>
      <c r="CO51" s="122">
        <v>3.8660429007109791E-5</v>
      </c>
      <c r="CP51" s="122">
        <v>2.8188317888181634E-4</v>
      </c>
      <c r="CQ51" s="122">
        <v>4.5479468981437042E-5</v>
      </c>
      <c r="CR51" s="122">
        <v>8.7726944296365338E-5</v>
      </c>
      <c r="CS51" s="122">
        <v>5.5327877645537233E-5</v>
      </c>
      <c r="CT51" s="122">
        <v>4.0519682093237364E-5</v>
      </c>
      <c r="CU51" s="122">
        <v>5.9502197822005488E-5</v>
      </c>
      <c r="CV51" s="122">
        <v>4.330613960802967E-4</v>
      </c>
      <c r="CW51" s="122">
        <v>1.0843259228009775E-4</v>
      </c>
      <c r="CX51" s="122">
        <v>3.6373870132678054E-3</v>
      </c>
      <c r="CY51" s="122">
        <v>3.2912858297076199E-5</v>
      </c>
      <c r="CZ51" s="122">
        <v>9.366963566483094E-5</v>
      </c>
      <c r="DA51" s="122">
        <v>3.3047384524927996E-5</v>
      </c>
      <c r="DB51" s="122">
        <v>6.7329076167819006E-5</v>
      </c>
      <c r="DC51" s="122">
        <v>8.1208983159590401E-5</v>
      </c>
      <c r="DD51" s="122">
        <v>4.3396000051349152E-5</v>
      </c>
      <c r="DE51" s="122">
        <v>6.292666441582676E-5</v>
      </c>
      <c r="DF51" s="122">
        <v>2.6201539079517594E-3</v>
      </c>
      <c r="DG51" s="122">
        <v>3.8294996829933365E-5</v>
      </c>
      <c r="DH51" s="122">
        <v>1.1034270825427521</v>
      </c>
      <c r="DI51" s="127">
        <v>0.85679860503354655</v>
      </c>
    </row>
    <row r="52" spans="2:113" x14ac:dyDescent="0.15">
      <c r="B52" s="274" t="s">
        <v>466</v>
      </c>
      <c r="C52" s="261" t="s">
        <v>634</v>
      </c>
      <c r="D52" s="122">
        <v>7.1132937814937641E-5</v>
      </c>
      <c r="E52" s="122">
        <v>3.4452050011472334E-5</v>
      </c>
      <c r="F52" s="122">
        <v>1.1149911833045355E-4</v>
      </c>
      <c r="G52" s="122">
        <v>3.164652321893661E-5</v>
      </c>
      <c r="H52" s="122">
        <v>1.6100844943279072E-5</v>
      </c>
      <c r="I52" s="122">
        <v>0</v>
      </c>
      <c r="J52" s="122">
        <v>1.4138062567802987E-4</v>
      </c>
      <c r="K52" s="122">
        <v>2.1636167734654163E-5</v>
      </c>
      <c r="L52" s="122">
        <v>2.6906767506268538E-5</v>
      </c>
      <c r="M52" s="122">
        <v>1.9558611443887148E-5</v>
      </c>
      <c r="N52" s="122">
        <v>0</v>
      </c>
      <c r="O52" s="122">
        <v>3.0312967344124261E-5</v>
      </c>
      <c r="P52" s="122">
        <v>1.7186612648825894E-5</v>
      </c>
      <c r="Q52" s="122">
        <v>3.530004947057708E-5</v>
      </c>
      <c r="R52" s="122">
        <v>3.0864568940077824E-5</v>
      </c>
      <c r="S52" s="122">
        <v>2.3896342720845467E-5</v>
      </c>
      <c r="T52" s="122">
        <v>1.2377590976050054E-5</v>
      </c>
      <c r="U52" s="122">
        <v>1.5822050068204904E-5</v>
      </c>
      <c r="V52" s="124">
        <v>2.9204526131019038E-5</v>
      </c>
      <c r="W52" s="122">
        <v>3.8516604514787032E-5</v>
      </c>
      <c r="X52" s="122">
        <v>0</v>
      </c>
      <c r="Y52" s="122">
        <v>4.6051913263718939E-5</v>
      </c>
      <c r="Z52" s="122">
        <v>1.164044256472655E-5</v>
      </c>
      <c r="AA52" s="122">
        <v>6.4843004457938729E-6</v>
      </c>
      <c r="AB52" s="122">
        <v>1.6689272613134099E-5</v>
      </c>
      <c r="AC52" s="122">
        <v>1.1179034510172202E-5</v>
      </c>
      <c r="AD52" s="122">
        <v>1.9186490645858537E-7</v>
      </c>
      <c r="AE52" s="122">
        <v>2.6956180918046661E-5</v>
      </c>
      <c r="AF52" s="122">
        <v>2.0219882920546622E-5</v>
      </c>
      <c r="AG52" s="122">
        <v>3.0777475768342956E-5</v>
      </c>
      <c r="AH52" s="122">
        <v>1.8969227023237128E-5</v>
      </c>
      <c r="AI52" s="124">
        <v>2.9741536164197433E-5</v>
      </c>
      <c r="AJ52" s="122">
        <v>5.1466812119530944E-5</v>
      </c>
      <c r="AK52" s="122">
        <v>3.1772213259243306E-5</v>
      </c>
      <c r="AL52" s="122">
        <v>4.548227226647252E-5</v>
      </c>
      <c r="AM52" s="122">
        <v>0</v>
      </c>
      <c r="AN52" s="122">
        <v>0</v>
      </c>
      <c r="AO52" s="122">
        <v>3.3249280471305028E-5</v>
      </c>
      <c r="AP52" s="122">
        <v>8.5675859235633936E-6</v>
      </c>
      <c r="AQ52" s="122">
        <v>3.3936011221633494E-5</v>
      </c>
      <c r="AR52" s="122">
        <v>2.389605642981193E-5</v>
      </c>
      <c r="AS52" s="122">
        <v>4.3121968760402352E-5</v>
      </c>
      <c r="AT52" s="122">
        <v>2.373551561355573E-5</v>
      </c>
      <c r="AU52" s="122">
        <v>1.1734692856691788E-3</v>
      </c>
      <c r="AV52" s="122">
        <v>1.6028246264845191E-3</v>
      </c>
      <c r="AW52" s="122">
        <v>8.4869073736592584E-4</v>
      </c>
      <c r="AX52" s="122">
        <v>2.0068495530950235E-5</v>
      </c>
      <c r="AY52" s="122">
        <v>1.1099183779393078E-4</v>
      </c>
      <c r="AZ52" s="122">
        <v>1.0067668433123338</v>
      </c>
      <c r="BA52" s="122">
        <v>1.1739466720935416E-3</v>
      </c>
      <c r="BB52" s="122">
        <v>5.8385504566189038E-4</v>
      </c>
      <c r="BC52" s="122">
        <v>1.3769737670667569E-4</v>
      </c>
      <c r="BD52" s="122">
        <v>5.1772793178650565E-4</v>
      </c>
      <c r="BE52" s="122">
        <v>6.5811591869026657E-4</v>
      </c>
      <c r="BF52" s="122">
        <v>0</v>
      </c>
      <c r="BG52" s="122">
        <v>1.0368755140276111E-3</v>
      </c>
      <c r="BH52" s="122">
        <v>5.1021220135246039E-3</v>
      </c>
      <c r="BI52" s="122">
        <v>2.56969237299553E-3</v>
      </c>
      <c r="BJ52" s="122">
        <v>4.8022020446885055E-4</v>
      </c>
      <c r="BK52" s="122">
        <v>2.1331175110760229E-4</v>
      </c>
      <c r="BL52" s="124">
        <v>3.7901721852066567E-5</v>
      </c>
      <c r="BM52" s="124">
        <v>1.8788306750248452E-4</v>
      </c>
      <c r="BN52" s="122">
        <v>3.4764498718043254E-4</v>
      </c>
      <c r="BO52" s="122">
        <v>1.8446956585593569E-4</v>
      </c>
      <c r="BP52" s="122">
        <v>4.1267091637021047E-4</v>
      </c>
      <c r="BQ52" s="122">
        <v>1.3858594266668911E-4</v>
      </c>
      <c r="BR52" s="122">
        <v>3.0572738770724193E-5</v>
      </c>
      <c r="BS52" s="122">
        <v>7.1971838138417494E-5</v>
      </c>
      <c r="BT52" s="122">
        <v>4.4393078464002494E-5</v>
      </c>
      <c r="BU52" s="122">
        <v>2.3252419785477596E-5</v>
      </c>
      <c r="BV52" s="122">
        <v>1.4413156013279995E-5</v>
      </c>
      <c r="BW52" s="122">
        <v>1.103112657557761E-5</v>
      </c>
      <c r="BX52" s="122">
        <v>1.3161565767010277E-5</v>
      </c>
      <c r="BY52" s="122">
        <v>6.9675093016029879E-6</v>
      </c>
      <c r="BZ52" s="122">
        <v>3.2147378984565765E-5</v>
      </c>
      <c r="CA52" s="122">
        <v>4.7718604926483152E-5</v>
      </c>
      <c r="CB52" s="122">
        <v>2.995940852857988E-4</v>
      </c>
      <c r="CC52" s="122">
        <v>1.4478136270290378E-4</v>
      </c>
      <c r="CD52" s="122">
        <v>2.9483460373023014E-5</v>
      </c>
      <c r="CE52" s="122">
        <v>2.0092671498349743E-5</v>
      </c>
      <c r="CF52" s="122">
        <v>2.5792537549818758E-5</v>
      </c>
      <c r="CG52" s="122">
        <v>3.0655220533282191E-5</v>
      </c>
      <c r="CH52" s="122">
        <v>1.2621905861474939E-5</v>
      </c>
      <c r="CI52" s="122">
        <v>2.5313233367967786E-5</v>
      </c>
      <c r="CJ52" s="122">
        <v>2.9983749706201075E-5</v>
      </c>
      <c r="CK52" s="122">
        <v>3.4433334242501122E-5</v>
      </c>
      <c r="CL52" s="122">
        <v>1.9402377477146815E-5</v>
      </c>
      <c r="CM52" s="122">
        <v>1.7718859325970542E-5</v>
      </c>
      <c r="CN52" s="122">
        <v>3.4664861797382987E-5</v>
      </c>
      <c r="CO52" s="122">
        <v>1.7717936857070725E-5</v>
      </c>
      <c r="CP52" s="122">
        <v>3.2005623367941368E-5</v>
      </c>
      <c r="CQ52" s="122">
        <v>1.4452199876428959E-5</v>
      </c>
      <c r="CR52" s="122">
        <v>3.2534102216097305E-5</v>
      </c>
      <c r="CS52" s="122">
        <v>2.0411828226618261E-5</v>
      </c>
      <c r="CT52" s="122">
        <v>1.3152634704204014E-5</v>
      </c>
      <c r="CU52" s="122">
        <v>2.0816132491155791E-5</v>
      </c>
      <c r="CV52" s="122">
        <v>1.9973674373758879E-4</v>
      </c>
      <c r="CW52" s="122">
        <v>1.9675527003015585E-5</v>
      </c>
      <c r="CX52" s="122">
        <v>1.7169073450713078E-3</v>
      </c>
      <c r="CY52" s="122">
        <v>1.2139624361734901E-5</v>
      </c>
      <c r="CZ52" s="122">
        <v>4.1943893779747825E-5</v>
      </c>
      <c r="DA52" s="122">
        <v>1.4654988754283583E-5</v>
      </c>
      <c r="DB52" s="122">
        <v>2.7478744069530877E-5</v>
      </c>
      <c r="DC52" s="122">
        <v>3.3877903325215201E-5</v>
      </c>
      <c r="DD52" s="122">
        <v>1.3403146048011701E-5</v>
      </c>
      <c r="DE52" s="122">
        <v>2.5290149232665251E-5</v>
      </c>
      <c r="DF52" s="122">
        <v>2.0447270048892166E-5</v>
      </c>
      <c r="DG52" s="122">
        <v>2.0942081967022078E-5</v>
      </c>
      <c r="DH52" s="122">
        <v>1.0288452880559169</v>
      </c>
      <c r="DI52" s="127">
        <v>0.798886688162734</v>
      </c>
    </row>
    <row r="53" spans="2:113" x14ac:dyDescent="0.15">
      <c r="B53" s="275" t="s">
        <v>467</v>
      </c>
      <c r="C53" s="262" t="s">
        <v>635</v>
      </c>
      <c r="D53" s="123">
        <v>1.0197873961408188E-5</v>
      </c>
      <c r="E53" s="123">
        <v>4.4531978712986066E-6</v>
      </c>
      <c r="F53" s="123">
        <v>1.6016994391387494E-5</v>
      </c>
      <c r="G53" s="123">
        <v>4.5910903235515909E-6</v>
      </c>
      <c r="H53" s="123">
        <v>2.0353937583566276E-6</v>
      </c>
      <c r="I53" s="123">
        <v>0</v>
      </c>
      <c r="J53" s="123">
        <v>2.0266678184798594E-5</v>
      </c>
      <c r="K53" s="123">
        <v>3.1281391327538812E-6</v>
      </c>
      <c r="L53" s="123">
        <v>3.9764861094528775E-6</v>
      </c>
      <c r="M53" s="123">
        <v>2.7642035556324859E-6</v>
      </c>
      <c r="N53" s="123">
        <v>0</v>
      </c>
      <c r="O53" s="123">
        <v>4.1789188339006679E-6</v>
      </c>
      <c r="P53" s="123">
        <v>2.3216256363314306E-6</v>
      </c>
      <c r="Q53" s="123">
        <v>5.1000840669062483E-6</v>
      </c>
      <c r="R53" s="123">
        <v>1.9521494985967839E-6</v>
      </c>
      <c r="S53" s="123">
        <v>3.0174482139837593E-6</v>
      </c>
      <c r="T53" s="123">
        <v>1.5538909841969042E-6</v>
      </c>
      <c r="U53" s="123">
        <v>2.2363729437621358E-6</v>
      </c>
      <c r="V53" s="133">
        <v>4.1738595336837813E-6</v>
      </c>
      <c r="W53" s="123">
        <v>5.4713853223920057E-6</v>
      </c>
      <c r="X53" s="123">
        <v>0</v>
      </c>
      <c r="Y53" s="123">
        <v>6.7686167764474839E-6</v>
      </c>
      <c r="Z53" s="123">
        <v>1.2945656944898876E-6</v>
      </c>
      <c r="AA53" s="123">
        <v>9.1463626294085713E-7</v>
      </c>
      <c r="AB53" s="123">
        <v>2.422619573609486E-6</v>
      </c>
      <c r="AC53" s="123">
        <v>1.5361964444848461E-6</v>
      </c>
      <c r="AD53" s="123">
        <v>2.3967974660469075E-8</v>
      </c>
      <c r="AE53" s="123">
        <v>3.7175926732836419E-6</v>
      </c>
      <c r="AF53" s="123">
        <v>2.733465480513827E-6</v>
      </c>
      <c r="AG53" s="123">
        <v>4.3589870733396349E-6</v>
      </c>
      <c r="AH53" s="123">
        <v>2.6823455007705671E-6</v>
      </c>
      <c r="AI53" s="133">
        <v>3.9744145464782437E-6</v>
      </c>
      <c r="AJ53" s="123">
        <v>7.3727278745194504E-6</v>
      </c>
      <c r="AK53" s="123">
        <v>4.0684266513334338E-6</v>
      </c>
      <c r="AL53" s="123">
        <v>6.1454533587692375E-6</v>
      </c>
      <c r="AM53" s="123">
        <v>0</v>
      </c>
      <c r="AN53" s="123">
        <v>0</v>
      </c>
      <c r="AO53" s="123">
        <v>4.3683883834777845E-6</v>
      </c>
      <c r="AP53" s="123">
        <v>1.128184624525538E-6</v>
      </c>
      <c r="AQ53" s="123">
        <v>4.7615921106216322E-6</v>
      </c>
      <c r="AR53" s="123">
        <v>2.9785081087090595E-6</v>
      </c>
      <c r="AS53" s="123">
        <v>3.0226215970398546E-6</v>
      </c>
      <c r="AT53" s="123">
        <v>2.7591829947609262E-6</v>
      </c>
      <c r="AU53" s="123">
        <v>2.6103405955055768E-6</v>
      </c>
      <c r="AV53" s="123">
        <v>2.1219446109034189E-6</v>
      </c>
      <c r="AW53" s="123">
        <v>2.6545116073452079E-6</v>
      </c>
      <c r="AX53" s="123">
        <v>2.3431149993194792E-6</v>
      </c>
      <c r="AY53" s="123">
        <v>2.9477311670500176E-6</v>
      </c>
      <c r="AZ53" s="123">
        <v>2.2836708697170701E-6</v>
      </c>
      <c r="BA53" s="123">
        <v>1.0034174719563114</v>
      </c>
      <c r="BB53" s="123">
        <v>2.3276256082690025E-6</v>
      </c>
      <c r="BC53" s="123">
        <v>1.9066643822983649E-6</v>
      </c>
      <c r="BD53" s="123">
        <v>1.3454454993640326E-6</v>
      </c>
      <c r="BE53" s="123">
        <v>1.5200211925307916E-6</v>
      </c>
      <c r="BF53" s="123">
        <v>0</v>
      </c>
      <c r="BG53" s="123">
        <v>1.0780410653264068E-6</v>
      </c>
      <c r="BH53" s="123">
        <v>1.6600278185791529E-6</v>
      </c>
      <c r="BI53" s="123">
        <v>1.9168205864932531E-6</v>
      </c>
      <c r="BJ53" s="123">
        <v>2.755665385361368E-5</v>
      </c>
      <c r="BK53" s="123">
        <v>3.0561661214325978E-6</v>
      </c>
      <c r="BL53" s="133">
        <v>6.12406671821196E-6</v>
      </c>
      <c r="BM53" s="133">
        <v>1.7929986253162767E-4</v>
      </c>
      <c r="BN53" s="123">
        <v>3.8928384334102377E-6</v>
      </c>
      <c r="BO53" s="123">
        <v>4.7647270304578894E-6</v>
      </c>
      <c r="BP53" s="123">
        <v>3.784208525266884E-6</v>
      </c>
      <c r="BQ53" s="123">
        <v>1.9631683460322946E-5</v>
      </c>
      <c r="BR53" s="123">
        <v>1.9442857094045615E-6</v>
      </c>
      <c r="BS53" s="123">
        <v>7.8731985428036736E-6</v>
      </c>
      <c r="BT53" s="123">
        <v>6.3570717136427031E-6</v>
      </c>
      <c r="BU53" s="123">
        <v>3.2130474024158853E-6</v>
      </c>
      <c r="BV53" s="123">
        <v>2.019834984106298E-6</v>
      </c>
      <c r="BW53" s="123">
        <v>1.3962775500451849E-6</v>
      </c>
      <c r="BX53" s="123">
        <v>1.1348843106890064E-6</v>
      </c>
      <c r="BY53" s="123">
        <v>2.6672592219595693E-7</v>
      </c>
      <c r="BZ53" s="123">
        <v>1.9573614798396653E-6</v>
      </c>
      <c r="CA53" s="123">
        <v>8.1097948056767805E-6</v>
      </c>
      <c r="CB53" s="123">
        <v>4.3499956036100307E-5</v>
      </c>
      <c r="CC53" s="123">
        <v>1.5048484782852594E-6</v>
      </c>
      <c r="CD53" s="123">
        <v>4.0717340579872623E-6</v>
      </c>
      <c r="CE53" s="123">
        <v>2.8108552485296733E-6</v>
      </c>
      <c r="CF53" s="123">
        <v>3.22203209452841E-6</v>
      </c>
      <c r="CG53" s="123">
        <v>3.437126911100326E-6</v>
      </c>
      <c r="CH53" s="123">
        <v>1.8417943270568107E-6</v>
      </c>
      <c r="CI53" s="123">
        <v>3.4837805145061774E-6</v>
      </c>
      <c r="CJ53" s="123">
        <v>5.8946808848002329E-6</v>
      </c>
      <c r="CK53" s="123">
        <v>5.056483897734476E-6</v>
      </c>
      <c r="CL53" s="123">
        <v>2.6838956623728931E-6</v>
      </c>
      <c r="CM53" s="123">
        <v>1.9650591208148345E-5</v>
      </c>
      <c r="CN53" s="123">
        <v>2.5740655491734873E-5</v>
      </c>
      <c r="CO53" s="123">
        <v>2.2159177750246203E-6</v>
      </c>
      <c r="CP53" s="123">
        <v>4.5919219788844556E-6</v>
      </c>
      <c r="CQ53" s="123">
        <v>1.4902098604143996E-6</v>
      </c>
      <c r="CR53" s="123">
        <v>4.3476263758887021E-6</v>
      </c>
      <c r="CS53" s="123">
        <v>2.766267111086158E-6</v>
      </c>
      <c r="CT53" s="123">
        <v>1.725815056156039E-6</v>
      </c>
      <c r="CU53" s="123">
        <v>3.2032046841784111E-6</v>
      </c>
      <c r="CV53" s="123">
        <v>3.5835346821771692E-5</v>
      </c>
      <c r="CW53" s="123">
        <v>5.5941322468700534E-6</v>
      </c>
      <c r="CX53" s="123">
        <v>2.5310211125537081E-4</v>
      </c>
      <c r="CY53" s="123">
        <v>2.5503818304999397E-6</v>
      </c>
      <c r="CZ53" s="123">
        <v>5.9709155943255346E-6</v>
      </c>
      <c r="DA53" s="123">
        <v>2.0204484505782329E-6</v>
      </c>
      <c r="DB53" s="123">
        <v>3.8687346443456672E-6</v>
      </c>
      <c r="DC53" s="123">
        <v>1.4495059207585877E-5</v>
      </c>
      <c r="DD53" s="123">
        <v>1.634775012460064E-6</v>
      </c>
      <c r="DE53" s="123">
        <v>3.6813864931768728E-6</v>
      </c>
      <c r="DF53" s="123">
        <v>1.2839374523334547E-6</v>
      </c>
      <c r="DG53" s="123">
        <v>3.9241122922607417E-6</v>
      </c>
      <c r="DH53" s="123">
        <v>1.0043682396303926</v>
      </c>
      <c r="DI53" s="128">
        <v>0.77988053788953249</v>
      </c>
    </row>
    <row r="54" spans="2:113" x14ac:dyDescent="0.15">
      <c r="B54" s="274" t="s">
        <v>111</v>
      </c>
      <c r="C54" s="261" t="s">
        <v>636</v>
      </c>
      <c r="D54" s="122">
        <v>5.1026815096056193E-6</v>
      </c>
      <c r="E54" s="122">
        <v>2.2272117177308642E-6</v>
      </c>
      <c r="F54" s="122">
        <v>8.0609266074808901E-6</v>
      </c>
      <c r="G54" s="122">
        <v>2.30411133302602E-6</v>
      </c>
      <c r="H54" s="122">
        <v>1.0725126638088237E-6</v>
      </c>
      <c r="I54" s="122">
        <v>0</v>
      </c>
      <c r="J54" s="122">
        <v>1.0184905706962392E-5</v>
      </c>
      <c r="K54" s="122">
        <v>1.6286787812342058E-6</v>
      </c>
      <c r="L54" s="122">
        <v>1.9963417766547778E-6</v>
      </c>
      <c r="M54" s="122">
        <v>1.3924392912890474E-6</v>
      </c>
      <c r="N54" s="122">
        <v>0</v>
      </c>
      <c r="O54" s="122">
        <v>2.1249101180019061E-6</v>
      </c>
      <c r="P54" s="122">
        <v>1.2335086416134943E-6</v>
      </c>
      <c r="Q54" s="122">
        <v>2.5844025883936376E-6</v>
      </c>
      <c r="R54" s="122">
        <v>1.0894209953619646E-6</v>
      </c>
      <c r="S54" s="122">
        <v>1.5599480798695506E-6</v>
      </c>
      <c r="T54" s="122">
        <v>8.1538960765941605E-7</v>
      </c>
      <c r="U54" s="122">
        <v>1.1830454121523324E-6</v>
      </c>
      <c r="V54" s="124">
        <v>2.0990207596666007E-6</v>
      </c>
      <c r="W54" s="122">
        <v>2.7768007830516616E-6</v>
      </c>
      <c r="X54" s="122">
        <v>0</v>
      </c>
      <c r="Y54" s="122">
        <v>3.3832170029055436E-6</v>
      </c>
      <c r="Z54" s="122">
        <v>6.9789631129794213E-7</v>
      </c>
      <c r="AA54" s="122">
        <v>4.7591570549099427E-7</v>
      </c>
      <c r="AB54" s="122">
        <v>1.2315802241758371E-6</v>
      </c>
      <c r="AC54" s="122">
        <v>8.1740995112417746E-7</v>
      </c>
      <c r="AD54" s="122">
        <v>1.4412088454283989E-8</v>
      </c>
      <c r="AE54" s="122">
        <v>1.8888319649043046E-6</v>
      </c>
      <c r="AF54" s="122">
        <v>1.5267408949570228E-6</v>
      </c>
      <c r="AG54" s="122">
        <v>2.2413823079601531E-6</v>
      </c>
      <c r="AH54" s="122">
        <v>1.3988821528905348E-6</v>
      </c>
      <c r="AI54" s="124">
        <v>2.162283510043115E-6</v>
      </c>
      <c r="AJ54" s="122">
        <v>3.7843800949804408E-6</v>
      </c>
      <c r="AK54" s="122">
        <v>2.3855758513646467E-6</v>
      </c>
      <c r="AL54" s="122">
        <v>3.3149914665278563E-6</v>
      </c>
      <c r="AM54" s="122">
        <v>0</v>
      </c>
      <c r="AN54" s="122">
        <v>0</v>
      </c>
      <c r="AO54" s="122">
        <v>2.4053249127927083E-6</v>
      </c>
      <c r="AP54" s="122">
        <v>6.2016413950605533E-7</v>
      </c>
      <c r="AQ54" s="122">
        <v>2.4106707055027255E-6</v>
      </c>
      <c r="AR54" s="122">
        <v>1.5445913884835839E-6</v>
      </c>
      <c r="AS54" s="122">
        <v>1.5965271657476498E-6</v>
      </c>
      <c r="AT54" s="122">
        <v>1.5055864382940856E-6</v>
      </c>
      <c r="AU54" s="122">
        <v>1.0771788452212034E-4</v>
      </c>
      <c r="AV54" s="122">
        <v>2.8923231932191651E-4</v>
      </c>
      <c r="AW54" s="122">
        <v>2.0143824994087509E-4</v>
      </c>
      <c r="AX54" s="122">
        <v>1.0774254276900502E-5</v>
      </c>
      <c r="AY54" s="122">
        <v>1.7583366077861928E-6</v>
      </c>
      <c r="AZ54" s="122">
        <v>2.0092314104272642E-4</v>
      </c>
      <c r="BA54" s="122">
        <v>1.3487059649738195E-6</v>
      </c>
      <c r="BB54" s="122">
        <v>1.0021079399048924</v>
      </c>
      <c r="BC54" s="122">
        <v>1.0732175613122483E-6</v>
      </c>
      <c r="BD54" s="122">
        <v>6.2441110489439762E-5</v>
      </c>
      <c r="BE54" s="122">
        <v>1.7867195607135382E-5</v>
      </c>
      <c r="BF54" s="122">
        <v>0</v>
      </c>
      <c r="BG54" s="122">
        <v>8.8789848464985099E-7</v>
      </c>
      <c r="BH54" s="122">
        <v>2.2952094861075926E-6</v>
      </c>
      <c r="BI54" s="122">
        <v>3.7372877206365801E-5</v>
      </c>
      <c r="BJ54" s="122">
        <v>5.2206305359707912E-6</v>
      </c>
      <c r="BK54" s="122">
        <v>1.7672093046748194E-6</v>
      </c>
      <c r="BL54" s="124">
        <v>2.837039129868684E-6</v>
      </c>
      <c r="BM54" s="124">
        <v>1.0420867265176272E-5</v>
      </c>
      <c r="BN54" s="122">
        <v>5.1108109058549403E-6</v>
      </c>
      <c r="BO54" s="122">
        <v>3.3803610898661039E-5</v>
      </c>
      <c r="BP54" s="122">
        <v>4.8407383069738025E-5</v>
      </c>
      <c r="BQ54" s="122">
        <v>1.0096123509963856E-5</v>
      </c>
      <c r="BR54" s="122">
        <v>1.2121734201634949E-6</v>
      </c>
      <c r="BS54" s="122">
        <v>4.5665930233136879E-6</v>
      </c>
      <c r="BT54" s="122">
        <v>3.2763167117275255E-6</v>
      </c>
      <c r="BU54" s="122">
        <v>1.7885781288575505E-6</v>
      </c>
      <c r="BV54" s="122">
        <v>1.1951440161637143E-6</v>
      </c>
      <c r="BW54" s="122">
        <v>8.3064377231283691E-7</v>
      </c>
      <c r="BX54" s="122">
        <v>7.2600009350121738E-7</v>
      </c>
      <c r="BY54" s="122">
        <v>1.9979977905582852E-7</v>
      </c>
      <c r="BZ54" s="122">
        <v>1.1056208044780998E-6</v>
      </c>
      <c r="CA54" s="122">
        <v>3.5368303457982532E-6</v>
      </c>
      <c r="CB54" s="122">
        <v>2.1538084053788204E-5</v>
      </c>
      <c r="CC54" s="122">
        <v>2.7495048350274959E-6</v>
      </c>
      <c r="CD54" s="122">
        <v>2.0318303256508635E-6</v>
      </c>
      <c r="CE54" s="122">
        <v>1.5718278211046564E-6</v>
      </c>
      <c r="CF54" s="122">
        <v>1.9374274300061597E-6</v>
      </c>
      <c r="CG54" s="122">
        <v>2.1557956825396637E-6</v>
      </c>
      <c r="CH54" s="122">
        <v>9.2349595636889733E-7</v>
      </c>
      <c r="CI54" s="122">
        <v>2.0357667437247292E-6</v>
      </c>
      <c r="CJ54" s="122">
        <v>2.0880771337946003E-6</v>
      </c>
      <c r="CK54" s="122">
        <v>3.2938560787860814E-6</v>
      </c>
      <c r="CL54" s="122">
        <v>1.6597416704390262E-6</v>
      </c>
      <c r="CM54" s="122">
        <v>1.3902149610975284E-6</v>
      </c>
      <c r="CN54" s="122">
        <v>2.8539400537677321E-5</v>
      </c>
      <c r="CO54" s="122">
        <v>1.2283935215475012E-6</v>
      </c>
      <c r="CP54" s="122">
        <v>2.5263165540686452E-6</v>
      </c>
      <c r="CQ54" s="122">
        <v>5.9022812761440308E-6</v>
      </c>
      <c r="CR54" s="122">
        <v>2.8746362340683076E-6</v>
      </c>
      <c r="CS54" s="122">
        <v>1.6707824938804015E-6</v>
      </c>
      <c r="CT54" s="122">
        <v>1.0561298309944456E-6</v>
      </c>
      <c r="CU54" s="122">
        <v>1.6450676887095542E-6</v>
      </c>
      <c r="CV54" s="122">
        <v>1.4899959025151384E-5</v>
      </c>
      <c r="CW54" s="122">
        <v>1.5273540143919298E-6</v>
      </c>
      <c r="CX54" s="122">
        <v>1.2613634574052979E-4</v>
      </c>
      <c r="CY54" s="122">
        <v>4.6559591963184757E-6</v>
      </c>
      <c r="CZ54" s="122">
        <v>3.0651380890756863E-6</v>
      </c>
      <c r="DA54" s="122">
        <v>1.0584878499689606E-6</v>
      </c>
      <c r="DB54" s="122">
        <v>2.0166896836661436E-6</v>
      </c>
      <c r="DC54" s="122">
        <v>2.5929340877724448E-6</v>
      </c>
      <c r="DD54" s="122">
        <v>1.3656838911776374E-6</v>
      </c>
      <c r="DE54" s="122">
        <v>1.6644586440790343E-6</v>
      </c>
      <c r="DF54" s="122">
        <v>1.9648244734191894E-6</v>
      </c>
      <c r="DG54" s="122">
        <v>3.6493052242414487E-6</v>
      </c>
      <c r="DH54" s="122">
        <v>1.0035174300715199</v>
      </c>
      <c r="DI54" s="127">
        <v>0.77921989392426805</v>
      </c>
    </row>
    <row r="55" spans="2:113" x14ac:dyDescent="0.15">
      <c r="B55" s="274" t="s">
        <v>468</v>
      </c>
      <c r="C55" s="261" t="s">
        <v>637</v>
      </c>
      <c r="D55" s="122">
        <v>4.134505439294066E-6</v>
      </c>
      <c r="E55" s="122">
        <v>1.8704853528615764E-6</v>
      </c>
      <c r="F55" s="122">
        <v>5.7296463826716913E-6</v>
      </c>
      <c r="G55" s="122">
        <v>1.902312438032252E-6</v>
      </c>
      <c r="H55" s="122">
        <v>1.0472861952723945E-6</v>
      </c>
      <c r="I55" s="122">
        <v>0</v>
      </c>
      <c r="J55" s="122">
        <v>8.1390754475491561E-6</v>
      </c>
      <c r="K55" s="122">
        <v>1.4254599457856417E-6</v>
      </c>
      <c r="L55" s="122">
        <v>1.7276795737080618E-6</v>
      </c>
      <c r="M55" s="122">
        <v>1.309838920431916E-6</v>
      </c>
      <c r="N55" s="122">
        <v>0</v>
      </c>
      <c r="O55" s="122">
        <v>2.0054791774470634E-6</v>
      </c>
      <c r="P55" s="122">
        <v>1.7057458142549912E-6</v>
      </c>
      <c r="Q55" s="122">
        <v>2.1276679425064837E-6</v>
      </c>
      <c r="R55" s="122">
        <v>4.7707204143803962E-6</v>
      </c>
      <c r="S55" s="122">
        <v>2.0319863580352921E-6</v>
      </c>
      <c r="T55" s="122">
        <v>1.1172500478724544E-6</v>
      </c>
      <c r="U55" s="122">
        <v>4.1001160002956504E-6</v>
      </c>
      <c r="V55" s="124">
        <v>1.7114171369797475E-6</v>
      </c>
      <c r="W55" s="122">
        <v>2.1478337325516763E-6</v>
      </c>
      <c r="X55" s="122">
        <v>0</v>
      </c>
      <c r="Y55" s="122">
        <v>2.1816214183253237E-6</v>
      </c>
      <c r="Z55" s="122">
        <v>1.060030184555095E-6</v>
      </c>
      <c r="AA55" s="122">
        <v>4.772766819704344E-7</v>
      </c>
      <c r="AB55" s="122">
        <v>1.3550515904314939E-6</v>
      </c>
      <c r="AC55" s="122">
        <v>9.4400774391949652E-7</v>
      </c>
      <c r="AD55" s="122">
        <v>2.1648269352252471E-8</v>
      </c>
      <c r="AE55" s="122">
        <v>1.7623049728035364E-6</v>
      </c>
      <c r="AF55" s="122">
        <v>1.7325000252474636E-6</v>
      </c>
      <c r="AG55" s="122">
        <v>1.8254242203187589E-6</v>
      </c>
      <c r="AH55" s="122">
        <v>1.3626252029536757E-6</v>
      </c>
      <c r="AI55" s="124">
        <v>1.9137568494306568E-6</v>
      </c>
      <c r="AJ55" s="122">
        <v>3.066391198231689E-6</v>
      </c>
      <c r="AK55" s="122">
        <v>2.0982778506424412E-6</v>
      </c>
      <c r="AL55" s="122">
        <v>3.2817007905324495E-6</v>
      </c>
      <c r="AM55" s="122">
        <v>0</v>
      </c>
      <c r="AN55" s="122">
        <v>0</v>
      </c>
      <c r="AO55" s="122">
        <v>2.2237543458743782E-6</v>
      </c>
      <c r="AP55" s="122">
        <v>6.8354275996603419E-7</v>
      </c>
      <c r="AQ55" s="122">
        <v>2.0893822043492856E-6</v>
      </c>
      <c r="AR55" s="122">
        <v>2.6942981168580432E-6</v>
      </c>
      <c r="AS55" s="122">
        <v>1.4802168361657698E-6</v>
      </c>
      <c r="AT55" s="122">
        <v>5.1434731934998981E-6</v>
      </c>
      <c r="AU55" s="122">
        <v>1.0936146336757485E-5</v>
      </c>
      <c r="AV55" s="122">
        <v>2.1845776702296231E-5</v>
      </c>
      <c r="AW55" s="122">
        <v>5.5242238777118931E-5</v>
      </c>
      <c r="AX55" s="122">
        <v>2.9642159755786793E-4</v>
      </c>
      <c r="AY55" s="122">
        <v>9.9032713997624042E-5</v>
      </c>
      <c r="AZ55" s="122">
        <v>1.8636234128788476E-4</v>
      </c>
      <c r="BA55" s="122">
        <v>1.3527018060860581E-4</v>
      </c>
      <c r="BB55" s="122">
        <v>6.6936072574812056E-5</v>
      </c>
      <c r="BC55" s="122">
        <v>1.0009230451197919</v>
      </c>
      <c r="BD55" s="122">
        <v>2.3902263878291236E-4</v>
      </c>
      <c r="BE55" s="122">
        <v>3.71566236758063E-5</v>
      </c>
      <c r="BF55" s="122">
        <v>0</v>
      </c>
      <c r="BG55" s="122">
        <v>8.4357453245896143E-5</v>
      </c>
      <c r="BH55" s="122">
        <v>3.8453772095625647E-5</v>
      </c>
      <c r="BI55" s="122">
        <v>4.2689755336189677E-5</v>
      </c>
      <c r="BJ55" s="122">
        <v>4.8316181902010262E-5</v>
      </c>
      <c r="BK55" s="122">
        <v>1.1650998990563514E-4</v>
      </c>
      <c r="BL55" s="124">
        <v>2.1520590159475954E-6</v>
      </c>
      <c r="BM55" s="124">
        <v>6.4617982517368173E-5</v>
      </c>
      <c r="BN55" s="122">
        <v>5.9959326306639301E-5</v>
      </c>
      <c r="BO55" s="122">
        <v>1.8959899599968722E-5</v>
      </c>
      <c r="BP55" s="122">
        <v>2.7537709413937429E-5</v>
      </c>
      <c r="BQ55" s="122">
        <v>7.4017598619171673E-6</v>
      </c>
      <c r="BR55" s="122">
        <v>4.0512513944978887E-6</v>
      </c>
      <c r="BS55" s="122">
        <v>9.8447335424392805E-6</v>
      </c>
      <c r="BT55" s="122">
        <v>2.6078729749459034E-6</v>
      </c>
      <c r="BU55" s="122">
        <v>4.4759776928051353E-6</v>
      </c>
      <c r="BV55" s="122">
        <v>1.2707827305343317E-6</v>
      </c>
      <c r="BW55" s="122">
        <v>2.1438149930191546E-6</v>
      </c>
      <c r="BX55" s="122">
        <v>2.1465936811248075E-6</v>
      </c>
      <c r="BY55" s="122">
        <v>1.0907009324035227E-6</v>
      </c>
      <c r="BZ55" s="122">
        <v>7.1603510536213498E-6</v>
      </c>
      <c r="CA55" s="122">
        <v>2.6557120425287528E-6</v>
      </c>
      <c r="CB55" s="122">
        <v>1.7345744338479085E-5</v>
      </c>
      <c r="CC55" s="122">
        <v>3.27589373928997E-6</v>
      </c>
      <c r="CD55" s="122">
        <v>2.7264878621774029E-6</v>
      </c>
      <c r="CE55" s="122">
        <v>1.519181935232144E-6</v>
      </c>
      <c r="CF55" s="122">
        <v>2.9101924393718507E-6</v>
      </c>
      <c r="CG55" s="122">
        <v>5.7718267839404723E-6</v>
      </c>
      <c r="CH55" s="122">
        <v>8.5608275646062283E-7</v>
      </c>
      <c r="CI55" s="122">
        <v>2.0736778709042603E-6</v>
      </c>
      <c r="CJ55" s="122">
        <v>1.1112162557659053E-5</v>
      </c>
      <c r="CK55" s="122">
        <v>2.84371657397531E-6</v>
      </c>
      <c r="CL55" s="122">
        <v>1.9134366245257458E-6</v>
      </c>
      <c r="CM55" s="122">
        <v>8.0766281817398447E-6</v>
      </c>
      <c r="CN55" s="122">
        <v>7.0364568432352665E-6</v>
      </c>
      <c r="CO55" s="122">
        <v>1.3589391549360554E-5</v>
      </c>
      <c r="CP55" s="122">
        <v>9.5323763978273481E-6</v>
      </c>
      <c r="CQ55" s="122">
        <v>1.4946357503063889E-6</v>
      </c>
      <c r="CR55" s="122">
        <v>2.4878365486989442E-6</v>
      </c>
      <c r="CS55" s="122">
        <v>1.5766628688655729E-6</v>
      </c>
      <c r="CT55" s="122">
        <v>1.1308152095205249E-6</v>
      </c>
      <c r="CU55" s="122">
        <v>1.6980925507521362E-6</v>
      </c>
      <c r="CV55" s="122">
        <v>1.0420179368170678E-5</v>
      </c>
      <c r="CW55" s="122">
        <v>4.8629547937647417E-6</v>
      </c>
      <c r="CX55" s="122">
        <v>7.7944160179968544E-5</v>
      </c>
      <c r="CY55" s="122">
        <v>2.0937268945792853E-6</v>
      </c>
      <c r="CZ55" s="122">
        <v>3.9380267034463561E-6</v>
      </c>
      <c r="DA55" s="122">
        <v>1.6884490553520906E-6</v>
      </c>
      <c r="DB55" s="122">
        <v>2.6441033129811102E-6</v>
      </c>
      <c r="DC55" s="122">
        <v>7.7508641040919607E-6</v>
      </c>
      <c r="DD55" s="122">
        <v>9.864108667167538E-7</v>
      </c>
      <c r="DE55" s="122">
        <v>2.8569965954106148E-6</v>
      </c>
      <c r="DF55" s="122">
        <v>5.1224507900447954E-6</v>
      </c>
      <c r="DG55" s="122">
        <v>4.9266041930284161E-6</v>
      </c>
      <c r="DH55" s="122">
        <v>1.0029302831473479</v>
      </c>
      <c r="DI55" s="127">
        <v>0.77876398100211908</v>
      </c>
    </row>
    <row r="56" spans="2:113" x14ac:dyDescent="0.15">
      <c r="B56" s="274" t="s">
        <v>112</v>
      </c>
      <c r="C56" s="261" t="s">
        <v>950</v>
      </c>
      <c r="D56" s="122">
        <v>6.1857572640934948E-6</v>
      </c>
      <c r="E56" s="122">
        <v>3.4277938556088061E-6</v>
      </c>
      <c r="F56" s="122">
        <v>8.4228123484290065E-6</v>
      </c>
      <c r="G56" s="122">
        <v>5.5956453479526356E-6</v>
      </c>
      <c r="H56" s="122">
        <v>2.7268212417647087E-6</v>
      </c>
      <c r="I56" s="122">
        <v>0</v>
      </c>
      <c r="J56" s="122">
        <v>1.1619107875961455E-5</v>
      </c>
      <c r="K56" s="122">
        <v>4.9718125505056443E-6</v>
      </c>
      <c r="L56" s="122">
        <v>6.0100286191853509E-6</v>
      </c>
      <c r="M56" s="122">
        <v>3.2810976713492363E-6</v>
      </c>
      <c r="N56" s="122">
        <v>0</v>
      </c>
      <c r="O56" s="122">
        <v>3.8897770076567653E-6</v>
      </c>
      <c r="P56" s="122">
        <v>4.1453667939419306E-6</v>
      </c>
      <c r="Q56" s="122">
        <v>4.6378000616620452E-6</v>
      </c>
      <c r="R56" s="122">
        <v>3.704350419481406E-6</v>
      </c>
      <c r="S56" s="122">
        <v>5.2710456405091367E-6</v>
      </c>
      <c r="T56" s="122">
        <v>3.0629005155193034E-6</v>
      </c>
      <c r="U56" s="122">
        <v>3.5481967035286855E-6</v>
      </c>
      <c r="V56" s="124">
        <v>3.7015701453332908E-6</v>
      </c>
      <c r="W56" s="122">
        <v>3.8694701778928198E-6</v>
      </c>
      <c r="X56" s="122">
        <v>0</v>
      </c>
      <c r="Y56" s="122">
        <v>3.1795036484021313E-6</v>
      </c>
      <c r="Z56" s="122">
        <v>2.0640601611883438E-6</v>
      </c>
      <c r="AA56" s="122">
        <v>1.5121623787780567E-6</v>
      </c>
      <c r="AB56" s="122">
        <v>1.2747546917666705E-5</v>
      </c>
      <c r="AC56" s="122">
        <v>3.1687536931796812E-6</v>
      </c>
      <c r="AD56" s="122">
        <v>6.1399189612715394E-8</v>
      </c>
      <c r="AE56" s="122">
        <v>1.4126453467045057E-5</v>
      </c>
      <c r="AF56" s="122">
        <v>3.4776871242456981E-6</v>
      </c>
      <c r="AG56" s="122">
        <v>3.766436729675019E-6</v>
      </c>
      <c r="AH56" s="122">
        <v>3.7472483473320598E-6</v>
      </c>
      <c r="AI56" s="124">
        <v>4.3755299057047156E-6</v>
      </c>
      <c r="AJ56" s="122">
        <v>8.9462645329440647E-6</v>
      </c>
      <c r="AK56" s="122">
        <v>4.1770839050703475E-6</v>
      </c>
      <c r="AL56" s="122">
        <v>7.0787794949373023E-6</v>
      </c>
      <c r="AM56" s="122">
        <v>0</v>
      </c>
      <c r="AN56" s="122">
        <v>0</v>
      </c>
      <c r="AO56" s="122">
        <v>4.5567385895298488E-6</v>
      </c>
      <c r="AP56" s="122">
        <v>1.9310076725754205E-6</v>
      </c>
      <c r="AQ56" s="122">
        <v>5.1672803529218051E-6</v>
      </c>
      <c r="AR56" s="122">
        <v>3.3296860423965538E-6</v>
      </c>
      <c r="AS56" s="122">
        <v>1.0470047948090851E-5</v>
      </c>
      <c r="AT56" s="122">
        <v>4.2783007017344005E-6</v>
      </c>
      <c r="AU56" s="122">
        <v>3.5758872885476572E-5</v>
      </c>
      <c r="AV56" s="122">
        <v>1.5177583637416301E-5</v>
      </c>
      <c r="AW56" s="122">
        <v>5.506269423865233E-6</v>
      </c>
      <c r="AX56" s="122">
        <v>7.23721068249837E-6</v>
      </c>
      <c r="AY56" s="122">
        <v>5.9857558874370784E-6</v>
      </c>
      <c r="AZ56" s="122">
        <v>6.0515687708351014E-6</v>
      </c>
      <c r="BA56" s="122">
        <v>2.8996760557560781E-6</v>
      </c>
      <c r="BB56" s="122">
        <v>8.6961904577627636E-6</v>
      </c>
      <c r="BC56" s="122">
        <v>2.8213171963255238E-6</v>
      </c>
      <c r="BD56" s="122">
        <v>1.0008198878791728</v>
      </c>
      <c r="BE56" s="122">
        <v>1.5870919693334803E-5</v>
      </c>
      <c r="BF56" s="122">
        <v>0</v>
      </c>
      <c r="BG56" s="122">
        <v>7.7681518834555588E-4</v>
      </c>
      <c r="BH56" s="122">
        <v>3.9989123261054378E-6</v>
      </c>
      <c r="BI56" s="122">
        <v>2.9587291227722866E-6</v>
      </c>
      <c r="BJ56" s="122">
        <v>5.17141593040772E-5</v>
      </c>
      <c r="BK56" s="122">
        <v>6.1638064501172815E-6</v>
      </c>
      <c r="BL56" s="124">
        <v>1.6926344224754742E-5</v>
      </c>
      <c r="BM56" s="124">
        <v>1.1136315087202463E-4</v>
      </c>
      <c r="BN56" s="122">
        <v>3.7659907697763435E-5</v>
      </c>
      <c r="BO56" s="122">
        <v>2.7324206334017602E-4</v>
      </c>
      <c r="BP56" s="122">
        <v>2.4806244640019807E-4</v>
      </c>
      <c r="BQ56" s="122">
        <v>1.3626185684466807E-5</v>
      </c>
      <c r="BR56" s="122">
        <v>5.2902146505781307E-6</v>
      </c>
      <c r="BS56" s="122">
        <v>1.1659042041210124E-5</v>
      </c>
      <c r="BT56" s="122">
        <v>8.2418109656506487E-6</v>
      </c>
      <c r="BU56" s="122">
        <v>2.3978423286647852E-5</v>
      </c>
      <c r="BV56" s="122">
        <v>1.508140392053811E-5</v>
      </c>
      <c r="BW56" s="122">
        <v>2.1309439970549002E-5</v>
      </c>
      <c r="BX56" s="122">
        <v>1.298991704962563E-5</v>
      </c>
      <c r="BY56" s="122">
        <v>1.9795405717338475E-6</v>
      </c>
      <c r="BZ56" s="122">
        <v>1.4980432597658361E-5</v>
      </c>
      <c r="CA56" s="122">
        <v>1.7951827609801513E-5</v>
      </c>
      <c r="CB56" s="122">
        <v>2.176772704651935E-5</v>
      </c>
      <c r="CC56" s="122">
        <v>3.3328650949326219E-6</v>
      </c>
      <c r="CD56" s="122">
        <v>5.477537734009466E-6</v>
      </c>
      <c r="CE56" s="122">
        <v>2.2906551318588513E-5</v>
      </c>
      <c r="CF56" s="122">
        <v>8.2539372772489679E-6</v>
      </c>
      <c r="CG56" s="122">
        <v>1.0305282259243429E-5</v>
      </c>
      <c r="CH56" s="122">
        <v>2.7771980874427155E-6</v>
      </c>
      <c r="CI56" s="122">
        <v>8.0039095697603332E-6</v>
      </c>
      <c r="CJ56" s="122">
        <v>1.8009382777502077E-5</v>
      </c>
      <c r="CK56" s="122">
        <v>3.2244897038007621E-5</v>
      </c>
      <c r="CL56" s="122">
        <v>9.2005917755650692E-6</v>
      </c>
      <c r="CM56" s="122">
        <v>1.860899455148378E-5</v>
      </c>
      <c r="CN56" s="122">
        <v>1.0050451425753646E-4</v>
      </c>
      <c r="CO56" s="122">
        <v>5.7378126171623939E-6</v>
      </c>
      <c r="CP56" s="122">
        <v>2.4800739544058499E-5</v>
      </c>
      <c r="CQ56" s="122">
        <v>5.0654013396426411E-6</v>
      </c>
      <c r="CR56" s="122">
        <v>5.9534220469711514E-6</v>
      </c>
      <c r="CS56" s="122">
        <v>6.1658067270768808E-6</v>
      </c>
      <c r="CT56" s="122">
        <v>2.8930687789677639E-6</v>
      </c>
      <c r="CU56" s="122">
        <v>1.0231628691879946E-5</v>
      </c>
      <c r="CV56" s="122">
        <v>2.3513228327175611E-5</v>
      </c>
      <c r="CW56" s="122">
        <v>3.0188575876205757E-5</v>
      </c>
      <c r="CX56" s="122">
        <v>9.7244945351615463E-5</v>
      </c>
      <c r="CY56" s="122">
        <v>5.013690066994317E-5</v>
      </c>
      <c r="CZ56" s="122">
        <v>7.4981113575156328E-6</v>
      </c>
      <c r="DA56" s="122">
        <v>1.258163963581899E-5</v>
      </c>
      <c r="DB56" s="122">
        <v>4.9964139601330019E-6</v>
      </c>
      <c r="DC56" s="122">
        <v>3.3279552129038796E-5</v>
      </c>
      <c r="DD56" s="122">
        <v>2.8477835539301527E-6</v>
      </c>
      <c r="DE56" s="122">
        <v>5.1142265809806739E-6</v>
      </c>
      <c r="DF56" s="122">
        <v>5.2946162197261569E-6</v>
      </c>
      <c r="DG56" s="122">
        <v>1.3639062962190115E-5</v>
      </c>
      <c r="DH56" s="122">
        <v>1.0034006958404973</v>
      </c>
      <c r="DI56" s="127">
        <v>0.77912925111888265</v>
      </c>
    </row>
    <row r="57" spans="2:113" x14ac:dyDescent="0.15">
      <c r="B57" s="274" t="s">
        <v>469</v>
      </c>
      <c r="C57" s="261" t="s">
        <v>638</v>
      </c>
      <c r="D57" s="122">
        <v>8.9181786904771743E-6</v>
      </c>
      <c r="E57" s="122">
        <v>3.8971531408184621E-6</v>
      </c>
      <c r="F57" s="122">
        <v>9.4172697686007548E-6</v>
      </c>
      <c r="G57" s="122">
        <v>4.632354064507865E-6</v>
      </c>
      <c r="H57" s="122">
        <v>1.5667920748361499E-6</v>
      </c>
      <c r="I57" s="122">
        <v>0</v>
      </c>
      <c r="J57" s="122">
        <v>2.3090359348368052E-5</v>
      </c>
      <c r="K57" s="122">
        <v>2.6662005740047232E-6</v>
      </c>
      <c r="L57" s="122">
        <v>3.2790300923829353E-6</v>
      </c>
      <c r="M57" s="122">
        <v>2.5121738012956192E-6</v>
      </c>
      <c r="N57" s="122">
        <v>0</v>
      </c>
      <c r="O57" s="122">
        <v>3.5617429648146688E-6</v>
      </c>
      <c r="P57" s="122">
        <v>2.1677984292440344E-6</v>
      </c>
      <c r="Q57" s="122">
        <v>5.0517707699135867E-6</v>
      </c>
      <c r="R57" s="122">
        <v>2.0529022517381266E-6</v>
      </c>
      <c r="S57" s="122">
        <v>2.6974804374282333E-6</v>
      </c>
      <c r="T57" s="122">
        <v>1.5174481626282808E-6</v>
      </c>
      <c r="U57" s="122">
        <v>2.936238938986211E-6</v>
      </c>
      <c r="V57" s="124">
        <v>2.8805401812078002E-6</v>
      </c>
      <c r="W57" s="122">
        <v>3.6048347688119418E-6</v>
      </c>
      <c r="X57" s="122">
        <v>0</v>
      </c>
      <c r="Y57" s="122">
        <v>3.5351635730103994E-6</v>
      </c>
      <c r="Z57" s="122">
        <v>8.4812740296380677E-7</v>
      </c>
      <c r="AA57" s="122">
        <v>6.2500927424889271E-7</v>
      </c>
      <c r="AB57" s="122">
        <v>1.7252556642631085E-6</v>
      </c>
      <c r="AC57" s="122">
        <v>1.3049693793959093E-6</v>
      </c>
      <c r="AD57" s="122">
        <v>2.1935785069088202E-8</v>
      </c>
      <c r="AE57" s="122">
        <v>4.615228143886312E-6</v>
      </c>
      <c r="AF57" s="122">
        <v>1.9231018851638329E-6</v>
      </c>
      <c r="AG57" s="122">
        <v>3.20900432983129E-6</v>
      </c>
      <c r="AH57" s="122">
        <v>2.367121843979599E-6</v>
      </c>
      <c r="AI57" s="124">
        <v>3.2134404919419612E-6</v>
      </c>
      <c r="AJ57" s="122">
        <v>6.6606200635446683E-6</v>
      </c>
      <c r="AK57" s="122">
        <v>3.0326265796746841E-6</v>
      </c>
      <c r="AL57" s="122">
        <v>5.251962198138485E-6</v>
      </c>
      <c r="AM57" s="122">
        <v>0</v>
      </c>
      <c r="AN57" s="122">
        <v>0</v>
      </c>
      <c r="AO57" s="122">
        <v>3.3019963828470259E-6</v>
      </c>
      <c r="AP57" s="122">
        <v>1.2698886750998087E-6</v>
      </c>
      <c r="AQ57" s="122">
        <v>4.8208038875424991E-6</v>
      </c>
      <c r="AR57" s="122">
        <v>2.5285318393133624E-6</v>
      </c>
      <c r="AS57" s="122">
        <v>2.3272785512456624E-6</v>
      </c>
      <c r="AT57" s="122">
        <v>2.4114101968859584E-6</v>
      </c>
      <c r="AU57" s="122">
        <v>2.5772530204972106E-6</v>
      </c>
      <c r="AV57" s="122">
        <v>1.5062265111729682E-5</v>
      </c>
      <c r="AW57" s="122">
        <v>2.3839100499371612E-6</v>
      </c>
      <c r="AX57" s="122">
        <v>2.1722742770206021E-6</v>
      </c>
      <c r="AY57" s="122">
        <v>2.211924592919175E-6</v>
      </c>
      <c r="AZ57" s="122">
        <v>3.3356269666250024E-6</v>
      </c>
      <c r="BA57" s="122">
        <v>1.4010440929283469E-6</v>
      </c>
      <c r="BB57" s="122">
        <v>1.9493091054640529E-6</v>
      </c>
      <c r="BC57" s="122">
        <v>2.0826422068891667E-6</v>
      </c>
      <c r="BD57" s="122">
        <v>1.2069185949087383E-5</v>
      </c>
      <c r="BE57" s="122">
        <v>1.0051500294805056</v>
      </c>
      <c r="BF57" s="122">
        <v>0</v>
      </c>
      <c r="BG57" s="122">
        <v>1.0240091210813308E-6</v>
      </c>
      <c r="BH57" s="122">
        <v>1.4453012898561564E-6</v>
      </c>
      <c r="BI57" s="122">
        <v>2.6800223394030179E-6</v>
      </c>
      <c r="BJ57" s="122">
        <v>3.5620312134908941E-6</v>
      </c>
      <c r="BK57" s="122">
        <v>3.6393372477146275E-6</v>
      </c>
      <c r="BL57" s="124">
        <v>1.3130600893867141E-5</v>
      </c>
      <c r="BM57" s="124">
        <v>5.873209191451078E-6</v>
      </c>
      <c r="BN57" s="122">
        <v>5.1869607994188022E-6</v>
      </c>
      <c r="BO57" s="122">
        <v>1.0029284832679312E-5</v>
      </c>
      <c r="BP57" s="122">
        <v>1.1574393639727273E-5</v>
      </c>
      <c r="BQ57" s="122">
        <v>1.1289789483288578E-5</v>
      </c>
      <c r="BR57" s="122">
        <v>2.2266271355118331E-6</v>
      </c>
      <c r="BS57" s="122">
        <v>4.9831889409059501E-6</v>
      </c>
      <c r="BT57" s="122">
        <v>4.989867243625229E-6</v>
      </c>
      <c r="BU57" s="122">
        <v>4.3037289696942811E-6</v>
      </c>
      <c r="BV57" s="122">
        <v>2.2065631807236605E-6</v>
      </c>
      <c r="BW57" s="122">
        <v>1.2942990892980368E-6</v>
      </c>
      <c r="BX57" s="122">
        <v>1.0944018303971756E-6</v>
      </c>
      <c r="BY57" s="122">
        <v>3.0770684874284694E-7</v>
      </c>
      <c r="BZ57" s="122">
        <v>1.6532481160930868E-6</v>
      </c>
      <c r="CA57" s="122">
        <v>4.5932061815009173E-6</v>
      </c>
      <c r="CB57" s="122">
        <v>5.3053672483943506E-5</v>
      </c>
      <c r="CC57" s="122">
        <v>1.6787495581274176E-6</v>
      </c>
      <c r="CD57" s="122">
        <v>1.2353755918155485E-5</v>
      </c>
      <c r="CE57" s="122">
        <v>2.7552277515498594E-6</v>
      </c>
      <c r="CF57" s="122">
        <v>2.9488433842451346E-6</v>
      </c>
      <c r="CG57" s="122">
        <v>2.4854171453776469E-6</v>
      </c>
      <c r="CH57" s="122">
        <v>1.4479891026232968E-6</v>
      </c>
      <c r="CI57" s="122">
        <v>8.8576441608750924E-6</v>
      </c>
      <c r="CJ57" s="122">
        <v>1.3307982782972611E-5</v>
      </c>
      <c r="CK57" s="122">
        <v>3.9458629494484344E-6</v>
      </c>
      <c r="CL57" s="122">
        <v>7.6159487459683674E-6</v>
      </c>
      <c r="CM57" s="122">
        <v>2.865827482818663E-6</v>
      </c>
      <c r="CN57" s="122">
        <v>3.8677508288456629E-6</v>
      </c>
      <c r="CO57" s="122">
        <v>2.0262939917119061E-6</v>
      </c>
      <c r="CP57" s="122">
        <v>3.1889841113048551E-6</v>
      </c>
      <c r="CQ57" s="122">
        <v>2.2955122223946822E-6</v>
      </c>
      <c r="CR57" s="122">
        <v>4.2460807729490784E-6</v>
      </c>
      <c r="CS57" s="122">
        <v>2.600424701645353E-6</v>
      </c>
      <c r="CT57" s="122">
        <v>3.1934475842770505E-6</v>
      </c>
      <c r="CU57" s="122">
        <v>2.7223835711468655E-6</v>
      </c>
      <c r="CV57" s="122">
        <v>3.3936315975075036E-4</v>
      </c>
      <c r="CW57" s="122">
        <v>5.5705377913152638E-6</v>
      </c>
      <c r="CX57" s="122">
        <v>1.2924531398138771E-4</v>
      </c>
      <c r="CY57" s="122">
        <v>2.2672303898570136E-6</v>
      </c>
      <c r="CZ57" s="122">
        <v>7.3815792852637355E-6</v>
      </c>
      <c r="DA57" s="122">
        <v>1.9600856952020567E-6</v>
      </c>
      <c r="DB57" s="122">
        <v>3.6175291990077336E-6</v>
      </c>
      <c r="DC57" s="122">
        <v>4.5663785987598823E-6</v>
      </c>
      <c r="DD57" s="122">
        <v>1.8172957462513024E-6</v>
      </c>
      <c r="DE57" s="122">
        <v>3.554984427827354E-6</v>
      </c>
      <c r="DF57" s="122">
        <v>1.3190606292574684E-6</v>
      </c>
      <c r="DG57" s="122">
        <v>1.8105277688849517E-6</v>
      </c>
      <c r="DH57" s="122">
        <v>1.0060737379205889</v>
      </c>
      <c r="DI57" s="127">
        <v>0.78120483795343876</v>
      </c>
    </row>
    <row r="58" spans="2:113" x14ac:dyDescent="0.15">
      <c r="B58" s="275" t="s">
        <v>113</v>
      </c>
      <c r="C58" s="262" t="s">
        <v>376</v>
      </c>
      <c r="D58" s="123">
        <v>0</v>
      </c>
      <c r="E58" s="123">
        <v>0</v>
      </c>
      <c r="F58" s="123">
        <v>0</v>
      </c>
      <c r="G58" s="123">
        <v>0</v>
      </c>
      <c r="H58" s="123">
        <v>0</v>
      </c>
      <c r="I58" s="123">
        <v>0</v>
      </c>
      <c r="J58" s="123">
        <v>0</v>
      </c>
      <c r="K58" s="123">
        <v>0</v>
      </c>
      <c r="L58" s="123">
        <v>0</v>
      </c>
      <c r="M58" s="123">
        <v>0</v>
      </c>
      <c r="N58" s="123">
        <v>0</v>
      </c>
      <c r="O58" s="123">
        <v>0</v>
      </c>
      <c r="P58" s="123">
        <v>0</v>
      </c>
      <c r="Q58" s="123">
        <v>0</v>
      </c>
      <c r="R58" s="123">
        <v>0</v>
      </c>
      <c r="S58" s="123">
        <v>0</v>
      </c>
      <c r="T58" s="123">
        <v>0</v>
      </c>
      <c r="U58" s="123">
        <v>0</v>
      </c>
      <c r="V58" s="133">
        <v>0</v>
      </c>
      <c r="W58" s="123">
        <v>0</v>
      </c>
      <c r="X58" s="123">
        <v>0</v>
      </c>
      <c r="Y58" s="123">
        <v>0</v>
      </c>
      <c r="Z58" s="123">
        <v>0</v>
      </c>
      <c r="AA58" s="123">
        <v>0</v>
      </c>
      <c r="AB58" s="123">
        <v>0</v>
      </c>
      <c r="AC58" s="123">
        <v>0</v>
      </c>
      <c r="AD58" s="123">
        <v>0</v>
      </c>
      <c r="AE58" s="123">
        <v>0</v>
      </c>
      <c r="AF58" s="123">
        <v>0</v>
      </c>
      <c r="AG58" s="123">
        <v>0</v>
      </c>
      <c r="AH58" s="123">
        <v>0</v>
      </c>
      <c r="AI58" s="133">
        <v>0</v>
      </c>
      <c r="AJ58" s="123">
        <v>0</v>
      </c>
      <c r="AK58" s="123">
        <v>0</v>
      </c>
      <c r="AL58" s="123">
        <v>0</v>
      </c>
      <c r="AM58" s="123">
        <v>0</v>
      </c>
      <c r="AN58" s="123">
        <v>0</v>
      </c>
      <c r="AO58" s="123">
        <v>0</v>
      </c>
      <c r="AP58" s="123">
        <v>0</v>
      </c>
      <c r="AQ58" s="123">
        <v>0</v>
      </c>
      <c r="AR58" s="123">
        <v>0</v>
      </c>
      <c r="AS58" s="123">
        <v>0</v>
      </c>
      <c r="AT58" s="123">
        <v>0</v>
      </c>
      <c r="AU58" s="123">
        <v>0</v>
      </c>
      <c r="AV58" s="123">
        <v>0</v>
      </c>
      <c r="AW58" s="123">
        <v>0</v>
      </c>
      <c r="AX58" s="123">
        <v>0</v>
      </c>
      <c r="AY58" s="123">
        <v>0</v>
      </c>
      <c r="AZ58" s="123">
        <v>0</v>
      </c>
      <c r="BA58" s="123">
        <v>0</v>
      </c>
      <c r="BB58" s="123">
        <v>0</v>
      </c>
      <c r="BC58" s="123">
        <v>0</v>
      </c>
      <c r="BD58" s="123">
        <v>0</v>
      </c>
      <c r="BE58" s="123">
        <v>0</v>
      </c>
      <c r="BF58" s="123">
        <v>1</v>
      </c>
      <c r="BG58" s="123">
        <v>0</v>
      </c>
      <c r="BH58" s="123">
        <v>0</v>
      </c>
      <c r="BI58" s="123">
        <v>0</v>
      </c>
      <c r="BJ58" s="123">
        <v>0</v>
      </c>
      <c r="BK58" s="123">
        <v>0</v>
      </c>
      <c r="BL58" s="133">
        <v>0</v>
      </c>
      <c r="BM58" s="133">
        <v>0</v>
      </c>
      <c r="BN58" s="123">
        <v>0</v>
      </c>
      <c r="BO58" s="123">
        <v>0</v>
      </c>
      <c r="BP58" s="123">
        <v>0</v>
      </c>
      <c r="BQ58" s="123">
        <v>0</v>
      </c>
      <c r="BR58" s="123">
        <v>0</v>
      </c>
      <c r="BS58" s="123">
        <v>0</v>
      </c>
      <c r="BT58" s="123">
        <v>0</v>
      </c>
      <c r="BU58" s="123">
        <v>0</v>
      </c>
      <c r="BV58" s="123">
        <v>0</v>
      </c>
      <c r="BW58" s="123">
        <v>0</v>
      </c>
      <c r="BX58" s="123">
        <v>0</v>
      </c>
      <c r="BY58" s="123">
        <v>0</v>
      </c>
      <c r="BZ58" s="123">
        <v>0</v>
      </c>
      <c r="CA58" s="123">
        <v>0</v>
      </c>
      <c r="CB58" s="123">
        <v>0</v>
      </c>
      <c r="CC58" s="123">
        <v>0</v>
      </c>
      <c r="CD58" s="123">
        <v>0</v>
      </c>
      <c r="CE58" s="123">
        <v>0</v>
      </c>
      <c r="CF58" s="123">
        <v>0</v>
      </c>
      <c r="CG58" s="123">
        <v>0</v>
      </c>
      <c r="CH58" s="123">
        <v>0</v>
      </c>
      <c r="CI58" s="123">
        <v>0</v>
      </c>
      <c r="CJ58" s="123">
        <v>0</v>
      </c>
      <c r="CK58" s="123">
        <v>0</v>
      </c>
      <c r="CL58" s="123">
        <v>0</v>
      </c>
      <c r="CM58" s="123">
        <v>0</v>
      </c>
      <c r="CN58" s="123">
        <v>0</v>
      </c>
      <c r="CO58" s="123">
        <v>0</v>
      </c>
      <c r="CP58" s="123">
        <v>0</v>
      </c>
      <c r="CQ58" s="123">
        <v>0</v>
      </c>
      <c r="CR58" s="123">
        <v>0</v>
      </c>
      <c r="CS58" s="123">
        <v>0</v>
      </c>
      <c r="CT58" s="123">
        <v>0</v>
      </c>
      <c r="CU58" s="123">
        <v>0</v>
      </c>
      <c r="CV58" s="123">
        <v>0</v>
      </c>
      <c r="CW58" s="123">
        <v>0</v>
      </c>
      <c r="CX58" s="123">
        <v>0</v>
      </c>
      <c r="CY58" s="123">
        <v>0</v>
      </c>
      <c r="CZ58" s="123">
        <v>0</v>
      </c>
      <c r="DA58" s="123">
        <v>0</v>
      </c>
      <c r="DB58" s="123">
        <v>0</v>
      </c>
      <c r="DC58" s="123">
        <v>0</v>
      </c>
      <c r="DD58" s="123">
        <v>0</v>
      </c>
      <c r="DE58" s="123">
        <v>0</v>
      </c>
      <c r="DF58" s="123">
        <v>0</v>
      </c>
      <c r="DG58" s="123">
        <v>0</v>
      </c>
      <c r="DH58" s="123">
        <v>1</v>
      </c>
      <c r="DI58" s="128">
        <v>0.77648864939867923</v>
      </c>
    </row>
    <row r="59" spans="2:113" x14ac:dyDescent="0.15">
      <c r="B59" s="274" t="s">
        <v>470</v>
      </c>
      <c r="C59" s="261" t="s">
        <v>639</v>
      </c>
      <c r="D59" s="122">
        <v>3.3639720060417681E-8</v>
      </c>
      <c r="E59" s="122">
        <v>1.4581686122734973E-8</v>
      </c>
      <c r="F59" s="122">
        <v>5.3174419089530252E-8</v>
      </c>
      <c r="G59" s="122">
        <v>1.4984271055982996E-8</v>
      </c>
      <c r="H59" s="122">
        <v>6.5933822252538556E-9</v>
      </c>
      <c r="I59" s="122">
        <v>0</v>
      </c>
      <c r="J59" s="122">
        <v>6.6532633569809714E-8</v>
      </c>
      <c r="K59" s="122">
        <v>1.0123853396061391E-8</v>
      </c>
      <c r="L59" s="122">
        <v>1.2797598873269224E-8</v>
      </c>
      <c r="M59" s="122">
        <v>8.977463139855612E-9</v>
      </c>
      <c r="N59" s="122">
        <v>0</v>
      </c>
      <c r="O59" s="122">
        <v>1.3710643185120961E-8</v>
      </c>
      <c r="P59" s="122">
        <v>7.4366460858349327E-9</v>
      </c>
      <c r="Q59" s="122">
        <v>1.6637495726683298E-8</v>
      </c>
      <c r="R59" s="122">
        <v>6.2173189592664654E-9</v>
      </c>
      <c r="S59" s="122">
        <v>9.7166792805822368E-9</v>
      </c>
      <c r="T59" s="122">
        <v>4.9565218252510885E-9</v>
      </c>
      <c r="U59" s="122">
        <v>7.1259513286720353E-9</v>
      </c>
      <c r="V59" s="124">
        <v>1.3540897039566779E-8</v>
      </c>
      <c r="W59" s="122">
        <v>1.8063979839235157E-8</v>
      </c>
      <c r="X59" s="122">
        <v>0</v>
      </c>
      <c r="Y59" s="122">
        <v>2.2572495630576054E-8</v>
      </c>
      <c r="Z59" s="122">
        <v>4.2312427603365734E-9</v>
      </c>
      <c r="AA59" s="122">
        <v>3.0163304787158084E-9</v>
      </c>
      <c r="AB59" s="122">
        <v>7.6674220960537172E-9</v>
      </c>
      <c r="AC59" s="122">
        <v>4.8165558242421724E-9</v>
      </c>
      <c r="AD59" s="122">
        <v>7.6271300932314919E-11</v>
      </c>
      <c r="AE59" s="122">
        <v>1.1933422719548072E-8</v>
      </c>
      <c r="AF59" s="122">
        <v>8.0944984539285608E-9</v>
      </c>
      <c r="AG59" s="122">
        <v>1.4299227289434585E-8</v>
      </c>
      <c r="AH59" s="122">
        <v>8.7054046872446905E-9</v>
      </c>
      <c r="AI59" s="124">
        <v>1.2988286191776887E-8</v>
      </c>
      <c r="AJ59" s="122">
        <v>2.4079495198076093E-8</v>
      </c>
      <c r="AK59" s="122">
        <v>1.3266437633412412E-8</v>
      </c>
      <c r="AL59" s="122">
        <v>2.0079720815376565E-8</v>
      </c>
      <c r="AM59" s="122">
        <v>0</v>
      </c>
      <c r="AN59" s="122">
        <v>0</v>
      </c>
      <c r="AO59" s="122">
        <v>1.4269113808744657E-8</v>
      </c>
      <c r="AP59" s="122">
        <v>3.5960827686066932E-9</v>
      </c>
      <c r="AQ59" s="122">
        <v>1.5435934716160251E-8</v>
      </c>
      <c r="AR59" s="122">
        <v>9.6961148825709503E-9</v>
      </c>
      <c r="AS59" s="122">
        <v>9.9008848839403216E-9</v>
      </c>
      <c r="AT59" s="122">
        <v>8.9910312319882895E-9</v>
      </c>
      <c r="AU59" s="122">
        <v>8.4614722655348122E-9</v>
      </c>
      <c r="AV59" s="122">
        <v>6.8466654984784411E-9</v>
      </c>
      <c r="AW59" s="122">
        <v>8.6147276841063207E-9</v>
      </c>
      <c r="AX59" s="122">
        <v>7.5454426206812867E-9</v>
      </c>
      <c r="AY59" s="122">
        <v>9.6076261280658567E-9</v>
      </c>
      <c r="AZ59" s="122">
        <v>7.2895318909097491E-9</v>
      </c>
      <c r="BA59" s="122">
        <v>4.3503691333926505E-9</v>
      </c>
      <c r="BB59" s="122">
        <v>7.5563480264342324E-9</v>
      </c>
      <c r="BC59" s="122">
        <v>6.1180373856746538E-9</v>
      </c>
      <c r="BD59" s="122">
        <v>4.256645230105723E-9</v>
      </c>
      <c r="BE59" s="122">
        <v>4.8329595397332043E-9</v>
      </c>
      <c r="BF59" s="122">
        <v>0</v>
      </c>
      <c r="BG59" s="122">
        <v>1.0000102387511804</v>
      </c>
      <c r="BH59" s="122">
        <v>5.3817580466057823E-9</v>
      </c>
      <c r="BI59" s="122">
        <v>6.1448517286194794E-9</v>
      </c>
      <c r="BJ59" s="122">
        <v>5.4749873680579867E-9</v>
      </c>
      <c r="BK59" s="122">
        <v>9.8359779851650244E-9</v>
      </c>
      <c r="BL59" s="124">
        <v>1.8173054208113441E-8</v>
      </c>
      <c r="BM59" s="124">
        <v>9.0275743996587415E-9</v>
      </c>
      <c r="BN59" s="122">
        <v>1.250976090168353E-8</v>
      </c>
      <c r="BO59" s="122">
        <v>1.4960064277399469E-8</v>
      </c>
      <c r="BP59" s="122">
        <v>1.1666353745013733E-8</v>
      </c>
      <c r="BQ59" s="122">
        <v>6.5125443739335542E-8</v>
      </c>
      <c r="BR59" s="122">
        <v>6.1465956271276956E-9</v>
      </c>
      <c r="BS59" s="122">
        <v>2.5739792431201082E-8</v>
      </c>
      <c r="BT59" s="122">
        <v>2.0794988156069534E-8</v>
      </c>
      <c r="BU59" s="122">
        <v>1.0218149957926423E-8</v>
      </c>
      <c r="BV59" s="122">
        <v>6.1586480650359633E-9</v>
      </c>
      <c r="BW59" s="122">
        <v>4.3380265741735716E-9</v>
      </c>
      <c r="BX59" s="122">
        <v>3.4938201914457476E-9</v>
      </c>
      <c r="BY59" s="122">
        <v>8.3428051658939607E-10</v>
      </c>
      <c r="BZ59" s="122">
        <v>6.0069261209151303E-9</v>
      </c>
      <c r="CA59" s="122">
        <v>2.3130215298551316E-8</v>
      </c>
      <c r="CB59" s="122">
        <v>1.4288687121572053E-7</v>
      </c>
      <c r="CC59" s="122">
        <v>4.8400542165659798E-9</v>
      </c>
      <c r="CD59" s="122">
        <v>1.2146106886677324E-8</v>
      </c>
      <c r="CE59" s="122">
        <v>8.9618134164514969E-9</v>
      </c>
      <c r="CF59" s="122">
        <v>1.0253205912332343E-8</v>
      </c>
      <c r="CG59" s="122">
        <v>1.0996658549526168E-8</v>
      </c>
      <c r="CH59" s="122">
        <v>5.707552374322131E-9</v>
      </c>
      <c r="CI59" s="122">
        <v>1.0862224498104547E-8</v>
      </c>
      <c r="CJ59" s="122">
        <v>1.1404153586941938E-8</v>
      </c>
      <c r="CK59" s="122">
        <v>1.621934143190484E-8</v>
      </c>
      <c r="CL59" s="122">
        <v>7.7396050396355717E-9</v>
      </c>
      <c r="CM59" s="122">
        <v>7.8621517653213213E-9</v>
      </c>
      <c r="CN59" s="122">
        <v>5.0366229221514428E-8</v>
      </c>
      <c r="CO59" s="122">
        <v>6.9682084055614977E-9</v>
      </c>
      <c r="CP59" s="122">
        <v>1.4328744466247072E-8</v>
      </c>
      <c r="CQ59" s="122">
        <v>4.6247711821345812E-9</v>
      </c>
      <c r="CR59" s="122">
        <v>1.3883577637626381E-8</v>
      </c>
      <c r="CS59" s="122">
        <v>8.582654863102951E-9</v>
      </c>
      <c r="CT59" s="122">
        <v>5.4195392850507563E-9</v>
      </c>
      <c r="CU59" s="122">
        <v>9.5163952396447295E-9</v>
      </c>
      <c r="CV59" s="122">
        <v>9.6852916395826159E-8</v>
      </c>
      <c r="CW59" s="122">
        <v>8.3555555230812568E-9</v>
      </c>
      <c r="CX59" s="122">
        <v>8.4473984497754309E-7</v>
      </c>
      <c r="CY59" s="122">
        <v>5.4176339160533423E-9</v>
      </c>
      <c r="CZ59" s="122">
        <v>1.9152909005151999E-8</v>
      </c>
      <c r="DA59" s="122">
        <v>6.3858375028018414E-9</v>
      </c>
      <c r="DB59" s="122">
        <v>1.2365643753500232E-8</v>
      </c>
      <c r="DC59" s="122">
        <v>1.4482774105412217E-8</v>
      </c>
      <c r="DD59" s="122">
        <v>5.149999397497411E-9</v>
      </c>
      <c r="DE59" s="122">
        <v>1.0115326897917409E-8</v>
      </c>
      <c r="DF59" s="122">
        <v>4.0024137983791756E-9</v>
      </c>
      <c r="DG59" s="122">
        <v>9.2061993324001671E-9</v>
      </c>
      <c r="DH59" s="122">
        <v>1.0000125157163227</v>
      </c>
      <c r="DI59" s="127">
        <v>0.77649836771034286</v>
      </c>
    </row>
    <row r="60" spans="2:113" x14ac:dyDescent="0.15">
      <c r="B60" s="274" t="s">
        <v>114</v>
      </c>
      <c r="C60" s="261" t="s">
        <v>514</v>
      </c>
      <c r="D60" s="122">
        <v>7.3582098030352443E-4</v>
      </c>
      <c r="E60" s="122">
        <v>3.1876947560383718E-4</v>
      </c>
      <c r="F60" s="122">
        <v>1.1612556134103435E-3</v>
      </c>
      <c r="G60" s="122">
        <v>3.2799866597420647E-4</v>
      </c>
      <c r="H60" s="122">
        <v>1.4335041625765878E-4</v>
      </c>
      <c r="I60" s="122">
        <v>0</v>
      </c>
      <c r="J60" s="122">
        <v>1.4590807039694753E-3</v>
      </c>
      <c r="K60" s="122">
        <v>2.2112513200543173E-4</v>
      </c>
      <c r="L60" s="122">
        <v>2.7951730429017635E-4</v>
      </c>
      <c r="M60" s="122">
        <v>1.9616170829558633E-4</v>
      </c>
      <c r="N60" s="122">
        <v>0</v>
      </c>
      <c r="O60" s="122">
        <v>2.9987144586367362E-4</v>
      </c>
      <c r="P60" s="122">
        <v>1.625197830416102E-4</v>
      </c>
      <c r="Q60" s="122">
        <v>3.6351751528336664E-4</v>
      </c>
      <c r="R60" s="122">
        <v>1.3586855929753191E-4</v>
      </c>
      <c r="S60" s="122">
        <v>2.1225417893254187E-4</v>
      </c>
      <c r="T60" s="122">
        <v>1.0824215109867812E-4</v>
      </c>
      <c r="U60" s="122">
        <v>1.5578860529833754E-4</v>
      </c>
      <c r="V60" s="124">
        <v>2.9573056969691878E-4</v>
      </c>
      <c r="W60" s="122">
        <v>3.9450077833598398E-4</v>
      </c>
      <c r="X60" s="122">
        <v>0</v>
      </c>
      <c r="Y60" s="122">
        <v>4.9279434402187421E-4</v>
      </c>
      <c r="Z60" s="122">
        <v>9.2350676305760508E-5</v>
      </c>
      <c r="AA60" s="122">
        <v>6.587452112282065E-5</v>
      </c>
      <c r="AB60" s="122">
        <v>1.6744783545510008E-4</v>
      </c>
      <c r="AC60" s="122">
        <v>1.0512436470244743E-4</v>
      </c>
      <c r="AD60" s="122">
        <v>1.6653486847951225E-6</v>
      </c>
      <c r="AE60" s="122">
        <v>2.5967551507289103E-4</v>
      </c>
      <c r="AF60" s="122">
        <v>1.7674529280019649E-4</v>
      </c>
      <c r="AG60" s="122">
        <v>3.1195594533037446E-4</v>
      </c>
      <c r="AH60" s="122">
        <v>1.902208075359515E-4</v>
      </c>
      <c r="AI60" s="124">
        <v>2.8344903461036564E-4</v>
      </c>
      <c r="AJ60" s="122">
        <v>5.2637663879782925E-4</v>
      </c>
      <c r="AK60" s="122">
        <v>2.8986812525753187E-4</v>
      </c>
      <c r="AL60" s="122">
        <v>4.3829751410734061E-4</v>
      </c>
      <c r="AM60" s="122">
        <v>0</v>
      </c>
      <c r="AN60" s="122">
        <v>0</v>
      </c>
      <c r="AO60" s="122">
        <v>3.1090379831305186E-4</v>
      </c>
      <c r="AP60" s="122">
        <v>7.8206583616639489E-5</v>
      </c>
      <c r="AQ60" s="122">
        <v>3.372605759880173E-4</v>
      </c>
      <c r="AR60" s="122">
        <v>2.1162120217589663E-4</v>
      </c>
      <c r="AS60" s="122">
        <v>2.1626613357785378E-4</v>
      </c>
      <c r="AT60" s="122">
        <v>1.962426469229316E-4</v>
      </c>
      <c r="AU60" s="122">
        <v>1.8454791664619427E-4</v>
      </c>
      <c r="AV60" s="122">
        <v>2.0380505428488176E-4</v>
      </c>
      <c r="AW60" s="122">
        <v>1.8824804901547998E-4</v>
      </c>
      <c r="AX60" s="122">
        <v>1.6475854080910324E-4</v>
      </c>
      <c r="AY60" s="122">
        <v>2.0978463224603051E-4</v>
      </c>
      <c r="AZ60" s="122">
        <v>1.5914637112983659E-4</v>
      </c>
      <c r="BA60" s="122">
        <v>9.5082715238380629E-5</v>
      </c>
      <c r="BB60" s="122">
        <v>1.6504825125283334E-4</v>
      </c>
      <c r="BC60" s="122">
        <v>1.3341875258570152E-4</v>
      </c>
      <c r="BD60" s="122">
        <v>9.2939517432415991E-5</v>
      </c>
      <c r="BE60" s="122">
        <v>1.0557487181262616E-4</v>
      </c>
      <c r="BF60" s="122">
        <v>0</v>
      </c>
      <c r="BG60" s="122">
        <v>5.7182393591876969E-2</v>
      </c>
      <c r="BH60" s="122">
        <v>1.0395457211199115</v>
      </c>
      <c r="BI60" s="122">
        <v>1.3402424124553354E-4</v>
      </c>
      <c r="BJ60" s="122">
        <v>3.9221888341059701E-3</v>
      </c>
      <c r="BK60" s="122">
        <v>2.1546274277316066E-4</v>
      </c>
      <c r="BL60" s="124">
        <v>3.9700614174701125E-4</v>
      </c>
      <c r="BM60" s="124">
        <v>1.9690833590699027E-4</v>
      </c>
      <c r="BN60" s="122">
        <v>2.7274609060984963E-4</v>
      </c>
      <c r="BO60" s="122">
        <v>3.2657442947661762E-4</v>
      </c>
      <c r="BP60" s="122">
        <v>2.5429448303315949E-4</v>
      </c>
      <c r="BQ60" s="122">
        <v>1.4216863863480663E-3</v>
      </c>
      <c r="BR60" s="122">
        <v>1.3421867544666759E-4</v>
      </c>
      <c r="BS60" s="122">
        <v>5.6176846465314141E-4</v>
      </c>
      <c r="BT60" s="122">
        <v>4.5422541424392984E-4</v>
      </c>
      <c r="BU60" s="122">
        <v>2.2376152738150145E-4</v>
      </c>
      <c r="BV60" s="122">
        <v>1.3418376550611961E-4</v>
      </c>
      <c r="BW60" s="122">
        <v>9.4241849640778992E-5</v>
      </c>
      <c r="BX60" s="122">
        <v>7.5908981924163391E-5</v>
      </c>
      <c r="BY60" s="122">
        <v>1.819953117206184E-5</v>
      </c>
      <c r="BZ60" s="122">
        <v>1.413100740452518E-4</v>
      </c>
      <c r="CA60" s="122">
        <v>5.0493082778090546E-4</v>
      </c>
      <c r="CB60" s="122">
        <v>3.1370401669634901E-3</v>
      </c>
      <c r="CC60" s="122">
        <v>1.0602370549065815E-4</v>
      </c>
      <c r="CD60" s="122">
        <v>2.8489098546049689E-4</v>
      </c>
      <c r="CE60" s="122">
        <v>1.9541116662024935E-4</v>
      </c>
      <c r="CF60" s="122">
        <v>2.2387402302458654E-4</v>
      </c>
      <c r="CG60" s="122">
        <v>2.4012191537260447E-4</v>
      </c>
      <c r="CH60" s="122">
        <v>1.2478819144098118E-4</v>
      </c>
      <c r="CI60" s="122">
        <v>2.3699818522189317E-4</v>
      </c>
      <c r="CJ60" s="122">
        <v>2.4888345624829986E-4</v>
      </c>
      <c r="CK60" s="122">
        <v>3.5434930362711933E-4</v>
      </c>
      <c r="CL60" s="122">
        <v>1.6837830206146396E-4</v>
      </c>
      <c r="CM60" s="122">
        <v>1.7187144057577243E-4</v>
      </c>
      <c r="CN60" s="122">
        <v>3.122912646343591E-4</v>
      </c>
      <c r="CO60" s="122">
        <v>1.5194821444093699E-4</v>
      </c>
      <c r="CP60" s="122">
        <v>3.1301865283553225E-4</v>
      </c>
      <c r="CQ60" s="122">
        <v>1.0102100316777298E-4</v>
      </c>
      <c r="CR60" s="122">
        <v>3.0243938800062273E-4</v>
      </c>
      <c r="CS60" s="122">
        <v>1.8723405206795413E-4</v>
      </c>
      <c r="CT60" s="122">
        <v>1.183278408492136E-4</v>
      </c>
      <c r="CU60" s="122">
        <v>2.0745952156080738E-4</v>
      </c>
      <c r="CV60" s="122">
        <v>2.114469319234881E-3</v>
      </c>
      <c r="CW60" s="122">
        <v>1.8262543967295211E-4</v>
      </c>
      <c r="CX60" s="122">
        <v>1.8441582375993332E-2</v>
      </c>
      <c r="CY60" s="122">
        <v>1.1820351433775674E-4</v>
      </c>
      <c r="CZ60" s="122">
        <v>4.185083722339463E-4</v>
      </c>
      <c r="DA60" s="122">
        <v>1.3952429146807046E-4</v>
      </c>
      <c r="DB60" s="122">
        <v>2.7002895740890385E-4</v>
      </c>
      <c r="DC60" s="122">
        <v>3.1706124481979204E-4</v>
      </c>
      <c r="DD60" s="122">
        <v>1.1267293679248886E-4</v>
      </c>
      <c r="DE60" s="122">
        <v>2.2130566439282131E-4</v>
      </c>
      <c r="DF60" s="122">
        <v>8.7495374370012775E-5</v>
      </c>
      <c r="DG60" s="122">
        <v>1.2125630451078053E-4</v>
      </c>
      <c r="DH60" s="122">
        <v>1.1493689352475418</v>
      </c>
      <c r="DI60" s="127">
        <v>0.89247193219116172</v>
      </c>
    </row>
    <row r="61" spans="2:113" x14ac:dyDescent="0.15">
      <c r="B61" s="274" t="s">
        <v>471</v>
      </c>
      <c r="C61" s="261" t="s">
        <v>379</v>
      </c>
      <c r="D61" s="122">
        <v>1.0298651699264629E-6</v>
      </c>
      <c r="E61" s="122">
        <v>7.9681212054605913E-7</v>
      </c>
      <c r="F61" s="122">
        <v>3.5991670560351057E-7</v>
      </c>
      <c r="G61" s="122">
        <v>9.1801946427220751E-7</v>
      </c>
      <c r="H61" s="122">
        <v>8.4572057905024037E-4</v>
      </c>
      <c r="I61" s="122">
        <v>0</v>
      </c>
      <c r="J61" s="122">
        <v>1.7419856681672778E-4</v>
      </c>
      <c r="K61" s="122">
        <v>1.5198102956124859E-6</v>
      </c>
      <c r="L61" s="122">
        <v>4.5945321590988265E-7</v>
      </c>
      <c r="M61" s="122">
        <v>1.5008643828582719E-6</v>
      </c>
      <c r="N61" s="122">
        <v>0</v>
      </c>
      <c r="O61" s="122">
        <v>2.7539888795647694E-7</v>
      </c>
      <c r="P61" s="122">
        <v>3.0125004227124718E-7</v>
      </c>
      <c r="Q61" s="122">
        <v>1.1640601947119094E-6</v>
      </c>
      <c r="R61" s="122">
        <v>4.6968184881590437E-7</v>
      </c>
      <c r="S61" s="122">
        <v>1.5341605206467541E-6</v>
      </c>
      <c r="T61" s="122">
        <v>5.3178061450663118E-7</v>
      </c>
      <c r="U61" s="122">
        <v>4.2036729042215149E-7</v>
      </c>
      <c r="V61" s="124">
        <v>1.2923099087414264E-6</v>
      </c>
      <c r="W61" s="122">
        <v>3.2055913534520214E-6</v>
      </c>
      <c r="X61" s="122">
        <v>0</v>
      </c>
      <c r="Y61" s="122">
        <v>3.4413377904647092E-8</v>
      </c>
      <c r="Z61" s="122">
        <v>5.4629248175069312E-7</v>
      </c>
      <c r="AA61" s="122">
        <v>4.318475357936952E-8</v>
      </c>
      <c r="AB61" s="122">
        <v>3.532607628578073E-7</v>
      </c>
      <c r="AC61" s="122">
        <v>4.952129580986276E-7</v>
      </c>
      <c r="AD61" s="122">
        <v>3.4321081463874767E-9</v>
      </c>
      <c r="AE61" s="122">
        <v>5.0292564218200156E-6</v>
      </c>
      <c r="AF61" s="122">
        <v>3.352662226066798E-7</v>
      </c>
      <c r="AG61" s="122">
        <v>4.3914667867936979E-7</v>
      </c>
      <c r="AH61" s="122">
        <v>4.4902905454999586E-7</v>
      </c>
      <c r="AI61" s="124">
        <v>4.8665787479486339E-6</v>
      </c>
      <c r="AJ61" s="122">
        <v>4.9475247304326553E-6</v>
      </c>
      <c r="AK61" s="122">
        <v>4.1630159807006764E-6</v>
      </c>
      <c r="AL61" s="122">
        <v>2.5038238783277578E-6</v>
      </c>
      <c r="AM61" s="122">
        <v>0</v>
      </c>
      <c r="AN61" s="122">
        <v>0</v>
      </c>
      <c r="AO61" s="122">
        <v>2.1172792089297279E-6</v>
      </c>
      <c r="AP61" s="122">
        <v>9.8634384154809415E-7</v>
      </c>
      <c r="AQ61" s="122">
        <v>1.2181929123052266E-5</v>
      </c>
      <c r="AR61" s="122">
        <v>9.3869358830982733E-7</v>
      </c>
      <c r="AS61" s="122">
        <v>6.9020241466563845E-7</v>
      </c>
      <c r="AT61" s="122">
        <v>6.3245197575309005E-7</v>
      </c>
      <c r="AU61" s="122">
        <v>6.6616687983162457E-7</v>
      </c>
      <c r="AV61" s="122">
        <v>5.56468242916698E-7</v>
      </c>
      <c r="AW61" s="122">
        <v>4.036483297955755E-7</v>
      </c>
      <c r="AX61" s="122">
        <v>3.8010055288348132E-7</v>
      </c>
      <c r="AY61" s="122">
        <v>4.2152471728457823E-7</v>
      </c>
      <c r="AZ61" s="122">
        <v>5.4947611509015465E-7</v>
      </c>
      <c r="BA61" s="122">
        <v>4.4925039614945577E-7</v>
      </c>
      <c r="BB61" s="122">
        <v>2.8893205088279198E-7</v>
      </c>
      <c r="BC61" s="122">
        <v>5.2647185292392472E-7</v>
      </c>
      <c r="BD61" s="122">
        <v>5.1235954137757186E-7</v>
      </c>
      <c r="BE61" s="122">
        <v>2.6052585216960168E-7</v>
      </c>
      <c r="BF61" s="122">
        <v>0</v>
      </c>
      <c r="BG61" s="122">
        <v>5.5606687925102931E-7</v>
      </c>
      <c r="BH61" s="122">
        <v>3.7183739919960894E-7</v>
      </c>
      <c r="BI61" s="122">
        <v>1.1610523991771311</v>
      </c>
      <c r="BJ61" s="122">
        <v>5.4116564094050238E-7</v>
      </c>
      <c r="BK61" s="122">
        <v>1.150256199640786E-6</v>
      </c>
      <c r="BL61" s="124">
        <v>1.7439985410305285E-5</v>
      </c>
      <c r="BM61" s="124">
        <v>1.2105418247880517E-6</v>
      </c>
      <c r="BN61" s="122">
        <v>1.1681155186185202E-6</v>
      </c>
      <c r="BO61" s="122">
        <v>1.8635279907082461E-6</v>
      </c>
      <c r="BP61" s="122">
        <v>1.9586948794811953E-6</v>
      </c>
      <c r="BQ61" s="122">
        <v>5.2058757649224248E-7</v>
      </c>
      <c r="BR61" s="122">
        <v>1.0683516465766477E-6</v>
      </c>
      <c r="BS61" s="122">
        <v>7.1360947011839348E-7</v>
      </c>
      <c r="BT61" s="122">
        <v>6.4511713084088017E-7</v>
      </c>
      <c r="BU61" s="122">
        <v>5.3196917354997736E-7</v>
      </c>
      <c r="BV61" s="122">
        <v>6.9325463148703659E-7</v>
      </c>
      <c r="BW61" s="122">
        <v>5.7230151874322409E-7</v>
      </c>
      <c r="BX61" s="122">
        <v>4.8608315115014937E-7</v>
      </c>
      <c r="BY61" s="122">
        <v>8.1530309074294225E-8</v>
      </c>
      <c r="BZ61" s="122">
        <v>9.1309516244482413E-7</v>
      </c>
      <c r="CA61" s="122">
        <v>1.0562082865302222E-6</v>
      </c>
      <c r="CB61" s="122">
        <v>2.6582085253707409E-6</v>
      </c>
      <c r="CC61" s="122">
        <v>6.077135317321479E-2</v>
      </c>
      <c r="CD61" s="122">
        <v>9.7595107024834987E-7</v>
      </c>
      <c r="CE61" s="122">
        <v>5.2458293597303636E-7</v>
      </c>
      <c r="CF61" s="122">
        <v>4.6138076980662323E-7</v>
      </c>
      <c r="CG61" s="122">
        <v>3.7987786433991699E-7</v>
      </c>
      <c r="CH61" s="122">
        <v>3.9501513261873837E-7</v>
      </c>
      <c r="CI61" s="122">
        <v>1.3395644803395861E-6</v>
      </c>
      <c r="CJ61" s="122">
        <v>9.827222850772875E-7</v>
      </c>
      <c r="CK61" s="122">
        <v>7.7187578683113489E-7</v>
      </c>
      <c r="CL61" s="122">
        <v>1.726033057762141E-6</v>
      </c>
      <c r="CM61" s="122">
        <v>7.7743004619054229E-7</v>
      </c>
      <c r="CN61" s="122">
        <v>5.5339034938571032E-4</v>
      </c>
      <c r="CO61" s="122">
        <v>8.2553232518018031E-5</v>
      </c>
      <c r="CP61" s="122">
        <v>1.0296091750243385E-4</v>
      </c>
      <c r="CQ61" s="122">
        <v>3.0004504341234428E-7</v>
      </c>
      <c r="CR61" s="122">
        <v>1.0671071625551611E-6</v>
      </c>
      <c r="CS61" s="122">
        <v>5.2842117047896095E-7</v>
      </c>
      <c r="CT61" s="122">
        <v>4.7169691010556845E-7</v>
      </c>
      <c r="CU61" s="122">
        <v>7.7052530741068718E-7</v>
      </c>
      <c r="CV61" s="122">
        <v>1.5871582177689091E-5</v>
      </c>
      <c r="CW61" s="122">
        <v>6.5936363727048749E-7</v>
      </c>
      <c r="CX61" s="122">
        <v>5.3445460874318651E-7</v>
      </c>
      <c r="CY61" s="122">
        <v>1.8343064361128593E-6</v>
      </c>
      <c r="CZ61" s="122">
        <v>1.8494338278158986E-6</v>
      </c>
      <c r="DA61" s="122">
        <v>1.0918043235858726E-6</v>
      </c>
      <c r="DB61" s="122">
        <v>7.0041731227689688E-7</v>
      </c>
      <c r="DC61" s="122">
        <v>9.7027821117398974E-6</v>
      </c>
      <c r="DD61" s="122">
        <v>2.9670439410231349E-7</v>
      </c>
      <c r="DE61" s="122">
        <v>6.718900340895149E-7</v>
      </c>
      <c r="DF61" s="122">
        <v>7.4279681495886585E-7</v>
      </c>
      <c r="DG61" s="122">
        <v>5.6592672132032942E-5</v>
      </c>
      <c r="DH61" s="122">
        <v>1.2237833475456352</v>
      </c>
      <c r="DI61" s="127">
        <v>0.95025387869230471</v>
      </c>
    </row>
    <row r="62" spans="2:113" x14ac:dyDescent="0.15">
      <c r="B62" s="274" t="s">
        <v>115</v>
      </c>
      <c r="C62" s="261" t="s">
        <v>382</v>
      </c>
      <c r="D62" s="122">
        <v>8.0609935472656448E-6</v>
      </c>
      <c r="E62" s="122">
        <v>3.7507115512511728E-6</v>
      </c>
      <c r="F62" s="122">
        <v>1.1712599730450926E-5</v>
      </c>
      <c r="G62" s="122">
        <v>1.0100672477401808E-5</v>
      </c>
      <c r="H62" s="122">
        <v>2.1980178672993462E-6</v>
      </c>
      <c r="I62" s="122">
        <v>0</v>
      </c>
      <c r="J62" s="122">
        <v>1.860282835736313E-5</v>
      </c>
      <c r="K62" s="122">
        <v>3.9376490034594207E-6</v>
      </c>
      <c r="L62" s="122">
        <v>4.0360874152204522E-6</v>
      </c>
      <c r="M62" s="122">
        <v>2.6331298789068398E-6</v>
      </c>
      <c r="N62" s="122">
        <v>0</v>
      </c>
      <c r="O62" s="122">
        <v>4.7521917692699834E-6</v>
      </c>
      <c r="P62" s="122">
        <v>4.5491674190784963E-6</v>
      </c>
      <c r="Q62" s="122">
        <v>5.5714132531203399E-6</v>
      </c>
      <c r="R62" s="122">
        <v>3.1807655496460468E-6</v>
      </c>
      <c r="S62" s="122">
        <v>7.5900080372260015E-6</v>
      </c>
      <c r="T62" s="122">
        <v>4.3055552057316069E-6</v>
      </c>
      <c r="U62" s="122">
        <v>4.9016757812965947E-6</v>
      </c>
      <c r="V62" s="124">
        <v>5.2072964413436474E-6</v>
      </c>
      <c r="W62" s="122">
        <v>6.0986972478212446E-6</v>
      </c>
      <c r="X62" s="122">
        <v>0</v>
      </c>
      <c r="Y62" s="122">
        <v>4.7204607203273949E-6</v>
      </c>
      <c r="Z62" s="122">
        <v>3.4759827373607486E-6</v>
      </c>
      <c r="AA62" s="122">
        <v>9.8299166398034374E-7</v>
      </c>
      <c r="AB62" s="122">
        <v>4.4340696966415493E-6</v>
      </c>
      <c r="AC62" s="122">
        <v>3.7664078633525617E-6</v>
      </c>
      <c r="AD62" s="122">
        <v>3.4135422042930214E-8</v>
      </c>
      <c r="AE62" s="122">
        <v>4.120076263065206E-6</v>
      </c>
      <c r="AF62" s="122">
        <v>5.0546524148526933E-6</v>
      </c>
      <c r="AG62" s="122">
        <v>4.7317750609473698E-6</v>
      </c>
      <c r="AH62" s="122">
        <v>4.4558988621599269E-6</v>
      </c>
      <c r="AI62" s="124">
        <v>5.6479550337667882E-6</v>
      </c>
      <c r="AJ62" s="122">
        <v>7.7643650889183363E-6</v>
      </c>
      <c r="AK62" s="122">
        <v>5.3094178856142674E-6</v>
      </c>
      <c r="AL62" s="122">
        <v>8.2808268115365644E-6</v>
      </c>
      <c r="AM62" s="122">
        <v>0</v>
      </c>
      <c r="AN62" s="122">
        <v>0</v>
      </c>
      <c r="AO62" s="122">
        <v>5.3042417502842245E-6</v>
      </c>
      <c r="AP62" s="122">
        <v>1.5167852623540093E-6</v>
      </c>
      <c r="AQ62" s="122">
        <v>6.4275149203479897E-6</v>
      </c>
      <c r="AR62" s="122">
        <v>3.7933232704553692E-6</v>
      </c>
      <c r="AS62" s="122">
        <v>6.6784777729778647E-6</v>
      </c>
      <c r="AT62" s="122">
        <v>3.4878753745215342E-6</v>
      </c>
      <c r="AU62" s="122">
        <v>4.0645648616120409E-6</v>
      </c>
      <c r="AV62" s="122">
        <v>3.5618011014022115E-6</v>
      </c>
      <c r="AW62" s="122">
        <v>4.5865319417227899E-6</v>
      </c>
      <c r="AX62" s="122">
        <v>4.5429035729141019E-6</v>
      </c>
      <c r="AY62" s="122">
        <v>4.8997049562009463E-6</v>
      </c>
      <c r="AZ62" s="122">
        <v>3.9152129507088124E-6</v>
      </c>
      <c r="BA62" s="122">
        <v>2.7040564325674447E-6</v>
      </c>
      <c r="BB62" s="122">
        <v>4.4023028487018705E-6</v>
      </c>
      <c r="BC62" s="122">
        <v>3.4528598304409367E-6</v>
      </c>
      <c r="BD62" s="122">
        <v>1.0351192833355657E-5</v>
      </c>
      <c r="BE62" s="122">
        <v>3.9320622525719784E-6</v>
      </c>
      <c r="BF62" s="122">
        <v>0</v>
      </c>
      <c r="BG62" s="122">
        <v>9.9456609733321802E-7</v>
      </c>
      <c r="BH62" s="122">
        <v>2.2512959735324191E-6</v>
      </c>
      <c r="BI62" s="122">
        <v>3.0101086467365223E-6</v>
      </c>
      <c r="BJ62" s="122">
        <v>1.0102986774917824</v>
      </c>
      <c r="BK62" s="122">
        <v>5.6771168304210174E-6</v>
      </c>
      <c r="BL62" s="124">
        <v>8.3675914926911655E-6</v>
      </c>
      <c r="BM62" s="124">
        <v>6.3855528965965769E-6</v>
      </c>
      <c r="BN62" s="122">
        <v>6.1432751151568372E-6</v>
      </c>
      <c r="BO62" s="122">
        <v>5.7866775109169182E-6</v>
      </c>
      <c r="BP62" s="122">
        <v>4.8955843164153803E-6</v>
      </c>
      <c r="BQ62" s="122">
        <v>1.4708486500451743E-5</v>
      </c>
      <c r="BR62" s="122">
        <v>3.4422607629246985E-6</v>
      </c>
      <c r="BS62" s="122">
        <v>1.0330039646605066E-5</v>
      </c>
      <c r="BT62" s="122">
        <v>2.6380703440653903E-5</v>
      </c>
      <c r="BU62" s="122">
        <v>9.6900454646313023E-6</v>
      </c>
      <c r="BV62" s="122">
        <v>1.5935444538937073E-5</v>
      </c>
      <c r="BW62" s="122">
        <v>3.6588651989445341E-6</v>
      </c>
      <c r="BX62" s="122">
        <v>2.6287041805000237E-6</v>
      </c>
      <c r="BY62" s="122">
        <v>1.2015621812101323E-6</v>
      </c>
      <c r="BZ62" s="122">
        <v>2.7637041554603543E-3</v>
      </c>
      <c r="CA62" s="122">
        <v>7.5762070394516585E-6</v>
      </c>
      <c r="CB62" s="122">
        <v>3.1741775392045235E-5</v>
      </c>
      <c r="CC62" s="122">
        <v>3.040218422202946E-6</v>
      </c>
      <c r="CD62" s="122">
        <v>5.2644629356282027E-3</v>
      </c>
      <c r="CE62" s="122">
        <v>1.1003371878799521E-5</v>
      </c>
      <c r="CF62" s="122">
        <v>4.5888493684030432E-6</v>
      </c>
      <c r="CG62" s="122">
        <v>1.2914299853706242E-5</v>
      </c>
      <c r="CH62" s="122">
        <v>6.4081295786603605E-6</v>
      </c>
      <c r="CI62" s="122">
        <v>6.0566859001560286E-6</v>
      </c>
      <c r="CJ62" s="122">
        <v>7.3949388236476931E-6</v>
      </c>
      <c r="CK62" s="122">
        <v>5.4483913210791082E-6</v>
      </c>
      <c r="CL62" s="122">
        <v>5.7101992441689087E-6</v>
      </c>
      <c r="CM62" s="122">
        <v>6.1548745094049401E-6</v>
      </c>
      <c r="CN62" s="122">
        <v>1.5139943189407856E-4</v>
      </c>
      <c r="CO62" s="122">
        <v>7.3480399926401325E-6</v>
      </c>
      <c r="CP62" s="122">
        <v>1.7238001377478498E-5</v>
      </c>
      <c r="CQ62" s="122">
        <v>4.0734979634581876E-6</v>
      </c>
      <c r="CR62" s="122">
        <v>1.3076590993727263E-5</v>
      </c>
      <c r="CS62" s="122">
        <v>4.2902836108909201E-6</v>
      </c>
      <c r="CT62" s="122">
        <v>2.4290244178550598E-6</v>
      </c>
      <c r="CU62" s="122">
        <v>1.0668477559193013E-5</v>
      </c>
      <c r="CV62" s="122">
        <v>2.2507978498296993E-5</v>
      </c>
      <c r="CW62" s="122">
        <v>5.1468728276795462E-6</v>
      </c>
      <c r="CX62" s="122">
        <v>1.6969160263880317E-4</v>
      </c>
      <c r="CY62" s="122">
        <v>3.6316585958183216E-6</v>
      </c>
      <c r="CZ62" s="122">
        <v>7.21553704439334E-6</v>
      </c>
      <c r="DA62" s="122">
        <v>4.2523008836206615E-6</v>
      </c>
      <c r="DB62" s="122">
        <v>5.0936759089350908E-6</v>
      </c>
      <c r="DC62" s="122">
        <v>6.3508221937598832E-6</v>
      </c>
      <c r="DD62" s="122">
        <v>2.4172207343620769E-6</v>
      </c>
      <c r="DE62" s="122">
        <v>1.8366064530433396E-5</v>
      </c>
      <c r="DF62" s="122">
        <v>3.9655300472075805E-6</v>
      </c>
      <c r="DG62" s="122">
        <v>1.8194378539305467E-5</v>
      </c>
      <c r="DH62" s="122">
        <v>1.0192953172832404</v>
      </c>
      <c r="DI62" s="127">
        <v>0.79147124425566151</v>
      </c>
    </row>
    <row r="63" spans="2:113" x14ac:dyDescent="0.15">
      <c r="B63" s="275" t="s">
        <v>472</v>
      </c>
      <c r="C63" s="262" t="s">
        <v>33</v>
      </c>
      <c r="D63" s="123">
        <v>1.2843423171136564E-4</v>
      </c>
      <c r="E63" s="123">
        <v>7.1894211951737099E-5</v>
      </c>
      <c r="F63" s="123">
        <v>1.4825721924462511E-4</v>
      </c>
      <c r="G63" s="123">
        <v>1.5709064365075658E-4</v>
      </c>
      <c r="H63" s="123">
        <v>2.1659206818799021E-4</v>
      </c>
      <c r="I63" s="123">
        <v>0</v>
      </c>
      <c r="J63" s="123">
        <v>4.0067074932034188E-4</v>
      </c>
      <c r="K63" s="123">
        <v>2.0266922317407042E-4</v>
      </c>
      <c r="L63" s="123">
        <v>4.1617981010552929E-4</v>
      </c>
      <c r="M63" s="123">
        <v>1.5175516578787299E-4</v>
      </c>
      <c r="N63" s="123">
        <v>0</v>
      </c>
      <c r="O63" s="123">
        <v>3.483716504495074E-4</v>
      </c>
      <c r="P63" s="123">
        <v>4.2024412811786926E-3</v>
      </c>
      <c r="Q63" s="123">
        <v>6.0117300544174773E-4</v>
      </c>
      <c r="R63" s="123">
        <v>2.1545741329415534E-3</v>
      </c>
      <c r="S63" s="123">
        <v>4.4210943939793372E-4</v>
      </c>
      <c r="T63" s="123">
        <v>1.6156738160433214E-4</v>
      </c>
      <c r="U63" s="123">
        <v>1.1265996104341425E-4</v>
      </c>
      <c r="V63" s="133">
        <v>8.8774946613116114E-5</v>
      </c>
      <c r="W63" s="123">
        <v>7.6191514854849105E-5</v>
      </c>
      <c r="X63" s="123">
        <v>0</v>
      </c>
      <c r="Y63" s="123">
        <v>1.6631885264507933E-5</v>
      </c>
      <c r="Z63" s="123">
        <v>3.3734514603865148E-5</v>
      </c>
      <c r="AA63" s="123">
        <v>1.6036130356703405E-5</v>
      </c>
      <c r="AB63" s="123">
        <v>1.3119917693205213E-4</v>
      </c>
      <c r="AC63" s="123">
        <v>1.2994661064364899E-4</v>
      </c>
      <c r="AD63" s="123">
        <v>1.7903915218361546E-6</v>
      </c>
      <c r="AE63" s="123">
        <v>1.3458218720297397E-4</v>
      </c>
      <c r="AF63" s="123">
        <v>1.0359269130631118E-4</v>
      </c>
      <c r="AG63" s="123">
        <v>1.0881043988575706E-4</v>
      </c>
      <c r="AH63" s="123">
        <v>3.8299457609304328E-4</v>
      </c>
      <c r="AI63" s="133">
        <v>5.1126344340650907E-4</v>
      </c>
      <c r="AJ63" s="123">
        <v>1.648656985902541E-4</v>
      </c>
      <c r="AK63" s="123">
        <v>1.1344181992999827E-3</v>
      </c>
      <c r="AL63" s="123">
        <v>5.0071666010683259E-4</v>
      </c>
      <c r="AM63" s="123">
        <v>0</v>
      </c>
      <c r="AN63" s="123">
        <v>0</v>
      </c>
      <c r="AO63" s="123">
        <v>9.3961150044723056E-4</v>
      </c>
      <c r="AP63" s="123">
        <v>6.4153133112865911E-5</v>
      </c>
      <c r="AQ63" s="123">
        <v>9.9768016163405627E-5</v>
      </c>
      <c r="AR63" s="123">
        <v>5.0285250307469196E-4</v>
      </c>
      <c r="AS63" s="123">
        <v>9.8335530396814386E-5</v>
      </c>
      <c r="AT63" s="123">
        <v>9.4453957578090388E-5</v>
      </c>
      <c r="AU63" s="123">
        <v>1.0015184578725143E-4</v>
      </c>
      <c r="AV63" s="123">
        <v>3.4372331598503023E-4</v>
      </c>
      <c r="AW63" s="123">
        <v>4.8850457424425855E-4</v>
      </c>
      <c r="AX63" s="123">
        <v>2.2808547148739369E-4</v>
      </c>
      <c r="AY63" s="123">
        <v>4.1525949460898443E-4</v>
      </c>
      <c r="AZ63" s="123">
        <v>8.8193845669979059E-4</v>
      </c>
      <c r="BA63" s="123">
        <v>1.2357918283892506E-4</v>
      </c>
      <c r="BB63" s="123">
        <v>1.1377998644465659E-3</v>
      </c>
      <c r="BC63" s="123">
        <v>1.7296392359955192E-4</v>
      </c>
      <c r="BD63" s="123">
        <v>6.1828350241161943E-4</v>
      </c>
      <c r="BE63" s="123">
        <v>2.6422561047611111E-4</v>
      </c>
      <c r="BF63" s="123">
        <v>0</v>
      </c>
      <c r="BG63" s="123">
        <v>1.8262561624111422E-4</v>
      </c>
      <c r="BH63" s="123">
        <v>1.3815878287840285E-4</v>
      </c>
      <c r="BI63" s="123">
        <v>9.278909402425844E-5</v>
      </c>
      <c r="BJ63" s="123">
        <v>1.1844056281475508E-4</v>
      </c>
      <c r="BK63" s="123">
        <v>1.0212932710849163</v>
      </c>
      <c r="BL63" s="133">
        <v>1.8279216908919071E-4</v>
      </c>
      <c r="BM63" s="133">
        <v>4.9098395029018743E-4</v>
      </c>
      <c r="BN63" s="123">
        <v>1.1430567676178277E-3</v>
      </c>
      <c r="BO63" s="123">
        <v>8.4970597897545362E-4</v>
      </c>
      <c r="BP63" s="123">
        <v>9.0217593262533629E-4</v>
      </c>
      <c r="BQ63" s="123">
        <v>1.5183364733108748E-4</v>
      </c>
      <c r="BR63" s="123">
        <v>1.3972190886825056E-4</v>
      </c>
      <c r="BS63" s="123">
        <v>4.5316297223322178E-4</v>
      </c>
      <c r="BT63" s="123">
        <v>3.0803667546201659E-4</v>
      </c>
      <c r="BU63" s="123">
        <v>2.464744490425185E-4</v>
      </c>
      <c r="BV63" s="123">
        <v>2.8551128369426758E-4</v>
      </c>
      <c r="BW63" s="123">
        <v>1.2046104374295853E-4</v>
      </c>
      <c r="BX63" s="123">
        <v>1.0988321308371288E-4</v>
      </c>
      <c r="BY63" s="123">
        <v>3.9938798382351905E-5</v>
      </c>
      <c r="BZ63" s="123">
        <v>1.8982865136872292E-4</v>
      </c>
      <c r="CA63" s="123">
        <v>1.7224213605059226E-4</v>
      </c>
      <c r="CB63" s="123">
        <v>4.2010121752037859E-4</v>
      </c>
      <c r="CC63" s="123">
        <v>6.5060234330706671E-5</v>
      </c>
      <c r="CD63" s="123">
        <v>2.2142515180089025E-4</v>
      </c>
      <c r="CE63" s="123">
        <v>2.2888560939351765E-4</v>
      </c>
      <c r="CF63" s="123">
        <v>2.4068362165961815E-4</v>
      </c>
      <c r="CG63" s="123">
        <v>2.5239755673545853E-4</v>
      </c>
      <c r="CH63" s="123">
        <v>1.5403574410218388E-4</v>
      </c>
      <c r="CI63" s="123">
        <v>6.3673161541014925E-4</v>
      </c>
      <c r="CJ63" s="123">
        <v>7.9954045872171139E-4</v>
      </c>
      <c r="CK63" s="123">
        <v>3.3432556508612913E-3</v>
      </c>
      <c r="CL63" s="123">
        <v>4.5736800183631549E-4</v>
      </c>
      <c r="CM63" s="123">
        <v>1.2741814916930219E-3</v>
      </c>
      <c r="CN63" s="123">
        <v>4.5183869916934723E-4</v>
      </c>
      <c r="CO63" s="123">
        <v>6.6828471981502161E-4</v>
      </c>
      <c r="CP63" s="123">
        <v>2.5963498309833615E-3</v>
      </c>
      <c r="CQ63" s="123">
        <v>1.7485315940902961E-4</v>
      </c>
      <c r="CR63" s="123">
        <v>3.0361889675040442E-4</v>
      </c>
      <c r="CS63" s="123">
        <v>9.3705594270740054E-4</v>
      </c>
      <c r="CT63" s="123">
        <v>5.9852576267026953E-4</v>
      </c>
      <c r="CU63" s="123">
        <v>1.3925967625278994E-3</v>
      </c>
      <c r="CV63" s="123">
        <v>2.6218160187836165E-3</v>
      </c>
      <c r="CW63" s="123">
        <v>9.3978957580427526E-4</v>
      </c>
      <c r="CX63" s="123">
        <v>3.4663230924844688E-4</v>
      </c>
      <c r="CY63" s="123">
        <v>7.5042170550056989E-4</v>
      </c>
      <c r="CZ63" s="123">
        <v>8.0634156844206905E-4</v>
      </c>
      <c r="DA63" s="123">
        <v>5.8580597926441609E-4</v>
      </c>
      <c r="DB63" s="123">
        <v>1.0886939847587877E-3</v>
      </c>
      <c r="DC63" s="123">
        <v>1.8080926434643448E-3</v>
      </c>
      <c r="DD63" s="123">
        <v>1.453931699923598E-4</v>
      </c>
      <c r="DE63" s="123">
        <v>2.0706470473163398E-3</v>
      </c>
      <c r="DF63" s="123">
        <v>3.0407900069144012E-2</v>
      </c>
      <c r="DG63" s="123">
        <v>2.0199366888901333E-4</v>
      </c>
      <c r="DH63" s="123">
        <v>1.1046270917126706</v>
      </c>
      <c r="DI63" s="128">
        <v>0.85773039853316257</v>
      </c>
    </row>
    <row r="64" spans="2:113" x14ac:dyDescent="0.15">
      <c r="B64" s="274" t="s">
        <v>116</v>
      </c>
      <c r="C64" s="261" t="s">
        <v>640</v>
      </c>
      <c r="D64" s="124">
        <v>5.1294569584085521E-4</v>
      </c>
      <c r="E64" s="124">
        <v>2.4845155194907027E-3</v>
      </c>
      <c r="F64" s="124">
        <v>1.4363611789710101E-4</v>
      </c>
      <c r="G64" s="124">
        <v>9.8923691859048642E-3</v>
      </c>
      <c r="H64" s="124">
        <v>1.9618204241186803E-5</v>
      </c>
      <c r="I64" s="124">
        <v>0</v>
      </c>
      <c r="J64" s="124">
        <v>2.4070224851191409E-5</v>
      </c>
      <c r="K64" s="124">
        <v>2.0820166032472197E-4</v>
      </c>
      <c r="L64" s="124">
        <v>1.1199487278385025E-3</v>
      </c>
      <c r="M64" s="124">
        <v>1.5076519766676576E-2</v>
      </c>
      <c r="N64" s="124">
        <v>0</v>
      </c>
      <c r="O64" s="124">
        <v>1.2026266893388953E-3</v>
      </c>
      <c r="P64" s="124">
        <v>6.5281160779927621E-5</v>
      </c>
      <c r="Q64" s="124">
        <v>1.5275512228705478E-2</v>
      </c>
      <c r="R64" s="124">
        <v>3.3940469318117161E-4</v>
      </c>
      <c r="S64" s="124">
        <v>3.3517134423896283E-2</v>
      </c>
      <c r="T64" s="124">
        <v>3.6111006796558007E-3</v>
      </c>
      <c r="U64" s="124">
        <v>1.1334234645710526E-3</v>
      </c>
      <c r="V64" s="124">
        <v>2.6901284005947809E-2</v>
      </c>
      <c r="W64" s="124">
        <v>6.9559247746655214E-3</v>
      </c>
      <c r="X64" s="124">
        <v>0</v>
      </c>
      <c r="Y64" s="124">
        <v>3.6920052446288406E-6</v>
      </c>
      <c r="Z64" s="124">
        <v>1.4209322784531514E-5</v>
      </c>
      <c r="AA64" s="124">
        <v>5.2095159055150429E-6</v>
      </c>
      <c r="AB64" s="124">
        <v>1.8512396325775108E-4</v>
      </c>
      <c r="AC64" s="124">
        <v>1.415765225365996E-4</v>
      </c>
      <c r="AD64" s="124">
        <v>5.8113469017026906E-7</v>
      </c>
      <c r="AE64" s="124">
        <v>2.9489297573917284E-5</v>
      </c>
      <c r="AF64" s="124">
        <v>5.0427506243478741E-3</v>
      </c>
      <c r="AG64" s="124">
        <v>1.065869322142459E-4</v>
      </c>
      <c r="AH64" s="124">
        <v>1.3097016569026739E-4</v>
      </c>
      <c r="AI64" s="124">
        <v>1.5581369058298409E-2</v>
      </c>
      <c r="AJ64" s="124">
        <v>9.8675651901311621E-4</v>
      </c>
      <c r="AK64" s="124">
        <v>9.9129332697043115E-3</v>
      </c>
      <c r="AL64" s="124">
        <v>1.1044582337663149E-3</v>
      </c>
      <c r="AM64" s="124">
        <v>0</v>
      </c>
      <c r="AN64" s="124">
        <v>0</v>
      </c>
      <c r="AO64" s="124">
        <v>7.7995658468362717E-3</v>
      </c>
      <c r="AP64" s="124">
        <v>1.2737116298729503E-4</v>
      </c>
      <c r="AQ64" s="124">
        <v>0.113495592985219</v>
      </c>
      <c r="AR64" s="124">
        <v>3.0549888560747598E-2</v>
      </c>
      <c r="AS64" s="124">
        <v>1.4052508570763485E-4</v>
      </c>
      <c r="AT64" s="124">
        <v>5.3554527001088454E-4</v>
      </c>
      <c r="AU64" s="124">
        <v>1.5673514750908025E-4</v>
      </c>
      <c r="AV64" s="124">
        <v>1.1793387544533182E-4</v>
      </c>
      <c r="AW64" s="124">
        <v>1.6300094746632128E-4</v>
      </c>
      <c r="AX64" s="124">
        <v>6.1850325182974939E-4</v>
      </c>
      <c r="AY64" s="124">
        <v>3.0834660797421658E-4</v>
      </c>
      <c r="AZ64" s="124">
        <v>3.5143525911369826E-4</v>
      </c>
      <c r="BA64" s="124">
        <v>2.0127627560142795E-4</v>
      </c>
      <c r="BB64" s="124">
        <v>1.0064767664021372E-4</v>
      </c>
      <c r="BC64" s="124">
        <v>3.3032777743971248E-4</v>
      </c>
      <c r="BD64" s="124">
        <v>2.6196346135187124E-4</v>
      </c>
      <c r="BE64" s="124">
        <v>1.1813249089976578E-4</v>
      </c>
      <c r="BF64" s="124">
        <v>0</v>
      </c>
      <c r="BG64" s="124">
        <v>7.460806473400833E-5</v>
      </c>
      <c r="BH64" s="124">
        <v>4.0580130463939944E-4</v>
      </c>
      <c r="BI64" s="124">
        <v>1.8596482550904659E-4</v>
      </c>
      <c r="BJ64" s="124">
        <v>1.1040524463784267E-4</v>
      </c>
      <c r="BK64" s="124">
        <v>3.6807455921028618E-4</v>
      </c>
      <c r="BL64" s="124">
        <v>1.0001028385802153</v>
      </c>
      <c r="BM64" s="124">
        <v>2.8204430551279211E-4</v>
      </c>
      <c r="BN64" s="124">
        <v>1.7078318872222641E-4</v>
      </c>
      <c r="BO64" s="124">
        <v>2.5378548174660807E-4</v>
      </c>
      <c r="BP64" s="124">
        <v>1.5004978398155467E-4</v>
      </c>
      <c r="BQ64" s="124">
        <v>8.9642166029040214E-5</v>
      </c>
      <c r="BR64" s="124">
        <v>4.5584643177979823E-3</v>
      </c>
      <c r="BS64" s="124">
        <v>6.630874046216511E-5</v>
      </c>
      <c r="BT64" s="124">
        <v>4.2997619011464952E-5</v>
      </c>
      <c r="BU64" s="124">
        <v>3.9964464734942233E-5</v>
      </c>
      <c r="BV64" s="124">
        <v>4.2362282238406812E-5</v>
      </c>
      <c r="BW64" s="124">
        <v>1.7515632942973174E-5</v>
      </c>
      <c r="BX64" s="124">
        <v>1.4808670993738611E-5</v>
      </c>
      <c r="BY64" s="124">
        <v>6.8858591655652619E-6</v>
      </c>
      <c r="BZ64" s="124">
        <v>2.2269747124262003E-5</v>
      </c>
      <c r="CA64" s="124">
        <v>2.1927497421024827E-4</v>
      </c>
      <c r="CB64" s="124">
        <v>3.0392184308901443E-5</v>
      </c>
      <c r="CC64" s="124">
        <v>2.2453647012838424E-5</v>
      </c>
      <c r="CD64" s="124">
        <v>3.171347663390758E-5</v>
      </c>
      <c r="CE64" s="124">
        <v>3.9561860664253045E-5</v>
      </c>
      <c r="CF64" s="124">
        <v>7.8122354913061527E-5</v>
      </c>
      <c r="CG64" s="124">
        <v>9.2370447972340902E-5</v>
      </c>
      <c r="CH64" s="124">
        <v>3.0260376253472584E-5</v>
      </c>
      <c r="CI64" s="124">
        <v>3.4335754778874583E-5</v>
      </c>
      <c r="CJ64" s="124">
        <v>1.0382435079459975E-4</v>
      </c>
      <c r="CK64" s="124">
        <v>8.0465081929964599E-5</v>
      </c>
      <c r="CL64" s="124">
        <v>3.3720682489492034E-5</v>
      </c>
      <c r="CM64" s="124">
        <v>6.7683356922173426E-4</v>
      </c>
      <c r="CN64" s="124">
        <v>3.2626959717029062E-5</v>
      </c>
      <c r="CO64" s="124">
        <v>5.3433017253967625E-5</v>
      </c>
      <c r="CP64" s="124">
        <v>1.1773224192958779E-4</v>
      </c>
      <c r="CQ64" s="124">
        <v>3.0883413124715673E-5</v>
      </c>
      <c r="CR64" s="124">
        <v>1.2794567764547096E-4</v>
      </c>
      <c r="CS64" s="124">
        <v>6.7881235588105904E-5</v>
      </c>
      <c r="CT64" s="124">
        <v>5.8870881487653287E-5</v>
      </c>
      <c r="CU64" s="124">
        <v>8.4490348510472962E-5</v>
      </c>
      <c r="CV64" s="124">
        <v>2.095220437875787E-5</v>
      </c>
      <c r="CW64" s="124">
        <v>1.4717851282483244E-4</v>
      </c>
      <c r="CX64" s="124">
        <v>4.4123606615859538E-5</v>
      </c>
      <c r="CY64" s="124">
        <v>6.6408334828880108E-5</v>
      </c>
      <c r="CZ64" s="124">
        <v>1.0721635745403665E-4</v>
      </c>
      <c r="DA64" s="124">
        <v>1.7851925076307993E-4</v>
      </c>
      <c r="DB64" s="124">
        <v>6.1302121275034317E-5</v>
      </c>
      <c r="DC64" s="124">
        <v>4.5722505628480437E-5</v>
      </c>
      <c r="DD64" s="124">
        <v>2.1577285962600635E-5</v>
      </c>
      <c r="DE64" s="124">
        <v>4.2886983261401921E-5</v>
      </c>
      <c r="DF64" s="124">
        <v>1.9071967670840908E-3</v>
      </c>
      <c r="DG64" s="124">
        <v>3.2801207320709109E-5</v>
      </c>
      <c r="DH64" s="124">
        <v>1.3188346679848633</v>
      </c>
      <c r="DI64" s="129">
        <v>1.0240601501237221</v>
      </c>
    </row>
    <row r="65" spans="2:113" x14ac:dyDescent="0.15">
      <c r="B65" s="274" t="s">
        <v>473</v>
      </c>
      <c r="C65" s="261" t="s">
        <v>515</v>
      </c>
      <c r="D65" s="124">
        <v>0</v>
      </c>
      <c r="E65" s="124">
        <v>0</v>
      </c>
      <c r="F65" s="124">
        <v>0</v>
      </c>
      <c r="G65" s="124">
        <v>0</v>
      </c>
      <c r="H65" s="124">
        <v>0</v>
      </c>
      <c r="I65" s="124">
        <v>0</v>
      </c>
      <c r="J65" s="124">
        <v>0</v>
      </c>
      <c r="K65" s="124">
        <v>0</v>
      </c>
      <c r="L65" s="124">
        <v>0</v>
      </c>
      <c r="M65" s="124">
        <v>0</v>
      </c>
      <c r="N65" s="124">
        <v>0</v>
      </c>
      <c r="O65" s="124">
        <v>0</v>
      </c>
      <c r="P65" s="124">
        <v>0</v>
      </c>
      <c r="Q65" s="124">
        <v>0</v>
      </c>
      <c r="R65" s="124">
        <v>0</v>
      </c>
      <c r="S65" s="124">
        <v>0</v>
      </c>
      <c r="T65" s="124">
        <v>0</v>
      </c>
      <c r="U65" s="124">
        <v>0</v>
      </c>
      <c r="V65" s="124">
        <v>0</v>
      </c>
      <c r="W65" s="124">
        <v>0</v>
      </c>
      <c r="X65" s="124">
        <v>0</v>
      </c>
      <c r="Y65" s="124">
        <v>0</v>
      </c>
      <c r="Z65" s="124">
        <v>0</v>
      </c>
      <c r="AA65" s="124">
        <v>0</v>
      </c>
      <c r="AB65" s="124">
        <v>0</v>
      </c>
      <c r="AC65" s="124">
        <v>0</v>
      </c>
      <c r="AD65" s="124">
        <v>0</v>
      </c>
      <c r="AE65" s="124">
        <v>0</v>
      </c>
      <c r="AF65" s="124">
        <v>0</v>
      </c>
      <c r="AG65" s="124">
        <v>0</v>
      </c>
      <c r="AH65" s="124">
        <v>0</v>
      </c>
      <c r="AI65" s="124">
        <v>0</v>
      </c>
      <c r="AJ65" s="124">
        <v>0</v>
      </c>
      <c r="AK65" s="124">
        <v>0</v>
      </c>
      <c r="AL65" s="124">
        <v>0</v>
      </c>
      <c r="AM65" s="124">
        <v>0</v>
      </c>
      <c r="AN65" s="124">
        <v>0</v>
      </c>
      <c r="AO65" s="124">
        <v>0</v>
      </c>
      <c r="AP65" s="124">
        <v>0</v>
      </c>
      <c r="AQ65" s="124">
        <v>0</v>
      </c>
      <c r="AR65" s="124">
        <v>0</v>
      </c>
      <c r="AS65" s="124">
        <v>0</v>
      </c>
      <c r="AT65" s="124">
        <v>0</v>
      </c>
      <c r="AU65" s="124">
        <v>0</v>
      </c>
      <c r="AV65" s="124">
        <v>0</v>
      </c>
      <c r="AW65" s="124">
        <v>0</v>
      </c>
      <c r="AX65" s="124">
        <v>0</v>
      </c>
      <c r="AY65" s="124">
        <v>0</v>
      </c>
      <c r="AZ65" s="124">
        <v>0</v>
      </c>
      <c r="BA65" s="124">
        <v>0</v>
      </c>
      <c r="BB65" s="124">
        <v>0</v>
      </c>
      <c r="BC65" s="124">
        <v>0</v>
      </c>
      <c r="BD65" s="124">
        <v>0</v>
      </c>
      <c r="BE65" s="124">
        <v>0</v>
      </c>
      <c r="BF65" s="124">
        <v>0</v>
      </c>
      <c r="BG65" s="124">
        <v>0</v>
      </c>
      <c r="BH65" s="124">
        <v>0</v>
      </c>
      <c r="BI65" s="124">
        <v>0</v>
      </c>
      <c r="BJ65" s="124">
        <v>0</v>
      </c>
      <c r="BK65" s="124">
        <v>0</v>
      </c>
      <c r="BL65" s="124">
        <v>0</v>
      </c>
      <c r="BM65" s="124">
        <v>1</v>
      </c>
      <c r="BN65" s="124">
        <v>0</v>
      </c>
      <c r="BO65" s="124">
        <v>0</v>
      </c>
      <c r="BP65" s="124">
        <v>0</v>
      </c>
      <c r="BQ65" s="124">
        <v>0</v>
      </c>
      <c r="BR65" s="124">
        <v>0</v>
      </c>
      <c r="BS65" s="124">
        <v>0</v>
      </c>
      <c r="BT65" s="124">
        <v>0</v>
      </c>
      <c r="BU65" s="124">
        <v>0</v>
      </c>
      <c r="BV65" s="124">
        <v>0</v>
      </c>
      <c r="BW65" s="124">
        <v>0</v>
      </c>
      <c r="BX65" s="124">
        <v>0</v>
      </c>
      <c r="BY65" s="124">
        <v>0</v>
      </c>
      <c r="BZ65" s="124">
        <v>0</v>
      </c>
      <c r="CA65" s="124">
        <v>0</v>
      </c>
      <c r="CB65" s="124">
        <v>0</v>
      </c>
      <c r="CC65" s="124">
        <v>0</v>
      </c>
      <c r="CD65" s="124">
        <v>0</v>
      </c>
      <c r="CE65" s="124">
        <v>0</v>
      </c>
      <c r="CF65" s="124">
        <v>0</v>
      </c>
      <c r="CG65" s="124">
        <v>0</v>
      </c>
      <c r="CH65" s="124">
        <v>0</v>
      </c>
      <c r="CI65" s="124">
        <v>0</v>
      </c>
      <c r="CJ65" s="124">
        <v>0</v>
      </c>
      <c r="CK65" s="124">
        <v>0</v>
      </c>
      <c r="CL65" s="124">
        <v>0</v>
      </c>
      <c r="CM65" s="124">
        <v>0</v>
      </c>
      <c r="CN65" s="124">
        <v>0</v>
      </c>
      <c r="CO65" s="124">
        <v>0</v>
      </c>
      <c r="CP65" s="124">
        <v>0</v>
      </c>
      <c r="CQ65" s="124">
        <v>0</v>
      </c>
      <c r="CR65" s="124">
        <v>0</v>
      </c>
      <c r="CS65" s="124">
        <v>0</v>
      </c>
      <c r="CT65" s="124">
        <v>0</v>
      </c>
      <c r="CU65" s="124">
        <v>0</v>
      </c>
      <c r="CV65" s="124">
        <v>0</v>
      </c>
      <c r="CW65" s="124">
        <v>0</v>
      </c>
      <c r="CX65" s="124">
        <v>0</v>
      </c>
      <c r="CY65" s="124">
        <v>0</v>
      </c>
      <c r="CZ65" s="124">
        <v>0</v>
      </c>
      <c r="DA65" s="124">
        <v>0</v>
      </c>
      <c r="DB65" s="124">
        <v>0</v>
      </c>
      <c r="DC65" s="124">
        <v>0</v>
      </c>
      <c r="DD65" s="124">
        <v>0</v>
      </c>
      <c r="DE65" s="124">
        <v>0</v>
      </c>
      <c r="DF65" s="124">
        <v>0</v>
      </c>
      <c r="DG65" s="124">
        <v>0</v>
      </c>
      <c r="DH65" s="124">
        <v>1</v>
      </c>
      <c r="DI65" s="129">
        <v>0.77648864939867923</v>
      </c>
    </row>
    <row r="66" spans="2:113" x14ac:dyDescent="0.15">
      <c r="B66" s="274" t="s">
        <v>117</v>
      </c>
      <c r="C66" s="261" t="s">
        <v>391</v>
      </c>
      <c r="D66" s="122">
        <v>8.1034932040916705E-3</v>
      </c>
      <c r="E66" s="122">
        <v>5.3955110935530485E-3</v>
      </c>
      <c r="F66" s="122">
        <v>1.0194286878235183E-2</v>
      </c>
      <c r="G66" s="122">
        <v>3.2246956013001755E-3</v>
      </c>
      <c r="H66" s="122">
        <v>2.4872766764685132E-3</v>
      </c>
      <c r="I66" s="122">
        <v>0</v>
      </c>
      <c r="J66" s="122">
        <v>1.3675302230431985E-2</v>
      </c>
      <c r="K66" s="122">
        <v>2.6816991579495255E-3</v>
      </c>
      <c r="L66" s="122">
        <v>2.2011947968019366E-3</v>
      </c>
      <c r="M66" s="122">
        <v>3.7910714774170096E-3</v>
      </c>
      <c r="N66" s="122">
        <v>0</v>
      </c>
      <c r="O66" s="122">
        <v>7.2051821134881391E-3</v>
      </c>
      <c r="P66" s="122">
        <v>3.8061976874976615E-3</v>
      </c>
      <c r="Q66" s="122">
        <v>3.7625204644123078E-3</v>
      </c>
      <c r="R66" s="122">
        <v>4.5570249276149421E-3</v>
      </c>
      <c r="S66" s="122">
        <v>1.2455564153867922E-2</v>
      </c>
      <c r="T66" s="122">
        <v>6.9412129110887144E-3</v>
      </c>
      <c r="U66" s="122">
        <v>3.903804303975994E-3</v>
      </c>
      <c r="V66" s="124">
        <v>5.0667802055808283E-3</v>
      </c>
      <c r="W66" s="122">
        <v>5.3866386123993804E-3</v>
      </c>
      <c r="X66" s="122">
        <v>0</v>
      </c>
      <c r="Y66" s="122">
        <v>5.7168218408591058E-4</v>
      </c>
      <c r="Z66" s="122">
        <v>9.3769587411434516E-3</v>
      </c>
      <c r="AA66" s="122">
        <v>1.0551480941896078E-3</v>
      </c>
      <c r="AB66" s="122">
        <v>3.1132052906293647E-3</v>
      </c>
      <c r="AC66" s="122">
        <v>4.0725442695310927E-3</v>
      </c>
      <c r="AD66" s="122">
        <v>1.1093250143839215E-4</v>
      </c>
      <c r="AE66" s="122">
        <v>8.135056315761436E-3</v>
      </c>
      <c r="AF66" s="122">
        <v>6.3621497866995008E-3</v>
      </c>
      <c r="AG66" s="122">
        <v>5.1371178336044069E-3</v>
      </c>
      <c r="AH66" s="122">
        <v>3.3613459187738265E-3</v>
      </c>
      <c r="AI66" s="124">
        <v>7.1102592024963052E-3</v>
      </c>
      <c r="AJ66" s="122">
        <v>7.3758851143003491E-3</v>
      </c>
      <c r="AK66" s="122">
        <v>7.989339914664887E-3</v>
      </c>
      <c r="AL66" s="122">
        <v>1.1585662657590756E-2</v>
      </c>
      <c r="AM66" s="122">
        <v>0</v>
      </c>
      <c r="AN66" s="122">
        <v>0</v>
      </c>
      <c r="AO66" s="122">
        <v>9.7650364950097254E-3</v>
      </c>
      <c r="AP66" s="122">
        <v>3.4674298529149285E-3</v>
      </c>
      <c r="AQ66" s="122">
        <v>7.2956355336223381E-3</v>
      </c>
      <c r="AR66" s="122">
        <v>5.1075022344424731E-3</v>
      </c>
      <c r="AS66" s="122">
        <v>5.6017455403133574E-3</v>
      </c>
      <c r="AT66" s="122">
        <v>6.1662635214976575E-3</v>
      </c>
      <c r="AU66" s="122">
        <v>3.6241313600718092E-3</v>
      </c>
      <c r="AV66" s="122">
        <v>2.837853027590112E-3</v>
      </c>
      <c r="AW66" s="122">
        <v>3.2523928385479167E-3</v>
      </c>
      <c r="AX66" s="122">
        <v>4.1761186216117624E-3</v>
      </c>
      <c r="AY66" s="122">
        <v>6.4402046627408853E-3</v>
      </c>
      <c r="AZ66" s="122">
        <v>3.7269551507932209E-3</v>
      </c>
      <c r="BA66" s="122">
        <v>2.7344028310812016E-3</v>
      </c>
      <c r="BB66" s="122">
        <v>2.5592450537303621E-3</v>
      </c>
      <c r="BC66" s="122">
        <v>3.5002948285881843E-3</v>
      </c>
      <c r="BD66" s="122">
        <v>3.9572864432299891E-3</v>
      </c>
      <c r="BE66" s="122">
        <v>3.431293941869841E-3</v>
      </c>
      <c r="BF66" s="122">
        <v>0</v>
      </c>
      <c r="BG66" s="122">
        <v>1.8395976120550211E-3</v>
      </c>
      <c r="BH66" s="122">
        <v>1.7203235012245724E-3</v>
      </c>
      <c r="BI66" s="122">
        <v>5.4007547865606922E-3</v>
      </c>
      <c r="BJ66" s="122">
        <v>2.8553323242758977E-3</v>
      </c>
      <c r="BK66" s="122">
        <v>4.7412660360867855E-3</v>
      </c>
      <c r="BL66" s="124">
        <v>2.5192382159930074E-3</v>
      </c>
      <c r="BM66" s="124">
        <v>2.7901533337625502E-3</v>
      </c>
      <c r="BN66" s="122">
        <v>1.0035612787281691</v>
      </c>
      <c r="BO66" s="122">
        <v>2.7529509125105798E-3</v>
      </c>
      <c r="BP66" s="122">
        <v>2.1299134653610702E-3</v>
      </c>
      <c r="BQ66" s="122">
        <v>1.938563552897395E-2</v>
      </c>
      <c r="BR66" s="122">
        <v>5.6122022579103766E-2</v>
      </c>
      <c r="BS66" s="122">
        <v>5.5165560766931888E-2</v>
      </c>
      <c r="BT66" s="122">
        <v>5.9282682123124129E-3</v>
      </c>
      <c r="BU66" s="122">
        <v>6.5755019095256172E-3</v>
      </c>
      <c r="BV66" s="122">
        <v>5.3999276810753269E-3</v>
      </c>
      <c r="BW66" s="122">
        <v>6.7426123600867411E-3</v>
      </c>
      <c r="BX66" s="122">
        <v>1.8757495904750215E-2</v>
      </c>
      <c r="BY66" s="122">
        <v>1.6374533533302323E-2</v>
      </c>
      <c r="BZ66" s="122">
        <v>2.2483549211302765E-2</v>
      </c>
      <c r="CA66" s="122">
        <v>1.9867342939434815E-3</v>
      </c>
      <c r="CB66" s="122">
        <v>2.4577059983113513E-2</v>
      </c>
      <c r="CC66" s="122">
        <v>3.4964315710939099E-3</v>
      </c>
      <c r="CD66" s="122">
        <v>6.9679326713075872E-3</v>
      </c>
      <c r="CE66" s="122">
        <v>5.1693417509157819E-3</v>
      </c>
      <c r="CF66" s="122">
        <v>1.4912736058184035E-2</v>
      </c>
      <c r="CG66" s="122">
        <v>2.5169034363849138E-2</v>
      </c>
      <c r="CH66" s="122">
        <v>2.8088000671961746E-3</v>
      </c>
      <c r="CI66" s="122">
        <v>9.4452272266410068E-3</v>
      </c>
      <c r="CJ66" s="122">
        <v>2.0287488823838355E-2</v>
      </c>
      <c r="CK66" s="122">
        <v>2.4133203968571973E-3</v>
      </c>
      <c r="CL66" s="122">
        <v>1.0900861413393607E-2</v>
      </c>
      <c r="CM66" s="122">
        <v>3.5460817261718496E-3</v>
      </c>
      <c r="CN66" s="122">
        <v>1.0661000276920603E-2</v>
      </c>
      <c r="CO66" s="122">
        <v>9.9014551641486877E-3</v>
      </c>
      <c r="CP66" s="122">
        <v>6.1614657093564925E-3</v>
      </c>
      <c r="CQ66" s="122">
        <v>3.953722990922743E-3</v>
      </c>
      <c r="CR66" s="122">
        <v>6.1186367902412451E-3</v>
      </c>
      <c r="CS66" s="122">
        <v>6.0251791574553121E-3</v>
      </c>
      <c r="CT66" s="122">
        <v>4.3420377028493256E-3</v>
      </c>
      <c r="CU66" s="122">
        <v>3.4084172093583331E-3</v>
      </c>
      <c r="CV66" s="122">
        <v>4.7103862052075805E-3</v>
      </c>
      <c r="CW66" s="122">
        <v>7.3822893294201468E-3</v>
      </c>
      <c r="CX66" s="122">
        <v>2.1185228196263619E-3</v>
      </c>
      <c r="CY66" s="122">
        <v>2.6850582696800237E-3</v>
      </c>
      <c r="CZ66" s="122">
        <v>8.4456782042488347E-3</v>
      </c>
      <c r="DA66" s="122">
        <v>4.5883046369614017E-3</v>
      </c>
      <c r="DB66" s="122">
        <v>6.3540896816365608E-3</v>
      </c>
      <c r="DC66" s="122">
        <v>8.5108251302597939E-3</v>
      </c>
      <c r="DD66" s="122">
        <v>2.170171585891687E-3</v>
      </c>
      <c r="DE66" s="122">
        <v>6.4680552175800567E-3</v>
      </c>
      <c r="DF66" s="122">
        <v>2.9147245677783708E-3</v>
      </c>
      <c r="DG66" s="122">
        <v>1.7176289845159801E-2</v>
      </c>
      <c r="DH66" s="122">
        <v>1.7568638137033132</v>
      </c>
      <c r="DI66" s="127">
        <v>1.3641848098798985</v>
      </c>
    </row>
    <row r="67" spans="2:113" x14ac:dyDescent="0.15">
      <c r="B67" s="274" t="s">
        <v>118</v>
      </c>
      <c r="C67" s="261" t="s">
        <v>393</v>
      </c>
      <c r="D67" s="122">
        <v>0</v>
      </c>
      <c r="E67" s="122">
        <v>0</v>
      </c>
      <c r="F67" s="122">
        <v>0</v>
      </c>
      <c r="G67" s="122">
        <v>0</v>
      </c>
      <c r="H67" s="122">
        <v>0</v>
      </c>
      <c r="I67" s="122">
        <v>0</v>
      </c>
      <c r="J67" s="122">
        <v>0</v>
      </c>
      <c r="K67" s="122">
        <v>0</v>
      </c>
      <c r="L67" s="122">
        <v>0</v>
      </c>
      <c r="M67" s="122">
        <v>0</v>
      </c>
      <c r="N67" s="122">
        <v>0</v>
      </c>
      <c r="O67" s="122">
        <v>0</v>
      </c>
      <c r="P67" s="122">
        <v>0</v>
      </c>
      <c r="Q67" s="122">
        <v>0</v>
      </c>
      <c r="R67" s="122">
        <v>0</v>
      </c>
      <c r="S67" s="122">
        <v>0</v>
      </c>
      <c r="T67" s="122">
        <v>0</v>
      </c>
      <c r="U67" s="122">
        <v>0</v>
      </c>
      <c r="V67" s="124">
        <v>0</v>
      </c>
      <c r="W67" s="122">
        <v>0</v>
      </c>
      <c r="X67" s="122">
        <v>0</v>
      </c>
      <c r="Y67" s="122">
        <v>0</v>
      </c>
      <c r="Z67" s="122">
        <v>0</v>
      </c>
      <c r="AA67" s="122">
        <v>0</v>
      </c>
      <c r="AB67" s="122">
        <v>0</v>
      </c>
      <c r="AC67" s="122">
        <v>0</v>
      </c>
      <c r="AD67" s="122">
        <v>0</v>
      </c>
      <c r="AE67" s="122">
        <v>0</v>
      </c>
      <c r="AF67" s="122">
        <v>0</v>
      </c>
      <c r="AG67" s="122">
        <v>0</v>
      </c>
      <c r="AH67" s="122">
        <v>0</v>
      </c>
      <c r="AI67" s="124">
        <v>0</v>
      </c>
      <c r="AJ67" s="122">
        <v>0</v>
      </c>
      <c r="AK67" s="122">
        <v>0</v>
      </c>
      <c r="AL67" s="122">
        <v>0</v>
      </c>
      <c r="AM67" s="122">
        <v>0</v>
      </c>
      <c r="AN67" s="122">
        <v>0</v>
      </c>
      <c r="AO67" s="122">
        <v>0</v>
      </c>
      <c r="AP67" s="122">
        <v>0</v>
      </c>
      <c r="AQ67" s="122">
        <v>0</v>
      </c>
      <c r="AR67" s="122">
        <v>0</v>
      </c>
      <c r="AS67" s="122">
        <v>0</v>
      </c>
      <c r="AT67" s="122">
        <v>0</v>
      </c>
      <c r="AU67" s="122">
        <v>0</v>
      </c>
      <c r="AV67" s="122">
        <v>0</v>
      </c>
      <c r="AW67" s="122">
        <v>0</v>
      </c>
      <c r="AX67" s="122">
        <v>0</v>
      </c>
      <c r="AY67" s="122">
        <v>0</v>
      </c>
      <c r="AZ67" s="122">
        <v>0</v>
      </c>
      <c r="BA67" s="122">
        <v>0</v>
      </c>
      <c r="BB67" s="122">
        <v>0</v>
      </c>
      <c r="BC67" s="122">
        <v>0</v>
      </c>
      <c r="BD67" s="122">
        <v>0</v>
      </c>
      <c r="BE67" s="122">
        <v>0</v>
      </c>
      <c r="BF67" s="122">
        <v>0</v>
      </c>
      <c r="BG67" s="122">
        <v>0</v>
      </c>
      <c r="BH67" s="122">
        <v>0</v>
      </c>
      <c r="BI67" s="122">
        <v>0</v>
      </c>
      <c r="BJ67" s="122">
        <v>0</v>
      </c>
      <c r="BK67" s="122">
        <v>0</v>
      </c>
      <c r="BL67" s="124">
        <v>0</v>
      </c>
      <c r="BM67" s="124">
        <v>0</v>
      </c>
      <c r="BN67" s="122">
        <v>0</v>
      </c>
      <c r="BO67" s="122">
        <v>1</v>
      </c>
      <c r="BP67" s="122">
        <v>0</v>
      </c>
      <c r="BQ67" s="122">
        <v>0</v>
      </c>
      <c r="BR67" s="122">
        <v>0</v>
      </c>
      <c r="BS67" s="122">
        <v>0</v>
      </c>
      <c r="BT67" s="122">
        <v>0</v>
      </c>
      <c r="BU67" s="122">
        <v>0</v>
      </c>
      <c r="BV67" s="122">
        <v>0</v>
      </c>
      <c r="BW67" s="122">
        <v>0</v>
      </c>
      <c r="BX67" s="122">
        <v>0</v>
      </c>
      <c r="BY67" s="122">
        <v>0</v>
      </c>
      <c r="BZ67" s="122">
        <v>0</v>
      </c>
      <c r="CA67" s="122">
        <v>0</v>
      </c>
      <c r="CB67" s="122">
        <v>0</v>
      </c>
      <c r="CC67" s="122">
        <v>0</v>
      </c>
      <c r="CD67" s="122">
        <v>0</v>
      </c>
      <c r="CE67" s="122">
        <v>0</v>
      </c>
      <c r="CF67" s="122">
        <v>0</v>
      </c>
      <c r="CG67" s="122">
        <v>0</v>
      </c>
      <c r="CH67" s="122">
        <v>0</v>
      </c>
      <c r="CI67" s="122">
        <v>0</v>
      </c>
      <c r="CJ67" s="122">
        <v>0</v>
      </c>
      <c r="CK67" s="122">
        <v>0</v>
      </c>
      <c r="CL67" s="122">
        <v>0</v>
      </c>
      <c r="CM67" s="122">
        <v>0</v>
      </c>
      <c r="CN67" s="122">
        <v>0</v>
      </c>
      <c r="CO67" s="122">
        <v>0</v>
      </c>
      <c r="CP67" s="122">
        <v>0</v>
      </c>
      <c r="CQ67" s="122">
        <v>0</v>
      </c>
      <c r="CR67" s="122">
        <v>0</v>
      </c>
      <c r="CS67" s="122">
        <v>0</v>
      </c>
      <c r="CT67" s="122">
        <v>0</v>
      </c>
      <c r="CU67" s="122">
        <v>0</v>
      </c>
      <c r="CV67" s="122">
        <v>0</v>
      </c>
      <c r="CW67" s="122">
        <v>0</v>
      </c>
      <c r="CX67" s="122">
        <v>0</v>
      </c>
      <c r="CY67" s="122">
        <v>0</v>
      </c>
      <c r="CZ67" s="122">
        <v>0</v>
      </c>
      <c r="DA67" s="122">
        <v>0</v>
      </c>
      <c r="DB67" s="122">
        <v>0</v>
      </c>
      <c r="DC67" s="122">
        <v>0</v>
      </c>
      <c r="DD67" s="122">
        <v>0</v>
      </c>
      <c r="DE67" s="122">
        <v>0</v>
      </c>
      <c r="DF67" s="122">
        <v>0</v>
      </c>
      <c r="DG67" s="122">
        <v>0</v>
      </c>
      <c r="DH67" s="122">
        <v>1</v>
      </c>
      <c r="DI67" s="127">
        <v>0.77648864939867923</v>
      </c>
    </row>
    <row r="68" spans="2:113" x14ac:dyDescent="0.15">
      <c r="B68" s="275" t="s">
        <v>119</v>
      </c>
      <c r="C68" s="262" t="s">
        <v>394</v>
      </c>
      <c r="D68" s="123">
        <v>0</v>
      </c>
      <c r="E68" s="123">
        <v>0</v>
      </c>
      <c r="F68" s="123">
        <v>0</v>
      </c>
      <c r="G68" s="123">
        <v>0</v>
      </c>
      <c r="H68" s="123">
        <v>0</v>
      </c>
      <c r="I68" s="123">
        <v>0</v>
      </c>
      <c r="J68" s="123">
        <v>0</v>
      </c>
      <c r="K68" s="123">
        <v>0</v>
      </c>
      <c r="L68" s="123">
        <v>0</v>
      </c>
      <c r="M68" s="123">
        <v>0</v>
      </c>
      <c r="N68" s="123">
        <v>0</v>
      </c>
      <c r="O68" s="123">
        <v>0</v>
      </c>
      <c r="P68" s="123">
        <v>0</v>
      </c>
      <c r="Q68" s="123">
        <v>0</v>
      </c>
      <c r="R68" s="123">
        <v>0</v>
      </c>
      <c r="S68" s="123">
        <v>0</v>
      </c>
      <c r="T68" s="123">
        <v>0</v>
      </c>
      <c r="U68" s="123">
        <v>0</v>
      </c>
      <c r="V68" s="133">
        <v>0</v>
      </c>
      <c r="W68" s="123">
        <v>0</v>
      </c>
      <c r="X68" s="123">
        <v>0</v>
      </c>
      <c r="Y68" s="123">
        <v>0</v>
      </c>
      <c r="Z68" s="123">
        <v>0</v>
      </c>
      <c r="AA68" s="123">
        <v>0</v>
      </c>
      <c r="AB68" s="123">
        <v>0</v>
      </c>
      <c r="AC68" s="123">
        <v>0</v>
      </c>
      <c r="AD68" s="123">
        <v>0</v>
      </c>
      <c r="AE68" s="123">
        <v>0</v>
      </c>
      <c r="AF68" s="123">
        <v>0</v>
      </c>
      <c r="AG68" s="123">
        <v>0</v>
      </c>
      <c r="AH68" s="123">
        <v>0</v>
      </c>
      <c r="AI68" s="133">
        <v>0</v>
      </c>
      <c r="AJ68" s="123">
        <v>0</v>
      </c>
      <c r="AK68" s="123">
        <v>0</v>
      </c>
      <c r="AL68" s="123">
        <v>0</v>
      </c>
      <c r="AM68" s="123">
        <v>0</v>
      </c>
      <c r="AN68" s="123">
        <v>0</v>
      </c>
      <c r="AO68" s="123">
        <v>0</v>
      </c>
      <c r="AP68" s="123">
        <v>0</v>
      </c>
      <c r="AQ68" s="123">
        <v>0</v>
      </c>
      <c r="AR68" s="123">
        <v>0</v>
      </c>
      <c r="AS68" s="123">
        <v>0</v>
      </c>
      <c r="AT68" s="123">
        <v>0</v>
      </c>
      <c r="AU68" s="123">
        <v>0</v>
      </c>
      <c r="AV68" s="123">
        <v>0</v>
      </c>
      <c r="AW68" s="123">
        <v>0</v>
      </c>
      <c r="AX68" s="123">
        <v>0</v>
      </c>
      <c r="AY68" s="123">
        <v>0</v>
      </c>
      <c r="AZ68" s="123">
        <v>0</v>
      </c>
      <c r="BA68" s="123">
        <v>0</v>
      </c>
      <c r="BB68" s="123">
        <v>0</v>
      </c>
      <c r="BC68" s="123">
        <v>0</v>
      </c>
      <c r="BD68" s="123">
        <v>0</v>
      </c>
      <c r="BE68" s="123">
        <v>0</v>
      </c>
      <c r="BF68" s="123">
        <v>0</v>
      </c>
      <c r="BG68" s="123">
        <v>0</v>
      </c>
      <c r="BH68" s="123">
        <v>0</v>
      </c>
      <c r="BI68" s="123">
        <v>0</v>
      </c>
      <c r="BJ68" s="123">
        <v>0</v>
      </c>
      <c r="BK68" s="123">
        <v>0</v>
      </c>
      <c r="BL68" s="133">
        <v>0</v>
      </c>
      <c r="BM68" s="133">
        <v>0</v>
      </c>
      <c r="BN68" s="123">
        <v>0</v>
      </c>
      <c r="BO68" s="123">
        <v>0</v>
      </c>
      <c r="BP68" s="123">
        <v>1</v>
      </c>
      <c r="BQ68" s="123">
        <v>0</v>
      </c>
      <c r="BR68" s="123">
        <v>0</v>
      </c>
      <c r="BS68" s="123">
        <v>0</v>
      </c>
      <c r="BT68" s="123">
        <v>0</v>
      </c>
      <c r="BU68" s="123">
        <v>0</v>
      </c>
      <c r="BV68" s="123">
        <v>0</v>
      </c>
      <c r="BW68" s="123">
        <v>0</v>
      </c>
      <c r="BX68" s="123">
        <v>0</v>
      </c>
      <c r="BY68" s="123">
        <v>0</v>
      </c>
      <c r="BZ68" s="123">
        <v>0</v>
      </c>
      <c r="CA68" s="123">
        <v>0</v>
      </c>
      <c r="CB68" s="123">
        <v>0</v>
      </c>
      <c r="CC68" s="123">
        <v>0</v>
      </c>
      <c r="CD68" s="123">
        <v>0</v>
      </c>
      <c r="CE68" s="123">
        <v>0</v>
      </c>
      <c r="CF68" s="123">
        <v>0</v>
      </c>
      <c r="CG68" s="123">
        <v>0</v>
      </c>
      <c r="CH68" s="123">
        <v>0</v>
      </c>
      <c r="CI68" s="123">
        <v>0</v>
      </c>
      <c r="CJ68" s="123">
        <v>0</v>
      </c>
      <c r="CK68" s="123">
        <v>0</v>
      </c>
      <c r="CL68" s="123">
        <v>0</v>
      </c>
      <c r="CM68" s="123">
        <v>0</v>
      </c>
      <c r="CN68" s="123">
        <v>0</v>
      </c>
      <c r="CO68" s="123">
        <v>0</v>
      </c>
      <c r="CP68" s="123">
        <v>0</v>
      </c>
      <c r="CQ68" s="123">
        <v>0</v>
      </c>
      <c r="CR68" s="123">
        <v>0</v>
      </c>
      <c r="CS68" s="123">
        <v>0</v>
      </c>
      <c r="CT68" s="123">
        <v>0</v>
      </c>
      <c r="CU68" s="123">
        <v>0</v>
      </c>
      <c r="CV68" s="123">
        <v>0</v>
      </c>
      <c r="CW68" s="123">
        <v>0</v>
      </c>
      <c r="CX68" s="123">
        <v>0</v>
      </c>
      <c r="CY68" s="123">
        <v>0</v>
      </c>
      <c r="CZ68" s="123">
        <v>0</v>
      </c>
      <c r="DA68" s="123">
        <v>0</v>
      </c>
      <c r="DB68" s="123">
        <v>0</v>
      </c>
      <c r="DC68" s="123">
        <v>0</v>
      </c>
      <c r="DD68" s="123">
        <v>0</v>
      </c>
      <c r="DE68" s="123">
        <v>0</v>
      </c>
      <c r="DF68" s="123">
        <v>0</v>
      </c>
      <c r="DG68" s="123">
        <v>0</v>
      </c>
      <c r="DH68" s="123">
        <v>1</v>
      </c>
      <c r="DI68" s="128">
        <v>0.77648864939867923</v>
      </c>
    </row>
    <row r="69" spans="2:113" x14ac:dyDescent="0.15">
      <c r="B69" s="274" t="s">
        <v>120</v>
      </c>
      <c r="C69" s="261" t="s">
        <v>951</v>
      </c>
      <c r="D69" s="122">
        <v>8.879060433716562E-3</v>
      </c>
      <c r="E69" s="122">
        <v>1.261143459675149E-2</v>
      </c>
      <c r="F69" s="122">
        <v>3.898783186183321E-2</v>
      </c>
      <c r="G69" s="122">
        <v>1.8701983650015463E-2</v>
      </c>
      <c r="H69" s="122">
        <v>3.7162315257163042E-2</v>
      </c>
      <c r="I69" s="122">
        <v>0</v>
      </c>
      <c r="J69" s="122">
        <v>1.5417283663847184E-2</v>
      </c>
      <c r="K69" s="122">
        <v>1.1337482968914186E-2</v>
      </c>
      <c r="L69" s="122">
        <v>1.3258602899971939E-2</v>
      </c>
      <c r="M69" s="122">
        <v>6.1296590391102012E-3</v>
      </c>
      <c r="N69" s="122">
        <v>0</v>
      </c>
      <c r="O69" s="122">
        <v>3.0643174918676998E-2</v>
      </c>
      <c r="P69" s="122">
        <v>1.2189598051761303E-2</v>
      </c>
      <c r="Q69" s="122">
        <v>1.7864229483493116E-2</v>
      </c>
      <c r="R69" s="122">
        <v>8.9569843179940767E-3</v>
      </c>
      <c r="S69" s="122">
        <v>4.9887655808754906E-2</v>
      </c>
      <c r="T69" s="122">
        <v>1.4457946556337562E-2</v>
      </c>
      <c r="U69" s="122">
        <v>1.943095181842917E-2</v>
      </c>
      <c r="V69" s="124">
        <v>3.949888130058659E-2</v>
      </c>
      <c r="W69" s="122">
        <v>6.3744308479017533E-2</v>
      </c>
      <c r="X69" s="122">
        <v>0</v>
      </c>
      <c r="Y69" s="122">
        <v>2.2417918932695589E-2</v>
      </c>
      <c r="Z69" s="122">
        <v>1.2228418517399033E-2</v>
      </c>
      <c r="AA69" s="122">
        <v>4.4651139381424412E-2</v>
      </c>
      <c r="AB69" s="122">
        <v>9.3927160628254208E-3</v>
      </c>
      <c r="AC69" s="122">
        <v>1.0904658492626996E-2</v>
      </c>
      <c r="AD69" s="122">
        <v>2.6525285912068258E-4</v>
      </c>
      <c r="AE69" s="122">
        <v>1.4676463516498451E-2</v>
      </c>
      <c r="AF69" s="122">
        <v>1.8956163088214077E-2</v>
      </c>
      <c r="AG69" s="122">
        <v>1.9696569456747665E-2</v>
      </c>
      <c r="AH69" s="122">
        <v>1.7060917317229911E-2</v>
      </c>
      <c r="AI69" s="124">
        <v>4.2406629597810795E-2</v>
      </c>
      <c r="AJ69" s="122">
        <v>2.9416305469054597E-2</v>
      </c>
      <c r="AK69" s="122">
        <v>2.6443798830712292E-2</v>
      </c>
      <c r="AL69" s="122">
        <v>4.3786872976272977E-2</v>
      </c>
      <c r="AM69" s="122">
        <v>0</v>
      </c>
      <c r="AN69" s="122">
        <v>0</v>
      </c>
      <c r="AO69" s="122">
        <v>8.3499017726662864E-2</v>
      </c>
      <c r="AP69" s="122">
        <v>1.0230459130451196E-2</v>
      </c>
      <c r="AQ69" s="122">
        <v>2.9825252260123402E-2</v>
      </c>
      <c r="AR69" s="122">
        <v>1.9434493396564837E-2</v>
      </c>
      <c r="AS69" s="122">
        <v>6.997873987171074E-3</v>
      </c>
      <c r="AT69" s="122">
        <v>1.9014036786609227E-2</v>
      </c>
      <c r="AU69" s="122">
        <v>1.1277761451349851E-2</v>
      </c>
      <c r="AV69" s="122">
        <v>8.1720132318289541E-3</v>
      </c>
      <c r="AW69" s="122">
        <v>1.1061322617513761E-2</v>
      </c>
      <c r="AX69" s="122">
        <v>1.9387536070792809E-2</v>
      </c>
      <c r="AY69" s="122">
        <v>2.2365095746556065E-2</v>
      </c>
      <c r="AZ69" s="122">
        <v>1.0301914127737994E-2</v>
      </c>
      <c r="BA69" s="122">
        <v>5.9914605255161832E-3</v>
      </c>
      <c r="BB69" s="122">
        <v>4.9802816145012472E-3</v>
      </c>
      <c r="BC69" s="122">
        <v>1.0604029530618042E-2</v>
      </c>
      <c r="BD69" s="122">
        <v>4.9879146625353621E-3</v>
      </c>
      <c r="BE69" s="122">
        <v>5.0281630519089879E-3</v>
      </c>
      <c r="BF69" s="122">
        <v>0</v>
      </c>
      <c r="BG69" s="122">
        <v>4.2430251452797866E-3</v>
      </c>
      <c r="BH69" s="122">
        <v>1.0039821083486545E-2</v>
      </c>
      <c r="BI69" s="122">
        <v>1.6853476657225027E-2</v>
      </c>
      <c r="BJ69" s="122">
        <v>1.1918139573967595E-2</v>
      </c>
      <c r="BK69" s="122">
        <v>1.0816136472303827E-2</v>
      </c>
      <c r="BL69" s="124">
        <v>2.3273165434472248E-2</v>
      </c>
      <c r="BM69" s="124">
        <v>4.4609185251252171E-3</v>
      </c>
      <c r="BN69" s="122">
        <v>4.0862676742932794E-3</v>
      </c>
      <c r="BO69" s="122">
        <v>4.2808949553481707E-3</v>
      </c>
      <c r="BP69" s="122">
        <v>4.9819702694653958E-3</v>
      </c>
      <c r="BQ69" s="122">
        <v>1.1008884921838549</v>
      </c>
      <c r="BR69" s="122">
        <v>1.6136389492176276E-2</v>
      </c>
      <c r="BS69" s="122">
        <v>4.2842450831550173E-2</v>
      </c>
      <c r="BT69" s="122">
        <v>4.8223982137949796E-2</v>
      </c>
      <c r="BU69" s="122">
        <v>1.8036885299793304E-2</v>
      </c>
      <c r="BV69" s="122">
        <v>5.1691797513846952E-3</v>
      </c>
      <c r="BW69" s="122">
        <v>1.15476110515031E-2</v>
      </c>
      <c r="BX69" s="122">
        <v>6.3650175290006885E-3</v>
      </c>
      <c r="BY69" s="122">
        <v>6.1466419093360704E-4</v>
      </c>
      <c r="BZ69" s="122">
        <v>3.2611834334108684E-2</v>
      </c>
      <c r="CA69" s="122">
        <v>4.2607689902515161E-3</v>
      </c>
      <c r="CB69" s="122">
        <v>5.7633860279960999E-3</v>
      </c>
      <c r="CC69" s="122">
        <v>2.6450724100913962E-3</v>
      </c>
      <c r="CD69" s="122">
        <v>4.7241270112695858E-3</v>
      </c>
      <c r="CE69" s="122">
        <v>4.1436874640424729E-3</v>
      </c>
      <c r="CF69" s="122">
        <v>3.5658132877696175E-2</v>
      </c>
      <c r="CG69" s="122">
        <v>1.1722028275870119E-2</v>
      </c>
      <c r="CH69" s="122">
        <v>4.6941376403369537E-3</v>
      </c>
      <c r="CI69" s="122">
        <v>1.1173952216821948E-2</v>
      </c>
      <c r="CJ69" s="122">
        <v>6.6304513657265279E-3</v>
      </c>
      <c r="CK69" s="122">
        <v>3.4122309113536948E-3</v>
      </c>
      <c r="CL69" s="122">
        <v>5.2058306337236897E-3</v>
      </c>
      <c r="CM69" s="122">
        <v>7.0671161248072826E-3</v>
      </c>
      <c r="CN69" s="122">
        <v>8.609183269146576E-3</v>
      </c>
      <c r="CO69" s="122">
        <v>1.422289471093165E-2</v>
      </c>
      <c r="CP69" s="122">
        <v>8.2566819901246057E-3</v>
      </c>
      <c r="CQ69" s="122">
        <v>7.0049557250604693E-3</v>
      </c>
      <c r="CR69" s="122">
        <v>1.8522077677032678E-2</v>
      </c>
      <c r="CS69" s="122">
        <v>1.3406306294052567E-2</v>
      </c>
      <c r="CT69" s="122">
        <v>1.041092074464111E-2</v>
      </c>
      <c r="CU69" s="122">
        <v>4.2310224257362241E-3</v>
      </c>
      <c r="CV69" s="122">
        <v>4.5159078094241679E-3</v>
      </c>
      <c r="CW69" s="122">
        <v>6.4821189625158824E-3</v>
      </c>
      <c r="CX69" s="122">
        <v>4.1551961532395E-3</v>
      </c>
      <c r="CY69" s="122">
        <v>4.2400608727993123E-3</v>
      </c>
      <c r="CZ69" s="122">
        <v>3.5772322745303869E-2</v>
      </c>
      <c r="DA69" s="122">
        <v>1.6012251755473633E-2</v>
      </c>
      <c r="DB69" s="122">
        <v>1.9565714725680715E-2</v>
      </c>
      <c r="DC69" s="122">
        <v>2.5410157642411734E-2</v>
      </c>
      <c r="DD69" s="122">
        <v>5.6286439536421011E-3</v>
      </c>
      <c r="DE69" s="122">
        <v>1.435613711558859E-2</v>
      </c>
      <c r="DF69" s="122">
        <v>7.8422749181849653E-3</v>
      </c>
      <c r="DG69" s="122">
        <v>4.5422405112817603E-3</v>
      </c>
      <c r="DH69" s="122">
        <v>2.7323001500689319</v>
      </c>
      <c r="DI69" s="127">
        <v>2.1216000532788333</v>
      </c>
    </row>
    <row r="70" spans="2:113" x14ac:dyDescent="0.15">
      <c r="B70" s="274" t="s">
        <v>121</v>
      </c>
      <c r="C70" s="261" t="s">
        <v>397</v>
      </c>
      <c r="D70" s="122">
        <v>3.0088473250589601E-4</v>
      </c>
      <c r="E70" s="122">
        <v>1.6394608699528887E-4</v>
      </c>
      <c r="F70" s="122">
        <v>2.4800240379725338E-4</v>
      </c>
      <c r="G70" s="122">
        <v>9.8045958078267449E-4</v>
      </c>
      <c r="H70" s="122">
        <v>1.9019982758684874E-4</v>
      </c>
      <c r="I70" s="122">
        <v>0</v>
      </c>
      <c r="J70" s="122">
        <v>3.5706007463546179E-4</v>
      </c>
      <c r="K70" s="122">
        <v>1.4759830077917761E-3</v>
      </c>
      <c r="L70" s="122">
        <v>3.9128723387276713E-3</v>
      </c>
      <c r="M70" s="122">
        <v>6.5855076031059783E-4</v>
      </c>
      <c r="N70" s="122">
        <v>0</v>
      </c>
      <c r="O70" s="122">
        <v>3.6607758542707074E-3</v>
      </c>
      <c r="P70" s="122">
        <v>1.7986877315471893E-3</v>
      </c>
      <c r="Q70" s="122">
        <v>3.5752430738557171E-4</v>
      </c>
      <c r="R70" s="122">
        <v>6.1488733040566707E-4</v>
      </c>
      <c r="S70" s="122">
        <v>8.2736386115216923E-4</v>
      </c>
      <c r="T70" s="122">
        <v>4.6557082207214197E-4</v>
      </c>
      <c r="U70" s="122">
        <v>6.1675726597710872E-4</v>
      </c>
      <c r="V70" s="124">
        <v>9.5417211437222507E-3</v>
      </c>
      <c r="W70" s="122">
        <v>1.1212031368601225E-3</v>
      </c>
      <c r="X70" s="122">
        <v>0</v>
      </c>
      <c r="Y70" s="122">
        <v>1.0191204605312332E-4</v>
      </c>
      <c r="Z70" s="122">
        <v>1.3310189495064925E-3</v>
      </c>
      <c r="AA70" s="122">
        <v>1.5175257879909221E-4</v>
      </c>
      <c r="AB70" s="122">
        <v>1.7106279220176503E-3</v>
      </c>
      <c r="AC70" s="122">
        <v>1.7060297036662754E-3</v>
      </c>
      <c r="AD70" s="122">
        <v>2.6269629309544545E-6</v>
      </c>
      <c r="AE70" s="122">
        <v>5.2757324594760466E-4</v>
      </c>
      <c r="AF70" s="122">
        <v>1.6436026567793148E-3</v>
      </c>
      <c r="AG70" s="122">
        <v>1.7116811526109981E-3</v>
      </c>
      <c r="AH70" s="122">
        <v>5.3841777115317519E-4</v>
      </c>
      <c r="AI70" s="124">
        <v>8.0547500081626401E-3</v>
      </c>
      <c r="AJ70" s="122">
        <v>6.4956706070331389E-4</v>
      </c>
      <c r="AK70" s="122">
        <v>1.0673400008128209E-2</v>
      </c>
      <c r="AL70" s="122">
        <v>3.4312397631421025E-3</v>
      </c>
      <c r="AM70" s="122">
        <v>0</v>
      </c>
      <c r="AN70" s="122">
        <v>0</v>
      </c>
      <c r="AO70" s="122">
        <v>1.0214233951064973E-2</v>
      </c>
      <c r="AP70" s="122">
        <v>8.9236358169670293E-4</v>
      </c>
      <c r="AQ70" s="122">
        <v>8.4682319807157988E-4</v>
      </c>
      <c r="AR70" s="122">
        <v>3.1925271560026718E-3</v>
      </c>
      <c r="AS70" s="122">
        <v>1.5674374461952156E-3</v>
      </c>
      <c r="AT70" s="122">
        <v>2.074540442293547E-3</v>
      </c>
      <c r="AU70" s="122">
        <v>1.0832914363106589E-3</v>
      </c>
      <c r="AV70" s="122">
        <v>8.0133690709264485E-4</v>
      </c>
      <c r="AW70" s="122">
        <v>1.2236575938251852E-3</v>
      </c>
      <c r="AX70" s="122">
        <v>2.1456355756529579E-3</v>
      </c>
      <c r="AY70" s="122">
        <v>1.0868098720569137E-3</v>
      </c>
      <c r="AZ70" s="122">
        <v>8.487418730180182E-4</v>
      </c>
      <c r="BA70" s="122">
        <v>2.5357325598044327E-4</v>
      </c>
      <c r="BB70" s="122">
        <v>3.4863600076667783E-4</v>
      </c>
      <c r="BC70" s="122">
        <v>1.5289808274923402E-3</v>
      </c>
      <c r="BD70" s="122">
        <v>1.0397406473151795E-3</v>
      </c>
      <c r="BE70" s="122">
        <v>4.5401431744372103E-4</v>
      </c>
      <c r="BF70" s="122">
        <v>0</v>
      </c>
      <c r="BG70" s="122">
        <v>2.7697233528715471E-3</v>
      </c>
      <c r="BH70" s="122">
        <v>2.2969934738959847E-3</v>
      </c>
      <c r="BI70" s="122">
        <v>3.6661304818020653E-3</v>
      </c>
      <c r="BJ70" s="122">
        <v>2.0594464605485367E-3</v>
      </c>
      <c r="BK70" s="122">
        <v>8.54249623845955E-4</v>
      </c>
      <c r="BL70" s="124">
        <v>1.8505320905170463E-3</v>
      </c>
      <c r="BM70" s="124">
        <v>6.9050294536669341E-4</v>
      </c>
      <c r="BN70" s="122">
        <v>8.2620864466399226E-4</v>
      </c>
      <c r="BO70" s="122">
        <v>5.271864978823558E-4</v>
      </c>
      <c r="BP70" s="122">
        <v>5.0397931584288309E-4</v>
      </c>
      <c r="BQ70" s="122">
        <v>1.4307254384528286E-3</v>
      </c>
      <c r="BR70" s="122">
        <v>1.0048214930965014</v>
      </c>
      <c r="BS70" s="122">
        <v>1.2154010182972915E-3</v>
      </c>
      <c r="BT70" s="122">
        <v>2.0906326562944375E-3</v>
      </c>
      <c r="BU70" s="122">
        <v>2.2916587459564722E-3</v>
      </c>
      <c r="BV70" s="122">
        <v>4.5210933138758975E-4</v>
      </c>
      <c r="BW70" s="122">
        <v>1.0574942473107116E-3</v>
      </c>
      <c r="BX70" s="122">
        <v>3.1065581356475085E-4</v>
      </c>
      <c r="BY70" s="122">
        <v>6.3216547485961527E-5</v>
      </c>
      <c r="BZ70" s="122">
        <v>3.7656889975252013E-4</v>
      </c>
      <c r="CA70" s="122">
        <v>4.4100012753719395E-4</v>
      </c>
      <c r="CB70" s="122">
        <v>6.4401516518255519E-4</v>
      </c>
      <c r="CC70" s="122">
        <v>3.4492139794748544E-4</v>
      </c>
      <c r="CD70" s="122">
        <v>2.730068764024574E-4</v>
      </c>
      <c r="CE70" s="122">
        <v>4.0319766058869566E-4</v>
      </c>
      <c r="CF70" s="122">
        <v>3.5314451865771531E-4</v>
      </c>
      <c r="CG70" s="122">
        <v>8.012623635342813E-4</v>
      </c>
      <c r="CH70" s="122">
        <v>5.2269105595184541E-4</v>
      </c>
      <c r="CI70" s="122">
        <v>7.631201738780985E-4</v>
      </c>
      <c r="CJ70" s="122">
        <v>5.0198244777395853E-4</v>
      </c>
      <c r="CK70" s="122">
        <v>2.6328000021677529E-4</v>
      </c>
      <c r="CL70" s="122">
        <v>6.5802497243056316E-4</v>
      </c>
      <c r="CM70" s="122">
        <v>4.1447517251566379E-4</v>
      </c>
      <c r="CN70" s="122">
        <v>1.6585202251897294E-3</v>
      </c>
      <c r="CO70" s="122">
        <v>1.674712321371314E-3</v>
      </c>
      <c r="CP70" s="122">
        <v>1.0694645049236636E-3</v>
      </c>
      <c r="CQ70" s="122">
        <v>1.2040181731115093E-3</v>
      </c>
      <c r="CR70" s="122">
        <v>4.2998081827171561E-3</v>
      </c>
      <c r="CS70" s="122">
        <v>3.3435952444159614E-3</v>
      </c>
      <c r="CT70" s="122">
        <v>3.0534270481124516E-3</v>
      </c>
      <c r="CU70" s="122">
        <v>8.7149815499777087E-4</v>
      </c>
      <c r="CV70" s="122">
        <v>3.8623891384683464E-4</v>
      </c>
      <c r="CW70" s="122">
        <v>3.1864901331433244E-4</v>
      </c>
      <c r="CX70" s="122">
        <v>1.0935928219930129E-3</v>
      </c>
      <c r="CY70" s="122">
        <v>8.9167537798653224E-4</v>
      </c>
      <c r="CZ70" s="122">
        <v>9.9599830752121494E-3</v>
      </c>
      <c r="DA70" s="122">
        <v>8.6600376251646256E-3</v>
      </c>
      <c r="DB70" s="122">
        <v>5.5654546047187352E-3</v>
      </c>
      <c r="DC70" s="122">
        <v>6.871628889321415E-4</v>
      </c>
      <c r="DD70" s="122">
        <v>1.4979764856383874E-3</v>
      </c>
      <c r="DE70" s="122">
        <v>2.4407851872212762E-3</v>
      </c>
      <c r="DF70" s="122">
        <v>5.2778850991959045E-4</v>
      </c>
      <c r="DG70" s="122">
        <v>5.3204746846612961E-4</v>
      </c>
      <c r="DH70" s="122">
        <v>1.1754044606205183</v>
      </c>
      <c r="DI70" s="127">
        <v>0.91268822212440925</v>
      </c>
    </row>
    <row r="71" spans="2:113" x14ac:dyDescent="0.15">
      <c r="B71" s="274" t="s">
        <v>122</v>
      </c>
      <c r="C71" s="261" t="s">
        <v>37</v>
      </c>
      <c r="D71" s="122">
        <v>2.0845248306123857E-3</v>
      </c>
      <c r="E71" s="122">
        <v>2.4768933042758389E-3</v>
      </c>
      <c r="F71" s="122">
        <v>2.1433893443460719E-3</v>
      </c>
      <c r="G71" s="122">
        <v>1.5624063526170715E-3</v>
      </c>
      <c r="H71" s="122">
        <v>3.8667174198570948E-3</v>
      </c>
      <c r="I71" s="122">
        <v>0</v>
      </c>
      <c r="J71" s="122">
        <v>6.1992614764528756E-3</v>
      </c>
      <c r="K71" s="122">
        <v>2.4701361367954052E-3</v>
      </c>
      <c r="L71" s="122">
        <v>3.5164777733649173E-3</v>
      </c>
      <c r="M71" s="122">
        <v>7.3800067986540534E-4</v>
      </c>
      <c r="N71" s="122">
        <v>0</v>
      </c>
      <c r="O71" s="122">
        <v>1.266281270646194E-3</v>
      </c>
      <c r="P71" s="122">
        <v>1.8780112402889109E-3</v>
      </c>
      <c r="Q71" s="122">
        <v>1.3135023985665956E-3</v>
      </c>
      <c r="R71" s="122">
        <v>1.0590389250660559E-3</v>
      </c>
      <c r="S71" s="122">
        <v>2.4800328045780835E-3</v>
      </c>
      <c r="T71" s="122">
        <v>1.2258791624835286E-3</v>
      </c>
      <c r="U71" s="122">
        <v>9.8569757899874045E-4</v>
      </c>
      <c r="V71" s="124">
        <v>9.2510127362524465E-4</v>
      </c>
      <c r="W71" s="122">
        <v>1.5992420976769816E-3</v>
      </c>
      <c r="X71" s="122">
        <v>0</v>
      </c>
      <c r="Y71" s="122">
        <v>1.5812366708106804E-4</v>
      </c>
      <c r="Z71" s="122">
        <v>4.2564760832336452E-3</v>
      </c>
      <c r="AA71" s="122">
        <v>2.3806051479669744E-4</v>
      </c>
      <c r="AB71" s="122">
        <v>3.807822557818964E-3</v>
      </c>
      <c r="AC71" s="122">
        <v>1.1231575941737207E-3</v>
      </c>
      <c r="AD71" s="122">
        <v>2.0771700647668056E-5</v>
      </c>
      <c r="AE71" s="122">
        <v>9.6526061625498575E-4</v>
      </c>
      <c r="AF71" s="122">
        <v>9.6000912067241971E-4</v>
      </c>
      <c r="AG71" s="122">
        <v>8.9508952202046912E-4</v>
      </c>
      <c r="AH71" s="122">
        <v>1.0166308156450221E-3</v>
      </c>
      <c r="AI71" s="124">
        <v>1.043111668941079E-3</v>
      </c>
      <c r="AJ71" s="122">
        <v>2.4808680599544431E-3</v>
      </c>
      <c r="AK71" s="122">
        <v>1.6452816485898146E-3</v>
      </c>
      <c r="AL71" s="122">
        <v>1.5305760013929624E-3</v>
      </c>
      <c r="AM71" s="122">
        <v>0</v>
      </c>
      <c r="AN71" s="122">
        <v>0</v>
      </c>
      <c r="AO71" s="122">
        <v>9.9622206954771151E-4</v>
      </c>
      <c r="AP71" s="122">
        <v>3.5298887099090661E-4</v>
      </c>
      <c r="AQ71" s="122">
        <v>1.1499711361220531E-3</v>
      </c>
      <c r="AR71" s="122">
        <v>7.9722913920691704E-4</v>
      </c>
      <c r="AS71" s="122">
        <v>8.0449187403510087E-4</v>
      </c>
      <c r="AT71" s="122">
        <v>9.9978023830059586E-4</v>
      </c>
      <c r="AU71" s="122">
        <v>1.1284477181400289E-3</v>
      </c>
      <c r="AV71" s="122">
        <v>8.5813748527458964E-4</v>
      </c>
      <c r="AW71" s="122">
        <v>9.0102446254142665E-4</v>
      </c>
      <c r="AX71" s="122">
        <v>1.1920630668129733E-3</v>
      </c>
      <c r="AY71" s="122">
        <v>1.8939652547827254E-3</v>
      </c>
      <c r="AZ71" s="122">
        <v>7.2428319218263172E-4</v>
      </c>
      <c r="BA71" s="122">
        <v>8.6846701274476774E-4</v>
      </c>
      <c r="BB71" s="122">
        <v>6.6483533429800411E-4</v>
      </c>
      <c r="BC71" s="122">
        <v>1.0726245645422763E-3</v>
      </c>
      <c r="BD71" s="122">
        <v>7.3734987762856302E-4</v>
      </c>
      <c r="BE71" s="122">
        <v>5.8312923889746913E-4</v>
      </c>
      <c r="BF71" s="122">
        <v>0</v>
      </c>
      <c r="BG71" s="122">
        <v>1.6622827453499137E-4</v>
      </c>
      <c r="BH71" s="122">
        <v>6.1273570850042672E-4</v>
      </c>
      <c r="BI71" s="122">
        <v>9.4115960783087808E-4</v>
      </c>
      <c r="BJ71" s="122">
        <v>3.8292870309613003E-4</v>
      </c>
      <c r="BK71" s="122">
        <v>1.8988078954876571E-3</v>
      </c>
      <c r="BL71" s="124">
        <v>2.2877483409050724E-3</v>
      </c>
      <c r="BM71" s="124">
        <v>1.7375315718813637E-3</v>
      </c>
      <c r="BN71" s="122">
        <v>2.2657529884945026E-3</v>
      </c>
      <c r="BO71" s="122">
        <v>1.808407754007847E-3</v>
      </c>
      <c r="BP71" s="122">
        <v>1.9074673138813119E-3</v>
      </c>
      <c r="BQ71" s="122">
        <v>1.5661289792777914E-3</v>
      </c>
      <c r="BR71" s="122">
        <v>3.4124997885728705E-3</v>
      </c>
      <c r="BS71" s="122">
        <v>1.0917408509611819</v>
      </c>
      <c r="BT71" s="122">
        <v>1.0083176766398749E-2</v>
      </c>
      <c r="BU71" s="122">
        <v>4.1668838303503056E-3</v>
      </c>
      <c r="BV71" s="122">
        <v>2.0354099796222958E-3</v>
      </c>
      <c r="BW71" s="122">
        <v>2.8152121295538599E-3</v>
      </c>
      <c r="BX71" s="122">
        <v>1.0899957399375028E-3</v>
      </c>
      <c r="BY71" s="122">
        <v>2.3285999164058825E-4</v>
      </c>
      <c r="BZ71" s="122">
        <v>9.8836103690513807E-3</v>
      </c>
      <c r="CA71" s="122">
        <v>1.7653132364398073E-3</v>
      </c>
      <c r="CB71" s="122">
        <v>1.3933364495608046E-2</v>
      </c>
      <c r="CC71" s="122">
        <v>1.2357227192998498E-3</v>
      </c>
      <c r="CD71" s="122">
        <v>2.2335800339901113E-3</v>
      </c>
      <c r="CE71" s="122">
        <v>1.650022874955056E-3</v>
      </c>
      <c r="CF71" s="122">
        <v>2.7923546771395475E-3</v>
      </c>
      <c r="CG71" s="122">
        <v>7.83971195865776E-3</v>
      </c>
      <c r="CH71" s="122">
        <v>1.1124112228136078E-3</v>
      </c>
      <c r="CI71" s="122">
        <v>7.7429146244482961E-3</v>
      </c>
      <c r="CJ71" s="122">
        <v>1.7871357698657673E-3</v>
      </c>
      <c r="CK71" s="122">
        <v>9.0363157148706883E-4</v>
      </c>
      <c r="CL71" s="122">
        <v>2.4809463417971799E-3</v>
      </c>
      <c r="CM71" s="122">
        <v>1.9064611437295471E-3</v>
      </c>
      <c r="CN71" s="122">
        <v>5.3050417032326647E-3</v>
      </c>
      <c r="CO71" s="122">
        <v>7.9544828383000948E-3</v>
      </c>
      <c r="CP71" s="122">
        <v>1.197239125888694E-2</v>
      </c>
      <c r="CQ71" s="122">
        <v>5.0202665677550424E-3</v>
      </c>
      <c r="CR71" s="122">
        <v>5.3946308414445383E-3</v>
      </c>
      <c r="CS71" s="122">
        <v>6.2599408350184262E-3</v>
      </c>
      <c r="CT71" s="122">
        <v>9.6832018766514413E-3</v>
      </c>
      <c r="CU71" s="122">
        <v>3.1154140476656717E-3</v>
      </c>
      <c r="CV71" s="122">
        <v>1.3399108308250365E-3</v>
      </c>
      <c r="CW71" s="122">
        <v>1.3774641386715184E-3</v>
      </c>
      <c r="CX71" s="122">
        <v>1.7263580720475341E-3</v>
      </c>
      <c r="CY71" s="122">
        <v>1.3713716761404213E-3</v>
      </c>
      <c r="CZ71" s="122">
        <v>1.6494861082632442E-2</v>
      </c>
      <c r="DA71" s="122">
        <v>1.0582265857363223E-2</v>
      </c>
      <c r="DB71" s="122">
        <v>1.869749793967929E-2</v>
      </c>
      <c r="DC71" s="122">
        <v>8.0343366219298093E-3</v>
      </c>
      <c r="DD71" s="122">
        <v>2.4620055268782235E-3</v>
      </c>
      <c r="DE71" s="122">
        <v>7.255891390420979E-3</v>
      </c>
      <c r="DF71" s="122">
        <v>1.0732595992454458E-3</v>
      </c>
      <c r="DG71" s="122">
        <v>2.1839332415793723E-3</v>
      </c>
      <c r="DH71" s="122">
        <v>1.3893803374881963</v>
      </c>
      <c r="DI71" s="127">
        <v>1.0788380617572908</v>
      </c>
    </row>
    <row r="72" spans="2:113" x14ac:dyDescent="0.15">
      <c r="B72" s="274" t="s">
        <v>123</v>
      </c>
      <c r="C72" s="261" t="s">
        <v>39</v>
      </c>
      <c r="D72" s="122">
        <v>8.9757859507829892E-4</v>
      </c>
      <c r="E72" s="122">
        <v>1.3001372354402578E-3</v>
      </c>
      <c r="F72" s="122">
        <v>1.4172056041083844E-3</v>
      </c>
      <c r="G72" s="122">
        <v>1.072321051506023E-3</v>
      </c>
      <c r="H72" s="122">
        <v>8.9699889541146501E-4</v>
      </c>
      <c r="I72" s="122">
        <v>0</v>
      </c>
      <c r="J72" s="122">
        <v>2.9550729655225074E-3</v>
      </c>
      <c r="K72" s="122">
        <v>2.0439905651361448E-3</v>
      </c>
      <c r="L72" s="122">
        <v>2.343140276887954E-3</v>
      </c>
      <c r="M72" s="122">
        <v>9.2632935022252084E-4</v>
      </c>
      <c r="N72" s="122">
        <v>0</v>
      </c>
      <c r="O72" s="122">
        <v>5.1852599749382998E-4</v>
      </c>
      <c r="P72" s="122">
        <v>1.014496908165794E-3</v>
      </c>
      <c r="Q72" s="122">
        <v>8.7399748967009543E-4</v>
      </c>
      <c r="R72" s="122">
        <v>7.3959299951098284E-4</v>
      </c>
      <c r="S72" s="122">
        <v>3.1879342635170653E-3</v>
      </c>
      <c r="T72" s="122">
        <v>1.2908627206835309E-3</v>
      </c>
      <c r="U72" s="122">
        <v>1.3296674268169664E-3</v>
      </c>
      <c r="V72" s="124">
        <v>1.0424207269896088E-2</v>
      </c>
      <c r="W72" s="122">
        <v>5.0126112021608689E-3</v>
      </c>
      <c r="X72" s="122">
        <v>0</v>
      </c>
      <c r="Y72" s="122">
        <v>1.851470662794666E-4</v>
      </c>
      <c r="Z72" s="122">
        <v>5.933012806220701E-3</v>
      </c>
      <c r="AA72" s="122">
        <v>1.7910687878700985E-4</v>
      </c>
      <c r="AB72" s="122">
        <v>3.9663655587489346E-3</v>
      </c>
      <c r="AC72" s="122">
        <v>2.4707592013866659E-3</v>
      </c>
      <c r="AD72" s="122">
        <v>2.6920811185759419E-5</v>
      </c>
      <c r="AE72" s="122">
        <v>6.6302764574763121E-4</v>
      </c>
      <c r="AF72" s="122">
        <v>4.7185683301804201E-4</v>
      </c>
      <c r="AG72" s="122">
        <v>5.0614443380035071E-4</v>
      </c>
      <c r="AH72" s="122">
        <v>1.0285065009000692E-3</v>
      </c>
      <c r="AI72" s="124">
        <v>1.0417715671807374E-3</v>
      </c>
      <c r="AJ72" s="122">
        <v>5.4554241520782358E-3</v>
      </c>
      <c r="AK72" s="122">
        <v>1.1472205011890607E-3</v>
      </c>
      <c r="AL72" s="122">
        <v>3.4692900597343003E-3</v>
      </c>
      <c r="AM72" s="122">
        <v>0</v>
      </c>
      <c r="AN72" s="122">
        <v>0</v>
      </c>
      <c r="AO72" s="122">
        <v>7.7754566423608219E-4</v>
      </c>
      <c r="AP72" s="122">
        <v>3.2070546107142124E-4</v>
      </c>
      <c r="AQ72" s="122">
        <v>8.1940887117330481E-4</v>
      </c>
      <c r="AR72" s="122">
        <v>7.2657552870806E-4</v>
      </c>
      <c r="AS72" s="122">
        <v>5.8818082185717411E-4</v>
      </c>
      <c r="AT72" s="122">
        <v>4.9044568415422172E-4</v>
      </c>
      <c r="AU72" s="122">
        <v>7.9190784247495591E-4</v>
      </c>
      <c r="AV72" s="122">
        <v>3.9635771524120856E-4</v>
      </c>
      <c r="AW72" s="122">
        <v>6.4545398507018779E-4</v>
      </c>
      <c r="AX72" s="122">
        <v>1.3125445196032531E-3</v>
      </c>
      <c r="AY72" s="122">
        <v>1.2155562810790806E-3</v>
      </c>
      <c r="AZ72" s="122">
        <v>5.7453305194345259E-4</v>
      </c>
      <c r="BA72" s="122">
        <v>4.0838034879060216E-4</v>
      </c>
      <c r="BB72" s="122">
        <v>4.2471643131890139E-4</v>
      </c>
      <c r="BC72" s="122">
        <v>1.4159221291359444E-3</v>
      </c>
      <c r="BD72" s="122">
        <v>7.5291975996627947E-4</v>
      </c>
      <c r="BE72" s="122">
        <v>6.5833163898625167E-4</v>
      </c>
      <c r="BF72" s="122">
        <v>0</v>
      </c>
      <c r="BG72" s="122">
        <v>1.8116264006522219E-4</v>
      </c>
      <c r="BH72" s="122">
        <v>3.321037825948407E-4</v>
      </c>
      <c r="BI72" s="122">
        <v>7.0664312842745418E-4</v>
      </c>
      <c r="BJ72" s="122">
        <v>1.8028123961267674E-3</v>
      </c>
      <c r="BK72" s="122">
        <v>7.9150547196586327E-4</v>
      </c>
      <c r="BL72" s="124">
        <v>1.7526767314460306E-3</v>
      </c>
      <c r="BM72" s="124">
        <v>1.6118099085445905E-3</v>
      </c>
      <c r="BN72" s="122">
        <v>1.4982258354391542E-3</v>
      </c>
      <c r="BO72" s="122">
        <v>5.7045873436027258E-3</v>
      </c>
      <c r="BP72" s="122">
        <v>6.8322759934406445E-3</v>
      </c>
      <c r="BQ72" s="122">
        <v>1.8379735024581891E-3</v>
      </c>
      <c r="BR72" s="122">
        <v>3.5567452747633814E-3</v>
      </c>
      <c r="BS72" s="122">
        <v>3.6957464573128137E-3</v>
      </c>
      <c r="BT72" s="122">
        <v>1.0011249006936669</v>
      </c>
      <c r="BU72" s="122">
        <v>2.35485076921936E-3</v>
      </c>
      <c r="BV72" s="122">
        <v>5.4300181156868204E-3</v>
      </c>
      <c r="BW72" s="122">
        <v>9.3644030642809544E-4</v>
      </c>
      <c r="BX72" s="122">
        <v>7.9287812938040071E-4</v>
      </c>
      <c r="BY72" s="122">
        <v>3.9079571434533043E-4</v>
      </c>
      <c r="BZ72" s="122">
        <v>4.4778275656900762E-2</v>
      </c>
      <c r="CA72" s="122">
        <v>3.7795515232291479E-3</v>
      </c>
      <c r="CB72" s="122">
        <v>3.3104439819980464E-3</v>
      </c>
      <c r="CC72" s="122">
        <v>2.1869072184340079E-3</v>
      </c>
      <c r="CD72" s="122">
        <v>6.6079354167461017E-3</v>
      </c>
      <c r="CE72" s="122">
        <v>4.3331619394125932E-3</v>
      </c>
      <c r="CF72" s="122">
        <v>3.6189840351557962E-3</v>
      </c>
      <c r="CG72" s="122">
        <v>1.903655935116192E-2</v>
      </c>
      <c r="CH72" s="122">
        <v>2.3997895106397083E-3</v>
      </c>
      <c r="CI72" s="122">
        <v>1.8226733131162968E-2</v>
      </c>
      <c r="CJ72" s="122">
        <v>6.3310722024295992E-3</v>
      </c>
      <c r="CK72" s="122">
        <v>9.9820642256481448E-4</v>
      </c>
      <c r="CL72" s="122">
        <v>5.4408296636511855E-3</v>
      </c>
      <c r="CM72" s="122">
        <v>2.7032496328958868E-3</v>
      </c>
      <c r="CN72" s="122">
        <v>3.4469962333842231E-2</v>
      </c>
      <c r="CO72" s="122">
        <v>1.051214263777926E-2</v>
      </c>
      <c r="CP72" s="122">
        <v>5.2168523979231832E-3</v>
      </c>
      <c r="CQ72" s="122">
        <v>4.9811577460640759E-3</v>
      </c>
      <c r="CR72" s="122">
        <v>2.0980559275939427E-2</v>
      </c>
      <c r="CS72" s="122">
        <v>5.5636266007433452E-3</v>
      </c>
      <c r="CT72" s="122">
        <v>5.1477994321965587E-3</v>
      </c>
      <c r="CU72" s="122">
        <v>1.0443724951568047E-3</v>
      </c>
      <c r="CV72" s="122">
        <v>1.801610054458419E-3</v>
      </c>
      <c r="CW72" s="122">
        <v>2.8411748341515149E-3</v>
      </c>
      <c r="CX72" s="122">
        <v>4.0543541232890019E-3</v>
      </c>
      <c r="CY72" s="122">
        <v>1.9438022924767797E-3</v>
      </c>
      <c r="CZ72" s="122">
        <v>5.4874514637524935E-2</v>
      </c>
      <c r="DA72" s="122">
        <v>2.0291065136081112E-2</v>
      </c>
      <c r="DB72" s="122">
        <v>1.1460571014089786E-2</v>
      </c>
      <c r="DC72" s="122">
        <v>1.8921389442605175E-2</v>
      </c>
      <c r="DD72" s="122">
        <v>8.4640282953294473E-4</v>
      </c>
      <c r="DE72" s="122">
        <v>1.785795329056988E-2</v>
      </c>
      <c r="DF72" s="122">
        <v>8.8843213000818714E-4</v>
      </c>
      <c r="DG72" s="122">
        <v>1.6149842452521372E-2</v>
      </c>
      <c r="DH72" s="122">
        <v>1.4820421476065466</v>
      </c>
      <c r="DI72" s="127">
        <v>1.1507889055469254</v>
      </c>
    </row>
    <row r="73" spans="2:113" x14ac:dyDescent="0.15">
      <c r="B73" s="275" t="s">
        <v>124</v>
      </c>
      <c r="C73" s="262" t="s">
        <v>401</v>
      </c>
      <c r="D73" s="123">
        <v>5.498327071469776E-2</v>
      </c>
      <c r="E73" s="123">
        <v>3.1793766845478189E-2</v>
      </c>
      <c r="F73" s="123">
        <v>3.2468446966766547E-2</v>
      </c>
      <c r="G73" s="123">
        <v>4.4099574129010631E-2</v>
      </c>
      <c r="H73" s="123">
        <v>4.5209815501931434E-2</v>
      </c>
      <c r="I73" s="123">
        <v>0</v>
      </c>
      <c r="J73" s="123">
        <v>3.543832111164396E-2</v>
      </c>
      <c r="K73" s="123">
        <v>5.3728536213375998E-2</v>
      </c>
      <c r="L73" s="123">
        <v>4.377417288910336E-2</v>
      </c>
      <c r="M73" s="123">
        <v>4.6754174584533549E-2</v>
      </c>
      <c r="N73" s="123">
        <v>0</v>
      </c>
      <c r="O73" s="123">
        <v>4.9729229313485918E-2</v>
      </c>
      <c r="P73" s="123">
        <v>6.4395703186906225E-2</v>
      </c>
      <c r="Q73" s="123">
        <v>4.7035489044336444E-2</v>
      </c>
      <c r="R73" s="123">
        <v>4.7278148566509685E-2</v>
      </c>
      <c r="S73" s="123">
        <v>8.4484741833663585E-2</v>
      </c>
      <c r="T73" s="123">
        <v>5.3571997235370386E-2</v>
      </c>
      <c r="U73" s="123">
        <v>3.8510425042500906E-2</v>
      </c>
      <c r="V73" s="133">
        <v>1.847182116107594E-2</v>
      </c>
      <c r="W73" s="123">
        <v>1.9940201561642331E-2</v>
      </c>
      <c r="X73" s="123">
        <v>0</v>
      </c>
      <c r="Y73" s="123">
        <v>2.1553488664374697E-2</v>
      </c>
      <c r="Z73" s="123">
        <v>2.3306219506534453E-2</v>
      </c>
      <c r="AA73" s="123">
        <v>4.1018658045672139E-2</v>
      </c>
      <c r="AB73" s="123">
        <v>3.9012850064501461E-2</v>
      </c>
      <c r="AC73" s="123">
        <v>3.640782428264721E-2</v>
      </c>
      <c r="AD73" s="123">
        <v>6.6287501254993036E-5</v>
      </c>
      <c r="AE73" s="123">
        <v>1.7729667883525889E-2</v>
      </c>
      <c r="AF73" s="123">
        <v>4.1269715413208272E-2</v>
      </c>
      <c r="AG73" s="123">
        <v>2.7120600016217421E-2</v>
      </c>
      <c r="AH73" s="123">
        <v>6.1837335629965004E-2</v>
      </c>
      <c r="AI73" s="133">
        <v>2.7847440079011333E-2</v>
      </c>
      <c r="AJ73" s="123">
        <v>2.9854693838144541E-2</v>
      </c>
      <c r="AK73" s="123">
        <v>3.0172251351131257E-2</v>
      </c>
      <c r="AL73" s="123">
        <v>3.4453388556123205E-2</v>
      </c>
      <c r="AM73" s="123">
        <v>0</v>
      </c>
      <c r="AN73" s="123">
        <v>0</v>
      </c>
      <c r="AO73" s="123">
        <v>2.6308664240507741E-2</v>
      </c>
      <c r="AP73" s="123">
        <v>2.7495673855945202E-2</v>
      </c>
      <c r="AQ73" s="123">
        <v>2.0283371835836998E-2</v>
      </c>
      <c r="AR73" s="123">
        <v>2.6554836714509509E-2</v>
      </c>
      <c r="AS73" s="123">
        <v>2.2883054094152231E-2</v>
      </c>
      <c r="AT73" s="123">
        <v>2.1138036490366205E-2</v>
      </c>
      <c r="AU73" s="123">
        <v>2.6007580682980591E-2</v>
      </c>
      <c r="AV73" s="123">
        <v>2.7074208353947176E-2</v>
      </c>
      <c r="AW73" s="123">
        <v>3.679016418615165E-2</v>
      </c>
      <c r="AX73" s="123">
        <v>3.8347955856715917E-2</v>
      </c>
      <c r="AY73" s="123">
        <v>2.9261889661583863E-2</v>
      </c>
      <c r="AZ73" s="123">
        <v>3.5900271976893834E-2</v>
      </c>
      <c r="BA73" s="123">
        <v>4.0767952896787474E-2</v>
      </c>
      <c r="BB73" s="123">
        <v>3.2160331106580994E-2</v>
      </c>
      <c r="BC73" s="123">
        <v>3.1663650659825786E-2</v>
      </c>
      <c r="BD73" s="123">
        <v>3.6700735739188722E-2</v>
      </c>
      <c r="BE73" s="123">
        <v>3.1396597904352383E-2</v>
      </c>
      <c r="BF73" s="123">
        <v>0</v>
      </c>
      <c r="BG73" s="123">
        <v>1.1186784878425917E-2</v>
      </c>
      <c r="BH73" s="123">
        <v>3.6229091210240837E-2</v>
      </c>
      <c r="BI73" s="123">
        <v>2.7488593602032308E-2</v>
      </c>
      <c r="BJ73" s="123">
        <v>1.9783495828013923E-2</v>
      </c>
      <c r="BK73" s="123">
        <v>7.2043545375845758E-2</v>
      </c>
      <c r="BL73" s="133">
        <v>1.0415604488380834E-2</v>
      </c>
      <c r="BM73" s="133">
        <v>4.1328954952809117E-2</v>
      </c>
      <c r="BN73" s="123">
        <v>4.5489801662146237E-2</v>
      </c>
      <c r="BO73" s="123">
        <v>3.0975086739416718E-2</v>
      </c>
      <c r="BP73" s="123">
        <v>2.6841940057536342E-2</v>
      </c>
      <c r="BQ73" s="123">
        <v>6.600516875186745E-3</v>
      </c>
      <c r="BR73" s="123">
        <v>1.0844029448298121E-2</v>
      </c>
      <c r="BS73" s="123">
        <v>2.0718412730487738E-2</v>
      </c>
      <c r="BT73" s="123">
        <v>1.6582649744405629E-2</v>
      </c>
      <c r="BU73" s="123">
        <v>1.0117177618872133</v>
      </c>
      <c r="BV73" s="123">
        <v>7.4270940813704316E-3</v>
      </c>
      <c r="BW73" s="123">
        <v>3.305252571853485E-3</v>
      </c>
      <c r="BX73" s="123">
        <v>5.4686145143542407E-3</v>
      </c>
      <c r="BY73" s="123">
        <v>1.777969422668748E-3</v>
      </c>
      <c r="BZ73" s="123">
        <v>5.426885399061796E-3</v>
      </c>
      <c r="CA73" s="123">
        <v>1.0302123080280104E-2</v>
      </c>
      <c r="CB73" s="123">
        <v>6.632718367511177E-2</v>
      </c>
      <c r="CC73" s="123">
        <v>1.7775818459504267E-2</v>
      </c>
      <c r="CD73" s="123">
        <v>6.3959355836589668E-3</v>
      </c>
      <c r="CE73" s="123">
        <v>8.130841494827552E-3</v>
      </c>
      <c r="CF73" s="123">
        <v>8.9110765317164178E-3</v>
      </c>
      <c r="CG73" s="123">
        <v>9.5604500943103649E-3</v>
      </c>
      <c r="CH73" s="123">
        <v>5.1469846934133617E-3</v>
      </c>
      <c r="CI73" s="123">
        <v>7.7887240783721971E-3</v>
      </c>
      <c r="CJ73" s="123">
        <v>9.564917751043886E-3</v>
      </c>
      <c r="CK73" s="123">
        <v>1.1338906048287302E-2</v>
      </c>
      <c r="CL73" s="123">
        <v>7.2175950445111979E-3</v>
      </c>
      <c r="CM73" s="123">
        <v>2.4886192552940545E-2</v>
      </c>
      <c r="CN73" s="123">
        <v>1.0181055114908846E-2</v>
      </c>
      <c r="CO73" s="123">
        <v>1.0077631001081507E-2</v>
      </c>
      <c r="CP73" s="123">
        <v>2.6014492188643327E-2</v>
      </c>
      <c r="CQ73" s="123">
        <v>3.8026932437580312E-2</v>
      </c>
      <c r="CR73" s="123">
        <v>2.5646675534924918E-2</v>
      </c>
      <c r="CS73" s="123">
        <v>2.1109627119956956E-2</v>
      </c>
      <c r="CT73" s="123">
        <v>1.8180923343510461E-2</v>
      </c>
      <c r="CU73" s="123">
        <v>2.842422879878646E-2</v>
      </c>
      <c r="CV73" s="123">
        <v>1.9707306065387578E-2</v>
      </c>
      <c r="CW73" s="123">
        <v>1.1989842773950167E-2</v>
      </c>
      <c r="CX73" s="123">
        <v>4.2732312583991849E-2</v>
      </c>
      <c r="CY73" s="123">
        <v>8.5616525864029361E-3</v>
      </c>
      <c r="CZ73" s="123">
        <v>4.9809251779662445E-2</v>
      </c>
      <c r="DA73" s="123">
        <v>7.1856042540560952E-2</v>
      </c>
      <c r="DB73" s="123">
        <v>2.8792083465002147E-2</v>
      </c>
      <c r="DC73" s="123">
        <v>2.0490806408245701E-2</v>
      </c>
      <c r="DD73" s="123">
        <v>2.4729588427609108E-2</v>
      </c>
      <c r="DE73" s="123">
        <v>2.42776619437437E-2</v>
      </c>
      <c r="DF73" s="123">
        <v>0.17006768790779733</v>
      </c>
      <c r="DG73" s="123">
        <v>6.5751731213882971E-3</v>
      </c>
      <c r="DH73" s="123">
        <v>4.0163030426915309</v>
      </c>
      <c r="DI73" s="128">
        <v>3.118613725195353</v>
      </c>
    </row>
    <row r="74" spans="2:113" x14ac:dyDescent="0.15">
      <c r="B74" s="274" t="s">
        <v>474</v>
      </c>
      <c r="C74" s="261" t="s">
        <v>405</v>
      </c>
      <c r="D74" s="122">
        <v>1.4289578639551739E-2</v>
      </c>
      <c r="E74" s="122">
        <v>1.1278906701198741E-2</v>
      </c>
      <c r="F74" s="122">
        <v>1.6729719034600743E-2</v>
      </c>
      <c r="G74" s="122">
        <v>1.8004036365808124E-2</v>
      </c>
      <c r="H74" s="122">
        <v>1.8389777988792162E-2</v>
      </c>
      <c r="I74" s="122">
        <v>0</v>
      </c>
      <c r="J74" s="122">
        <v>8.2374851354533096E-2</v>
      </c>
      <c r="K74" s="122">
        <v>1.0636189312410796E-2</v>
      </c>
      <c r="L74" s="122">
        <v>1.2355061759805599E-2</v>
      </c>
      <c r="M74" s="122">
        <v>8.4461067054496745E-3</v>
      </c>
      <c r="N74" s="122">
        <v>0</v>
      </c>
      <c r="O74" s="122">
        <v>1.9613223632401061E-2</v>
      </c>
      <c r="P74" s="122">
        <v>2.2087509686093028E-2</v>
      </c>
      <c r="Q74" s="122">
        <v>1.5240278333285057E-2</v>
      </c>
      <c r="R74" s="122">
        <v>1.6535008448320863E-2</v>
      </c>
      <c r="S74" s="122">
        <v>1.6942539894135886E-2</v>
      </c>
      <c r="T74" s="122">
        <v>1.2969991962289465E-2</v>
      </c>
      <c r="U74" s="122">
        <v>1.6211767566898405E-2</v>
      </c>
      <c r="V74" s="124">
        <v>1.6180868558222802E-2</v>
      </c>
      <c r="W74" s="122">
        <v>9.5015027967609196E-3</v>
      </c>
      <c r="X74" s="122">
        <v>0</v>
      </c>
      <c r="Y74" s="122">
        <v>1.5092024975054488E-3</v>
      </c>
      <c r="Z74" s="122">
        <v>1.4659595185351693E-2</v>
      </c>
      <c r="AA74" s="122">
        <v>2.4269660525840894E-3</v>
      </c>
      <c r="AB74" s="122">
        <v>1.2131888038133308E-2</v>
      </c>
      <c r="AC74" s="122">
        <v>1.8074365376059449E-2</v>
      </c>
      <c r="AD74" s="122">
        <v>1.4711243491957436E-4</v>
      </c>
      <c r="AE74" s="122">
        <v>6.5644179609549739E-3</v>
      </c>
      <c r="AF74" s="122">
        <v>7.301328097933958E-3</v>
      </c>
      <c r="AG74" s="122">
        <v>8.8976110263919491E-3</v>
      </c>
      <c r="AH74" s="122">
        <v>1.135190815847407E-2</v>
      </c>
      <c r="AI74" s="124">
        <v>1.4893110336345236E-2</v>
      </c>
      <c r="AJ74" s="122">
        <v>1.8329079201363781E-2</v>
      </c>
      <c r="AK74" s="122">
        <v>2.3359088119939145E-2</v>
      </c>
      <c r="AL74" s="122">
        <v>1.8158989148998345E-2</v>
      </c>
      <c r="AM74" s="122">
        <v>0</v>
      </c>
      <c r="AN74" s="122">
        <v>0</v>
      </c>
      <c r="AO74" s="122">
        <v>1.4391080342857635E-2</v>
      </c>
      <c r="AP74" s="122">
        <v>8.9646176700155632E-3</v>
      </c>
      <c r="AQ74" s="122">
        <v>2.6441334611628328E-2</v>
      </c>
      <c r="AR74" s="122">
        <v>1.2965325443563583E-2</v>
      </c>
      <c r="AS74" s="122">
        <v>1.6325834217380566E-2</v>
      </c>
      <c r="AT74" s="122">
        <v>1.2204074745327675E-2</v>
      </c>
      <c r="AU74" s="122">
        <v>9.2130417399439619E-3</v>
      </c>
      <c r="AV74" s="122">
        <v>9.8707700164139371E-3</v>
      </c>
      <c r="AW74" s="122">
        <v>1.6363653619441747E-2</v>
      </c>
      <c r="AX74" s="122">
        <v>7.9844433120460842E-3</v>
      </c>
      <c r="AY74" s="122">
        <v>1.0129812693311912E-2</v>
      </c>
      <c r="AZ74" s="122">
        <v>9.7480940955952718E-3</v>
      </c>
      <c r="BA74" s="122">
        <v>1.0016532784049617E-2</v>
      </c>
      <c r="BB74" s="122">
        <v>9.1776464918112092E-3</v>
      </c>
      <c r="BC74" s="122">
        <v>1.1785627410671282E-2</v>
      </c>
      <c r="BD74" s="122">
        <v>6.1342429720377825E-3</v>
      </c>
      <c r="BE74" s="122">
        <v>1.0702384307399388E-2</v>
      </c>
      <c r="BF74" s="122">
        <v>0</v>
      </c>
      <c r="BG74" s="122">
        <v>5.0146936210985994E-3</v>
      </c>
      <c r="BH74" s="122">
        <v>6.5451308199243174E-3</v>
      </c>
      <c r="BI74" s="122">
        <v>2.5286274931655334E-2</v>
      </c>
      <c r="BJ74" s="122">
        <v>1.4323332064657699E-2</v>
      </c>
      <c r="BK74" s="122">
        <v>3.4875687791457388E-2</v>
      </c>
      <c r="BL74" s="124">
        <v>1.3723855866068438E-2</v>
      </c>
      <c r="BM74" s="124">
        <v>1.6119751697478885E-2</v>
      </c>
      <c r="BN74" s="122">
        <v>1.1081370128157774E-2</v>
      </c>
      <c r="BO74" s="122">
        <v>2.1016441080868857E-2</v>
      </c>
      <c r="BP74" s="122">
        <v>1.8877058013889229E-2</v>
      </c>
      <c r="BQ74" s="122">
        <v>3.3758032094856845E-2</v>
      </c>
      <c r="BR74" s="122">
        <v>1.2217265951120635E-2</v>
      </c>
      <c r="BS74" s="122">
        <v>2.4564876858463751E-2</v>
      </c>
      <c r="BT74" s="122">
        <v>3.2381752199933563E-2</v>
      </c>
      <c r="BU74" s="122">
        <v>2.6178117915792241E-2</v>
      </c>
      <c r="BV74" s="122">
        <v>1.0790953520044457</v>
      </c>
      <c r="BW74" s="122">
        <v>0.10133778247076175</v>
      </c>
      <c r="BX74" s="122">
        <v>8.6894838671480859E-2</v>
      </c>
      <c r="BY74" s="122">
        <v>6.8809136635063287E-2</v>
      </c>
      <c r="BZ74" s="122">
        <v>6.6781833975077406E-2</v>
      </c>
      <c r="CA74" s="122">
        <v>1.7494350634653075E-2</v>
      </c>
      <c r="CB74" s="122">
        <v>5.8352194935240714E-2</v>
      </c>
      <c r="CC74" s="122">
        <v>6.3508011989702934E-2</v>
      </c>
      <c r="CD74" s="122">
        <v>3.0501140976133687E-2</v>
      </c>
      <c r="CE74" s="122">
        <v>2.237003237370272E-2</v>
      </c>
      <c r="CF74" s="122">
        <v>1.9776430571619014E-2</v>
      </c>
      <c r="CG74" s="122">
        <v>1.5221034570931713E-2</v>
      </c>
      <c r="CH74" s="122">
        <v>4.6886194463477953E-3</v>
      </c>
      <c r="CI74" s="122">
        <v>1.7471278943792839E-2</v>
      </c>
      <c r="CJ74" s="122">
        <v>1.1565892047154823E-2</v>
      </c>
      <c r="CK74" s="122">
        <v>9.5201478060845304E-3</v>
      </c>
      <c r="CL74" s="122">
        <v>1.4026113993957121E-2</v>
      </c>
      <c r="CM74" s="122">
        <v>1.0941578167368389E-2</v>
      </c>
      <c r="CN74" s="122">
        <v>1.8206328766788449E-2</v>
      </c>
      <c r="CO74" s="122">
        <v>1.7309620339315199E-2</v>
      </c>
      <c r="CP74" s="122">
        <v>8.5984647847227574E-3</v>
      </c>
      <c r="CQ74" s="122">
        <v>9.4361845899921856E-3</v>
      </c>
      <c r="CR74" s="122">
        <v>2.5968085548410437E-2</v>
      </c>
      <c r="CS74" s="122">
        <v>1.9914570112627802E-2</v>
      </c>
      <c r="CT74" s="122">
        <v>1.3223879961369369E-2</v>
      </c>
      <c r="CU74" s="122">
        <v>2.9004294447023658E-2</v>
      </c>
      <c r="CV74" s="122">
        <v>6.4050666526273822E-2</v>
      </c>
      <c r="CW74" s="122">
        <v>9.4572714710567472E-3</v>
      </c>
      <c r="CX74" s="122">
        <v>1.2404072824752385E-2</v>
      </c>
      <c r="CY74" s="122">
        <v>7.3107104390740616E-3</v>
      </c>
      <c r="CZ74" s="122">
        <v>4.0773973594953605E-2</v>
      </c>
      <c r="DA74" s="122">
        <v>2.0209599292839279E-2</v>
      </c>
      <c r="DB74" s="122">
        <v>1.2880333192851914E-2</v>
      </c>
      <c r="DC74" s="122">
        <v>2.4727683062880514E-2</v>
      </c>
      <c r="DD74" s="122">
        <v>2.224909251071646E-2</v>
      </c>
      <c r="DE74" s="122">
        <v>1.6293839426142324E-2</v>
      </c>
      <c r="DF74" s="122">
        <v>8.6208086024386968E-3</v>
      </c>
      <c r="DG74" s="122">
        <v>3.8944531622323926E-2</v>
      </c>
      <c r="DH74" s="122">
        <v>3.1119135192145047</v>
      </c>
      <c r="DI74" s="127">
        <v>2.4163655255803613</v>
      </c>
    </row>
    <row r="75" spans="2:113" x14ac:dyDescent="0.15">
      <c r="B75" s="274" t="s">
        <v>475</v>
      </c>
      <c r="C75" s="261" t="s">
        <v>407</v>
      </c>
      <c r="D75" s="122">
        <v>7.1450561104247643E-3</v>
      </c>
      <c r="E75" s="122">
        <v>3.8748858031056725E-3</v>
      </c>
      <c r="F75" s="122">
        <v>6.8211653901576108E-3</v>
      </c>
      <c r="G75" s="122">
        <v>7.4885173746934543E-3</v>
      </c>
      <c r="H75" s="122">
        <v>7.9495229393465126E-3</v>
      </c>
      <c r="I75" s="122">
        <v>0</v>
      </c>
      <c r="J75" s="122">
        <v>2.2007763030155256E-2</v>
      </c>
      <c r="K75" s="122">
        <v>8.3374288410292211E-3</v>
      </c>
      <c r="L75" s="122">
        <v>6.1487573943864284E-3</v>
      </c>
      <c r="M75" s="122">
        <v>5.87810078400898E-3</v>
      </c>
      <c r="N75" s="122">
        <v>0</v>
      </c>
      <c r="O75" s="122">
        <v>7.498008602172819E-3</v>
      </c>
      <c r="P75" s="122">
        <v>1.0685538263081761E-2</v>
      </c>
      <c r="Q75" s="122">
        <v>7.3237055335179093E-3</v>
      </c>
      <c r="R75" s="122">
        <v>8.6916206953015374E-3</v>
      </c>
      <c r="S75" s="122">
        <v>8.1378538266069951E-3</v>
      </c>
      <c r="T75" s="122">
        <v>5.9437381064981086E-3</v>
      </c>
      <c r="U75" s="122">
        <v>9.7943713273273888E-3</v>
      </c>
      <c r="V75" s="124">
        <v>4.9195290455536092E-3</v>
      </c>
      <c r="W75" s="122">
        <v>4.6646335321626105E-3</v>
      </c>
      <c r="X75" s="122">
        <v>0</v>
      </c>
      <c r="Y75" s="122">
        <v>1.323254499831577E-3</v>
      </c>
      <c r="Z75" s="122">
        <v>4.3839898433054589E-3</v>
      </c>
      <c r="AA75" s="122">
        <v>2.2876798743204289E-3</v>
      </c>
      <c r="AB75" s="122">
        <v>9.6924587272308217E-3</v>
      </c>
      <c r="AC75" s="122">
        <v>5.6402501446164649E-3</v>
      </c>
      <c r="AD75" s="122">
        <v>7.4785729266242966E-4</v>
      </c>
      <c r="AE75" s="122">
        <v>5.2882784855987691E-3</v>
      </c>
      <c r="AF75" s="122">
        <v>7.4438616301488259E-3</v>
      </c>
      <c r="AG75" s="122">
        <v>6.8377036154305638E-3</v>
      </c>
      <c r="AH75" s="122">
        <v>7.6291425742306771E-3</v>
      </c>
      <c r="AI75" s="124">
        <v>8.7510737096297125E-3</v>
      </c>
      <c r="AJ75" s="122">
        <v>1.2610089155092296E-2</v>
      </c>
      <c r="AK75" s="122">
        <v>8.1322640780880761E-3</v>
      </c>
      <c r="AL75" s="122">
        <v>9.0461416219180368E-3</v>
      </c>
      <c r="AM75" s="122">
        <v>0</v>
      </c>
      <c r="AN75" s="122">
        <v>0</v>
      </c>
      <c r="AO75" s="122">
        <v>7.4283899249417253E-3</v>
      </c>
      <c r="AP75" s="122">
        <v>3.6500589515325735E-3</v>
      </c>
      <c r="AQ75" s="122">
        <v>6.1322651324584015E-3</v>
      </c>
      <c r="AR75" s="122">
        <v>5.257272968542827E-3</v>
      </c>
      <c r="AS75" s="122">
        <v>1.0348359867812839E-2</v>
      </c>
      <c r="AT75" s="122">
        <v>6.2782410174379664E-3</v>
      </c>
      <c r="AU75" s="122">
        <v>6.7503511641531337E-3</v>
      </c>
      <c r="AV75" s="122">
        <v>5.3285017719361411E-3</v>
      </c>
      <c r="AW75" s="122">
        <v>6.5189587903733814E-3</v>
      </c>
      <c r="AX75" s="122">
        <v>4.459502689512387E-3</v>
      </c>
      <c r="AY75" s="122">
        <v>4.671934490848996E-3</v>
      </c>
      <c r="AZ75" s="122">
        <v>5.380768820101591E-3</v>
      </c>
      <c r="BA75" s="122">
        <v>7.1929871074558329E-3</v>
      </c>
      <c r="BB75" s="122">
        <v>5.0557149138298297E-3</v>
      </c>
      <c r="BC75" s="122">
        <v>6.0232451796718121E-3</v>
      </c>
      <c r="BD75" s="122">
        <v>4.9834111183881162E-3</v>
      </c>
      <c r="BE75" s="122">
        <v>5.2728922119441805E-3</v>
      </c>
      <c r="BF75" s="122">
        <v>0</v>
      </c>
      <c r="BG75" s="122">
        <v>1.9846542592643198E-3</v>
      </c>
      <c r="BH75" s="122">
        <v>3.2863247897201029E-3</v>
      </c>
      <c r="BI75" s="122">
        <v>5.4149402152233704E-3</v>
      </c>
      <c r="BJ75" s="122">
        <v>3.6679763894098163E-3</v>
      </c>
      <c r="BK75" s="122">
        <v>8.8076738154210764E-3</v>
      </c>
      <c r="BL75" s="124">
        <v>9.6088331212538288E-3</v>
      </c>
      <c r="BM75" s="124">
        <v>1.3687205073210373E-2</v>
      </c>
      <c r="BN75" s="122">
        <v>8.0928855760811179E-3</v>
      </c>
      <c r="BO75" s="122">
        <v>7.6136853895730121E-3</v>
      </c>
      <c r="BP75" s="122">
        <v>7.0376028904211687E-3</v>
      </c>
      <c r="BQ75" s="122">
        <v>1.6265271551082157E-2</v>
      </c>
      <c r="BR75" s="122">
        <v>2.0383606351028059E-2</v>
      </c>
      <c r="BS75" s="122">
        <v>6.3360907137141051E-3</v>
      </c>
      <c r="BT75" s="122">
        <v>5.9708329341112464E-3</v>
      </c>
      <c r="BU75" s="122">
        <v>4.0528041587009705E-2</v>
      </c>
      <c r="BV75" s="122">
        <v>2.282804247964557E-2</v>
      </c>
      <c r="BW75" s="122">
        <v>1.0486821237624908</v>
      </c>
      <c r="BX75" s="122">
        <v>0.17836162333562899</v>
      </c>
      <c r="BY75" s="122">
        <v>1.9828573054653475E-2</v>
      </c>
      <c r="BZ75" s="122">
        <v>5.4378560451942047E-3</v>
      </c>
      <c r="CA75" s="122">
        <v>1.5162772175995277E-2</v>
      </c>
      <c r="CB75" s="122">
        <v>3.4094871277949038E-2</v>
      </c>
      <c r="CC75" s="122">
        <v>5.944566447646878E-3</v>
      </c>
      <c r="CD75" s="122">
        <v>1.5166947157577689E-2</v>
      </c>
      <c r="CE75" s="122">
        <v>8.6670900216200247E-2</v>
      </c>
      <c r="CF75" s="122">
        <v>0.10053499443404015</v>
      </c>
      <c r="CG75" s="122">
        <v>3.2708364251791529E-2</v>
      </c>
      <c r="CH75" s="122">
        <v>1.9476711564796523E-2</v>
      </c>
      <c r="CI75" s="122">
        <v>2.047933771727355E-2</v>
      </c>
      <c r="CJ75" s="122">
        <v>1.8191279269938004E-2</v>
      </c>
      <c r="CK75" s="122">
        <v>3.8077487931234347E-2</v>
      </c>
      <c r="CL75" s="122">
        <v>7.0063622359000502E-2</v>
      </c>
      <c r="CM75" s="122">
        <v>2.7342278589564516E-2</v>
      </c>
      <c r="CN75" s="122">
        <v>6.3521524618653314E-3</v>
      </c>
      <c r="CO75" s="122">
        <v>4.599830590678226E-3</v>
      </c>
      <c r="CP75" s="122">
        <v>2.4115877334626976E-2</v>
      </c>
      <c r="CQ75" s="122">
        <v>2.7635050107966828E-2</v>
      </c>
      <c r="CR75" s="122">
        <v>1.3619499829698494E-2</v>
      </c>
      <c r="CS75" s="122">
        <v>8.5863292859990961E-3</v>
      </c>
      <c r="CT75" s="122">
        <v>1.1984201928743925E-2</v>
      </c>
      <c r="CU75" s="122">
        <v>2.2007967685490983E-2</v>
      </c>
      <c r="CV75" s="122">
        <v>3.2053018085670001E-2</v>
      </c>
      <c r="CW75" s="122">
        <v>1.4734907847551925E-2</v>
      </c>
      <c r="CX75" s="122">
        <v>7.3571580347549462E-3</v>
      </c>
      <c r="CY75" s="122">
        <v>1.4763486477742884E-2</v>
      </c>
      <c r="CZ75" s="122">
        <v>2.342629207228597E-2</v>
      </c>
      <c r="DA75" s="122">
        <v>6.1791250718591852E-2</v>
      </c>
      <c r="DB75" s="122">
        <v>3.870965471405613E-2</v>
      </c>
      <c r="DC75" s="122">
        <v>1.1912189073949008E-2</v>
      </c>
      <c r="DD75" s="122">
        <v>2.9627621344542322E-2</v>
      </c>
      <c r="DE75" s="122">
        <v>2.9283848759397633E-2</v>
      </c>
      <c r="DF75" s="122">
        <v>8.7641336749185624E-3</v>
      </c>
      <c r="DG75" s="122">
        <v>2.2833719976190676E-2</v>
      </c>
      <c r="DH75" s="122">
        <v>2.6657532647044442</v>
      </c>
      <c r="DI75" s="127">
        <v>2.0699271521404738</v>
      </c>
    </row>
    <row r="76" spans="2:113" x14ac:dyDescent="0.15">
      <c r="B76" s="274" t="s">
        <v>476</v>
      </c>
      <c r="C76" s="261" t="s">
        <v>409</v>
      </c>
      <c r="D76" s="122">
        <v>0</v>
      </c>
      <c r="E76" s="122">
        <v>0</v>
      </c>
      <c r="F76" s="122">
        <v>0</v>
      </c>
      <c r="G76" s="122">
        <v>0</v>
      </c>
      <c r="H76" s="122">
        <v>0</v>
      </c>
      <c r="I76" s="122">
        <v>0</v>
      </c>
      <c r="J76" s="122">
        <v>0</v>
      </c>
      <c r="K76" s="122">
        <v>0</v>
      </c>
      <c r="L76" s="122">
        <v>0</v>
      </c>
      <c r="M76" s="122">
        <v>0</v>
      </c>
      <c r="N76" s="122">
        <v>0</v>
      </c>
      <c r="O76" s="122">
        <v>0</v>
      </c>
      <c r="P76" s="122">
        <v>0</v>
      </c>
      <c r="Q76" s="122">
        <v>0</v>
      </c>
      <c r="R76" s="122">
        <v>0</v>
      </c>
      <c r="S76" s="122">
        <v>0</v>
      </c>
      <c r="T76" s="122">
        <v>0</v>
      </c>
      <c r="U76" s="122">
        <v>0</v>
      </c>
      <c r="V76" s="124">
        <v>0</v>
      </c>
      <c r="W76" s="122">
        <v>0</v>
      </c>
      <c r="X76" s="122">
        <v>0</v>
      </c>
      <c r="Y76" s="122">
        <v>0</v>
      </c>
      <c r="Z76" s="122">
        <v>0</v>
      </c>
      <c r="AA76" s="122">
        <v>0</v>
      </c>
      <c r="AB76" s="122">
        <v>0</v>
      </c>
      <c r="AC76" s="122">
        <v>0</v>
      </c>
      <c r="AD76" s="122">
        <v>0</v>
      </c>
      <c r="AE76" s="122">
        <v>0</v>
      </c>
      <c r="AF76" s="122">
        <v>0</v>
      </c>
      <c r="AG76" s="122">
        <v>0</v>
      </c>
      <c r="AH76" s="122">
        <v>0</v>
      </c>
      <c r="AI76" s="124">
        <v>0</v>
      </c>
      <c r="AJ76" s="122">
        <v>0</v>
      </c>
      <c r="AK76" s="122">
        <v>0</v>
      </c>
      <c r="AL76" s="122">
        <v>0</v>
      </c>
      <c r="AM76" s="122">
        <v>0</v>
      </c>
      <c r="AN76" s="122">
        <v>0</v>
      </c>
      <c r="AO76" s="122">
        <v>0</v>
      </c>
      <c r="AP76" s="122">
        <v>0</v>
      </c>
      <c r="AQ76" s="122">
        <v>0</v>
      </c>
      <c r="AR76" s="122">
        <v>0</v>
      </c>
      <c r="AS76" s="122">
        <v>0</v>
      </c>
      <c r="AT76" s="122">
        <v>0</v>
      </c>
      <c r="AU76" s="122">
        <v>0</v>
      </c>
      <c r="AV76" s="122">
        <v>0</v>
      </c>
      <c r="AW76" s="122">
        <v>0</v>
      </c>
      <c r="AX76" s="122">
        <v>0</v>
      </c>
      <c r="AY76" s="122">
        <v>0</v>
      </c>
      <c r="AZ76" s="122">
        <v>0</v>
      </c>
      <c r="BA76" s="122">
        <v>0</v>
      </c>
      <c r="BB76" s="122">
        <v>0</v>
      </c>
      <c r="BC76" s="122">
        <v>0</v>
      </c>
      <c r="BD76" s="122">
        <v>0</v>
      </c>
      <c r="BE76" s="122">
        <v>0</v>
      </c>
      <c r="BF76" s="122">
        <v>0</v>
      </c>
      <c r="BG76" s="122">
        <v>0</v>
      </c>
      <c r="BH76" s="122">
        <v>0</v>
      </c>
      <c r="BI76" s="122">
        <v>0</v>
      </c>
      <c r="BJ76" s="122">
        <v>0</v>
      </c>
      <c r="BK76" s="122">
        <v>0</v>
      </c>
      <c r="BL76" s="124">
        <v>0</v>
      </c>
      <c r="BM76" s="124">
        <v>0</v>
      </c>
      <c r="BN76" s="122">
        <v>0</v>
      </c>
      <c r="BO76" s="122">
        <v>0</v>
      </c>
      <c r="BP76" s="122">
        <v>0</v>
      </c>
      <c r="BQ76" s="122">
        <v>0</v>
      </c>
      <c r="BR76" s="122">
        <v>0</v>
      </c>
      <c r="BS76" s="122">
        <v>0</v>
      </c>
      <c r="BT76" s="122">
        <v>0</v>
      </c>
      <c r="BU76" s="122">
        <v>0</v>
      </c>
      <c r="BV76" s="122">
        <v>0</v>
      </c>
      <c r="BW76" s="122">
        <v>0</v>
      </c>
      <c r="BX76" s="122">
        <v>1</v>
      </c>
      <c r="BY76" s="122">
        <v>0</v>
      </c>
      <c r="BZ76" s="122">
        <v>0</v>
      </c>
      <c r="CA76" s="122">
        <v>0</v>
      </c>
      <c r="CB76" s="122">
        <v>0</v>
      </c>
      <c r="CC76" s="122">
        <v>0</v>
      </c>
      <c r="CD76" s="122">
        <v>0</v>
      </c>
      <c r="CE76" s="122">
        <v>0</v>
      </c>
      <c r="CF76" s="122">
        <v>0</v>
      </c>
      <c r="CG76" s="122">
        <v>0</v>
      </c>
      <c r="CH76" s="122">
        <v>0</v>
      </c>
      <c r="CI76" s="122">
        <v>0</v>
      </c>
      <c r="CJ76" s="122">
        <v>0</v>
      </c>
      <c r="CK76" s="122">
        <v>0</v>
      </c>
      <c r="CL76" s="122">
        <v>0</v>
      </c>
      <c r="CM76" s="122">
        <v>0</v>
      </c>
      <c r="CN76" s="122">
        <v>0</v>
      </c>
      <c r="CO76" s="122">
        <v>0</v>
      </c>
      <c r="CP76" s="122">
        <v>0</v>
      </c>
      <c r="CQ76" s="122">
        <v>0</v>
      </c>
      <c r="CR76" s="122">
        <v>0</v>
      </c>
      <c r="CS76" s="122">
        <v>0</v>
      </c>
      <c r="CT76" s="122">
        <v>0</v>
      </c>
      <c r="CU76" s="122">
        <v>0</v>
      </c>
      <c r="CV76" s="122">
        <v>0</v>
      </c>
      <c r="CW76" s="122">
        <v>0</v>
      </c>
      <c r="CX76" s="122">
        <v>0</v>
      </c>
      <c r="CY76" s="122">
        <v>0</v>
      </c>
      <c r="CZ76" s="122">
        <v>0</v>
      </c>
      <c r="DA76" s="122">
        <v>0</v>
      </c>
      <c r="DB76" s="122">
        <v>0</v>
      </c>
      <c r="DC76" s="122">
        <v>0</v>
      </c>
      <c r="DD76" s="122">
        <v>0</v>
      </c>
      <c r="DE76" s="122">
        <v>0</v>
      </c>
      <c r="DF76" s="122">
        <v>0</v>
      </c>
      <c r="DG76" s="122">
        <v>0</v>
      </c>
      <c r="DH76" s="122">
        <v>1</v>
      </c>
      <c r="DI76" s="127">
        <v>0.77648864939867923</v>
      </c>
    </row>
    <row r="77" spans="2:113" x14ac:dyDescent="0.15">
      <c r="B77" s="274" t="s">
        <v>477</v>
      </c>
      <c r="C77" s="261" t="s">
        <v>641</v>
      </c>
      <c r="D77" s="122">
        <v>0</v>
      </c>
      <c r="E77" s="122">
        <v>0</v>
      </c>
      <c r="F77" s="122">
        <v>0</v>
      </c>
      <c r="G77" s="122">
        <v>0</v>
      </c>
      <c r="H77" s="122">
        <v>0</v>
      </c>
      <c r="I77" s="122">
        <v>0</v>
      </c>
      <c r="J77" s="122">
        <v>0</v>
      </c>
      <c r="K77" s="122">
        <v>0</v>
      </c>
      <c r="L77" s="122">
        <v>0</v>
      </c>
      <c r="M77" s="122">
        <v>0</v>
      </c>
      <c r="N77" s="122">
        <v>0</v>
      </c>
      <c r="O77" s="122">
        <v>0</v>
      </c>
      <c r="P77" s="122">
        <v>0</v>
      </c>
      <c r="Q77" s="122">
        <v>0</v>
      </c>
      <c r="R77" s="122">
        <v>0</v>
      </c>
      <c r="S77" s="122">
        <v>0</v>
      </c>
      <c r="T77" s="122">
        <v>0</v>
      </c>
      <c r="U77" s="122">
        <v>0</v>
      </c>
      <c r="V77" s="124">
        <v>0</v>
      </c>
      <c r="W77" s="122">
        <v>0</v>
      </c>
      <c r="X77" s="122">
        <v>0</v>
      </c>
      <c r="Y77" s="122">
        <v>0</v>
      </c>
      <c r="Z77" s="122">
        <v>0</v>
      </c>
      <c r="AA77" s="122">
        <v>0</v>
      </c>
      <c r="AB77" s="122">
        <v>0</v>
      </c>
      <c r="AC77" s="122">
        <v>0</v>
      </c>
      <c r="AD77" s="122">
        <v>0</v>
      </c>
      <c r="AE77" s="122">
        <v>0</v>
      </c>
      <c r="AF77" s="122">
        <v>0</v>
      </c>
      <c r="AG77" s="122">
        <v>0</v>
      </c>
      <c r="AH77" s="122">
        <v>0</v>
      </c>
      <c r="AI77" s="124">
        <v>0</v>
      </c>
      <c r="AJ77" s="122">
        <v>0</v>
      </c>
      <c r="AK77" s="122">
        <v>0</v>
      </c>
      <c r="AL77" s="122">
        <v>0</v>
      </c>
      <c r="AM77" s="122">
        <v>0</v>
      </c>
      <c r="AN77" s="122">
        <v>0</v>
      </c>
      <c r="AO77" s="122">
        <v>0</v>
      </c>
      <c r="AP77" s="122">
        <v>0</v>
      </c>
      <c r="AQ77" s="122">
        <v>0</v>
      </c>
      <c r="AR77" s="122">
        <v>0</v>
      </c>
      <c r="AS77" s="122">
        <v>0</v>
      </c>
      <c r="AT77" s="122">
        <v>0</v>
      </c>
      <c r="AU77" s="122">
        <v>0</v>
      </c>
      <c r="AV77" s="122">
        <v>0</v>
      </c>
      <c r="AW77" s="122">
        <v>0</v>
      </c>
      <c r="AX77" s="122">
        <v>0</v>
      </c>
      <c r="AY77" s="122">
        <v>0</v>
      </c>
      <c r="AZ77" s="122">
        <v>0</v>
      </c>
      <c r="BA77" s="122">
        <v>0</v>
      </c>
      <c r="BB77" s="122">
        <v>0</v>
      </c>
      <c r="BC77" s="122">
        <v>0</v>
      </c>
      <c r="BD77" s="122">
        <v>0</v>
      </c>
      <c r="BE77" s="122">
        <v>0</v>
      </c>
      <c r="BF77" s="122">
        <v>0</v>
      </c>
      <c r="BG77" s="122">
        <v>0</v>
      </c>
      <c r="BH77" s="122">
        <v>0</v>
      </c>
      <c r="BI77" s="122">
        <v>0</v>
      </c>
      <c r="BJ77" s="122">
        <v>0</v>
      </c>
      <c r="BK77" s="122">
        <v>0</v>
      </c>
      <c r="BL77" s="124">
        <v>0</v>
      </c>
      <c r="BM77" s="124">
        <v>0</v>
      </c>
      <c r="BN77" s="122">
        <v>0</v>
      </c>
      <c r="BO77" s="122">
        <v>0</v>
      </c>
      <c r="BP77" s="122">
        <v>0</v>
      </c>
      <c r="BQ77" s="122">
        <v>0</v>
      </c>
      <c r="BR77" s="122">
        <v>0</v>
      </c>
      <c r="BS77" s="122">
        <v>0</v>
      </c>
      <c r="BT77" s="122">
        <v>0</v>
      </c>
      <c r="BU77" s="122">
        <v>0</v>
      </c>
      <c r="BV77" s="122">
        <v>0</v>
      </c>
      <c r="BW77" s="122">
        <v>0</v>
      </c>
      <c r="BX77" s="122">
        <v>0</v>
      </c>
      <c r="BY77" s="122">
        <v>1</v>
      </c>
      <c r="BZ77" s="122">
        <v>0</v>
      </c>
      <c r="CA77" s="122">
        <v>0</v>
      </c>
      <c r="CB77" s="122">
        <v>0</v>
      </c>
      <c r="CC77" s="122">
        <v>0</v>
      </c>
      <c r="CD77" s="122">
        <v>0</v>
      </c>
      <c r="CE77" s="122">
        <v>0</v>
      </c>
      <c r="CF77" s="122">
        <v>0</v>
      </c>
      <c r="CG77" s="122">
        <v>0</v>
      </c>
      <c r="CH77" s="122">
        <v>0</v>
      </c>
      <c r="CI77" s="122">
        <v>0</v>
      </c>
      <c r="CJ77" s="122">
        <v>0</v>
      </c>
      <c r="CK77" s="122">
        <v>0</v>
      </c>
      <c r="CL77" s="122">
        <v>0</v>
      </c>
      <c r="CM77" s="122">
        <v>0</v>
      </c>
      <c r="CN77" s="122">
        <v>0</v>
      </c>
      <c r="CO77" s="122">
        <v>0</v>
      </c>
      <c r="CP77" s="122">
        <v>0</v>
      </c>
      <c r="CQ77" s="122">
        <v>0</v>
      </c>
      <c r="CR77" s="122">
        <v>0</v>
      </c>
      <c r="CS77" s="122">
        <v>0</v>
      </c>
      <c r="CT77" s="122">
        <v>0</v>
      </c>
      <c r="CU77" s="122">
        <v>0</v>
      </c>
      <c r="CV77" s="122">
        <v>0</v>
      </c>
      <c r="CW77" s="122">
        <v>0</v>
      </c>
      <c r="CX77" s="122">
        <v>0</v>
      </c>
      <c r="CY77" s="122">
        <v>0</v>
      </c>
      <c r="CZ77" s="122">
        <v>0</v>
      </c>
      <c r="DA77" s="122">
        <v>0</v>
      </c>
      <c r="DB77" s="122">
        <v>0</v>
      </c>
      <c r="DC77" s="122">
        <v>0</v>
      </c>
      <c r="DD77" s="122">
        <v>0</v>
      </c>
      <c r="DE77" s="122">
        <v>0</v>
      </c>
      <c r="DF77" s="122">
        <v>0</v>
      </c>
      <c r="DG77" s="122">
        <v>0</v>
      </c>
      <c r="DH77" s="122">
        <v>1</v>
      </c>
      <c r="DI77" s="127">
        <v>0.77648864939867923</v>
      </c>
    </row>
    <row r="78" spans="2:113" x14ac:dyDescent="0.15">
      <c r="B78" s="275" t="s">
        <v>478</v>
      </c>
      <c r="C78" s="262" t="s">
        <v>413</v>
      </c>
      <c r="D78" s="123">
        <v>4.0415598509643895E-4</v>
      </c>
      <c r="E78" s="123">
        <v>2.8139584323585298E-4</v>
      </c>
      <c r="F78" s="123">
        <v>3.5233793760941631E-4</v>
      </c>
      <c r="G78" s="123">
        <v>2.5134431309370119E-3</v>
      </c>
      <c r="H78" s="123">
        <v>2.5272865973235861E-4</v>
      </c>
      <c r="I78" s="123">
        <v>0</v>
      </c>
      <c r="J78" s="123">
        <v>1.7328011137924817E-3</v>
      </c>
      <c r="K78" s="123">
        <v>6.5170264991562922E-4</v>
      </c>
      <c r="L78" s="123">
        <v>4.9984623902897627E-4</v>
      </c>
      <c r="M78" s="123">
        <v>2.7544085489961378E-4</v>
      </c>
      <c r="N78" s="123">
        <v>0</v>
      </c>
      <c r="O78" s="123">
        <v>6.9933155244102259E-4</v>
      </c>
      <c r="P78" s="123">
        <v>1.0401027540760483E-3</v>
      </c>
      <c r="Q78" s="123">
        <v>7.5464061642212688E-4</v>
      </c>
      <c r="R78" s="123">
        <v>6.4604657918816905E-4</v>
      </c>
      <c r="S78" s="123">
        <v>2.0042912827534132E-3</v>
      </c>
      <c r="T78" s="123">
        <v>1.1615736712822875E-3</v>
      </c>
      <c r="U78" s="123">
        <v>1.1954103273076441E-3</v>
      </c>
      <c r="V78" s="133">
        <v>8.7972787986457851E-4</v>
      </c>
      <c r="W78" s="123">
        <v>8.601680947368795E-4</v>
      </c>
      <c r="X78" s="123">
        <v>0</v>
      </c>
      <c r="Y78" s="123">
        <v>7.6452561220958397E-5</v>
      </c>
      <c r="Z78" s="123">
        <v>8.8159309631755057E-4</v>
      </c>
      <c r="AA78" s="123">
        <v>1.2902297108139275E-4</v>
      </c>
      <c r="AB78" s="123">
        <v>8.9364006237105365E-4</v>
      </c>
      <c r="AC78" s="123">
        <v>9.6221634893399086E-4</v>
      </c>
      <c r="AD78" s="123">
        <v>6.2725984943673706E-6</v>
      </c>
      <c r="AE78" s="123">
        <v>5.3959236268191074E-4</v>
      </c>
      <c r="AF78" s="123">
        <v>1.2075349427649791E-3</v>
      </c>
      <c r="AG78" s="123">
        <v>6.270354564312015E-4</v>
      </c>
      <c r="AH78" s="123">
        <v>9.1962763779496659E-4</v>
      </c>
      <c r="AI78" s="133">
        <v>1.0152109847000198E-3</v>
      </c>
      <c r="AJ78" s="123">
        <v>9.7408638930458367E-4</v>
      </c>
      <c r="AK78" s="123">
        <v>9.0212208405939475E-4</v>
      </c>
      <c r="AL78" s="123">
        <v>1.4427513218621779E-3</v>
      </c>
      <c r="AM78" s="123">
        <v>0</v>
      </c>
      <c r="AN78" s="123">
        <v>0</v>
      </c>
      <c r="AO78" s="123">
        <v>8.039194107996192E-4</v>
      </c>
      <c r="AP78" s="123">
        <v>2.4128477036092536E-4</v>
      </c>
      <c r="AQ78" s="123">
        <v>1.1473061142285273E-3</v>
      </c>
      <c r="AR78" s="123">
        <v>6.3550185964328409E-4</v>
      </c>
      <c r="AS78" s="123">
        <v>1.6280234666814883E-3</v>
      </c>
      <c r="AT78" s="123">
        <v>5.4730543626001714E-4</v>
      </c>
      <c r="AU78" s="123">
        <v>7.8893971669777535E-4</v>
      </c>
      <c r="AV78" s="123">
        <v>7.2695401170680385E-4</v>
      </c>
      <c r="AW78" s="123">
        <v>9.6463844820328826E-4</v>
      </c>
      <c r="AX78" s="123">
        <v>1.0581310220972679E-3</v>
      </c>
      <c r="AY78" s="123">
        <v>1.0372017996492452E-3</v>
      </c>
      <c r="AZ78" s="123">
        <v>8.4130150874293648E-4</v>
      </c>
      <c r="BA78" s="123">
        <v>6.3239109542143567E-4</v>
      </c>
      <c r="BB78" s="123">
        <v>1.0068154033186052E-3</v>
      </c>
      <c r="BC78" s="123">
        <v>7.5275391768219542E-4</v>
      </c>
      <c r="BD78" s="123">
        <v>3.4079070095392469E-3</v>
      </c>
      <c r="BE78" s="123">
        <v>1.0408754277320183E-3</v>
      </c>
      <c r="BF78" s="123">
        <v>0</v>
      </c>
      <c r="BG78" s="123">
        <v>9.9638925449412576E-5</v>
      </c>
      <c r="BH78" s="123">
        <v>3.9414799459884753E-4</v>
      </c>
      <c r="BI78" s="123">
        <v>6.0761255844139078E-4</v>
      </c>
      <c r="BJ78" s="123">
        <v>6.326925708227412E-4</v>
      </c>
      <c r="BK78" s="123">
        <v>1.2831678530196206E-3</v>
      </c>
      <c r="BL78" s="133">
        <v>1.6576034745158961E-3</v>
      </c>
      <c r="BM78" s="133">
        <v>1.5749966111174697E-3</v>
      </c>
      <c r="BN78" s="123">
        <v>1.2228254021835415E-3</v>
      </c>
      <c r="BO78" s="123">
        <v>9.2049764668398137E-4</v>
      </c>
      <c r="BP78" s="123">
        <v>8.3851079834435654E-4</v>
      </c>
      <c r="BQ78" s="123">
        <v>5.3381475686358284E-4</v>
      </c>
      <c r="BR78" s="123">
        <v>7.6003828951140074E-4</v>
      </c>
      <c r="BS78" s="123">
        <v>1.756926150937364E-3</v>
      </c>
      <c r="BT78" s="123">
        <v>7.8067763387669907E-3</v>
      </c>
      <c r="BU78" s="123">
        <v>2.6364735297130042E-3</v>
      </c>
      <c r="BV78" s="123">
        <v>5.2099241868995482E-3</v>
      </c>
      <c r="BW78" s="123">
        <v>9.4011833329711429E-4</v>
      </c>
      <c r="BX78" s="123">
        <v>6.3726728088777133E-4</v>
      </c>
      <c r="BY78" s="123">
        <v>3.6209663640580252E-4</v>
      </c>
      <c r="BZ78" s="123">
        <v>1.0009379918223786</v>
      </c>
      <c r="CA78" s="123">
        <v>9.8426848222615587E-4</v>
      </c>
      <c r="CB78" s="123">
        <v>8.2355346558817303E-4</v>
      </c>
      <c r="CC78" s="123">
        <v>4.4751809275230166E-4</v>
      </c>
      <c r="CD78" s="123">
        <v>3.9073076540660089E-4</v>
      </c>
      <c r="CE78" s="123">
        <v>3.1580718422802158E-3</v>
      </c>
      <c r="CF78" s="123">
        <v>8.4322993291026372E-4</v>
      </c>
      <c r="CG78" s="123">
        <v>7.6490981938671845E-4</v>
      </c>
      <c r="CH78" s="123">
        <v>7.5727768751203493E-4</v>
      </c>
      <c r="CI78" s="123">
        <v>1.2923133900188172E-3</v>
      </c>
      <c r="CJ78" s="123">
        <v>1.6497004555374088E-3</v>
      </c>
      <c r="CK78" s="123">
        <v>6.4136458695668037E-4</v>
      </c>
      <c r="CL78" s="123">
        <v>1.3720462587066878E-3</v>
      </c>
      <c r="CM78" s="123">
        <v>1.2390125896457123E-3</v>
      </c>
      <c r="CN78" s="123">
        <v>3.7489634243129686E-3</v>
      </c>
      <c r="CO78" s="123">
        <v>2.0095574953595467E-3</v>
      </c>
      <c r="CP78" s="123">
        <v>5.0310659981512088E-3</v>
      </c>
      <c r="CQ78" s="123">
        <v>1.0945204961359085E-3</v>
      </c>
      <c r="CR78" s="123">
        <v>3.6299727303178877E-3</v>
      </c>
      <c r="CS78" s="123">
        <v>8.7953184034386548E-4</v>
      </c>
      <c r="CT78" s="123">
        <v>4.5016860469722949E-4</v>
      </c>
      <c r="CU78" s="123">
        <v>2.9124147529135686E-3</v>
      </c>
      <c r="CV78" s="123">
        <v>1.0433194494549763E-3</v>
      </c>
      <c r="CW78" s="123">
        <v>1.0315072298286889E-3</v>
      </c>
      <c r="CX78" s="123">
        <v>5.1168416530295382E-4</v>
      </c>
      <c r="CY78" s="123">
        <v>6.4532133191148801E-4</v>
      </c>
      <c r="CZ78" s="123">
        <v>1.0136904752189042E-3</v>
      </c>
      <c r="DA78" s="123">
        <v>1.0217888264069841E-3</v>
      </c>
      <c r="DB78" s="123">
        <v>8.5323595655493849E-4</v>
      </c>
      <c r="DC78" s="123">
        <v>1.1476265961395773E-3</v>
      </c>
      <c r="DD78" s="123">
        <v>4.4777034251711878E-4</v>
      </c>
      <c r="DE78" s="123">
        <v>1.2289713695097927E-3</v>
      </c>
      <c r="DF78" s="123">
        <v>1.110988062516536E-3</v>
      </c>
      <c r="DG78" s="123">
        <v>9.2418520922895589E-4</v>
      </c>
      <c r="DH78" s="123">
        <v>1.1199569572956929</v>
      </c>
      <c r="DI78" s="128">
        <v>0.86963386515518681</v>
      </c>
    </row>
    <row r="79" spans="2:113" x14ac:dyDescent="0.15">
      <c r="B79" s="274" t="s">
        <v>479</v>
      </c>
      <c r="C79" s="261" t="s">
        <v>952</v>
      </c>
      <c r="D79" s="122">
        <v>9.49749308376697E-3</v>
      </c>
      <c r="E79" s="122">
        <v>2.7557604278853225E-2</v>
      </c>
      <c r="F79" s="122">
        <v>7.9515404903275702E-3</v>
      </c>
      <c r="G79" s="122">
        <v>2.2380289856144587E-2</v>
      </c>
      <c r="H79" s="122">
        <v>1.4033542393227665E-2</v>
      </c>
      <c r="I79" s="122">
        <v>0</v>
      </c>
      <c r="J79" s="122">
        <v>1.1043088498009434E-2</v>
      </c>
      <c r="K79" s="122">
        <v>1.9137849217062637E-2</v>
      </c>
      <c r="L79" s="122">
        <v>1.5282005282386685E-2</v>
      </c>
      <c r="M79" s="122">
        <v>3.0356704287821314E-2</v>
      </c>
      <c r="N79" s="122">
        <v>0</v>
      </c>
      <c r="O79" s="122">
        <v>7.9943395233151738E-3</v>
      </c>
      <c r="P79" s="122">
        <v>9.1130865572757493E-3</v>
      </c>
      <c r="Q79" s="122">
        <v>2.3970824766873993E-2</v>
      </c>
      <c r="R79" s="122">
        <v>1.4949824809537026E-2</v>
      </c>
      <c r="S79" s="122">
        <v>4.8652654233661795E-2</v>
      </c>
      <c r="T79" s="122">
        <v>2.2931529118123122E-2</v>
      </c>
      <c r="U79" s="122">
        <v>1.2079110556743811E-2</v>
      </c>
      <c r="V79" s="124">
        <v>1.818897618721137E-2</v>
      </c>
      <c r="W79" s="122">
        <v>8.892253677836099E-3</v>
      </c>
      <c r="X79" s="122">
        <v>0</v>
      </c>
      <c r="Y79" s="122">
        <v>3.468900317863286E-4</v>
      </c>
      <c r="Z79" s="122">
        <v>9.5133150769217637E-3</v>
      </c>
      <c r="AA79" s="122">
        <v>3.1446870042320401E-4</v>
      </c>
      <c r="AB79" s="122">
        <v>1.16692966824352E-2</v>
      </c>
      <c r="AC79" s="122">
        <v>1.179284371377148E-2</v>
      </c>
      <c r="AD79" s="122">
        <v>2.3571370909343199E-5</v>
      </c>
      <c r="AE79" s="122">
        <v>4.0556148328340716E-2</v>
      </c>
      <c r="AF79" s="122">
        <v>9.4976244061556799E-3</v>
      </c>
      <c r="AG79" s="122">
        <v>7.6630227237491589E-3</v>
      </c>
      <c r="AH79" s="122">
        <v>1.0709739064867097E-2</v>
      </c>
      <c r="AI79" s="124">
        <v>2.0034138733178303E-2</v>
      </c>
      <c r="AJ79" s="122">
        <v>3.9069189636372001E-2</v>
      </c>
      <c r="AK79" s="122">
        <v>2.0981638608133662E-2</v>
      </c>
      <c r="AL79" s="122">
        <v>1.876673127644387E-2</v>
      </c>
      <c r="AM79" s="122">
        <v>0</v>
      </c>
      <c r="AN79" s="122">
        <v>0</v>
      </c>
      <c r="AO79" s="122">
        <v>2.9831913712251596E-2</v>
      </c>
      <c r="AP79" s="122">
        <v>1.2932180586018608E-2</v>
      </c>
      <c r="AQ79" s="122">
        <v>5.0066279655047063E-2</v>
      </c>
      <c r="AR79" s="122">
        <v>2.2512889502723881E-2</v>
      </c>
      <c r="AS79" s="122">
        <v>1.0835803121377064E-2</v>
      </c>
      <c r="AT79" s="122">
        <v>9.0961826569137937E-3</v>
      </c>
      <c r="AU79" s="122">
        <v>7.6760308117780956E-3</v>
      </c>
      <c r="AV79" s="122">
        <v>6.8613722757079965E-3</v>
      </c>
      <c r="AW79" s="122">
        <v>8.5512202160909143E-3</v>
      </c>
      <c r="AX79" s="122">
        <v>8.7299247465436099E-3</v>
      </c>
      <c r="AY79" s="122">
        <v>7.6274835914977752E-3</v>
      </c>
      <c r="AZ79" s="122">
        <v>8.9383283474768413E-3</v>
      </c>
      <c r="BA79" s="122">
        <v>8.2596628942571363E-3</v>
      </c>
      <c r="BB79" s="122">
        <v>6.4032764846043526E-3</v>
      </c>
      <c r="BC79" s="122">
        <v>8.668512646893509E-3</v>
      </c>
      <c r="BD79" s="122">
        <v>7.4963803040954576E-3</v>
      </c>
      <c r="BE79" s="122">
        <v>9.7929103708650194E-3</v>
      </c>
      <c r="BF79" s="122">
        <v>0</v>
      </c>
      <c r="BG79" s="122">
        <v>1.0580063359923142E-2</v>
      </c>
      <c r="BH79" s="122">
        <v>7.8845446853164775E-3</v>
      </c>
      <c r="BI79" s="122">
        <v>8.5781578637002774E-3</v>
      </c>
      <c r="BJ79" s="122">
        <v>5.2340486107536471E-3</v>
      </c>
      <c r="BK79" s="122">
        <v>1.190239633735221E-2</v>
      </c>
      <c r="BL79" s="124">
        <v>0.3677922730600377</v>
      </c>
      <c r="BM79" s="124">
        <v>1.6856386521789769E-2</v>
      </c>
      <c r="BN79" s="122">
        <v>1.6644286470779552E-2</v>
      </c>
      <c r="BO79" s="122">
        <v>1.6395948967519228E-2</v>
      </c>
      <c r="BP79" s="122">
        <v>1.6612641916236782E-2</v>
      </c>
      <c r="BQ79" s="122">
        <v>2.5875120520076926E-3</v>
      </c>
      <c r="BR79" s="122">
        <v>2.0892986697981248E-2</v>
      </c>
      <c r="BS79" s="122">
        <v>1.0796959050014539E-2</v>
      </c>
      <c r="BT79" s="122">
        <v>2.8020902465175097E-2</v>
      </c>
      <c r="BU79" s="122">
        <v>4.810155763286755E-3</v>
      </c>
      <c r="BV79" s="122">
        <v>8.428639249117886E-3</v>
      </c>
      <c r="BW79" s="122">
        <v>2.0290704705823526E-3</v>
      </c>
      <c r="BX79" s="122">
        <v>2.1231916346945686E-3</v>
      </c>
      <c r="BY79" s="122">
        <v>8.8087769395774485E-4</v>
      </c>
      <c r="BZ79" s="122">
        <v>3.5143968847409406E-3</v>
      </c>
      <c r="CA79" s="122">
        <v>1.0034120459321061</v>
      </c>
      <c r="CB79" s="122">
        <v>5.5687833896968537E-3</v>
      </c>
      <c r="CC79" s="122">
        <v>1.5256844641090589E-3</v>
      </c>
      <c r="CD79" s="122">
        <v>4.0127126101200412E-3</v>
      </c>
      <c r="CE79" s="122">
        <v>4.9976696684397035E-3</v>
      </c>
      <c r="CF79" s="122">
        <v>3.1687163666440036E-3</v>
      </c>
      <c r="CG79" s="122">
        <v>4.3347139052179991E-3</v>
      </c>
      <c r="CH79" s="122">
        <v>6.0318226505987969E-2</v>
      </c>
      <c r="CI79" s="122">
        <v>6.6821475568893977E-3</v>
      </c>
      <c r="CJ79" s="122">
        <v>5.8035365050517233E-3</v>
      </c>
      <c r="CK79" s="122">
        <v>6.3970541728277557E-3</v>
      </c>
      <c r="CL79" s="122">
        <v>7.0315786447138961E-3</v>
      </c>
      <c r="CM79" s="122">
        <v>1.4403409354046159E-2</v>
      </c>
      <c r="CN79" s="122">
        <v>6.7487093410028504E-3</v>
      </c>
      <c r="CO79" s="122">
        <v>3.8769738947147499E-3</v>
      </c>
      <c r="CP79" s="122">
        <v>9.7507185860858329E-3</v>
      </c>
      <c r="CQ79" s="122">
        <v>7.6443187837821648E-3</v>
      </c>
      <c r="CR79" s="122">
        <v>8.0358389487201719E-3</v>
      </c>
      <c r="CS79" s="122">
        <v>4.9647518248733709E-3</v>
      </c>
      <c r="CT79" s="122">
        <v>3.9735266220291407E-3</v>
      </c>
      <c r="CU79" s="122">
        <v>1.0736862281648768E-2</v>
      </c>
      <c r="CV79" s="122">
        <v>4.3377591784782557E-3</v>
      </c>
      <c r="CW79" s="122">
        <v>6.2178276310831584E-3</v>
      </c>
      <c r="CX79" s="122">
        <v>7.9594650160525332E-3</v>
      </c>
      <c r="CY79" s="122">
        <v>3.2022070348336814E-3</v>
      </c>
      <c r="CZ79" s="122">
        <v>9.4815516508148286E-3</v>
      </c>
      <c r="DA79" s="122">
        <v>1.2011360945296654E-2</v>
      </c>
      <c r="DB79" s="122">
        <v>4.2965743885527551E-3</v>
      </c>
      <c r="DC79" s="122">
        <v>4.6519501069406865E-3</v>
      </c>
      <c r="DD79" s="122">
        <v>4.9403688567226066E-3</v>
      </c>
      <c r="DE79" s="122">
        <v>1.5643888837347072E-2</v>
      </c>
      <c r="DF79" s="122">
        <v>4.0863455858782885E-2</v>
      </c>
      <c r="DG79" s="122">
        <v>2.0924264531486918E-2</v>
      </c>
      <c r="DH79" s="122">
        <v>2.6297157802458764</v>
      </c>
      <c r="DI79" s="127">
        <v>2.0419444545055145</v>
      </c>
    </row>
    <row r="80" spans="2:113" x14ac:dyDescent="0.15">
      <c r="B80" s="274" t="s">
        <v>480</v>
      </c>
      <c r="C80" s="261" t="s">
        <v>516</v>
      </c>
      <c r="D80" s="122">
        <v>0.11541080486153585</v>
      </c>
      <c r="E80" s="122">
        <v>2.8908602208055259E-2</v>
      </c>
      <c r="F80" s="122">
        <v>2.9106015674752808E-2</v>
      </c>
      <c r="G80" s="122">
        <v>5.1713059783233047E-2</v>
      </c>
      <c r="H80" s="122">
        <v>1.4299491755867947E-2</v>
      </c>
      <c r="I80" s="122">
        <v>0</v>
      </c>
      <c r="J80" s="122">
        <v>0.39301591237867667</v>
      </c>
      <c r="K80" s="122">
        <v>1.8868149876485628E-2</v>
      </c>
      <c r="L80" s="122">
        <v>1.7578481246012499E-2</v>
      </c>
      <c r="M80" s="122">
        <v>2.1063129165493976E-2</v>
      </c>
      <c r="N80" s="122">
        <v>0</v>
      </c>
      <c r="O80" s="122">
        <v>3.8741161625035839E-2</v>
      </c>
      <c r="P80" s="122">
        <v>2.1085890082507632E-2</v>
      </c>
      <c r="Q80" s="122">
        <v>3.8035392714045178E-2</v>
      </c>
      <c r="R80" s="122">
        <v>1.4839348755679407E-2</v>
      </c>
      <c r="S80" s="122">
        <v>1.4841616546101338E-2</v>
      </c>
      <c r="T80" s="122">
        <v>1.0044565459491265E-2</v>
      </c>
      <c r="U80" s="122">
        <v>2.0798055966354426E-2</v>
      </c>
      <c r="V80" s="124">
        <v>1.0145834468060741E-2</v>
      </c>
      <c r="W80" s="122">
        <v>1.335271025364118E-2</v>
      </c>
      <c r="X80" s="122">
        <v>0</v>
      </c>
      <c r="Y80" s="122">
        <v>1.6023467597572972E-3</v>
      </c>
      <c r="Z80" s="122">
        <v>3.7239526222960619E-3</v>
      </c>
      <c r="AA80" s="122">
        <v>2.553503880858005E-3</v>
      </c>
      <c r="AB80" s="122">
        <v>6.9823469456427702E-3</v>
      </c>
      <c r="AC80" s="122">
        <v>7.100308500482851E-3</v>
      </c>
      <c r="AD80" s="122">
        <v>1.157360958017814E-4</v>
      </c>
      <c r="AE80" s="122">
        <v>1.130373127540308E-2</v>
      </c>
      <c r="AF80" s="122">
        <v>5.4314405566372945E-3</v>
      </c>
      <c r="AG80" s="122">
        <v>5.9177457916479949E-3</v>
      </c>
      <c r="AH80" s="122">
        <v>2.4251841339741866E-2</v>
      </c>
      <c r="AI80" s="124">
        <v>2.0662133444873807E-2</v>
      </c>
      <c r="AJ80" s="122">
        <v>7.6370361768646533E-2</v>
      </c>
      <c r="AK80" s="122">
        <v>1.8353986112948948E-2</v>
      </c>
      <c r="AL80" s="122">
        <v>4.1196686950001594E-2</v>
      </c>
      <c r="AM80" s="122">
        <v>0</v>
      </c>
      <c r="AN80" s="122">
        <v>0</v>
      </c>
      <c r="AO80" s="122">
        <v>1.1730949198462978E-2</v>
      </c>
      <c r="AP80" s="122">
        <v>7.8080440770415416E-3</v>
      </c>
      <c r="AQ80" s="122">
        <v>3.390649292473117E-2</v>
      </c>
      <c r="AR80" s="122">
        <v>1.0181456063006107E-2</v>
      </c>
      <c r="AS80" s="122">
        <v>1.6926522775577071E-2</v>
      </c>
      <c r="AT80" s="122">
        <v>1.5501637507297449E-2</v>
      </c>
      <c r="AU80" s="122">
        <v>1.147312785821767E-2</v>
      </c>
      <c r="AV80" s="122">
        <v>1.1063555957602472E-2</v>
      </c>
      <c r="AW80" s="122">
        <v>1.9002460435826745E-2</v>
      </c>
      <c r="AX80" s="122">
        <v>7.8011912940315993E-3</v>
      </c>
      <c r="AY80" s="122">
        <v>4.0495800414550656E-3</v>
      </c>
      <c r="AZ80" s="122">
        <v>6.9802437786460423E-3</v>
      </c>
      <c r="BA80" s="122">
        <v>8.331130424539715E-3</v>
      </c>
      <c r="BB80" s="122">
        <v>6.1823330714015096E-3</v>
      </c>
      <c r="BC80" s="122">
        <v>8.1397143117616089E-3</v>
      </c>
      <c r="BD80" s="122">
        <v>3.454030941675958E-3</v>
      </c>
      <c r="BE80" s="122">
        <v>9.2974659065806868E-3</v>
      </c>
      <c r="BF80" s="122">
        <v>0</v>
      </c>
      <c r="BG80" s="122">
        <v>2.5689601530446767E-3</v>
      </c>
      <c r="BH80" s="122">
        <v>4.7202702365394776E-3</v>
      </c>
      <c r="BI80" s="122">
        <v>7.571970830585641E-3</v>
      </c>
      <c r="BJ80" s="122">
        <v>3.0210248821391297E-3</v>
      </c>
      <c r="BK80" s="122">
        <v>4.8153917555306007E-2</v>
      </c>
      <c r="BL80" s="124">
        <v>2.4870162517435575E-2</v>
      </c>
      <c r="BM80" s="124">
        <v>3.1933744634809608E-2</v>
      </c>
      <c r="BN80" s="122">
        <v>3.3744595991011608E-2</v>
      </c>
      <c r="BO80" s="122">
        <v>4.0052627862332262E-2</v>
      </c>
      <c r="BP80" s="122">
        <v>2.3748805155156455E-2</v>
      </c>
      <c r="BQ80" s="122">
        <v>9.5888052247105424E-3</v>
      </c>
      <c r="BR80" s="122">
        <v>1.3013518355657278E-2</v>
      </c>
      <c r="BS80" s="122">
        <v>1.9154842898105845E-2</v>
      </c>
      <c r="BT80" s="122">
        <v>3.5030507345984993E-2</v>
      </c>
      <c r="BU80" s="122">
        <v>5.3780972413320416E-2</v>
      </c>
      <c r="BV80" s="122">
        <v>1.6744074757533822E-2</v>
      </c>
      <c r="BW80" s="122">
        <v>8.4748006352925367E-3</v>
      </c>
      <c r="BX80" s="122">
        <v>8.2043025384461506E-3</v>
      </c>
      <c r="BY80" s="122">
        <v>2.9266407863323646E-3</v>
      </c>
      <c r="BZ80" s="122">
        <v>9.4107418465862978E-3</v>
      </c>
      <c r="CA80" s="122">
        <v>5.2462800649377772E-3</v>
      </c>
      <c r="CB80" s="122">
        <v>1.0096269301678951</v>
      </c>
      <c r="CC80" s="122">
        <v>2.4066847794937982E-2</v>
      </c>
      <c r="CD80" s="122">
        <v>8.6560950678606016E-3</v>
      </c>
      <c r="CE80" s="122">
        <v>7.1712759597633421E-3</v>
      </c>
      <c r="CF80" s="122">
        <v>1.5558486707840012E-2</v>
      </c>
      <c r="CG80" s="122">
        <v>9.415036790781775E-3</v>
      </c>
      <c r="CH80" s="122">
        <v>1.4092270053840705E-2</v>
      </c>
      <c r="CI80" s="122">
        <v>1.7393891213927579E-2</v>
      </c>
      <c r="CJ80" s="122">
        <v>1.7504467060571523E-2</v>
      </c>
      <c r="CK80" s="122">
        <v>2.1148703500896662E-2</v>
      </c>
      <c r="CL80" s="122">
        <v>5.8720833519148238E-3</v>
      </c>
      <c r="CM80" s="122">
        <v>2.5629868434606212E-2</v>
      </c>
      <c r="CN80" s="122">
        <v>2.2773778972843172E-2</v>
      </c>
      <c r="CO80" s="122">
        <v>2.3567163708438629E-2</v>
      </c>
      <c r="CP80" s="122">
        <v>1.4795209595858193E-2</v>
      </c>
      <c r="CQ80" s="122">
        <v>1.0161764354755578E-2</v>
      </c>
      <c r="CR80" s="122">
        <v>2.0178893260501918E-2</v>
      </c>
      <c r="CS80" s="122">
        <v>1.2973648075895286E-2</v>
      </c>
      <c r="CT80" s="122">
        <v>1.2278216441334691E-2</v>
      </c>
      <c r="CU80" s="122">
        <v>2.2471606268638655E-2</v>
      </c>
      <c r="CV80" s="122">
        <v>1.9228203532199326E-2</v>
      </c>
      <c r="CW80" s="122">
        <v>2.2768591355767975E-2</v>
      </c>
      <c r="CX80" s="122">
        <v>1.3193642687988E-2</v>
      </c>
      <c r="CY80" s="122">
        <v>1.1132366712995752E-2</v>
      </c>
      <c r="CZ80" s="122">
        <v>8.4579753539779437E-2</v>
      </c>
      <c r="DA80" s="122">
        <v>1.6116391570507392E-2</v>
      </c>
      <c r="DB80" s="122">
        <v>3.471844506362759E-2</v>
      </c>
      <c r="DC80" s="122">
        <v>5.8092716041209594E-2</v>
      </c>
      <c r="DD80" s="122">
        <v>2.0753327287395259E-2</v>
      </c>
      <c r="DE80" s="122">
        <v>4.9410035541253866E-2</v>
      </c>
      <c r="DF80" s="122">
        <v>1.2323402840778762E-2</v>
      </c>
      <c r="DG80" s="122">
        <v>1.6570968615643084E-2</v>
      </c>
      <c r="DH80" s="122">
        <v>3.3654299296911452</v>
      </c>
      <c r="DI80" s="127">
        <v>2.6132181407517692</v>
      </c>
    </row>
    <row r="81" spans="2:113" x14ac:dyDescent="0.15">
      <c r="B81" s="274" t="s">
        <v>481</v>
      </c>
      <c r="C81" s="261" t="s">
        <v>417</v>
      </c>
      <c r="D81" s="122">
        <v>6.3334490510572098E-6</v>
      </c>
      <c r="E81" s="122">
        <v>1.0541305984378696E-5</v>
      </c>
      <c r="F81" s="122">
        <v>2.7162660357531074E-6</v>
      </c>
      <c r="G81" s="122">
        <v>1.1511321057788184E-5</v>
      </c>
      <c r="H81" s="122">
        <v>5.7633654164319128E-6</v>
      </c>
      <c r="I81" s="122">
        <v>0</v>
      </c>
      <c r="J81" s="122">
        <v>6.8028139588725476E-6</v>
      </c>
      <c r="K81" s="122">
        <v>4.0186185467863465E-6</v>
      </c>
      <c r="L81" s="122">
        <v>3.1182258368797333E-6</v>
      </c>
      <c r="M81" s="122">
        <v>1.5598038584109569E-5</v>
      </c>
      <c r="N81" s="122">
        <v>0</v>
      </c>
      <c r="O81" s="122">
        <v>1.2771302601819017E-6</v>
      </c>
      <c r="P81" s="122">
        <v>8.1261096671908537E-7</v>
      </c>
      <c r="Q81" s="122">
        <v>1.2144392665756587E-5</v>
      </c>
      <c r="R81" s="122">
        <v>4.1993889716615928E-6</v>
      </c>
      <c r="S81" s="122">
        <v>2.0815311291264961E-5</v>
      </c>
      <c r="T81" s="122">
        <v>5.7889186723881102E-6</v>
      </c>
      <c r="U81" s="122">
        <v>2.791947431066859E-6</v>
      </c>
      <c r="V81" s="124">
        <v>1.2631846526039337E-5</v>
      </c>
      <c r="W81" s="122">
        <v>1.2358002961760055E-5</v>
      </c>
      <c r="X81" s="122">
        <v>0</v>
      </c>
      <c r="Y81" s="122">
        <v>1.2674166385837041E-7</v>
      </c>
      <c r="Z81" s="122">
        <v>5.7883214914242299E-6</v>
      </c>
      <c r="AA81" s="122">
        <v>1.0341387192297552E-7</v>
      </c>
      <c r="AB81" s="122">
        <v>2.9493423627806645E-6</v>
      </c>
      <c r="AC81" s="122">
        <v>3.7023431154350801E-6</v>
      </c>
      <c r="AD81" s="122">
        <v>5.7501866951942851E-9</v>
      </c>
      <c r="AE81" s="122">
        <v>7.9864946958514007E-6</v>
      </c>
      <c r="AF81" s="122">
        <v>2.7213075028059031E-6</v>
      </c>
      <c r="AG81" s="122">
        <v>1.6017014071446823E-6</v>
      </c>
      <c r="AH81" s="122">
        <v>2.793839851026923E-6</v>
      </c>
      <c r="AI81" s="124">
        <v>1.1096873557510496E-5</v>
      </c>
      <c r="AJ81" s="122">
        <v>2.6312862794754805E-5</v>
      </c>
      <c r="AK81" s="122">
        <v>7.9575003533182637E-6</v>
      </c>
      <c r="AL81" s="122">
        <v>1.02142328880567E-5</v>
      </c>
      <c r="AM81" s="122">
        <v>0</v>
      </c>
      <c r="AN81" s="122">
        <v>0</v>
      </c>
      <c r="AO81" s="122">
        <v>2.1207443121959816E-5</v>
      </c>
      <c r="AP81" s="122">
        <v>1.0202671345583966E-5</v>
      </c>
      <c r="AQ81" s="122">
        <v>4.571899069076928E-5</v>
      </c>
      <c r="AR81" s="122">
        <v>1.0803607833929305E-5</v>
      </c>
      <c r="AS81" s="122">
        <v>6.3390472241332002E-6</v>
      </c>
      <c r="AT81" s="122">
        <v>4.7523606595776546E-6</v>
      </c>
      <c r="AU81" s="122">
        <v>3.1699265938359721E-6</v>
      </c>
      <c r="AV81" s="122">
        <v>2.9641450710980041E-6</v>
      </c>
      <c r="AW81" s="122">
        <v>2.3438302169051659E-6</v>
      </c>
      <c r="AX81" s="122">
        <v>1.8526036787395875E-6</v>
      </c>
      <c r="AY81" s="122">
        <v>1.7433403205944759E-6</v>
      </c>
      <c r="AZ81" s="122">
        <v>2.8664010190279078E-6</v>
      </c>
      <c r="BA81" s="122">
        <v>2.339215735780969E-6</v>
      </c>
      <c r="BB81" s="122">
        <v>1.2399136647024478E-6</v>
      </c>
      <c r="BC81" s="122">
        <v>2.340989724598201E-6</v>
      </c>
      <c r="BD81" s="122">
        <v>1.4132804161081373E-6</v>
      </c>
      <c r="BE81" s="122">
        <v>1.3303083339557698E-6</v>
      </c>
      <c r="BF81" s="122">
        <v>0</v>
      </c>
      <c r="BG81" s="122">
        <v>7.7747035414903011E-6</v>
      </c>
      <c r="BH81" s="122">
        <v>3.9654309795132791E-6</v>
      </c>
      <c r="BI81" s="122">
        <v>4.0826826544815745E-6</v>
      </c>
      <c r="BJ81" s="122">
        <v>2.2198204026707679E-6</v>
      </c>
      <c r="BK81" s="122">
        <v>2.6246030094510307E-6</v>
      </c>
      <c r="BL81" s="124">
        <v>2.7573531108671925E-4</v>
      </c>
      <c r="BM81" s="124">
        <v>3.6108643478295781E-6</v>
      </c>
      <c r="BN81" s="122">
        <v>3.411122359623823E-6</v>
      </c>
      <c r="BO81" s="122">
        <v>5.8789692180243817E-6</v>
      </c>
      <c r="BP81" s="122">
        <v>6.2338996868677298E-6</v>
      </c>
      <c r="BQ81" s="122">
        <v>8.4371163430218581E-7</v>
      </c>
      <c r="BR81" s="122">
        <v>1.2315456696883434E-5</v>
      </c>
      <c r="BS81" s="122">
        <v>2.0282334301405353E-6</v>
      </c>
      <c r="BT81" s="122">
        <v>2.4173463879972682E-6</v>
      </c>
      <c r="BU81" s="122">
        <v>1.4658690622605543E-6</v>
      </c>
      <c r="BV81" s="122">
        <v>1.1648999962793001E-6</v>
      </c>
      <c r="BW81" s="122">
        <v>6.2158264473915678E-7</v>
      </c>
      <c r="BX81" s="122">
        <v>5.6598019878610599E-7</v>
      </c>
      <c r="BY81" s="122">
        <v>1.8941484180688201E-7</v>
      </c>
      <c r="BZ81" s="122">
        <v>6.0184896171436159E-7</v>
      </c>
      <c r="CA81" s="122">
        <v>1.4165442596068416E-5</v>
      </c>
      <c r="CB81" s="122">
        <v>1.5420664853088895E-5</v>
      </c>
      <c r="CC81" s="122">
        <v>1.0000478768541792</v>
      </c>
      <c r="CD81" s="122">
        <v>3.9166071157498567E-6</v>
      </c>
      <c r="CE81" s="122">
        <v>8.3613538974136302E-7</v>
      </c>
      <c r="CF81" s="122">
        <v>7.7300173852418603E-7</v>
      </c>
      <c r="CG81" s="122">
        <v>7.3800589993797747E-7</v>
      </c>
      <c r="CH81" s="122">
        <v>4.3410304366515237E-6</v>
      </c>
      <c r="CI81" s="122">
        <v>8.5693131311186995E-7</v>
      </c>
      <c r="CJ81" s="122">
        <v>9.3471232977138313E-7</v>
      </c>
      <c r="CK81" s="122">
        <v>1.5486352355898218E-6</v>
      </c>
      <c r="CL81" s="122">
        <v>7.832640850844722E-7</v>
      </c>
      <c r="CM81" s="122">
        <v>2.2403598941734852E-6</v>
      </c>
      <c r="CN81" s="122">
        <v>1.0482742911760257E-6</v>
      </c>
      <c r="CO81" s="122">
        <v>1.1219098494820389E-6</v>
      </c>
      <c r="CP81" s="122">
        <v>1.5964636436762485E-6</v>
      </c>
      <c r="CQ81" s="122">
        <v>9.0878680953581779E-7</v>
      </c>
      <c r="CR81" s="122">
        <v>2.0384399625369085E-6</v>
      </c>
      <c r="CS81" s="122">
        <v>9.2680089304098001E-7</v>
      </c>
      <c r="CT81" s="122">
        <v>8.7983895631237876E-7</v>
      </c>
      <c r="CU81" s="122">
        <v>1.7466582302432255E-6</v>
      </c>
      <c r="CV81" s="122">
        <v>1.0351022951412802E-6</v>
      </c>
      <c r="CW81" s="122">
        <v>1.027028812512193E-6</v>
      </c>
      <c r="CX81" s="122">
        <v>3.2246423885230103E-6</v>
      </c>
      <c r="CY81" s="122">
        <v>6.8794088324237041E-7</v>
      </c>
      <c r="CZ81" s="122">
        <v>2.9668428570762707E-6</v>
      </c>
      <c r="DA81" s="122">
        <v>1.7514016994217709E-6</v>
      </c>
      <c r="DB81" s="122">
        <v>1.3474857094938352E-6</v>
      </c>
      <c r="DC81" s="122">
        <v>1.6577515113942515E-6</v>
      </c>
      <c r="DD81" s="122">
        <v>1.0708250740167364E-6</v>
      </c>
      <c r="DE81" s="122">
        <v>1.8967410837728141E-6</v>
      </c>
      <c r="DF81" s="122">
        <v>9.4467489367445582E-6</v>
      </c>
      <c r="DG81" s="122">
        <v>1.2847679642660139E-6</v>
      </c>
      <c r="DH81" s="122">
        <v>1.0008150596036729</v>
      </c>
      <c r="DI81" s="127">
        <v>0.77712153392951466</v>
      </c>
    </row>
    <row r="82" spans="2:113" x14ac:dyDescent="0.15">
      <c r="B82" s="274" t="s">
        <v>482</v>
      </c>
      <c r="C82" s="261" t="s">
        <v>420</v>
      </c>
      <c r="D82" s="122">
        <v>6.1709352330321151E-6</v>
      </c>
      <c r="E82" s="122">
        <v>4.1171356695392208E-6</v>
      </c>
      <c r="F82" s="122">
        <v>1.318279039667097E-5</v>
      </c>
      <c r="G82" s="122">
        <v>2.130176001295376E-5</v>
      </c>
      <c r="H82" s="122">
        <v>4.962562269279265E-6</v>
      </c>
      <c r="I82" s="122">
        <v>0</v>
      </c>
      <c r="J82" s="122">
        <v>2.682012133663491E-5</v>
      </c>
      <c r="K82" s="122">
        <v>8.5603993072977502E-6</v>
      </c>
      <c r="L82" s="122">
        <v>8.5745036223115815E-6</v>
      </c>
      <c r="M82" s="122">
        <v>4.0216104154591308E-6</v>
      </c>
      <c r="N82" s="122">
        <v>0</v>
      </c>
      <c r="O82" s="122">
        <v>4.9367850964976997E-6</v>
      </c>
      <c r="P82" s="122">
        <v>2.3211376948552909E-5</v>
      </c>
      <c r="Q82" s="122">
        <v>1.1981734914868942E-5</v>
      </c>
      <c r="R82" s="122">
        <v>1.8979909240115466E-5</v>
      </c>
      <c r="S82" s="122">
        <v>1.0436161294337488E-5</v>
      </c>
      <c r="T82" s="122">
        <v>1.2393244704471519E-5</v>
      </c>
      <c r="U82" s="122">
        <v>2.1670824720788624E-5</v>
      </c>
      <c r="V82" s="124">
        <v>5.7375945335787059E-6</v>
      </c>
      <c r="W82" s="122">
        <v>1.5088426172769297E-5</v>
      </c>
      <c r="X82" s="122">
        <v>0</v>
      </c>
      <c r="Y82" s="122">
        <v>1.8455503105481956E-6</v>
      </c>
      <c r="Z82" s="122">
        <v>3.3202004673897674E-5</v>
      </c>
      <c r="AA82" s="122">
        <v>3.2729296606873021E-6</v>
      </c>
      <c r="AB82" s="122">
        <v>7.735334703962256E-5</v>
      </c>
      <c r="AC82" s="122">
        <v>1.699818007531994E-5</v>
      </c>
      <c r="AD82" s="122">
        <v>9.7581958376099768E-8</v>
      </c>
      <c r="AE82" s="122">
        <v>1.0569304886799543E-5</v>
      </c>
      <c r="AF82" s="122">
        <v>1.2560938151343062E-5</v>
      </c>
      <c r="AG82" s="122">
        <v>1.4472790022139343E-5</v>
      </c>
      <c r="AH82" s="122">
        <v>1.97733237294234E-5</v>
      </c>
      <c r="AI82" s="124">
        <v>2.1814677829467673E-5</v>
      </c>
      <c r="AJ82" s="122">
        <v>1.4344490066750867E-5</v>
      </c>
      <c r="AK82" s="122">
        <v>1.6135514540100232E-5</v>
      </c>
      <c r="AL82" s="122">
        <v>1.9146383024125216E-5</v>
      </c>
      <c r="AM82" s="122">
        <v>0</v>
      </c>
      <c r="AN82" s="122">
        <v>0</v>
      </c>
      <c r="AO82" s="122">
        <v>1.4617523132808417E-5</v>
      </c>
      <c r="AP82" s="122">
        <v>8.5397989597591229E-6</v>
      </c>
      <c r="AQ82" s="122">
        <v>1.3970696947203933E-5</v>
      </c>
      <c r="AR82" s="122">
        <v>8.6687210078746701E-6</v>
      </c>
      <c r="AS82" s="122">
        <v>2.9598755842543455E-5</v>
      </c>
      <c r="AT82" s="122">
        <v>1.9743371364514702E-5</v>
      </c>
      <c r="AU82" s="122">
        <v>1.9711004534724519E-5</v>
      </c>
      <c r="AV82" s="122">
        <v>2.1343869226588624E-5</v>
      </c>
      <c r="AW82" s="122">
        <v>2.7800445681804397E-5</v>
      </c>
      <c r="AX82" s="122">
        <v>1.2633200004494719E-5</v>
      </c>
      <c r="AY82" s="122">
        <v>1.7153683918111949E-5</v>
      </c>
      <c r="AZ82" s="122">
        <v>1.6287868752854531E-5</v>
      </c>
      <c r="BA82" s="122">
        <v>1.1490823133156176E-5</v>
      </c>
      <c r="BB82" s="122">
        <v>1.655981827163075E-5</v>
      </c>
      <c r="BC82" s="122">
        <v>1.5202418619229729E-5</v>
      </c>
      <c r="BD82" s="122">
        <v>1.1795422799079001E-5</v>
      </c>
      <c r="BE82" s="122">
        <v>9.2767820044858134E-6</v>
      </c>
      <c r="BF82" s="122">
        <v>0</v>
      </c>
      <c r="BG82" s="122">
        <v>2.3921091945581715E-6</v>
      </c>
      <c r="BH82" s="122">
        <v>1.2025695147272276E-5</v>
      </c>
      <c r="BI82" s="122">
        <v>8.2764251809722121E-6</v>
      </c>
      <c r="BJ82" s="122">
        <v>5.5919663799521244E-6</v>
      </c>
      <c r="BK82" s="122">
        <v>1.6999730146978246E-5</v>
      </c>
      <c r="BL82" s="124">
        <v>7.2105340050115462E-6</v>
      </c>
      <c r="BM82" s="124">
        <v>1.0871102615076738E-5</v>
      </c>
      <c r="BN82" s="122">
        <v>1.2958022123981443E-5</v>
      </c>
      <c r="BO82" s="122">
        <v>1.2116893705207938E-5</v>
      </c>
      <c r="BP82" s="122">
        <v>1.3679631051619486E-5</v>
      </c>
      <c r="BQ82" s="122">
        <v>3.4680523713233201E-5</v>
      </c>
      <c r="BR82" s="122">
        <v>1.0619856977361788E-5</v>
      </c>
      <c r="BS82" s="122">
        <v>3.8920544630525757E-5</v>
      </c>
      <c r="BT82" s="122">
        <v>1.0779396059896759E-4</v>
      </c>
      <c r="BU82" s="122">
        <v>4.542848309626392E-5</v>
      </c>
      <c r="BV82" s="122">
        <v>3.4355726607031025E-5</v>
      </c>
      <c r="BW82" s="122">
        <v>1.0302181299215094E-5</v>
      </c>
      <c r="BX82" s="122">
        <v>9.6797895333623523E-6</v>
      </c>
      <c r="BY82" s="122">
        <v>2.6028814954278516E-6</v>
      </c>
      <c r="BZ82" s="122">
        <v>1.1182030042998968E-5</v>
      </c>
      <c r="CA82" s="122">
        <v>7.2130591892861926E-6</v>
      </c>
      <c r="CB82" s="122">
        <v>1.1934103117260186E-5</v>
      </c>
      <c r="CC82" s="122">
        <v>5.089670246454398E-6</v>
      </c>
      <c r="CD82" s="122">
        <v>1.0000454012458753</v>
      </c>
      <c r="CE82" s="122">
        <v>3.2070394007540051E-5</v>
      </c>
      <c r="CF82" s="122">
        <v>1.3118012939712258E-5</v>
      </c>
      <c r="CG82" s="122">
        <v>1.3608770372392708E-5</v>
      </c>
      <c r="CH82" s="122">
        <v>5.9577434638458061E-4</v>
      </c>
      <c r="CI82" s="122">
        <v>3.5233328654145517E-5</v>
      </c>
      <c r="CJ82" s="122">
        <v>8.194589600925334E-5</v>
      </c>
      <c r="CK82" s="122">
        <v>6.8083922533678672E-5</v>
      </c>
      <c r="CL82" s="122">
        <v>3.9025203617923703E-5</v>
      </c>
      <c r="CM82" s="122">
        <v>1.9767977403283189E-4</v>
      </c>
      <c r="CN82" s="122">
        <v>2.5845471879178467E-5</v>
      </c>
      <c r="CO82" s="122">
        <v>4.472983844431319E-5</v>
      </c>
      <c r="CP82" s="122">
        <v>7.5133989464896655E-5</v>
      </c>
      <c r="CQ82" s="122">
        <v>1.5792288485090736E-5</v>
      </c>
      <c r="CR82" s="122">
        <v>1.3695283702899476E-5</v>
      </c>
      <c r="CS82" s="122">
        <v>1.078956075283557E-5</v>
      </c>
      <c r="CT82" s="122">
        <v>8.915380677302364E-6</v>
      </c>
      <c r="CU82" s="122">
        <v>1.0335561342901318E-4</v>
      </c>
      <c r="CV82" s="122">
        <v>4.2632483743434423E-5</v>
      </c>
      <c r="CW82" s="122">
        <v>9.9684978253343446E-5</v>
      </c>
      <c r="CX82" s="122">
        <v>9.6226524050431972E-6</v>
      </c>
      <c r="CY82" s="122">
        <v>5.3228212680326447E-5</v>
      </c>
      <c r="CZ82" s="122">
        <v>2.4793908491029643E-5</v>
      </c>
      <c r="DA82" s="122">
        <v>1.3818098604732778E-5</v>
      </c>
      <c r="DB82" s="122">
        <v>2.2501406232505215E-5</v>
      </c>
      <c r="DC82" s="122">
        <v>3.1147326821081542E-5</v>
      </c>
      <c r="DD82" s="122">
        <v>1.7317228519595943E-5</v>
      </c>
      <c r="DE82" s="122">
        <v>2.2212398573700557E-5</v>
      </c>
      <c r="DF82" s="122">
        <v>1.0440155734727136E-5</v>
      </c>
      <c r="DG82" s="122">
        <v>7.1090868254542548E-5</v>
      </c>
      <c r="DH82" s="122">
        <v>1.003028742055734</v>
      </c>
      <c r="DI82" s="127">
        <v>0.7788404332269131</v>
      </c>
    </row>
    <row r="83" spans="2:113" x14ac:dyDescent="0.15">
      <c r="B83" s="275" t="s">
        <v>483</v>
      </c>
      <c r="C83" s="262" t="s">
        <v>642</v>
      </c>
      <c r="D83" s="123">
        <v>2.8191203246755164E-4</v>
      </c>
      <c r="E83" s="123">
        <v>6.7822978566689019E-4</v>
      </c>
      <c r="F83" s="123">
        <v>1.9897390524484761E-4</v>
      </c>
      <c r="G83" s="123">
        <v>3.2126244308600257E-4</v>
      </c>
      <c r="H83" s="123">
        <v>3.6897435562689468E-4</v>
      </c>
      <c r="I83" s="123">
        <v>0</v>
      </c>
      <c r="J83" s="123">
        <v>1.787728739550279E-4</v>
      </c>
      <c r="K83" s="123">
        <v>5.4817572890510416E-4</v>
      </c>
      <c r="L83" s="123">
        <v>4.0802628893365508E-4</v>
      </c>
      <c r="M83" s="123">
        <v>6.9850471004312918E-4</v>
      </c>
      <c r="N83" s="123">
        <v>0</v>
      </c>
      <c r="O83" s="123">
        <v>2.6378506869040151E-4</v>
      </c>
      <c r="P83" s="123">
        <v>1.8272245115972854E-4</v>
      </c>
      <c r="Q83" s="123">
        <v>4.3245729578519486E-4</v>
      </c>
      <c r="R83" s="123">
        <v>3.6336490130069768E-4</v>
      </c>
      <c r="S83" s="123">
        <v>1.4129770220385855E-3</v>
      </c>
      <c r="T83" s="123">
        <v>6.5288018134615055E-4</v>
      </c>
      <c r="U83" s="123">
        <v>4.3818596440647466E-4</v>
      </c>
      <c r="V83" s="133">
        <v>2.5347782421560061E-4</v>
      </c>
      <c r="W83" s="123">
        <v>1.8071584467276798E-4</v>
      </c>
      <c r="X83" s="123">
        <v>0</v>
      </c>
      <c r="Y83" s="123">
        <v>7.8768846599286584E-6</v>
      </c>
      <c r="Z83" s="123">
        <v>3.8164350817025097E-4</v>
      </c>
      <c r="AA83" s="123">
        <v>5.742578582352881E-6</v>
      </c>
      <c r="AB83" s="123">
        <v>2.8170840127798847E-4</v>
      </c>
      <c r="AC83" s="123">
        <v>3.4178908127465709E-4</v>
      </c>
      <c r="AD83" s="123">
        <v>4.7688501239238832E-7</v>
      </c>
      <c r="AE83" s="123">
        <v>9.3637691313426053E-4</v>
      </c>
      <c r="AF83" s="123">
        <v>1.8066186884916941E-4</v>
      </c>
      <c r="AG83" s="123">
        <v>1.7852062978473003E-4</v>
      </c>
      <c r="AH83" s="123">
        <v>2.1172992510760835E-4</v>
      </c>
      <c r="AI83" s="133">
        <v>4.518030729055101E-4</v>
      </c>
      <c r="AJ83" s="123">
        <v>1.2327045535472469E-3</v>
      </c>
      <c r="AK83" s="123">
        <v>4.5925056797627102E-4</v>
      </c>
      <c r="AL83" s="123">
        <v>4.271594865296334E-4</v>
      </c>
      <c r="AM83" s="123">
        <v>0</v>
      </c>
      <c r="AN83" s="123">
        <v>0</v>
      </c>
      <c r="AO83" s="123">
        <v>7.1261093615728995E-4</v>
      </c>
      <c r="AP83" s="123">
        <v>3.2000343224674157E-4</v>
      </c>
      <c r="AQ83" s="123">
        <v>2.8382514501452385E-4</v>
      </c>
      <c r="AR83" s="123">
        <v>2.8779997788108019E-4</v>
      </c>
      <c r="AS83" s="123">
        <v>2.4527675158418259E-4</v>
      </c>
      <c r="AT83" s="123">
        <v>2.1092238720678489E-4</v>
      </c>
      <c r="AU83" s="123">
        <v>1.799062138418872E-4</v>
      </c>
      <c r="AV83" s="123">
        <v>1.6063130225337069E-4</v>
      </c>
      <c r="AW83" s="123">
        <v>2.0126107034303386E-4</v>
      </c>
      <c r="AX83" s="123">
        <v>2.0737947322690284E-4</v>
      </c>
      <c r="AY83" s="123">
        <v>1.6680342324665225E-4</v>
      </c>
      <c r="AZ83" s="123">
        <v>2.0306065953831461E-4</v>
      </c>
      <c r="BA83" s="123">
        <v>2.007993691854656E-4</v>
      </c>
      <c r="BB83" s="123">
        <v>1.6830403559329172E-4</v>
      </c>
      <c r="BC83" s="123">
        <v>2.3377693549279081E-4</v>
      </c>
      <c r="BD83" s="123">
        <v>1.8250072993389511E-4</v>
      </c>
      <c r="BE83" s="123">
        <v>1.7182795406832287E-4</v>
      </c>
      <c r="BF83" s="123">
        <v>0</v>
      </c>
      <c r="BG83" s="123">
        <v>4.1195683001337384E-4</v>
      </c>
      <c r="BH83" s="123">
        <v>2.0349885914878614E-4</v>
      </c>
      <c r="BI83" s="123">
        <v>2.0152992830829865E-4</v>
      </c>
      <c r="BJ83" s="123">
        <v>1.1364710482818699E-4</v>
      </c>
      <c r="BK83" s="123">
        <v>2.6537652314649807E-4</v>
      </c>
      <c r="BL83" s="133">
        <v>6.7344175704364489E-4</v>
      </c>
      <c r="BM83" s="133">
        <v>3.4457110114785626E-4</v>
      </c>
      <c r="BN83" s="123">
        <v>3.5303972634560907E-4</v>
      </c>
      <c r="BO83" s="123">
        <v>3.5720885471417463E-4</v>
      </c>
      <c r="BP83" s="123">
        <v>3.7230997031744101E-4</v>
      </c>
      <c r="BQ83" s="123">
        <v>4.816735506045291E-5</v>
      </c>
      <c r="BR83" s="123">
        <v>5.1981731489745067E-4</v>
      </c>
      <c r="BS83" s="123">
        <v>1.4023198395654013E-4</v>
      </c>
      <c r="BT83" s="123">
        <v>1.050406254305059E-4</v>
      </c>
      <c r="BU83" s="123">
        <v>7.7308667739834155E-5</v>
      </c>
      <c r="BV83" s="123">
        <v>9.0418945126045935E-5</v>
      </c>
      <c r="BW83" s="123">
        <v>4.499798732174582E-5</v>
      </c>
      <c r="BX83" s="123">
        <v>4.8160000305031682E-5</v>
      </c>
      <c r="BY83" s="123">
        <v>1.3835582382021335E-5</v>
      </c>
      <c r="BZ83" s="123">
        <v>6.0610184152833254E-4</v>
      </c>
      <c r="CA83" s="123">
        <v>3.2736303781830725E-4</v>
      </c>
      <c r="CB83" s="123">
        <v>2.2944894879964043E-4</v>
      </c>
      <c r="CC83" s="123">
        <v>2.8773630855193985E-5</v>
      </c>
      <c r="CD83" s="123">
        <v>3.142190404223728E-5</v>
      </c>
      <c r="CE83" s="123">
        <v>1.0011287462810692</v>
      </c>
      <c r="CF83" s="123">
        <v>6.4107995652302698E-5</v>
      </c>
      <c r="CG83" s="123">
        <v>7.3432738719371506E-5</v>
      </c>
      <c r="CH83" s="123">
        <v>2.5640595753573096E-3</v>
      </c>
      <c r="CI83" s="123">
        <v>6.9095478214441409E-5</v>
      </c>
      <c r="CJ83" s="123">
        <v>9.877727479925874E-5</v>
      </c>
      <c r="CK83" s="123">
        <v>1.5360834538624444E-4</v>
      </c>
      <c r="CL83" s="123">
        <v>6.1160209078198538E-5</v>
      </c>
      <c r="CM83" s="123">
        <v>3.3920417725946878E-4</v>
      </c>
      <c r="CN83" s="123">
        <v>6.8219747632750324E-5</v>
      </c>
      <c r="CO83" s="123">
        <v>8.1933898843332219E-5</v>
      </c>
      <c r="CP83" s="123">
        <v>1.6739303676951658E-4</v>
      </c>
      <c r="CQ83" s="123">
        <v>2.0538517572489578E-4</v>
      </c>
      <c r="CR83" s="123">
        <v>2.0389621691386815E-4</v>
      </c>
      <c r="CS83" s="123">
        <v>1.2078379271074267E-4</v>
      </c>
      <c r="CT83" s="123">
        <v>1.0272302243107144E-4</v>
      </c>
      <c r="CU83" s="123">
        <v>1.8016352622220744E-4</v>
      </c>
      <c r="CV83" s="123">
        <v>8.1207993507101143E-5</v>
      </c>
      <c r="CW83" s="123">
        <v>2.8797555673385801E-4</v>
      </c>
      <c r="CX83" s="123">
        <v>2.1494931399435637E-4</v>
      </c>
      <c r="CY83" s="123">
        <v>6.1808214487987784E-5</v>
      </c>
      <c r="CZ83" s="123">
        <v>2.4731671015384022E-4</v>
      </c>
      <c r="DA83" s="123">
        <v>3.0085834886852954E-4</v>
      </c>
      <c r="DB83" s="123">
        <v>1.106786743942006E-4</v>
      </c>
      <c r="DC83" s="123">
        <v>8.3419874846608956E-5</v>
      </c>
      <c r="DD83" s="123">
        <v>1.3424752349827979E-4</v>
      </c>
      <c r="DE83" s="123">
        <v>1.048040519992935E-4</v>
      </c>
      <c r="DF83" s="123">
        <v>1.1413325817919563E-3</v>
      </c>
      <c r="DG83" s="123">
        <v>5.9322052361772618E-5</v>
      </c>
      <c r="DH83" s="123">
        <v>1.0312158127008701</v>
      </c>
      <c r="DI83" s="128">
        <v>0.80072737364266</v>
      </c>
    </row>
    <row r="84" spans="2:113" x14ac:dyDescent="0.15">
      <c r="B84" s="274" t="s">
        <v>484</v>
      </c>
      <c r="C84" s="261" t="s">
        <v>422</v>
      </c>
      <c r="D84" s="122">
        <v>1.6785023300170104E-3</v>
      </c>
      <c r="E84" s="122">
        <v>3.2493357030975337E-3</v>
      </c>
      <c r="F84" s="122">
        <v>1.0075882443153872E-3</v>
      </c>
      <c r="G84" s="122">
        <v>1.4412480979591365E-3</v>
      </c>
      <c r="H84" s="122">
        <v>1.9368252908242365E-3</v>
      </c>
      <c r="I84" s="122">
        <v>0</v>
      </c>
      <c r="J84" s="122">
        <v>5.9709520949262633E-4</v>
      </c>
      <c r="K84" s="122">
        <v>4.0435244727098328E-3</v>
      </c>
      <c r="L84" s="122">
        <v>2.2083198659023891E-3</v>
      </c>
      <c r="M84" s="122">
        <v>1.4631057617628099E-2</v>
      </c>
      <c r="N84" s="122">
        <v>0</v>
      </c>
      <c r="O84" s="122">
        <v>1.5274697237993679E-3</v>
      </c>
      <c r="P84" s="122">
        <v>1.587793069227109E-3</v>
      </c>
      <c r="Q84" s="122">
        <v>2.0323090828366476E-3</v>
      </c>
      <c r="R84" s="122">
        <v>1.7513820080714232E-3</v>
      </c>
      <c r="S84" s="122">
        <v>7.3361412212340198E-3</v>
      </c>
      <c r="T84" s="122">
        <v>3.1343507776109207E-3</v>
      </c>
      <c r="U84" s="122">
        <v>1.8038957727015226E-3</v>
      </c>
      <c r="V84" s="124">
        <v>3.4018699431491604E-3</v>
      </c>
      <c r="W84" s="122">
        <v>1.9050315338648102E-3</v>
      </c>
      <c r="X84" s="122">
        <v>0</v>
      </c>
      <c r="Y84" s="122">
        <v>3.7004925956073196E-5</v>
      </c>
      <c r="Z84" s="122">
        <v>1.1253496734085734E-3</v>
      </c>
      <c r="AA84" s="122">
        <v>3.0640137278614269E-5</v>
      </c>
      <c r="AB84" s="122">
        <v>1.4136178815954321E-3</v>
      </c>
      <c r="AC84" s="122">
        <v>1.4777005926214354E-3</v>
      </c>
      <c r="AD84" s="122">
        <v>7.4410765289806063E-3</v>
      </c>
      <c r="AE84" s="122">
        <v>4.1295498260689612E-3</v>
      </c>
      <c r="AF84" s="122">
        <v>1.506166022534069E-3</v>
      </c>
      <c r="AG84" s="122">
        <v>9.3041364008834414E-4</v>
      </c>
      <c r="AH84" s="122">
        <v>2.5889981450024314E-3</v>
      </c>
      <c r="AI84" s="124">
        <v>3.3198760272593626E-3</v>
      </c>
      <c r="AJ84" s="122">
        <v>3.5370141131843215E-3</v>
      </c>
      <c r="AK84" s="122">
        <v>4.0030170965198661E-3</v>
      </c>
      <c r="AL84" s="122">
        <v>2.6216295501305387E-3</v>
      </c>
      <c r="AM84" s="122">
        <v>0</v>
      </c>
      <c r="AN84" s="122">
        <v>0</v>
      </c>
      <c r="AO84" s="122">
        <v>3.6788395512837033E-3</v>
      </c>
      <c r="AP84" s="122">
        <v>1.7287677168807921E-3</v>
      </c>
      <c r="AQ84" s="122">
        <v>3.8015415697442811E-3</v>
      </c>
      <c r="AR84" s="122">
        <v>4.1140353394180243E-3</v>
      </c>
      <c r="AS84" s="122">
        <v>1.2632681253191386E-3</v>
      </c>
      <c r="AT84" s="122">
        <v>1.4651810575028775E-3</v>
      </c>
      <c r="AU84" s="122">
        <v>1.104576500309202E-3</v>
      </c>
      <c r="AV84" s="122">
        <v>9.3727119004635077E-4</v>
      </c>
      <c r="AW84" s="122">
        <v>1.4401381756357049E-3</v>
      </c>
      <c r="AX84" s="122">
        <v>1.2725933597939234E-3</v>
      </c>
      <c r="AY84" s="122">
        <v>9.7485404590769533E-4</v>
      </c>
      <c r="AZ84" s="122">
        <v>1.4983748321986319E-3</v>
      </c>
      <c r="BA84" s="122">
        <v>1.3140497404723729E-3</v>
      </c>
      <c r="BB84" s="122">
        <v>1.0256069966574964E-3</v>
      </c>
      <c r="BC84" s="122">
        <v>1.9558299561966081E-3</v>
      </c>
      <c r="BD84" s="122">
        <v>1.1496757567542298E-3</v>
      </c>
      <c r="BE84" s="122">
        <v>1.1010344732937318E-3</v>
      </c>
      <c r="BF84" s="122">
        <v>0</v>
      </c>
      <c r="BG84" s="122">
        <v>1.2505207799367228E-3</v>
      </c>
      <c r="BH84" s="122">
        <v>1.0410475646102616E-3</v>
      </c>
      <c r="BI84" s="122">
        <v>1.1378270385578727E-3</v>
      </c>
      <c r="BJ84" s="122">
        <v>8.5216393973830829E-4</v>
      </c>
      <c r="BK84" s="122">
        <v>1.5146793670539761E-3</v>
      </c>
      <c r="BL84" s="124">
        <v>1.2244618405059192E-2</v>
      </c>
      <c r="BM84" s="124">
        <v>1.2441511195582138E-3</v>
      </c>
      <c r="BN84" s="122">
        <v>1.3492518869107509E-3</v>
      </c>
      <c r="BO84" s="122">
        <v>1.3640050358215206E-3</v>
      </c>
      <c r="BP84" s="122">
        <v>1.4238189159702824E-3</v>
      </c>
      <c r="BQ84" s="122">
        <v>3.0052936608383464E-4</v>
      </c>
      <c r="BR84" s="122">
        <v>1.2182724298991168E-2</v>
      </c>
      <c r="BS84" s="122">
        <v>6.9771444794224135E-4</v>
      </c>
      <c r="BT84" s="122">
        <v>4.4826241324419033E-4</v>
      </c>
      <c r="BU84" s="122">
        <v>4.1151091546932271E-4</v>
      </c>
      <c r="BV84" s="122">
        <v>4.3914997014869023E-4</v>
      </c>
      <c r="BW84" s="122">
        <v>3.3923379008890612E-4</v>
      </c>
      <c r="BX84" s="122">
        <v>3.0471588387665508E-4</v>
      </c>
      <c r="BY84" s="122">
        <v>6.1458089845815947E-5</v>
      </c>
      <c r="BZ84" s="122">
        <v>2.8237259125326496E-4</v>
      </c>
      <c r="CA84" s="122">
        <v>1.8042559400280219E-4</v>
      </c>
      <c r="CB84" s="122">
        <v>8.2965208996693197E-4</v>
      </c>
      <c r="CC84" s="122">
        <v>1.4348961744403609E-4</v>
      </c>
      <c r="CD84" s="122">
        <v>8.2369589436421847E-4</v>
      </c>
      <c r="CE84" s="122">
        <v>2.9168981413075075E-4</v>
      </c>
      <c r="CF84" s="122">
        <v>1.0003092766015278</v>
      </c>
      <c r="CG84" s="122">
        <v>3.6550946301977652E-4</v>
      </c>
      <c r="CH84" s="122">
        <v>1.5261501067842119E-4</v>
      </c>
      <c r="CI84" s="122">
        <v>4.2632397023086363E-4</v>
      </c>
      <c r="CJ84" s="122">
        <v>6.5562010871712416E-4</v>
      </c>
      <c r="CK84" s="122">
        <v>6.9741674830042582E-4</v>
      </c>
      <c r="CL84" s="122">
        <v>5.3113814293041101E-4</v>
      </c>
      <c r="CM84" s="122">
        <v>1.6612910372656704E-3</v>
      </c>
      <c r="CN84" s="122">
        <v>1.097690929574235E-3</v>
      </c>
      <c r="CO84" s="122">
        <v>5.1480670990772693E-4</v>
      </c>
      <c r="CP84" s="122">
        <v>7.7887756649587829E-4</v>
      </c>
      <c r="CQ84" s="122">
        <v>6.0977267151862691E-4</v>
      </c>
      <c r="CR84" s="122">
        <v>1.090542985154516E-3</v>
      </c>
      <c r="CS84" s="122">
        <v>6.1488605416525966E-4</v>
      </c>
      <c r="CT84" s="122">
        <v>5.0729608090070949E-4</v>
      </c>
      <c r="CU84" s="122">
        <v>9.4363617727546219E-4</v>
      </c>
      <c r="CV84" s="122">
        <v>3.5441540134735239E-4</v>
      </c>
      <c r="CW84" s="122">
        <v>6.7970330997107337E-4</v>
      </c>
      <c r="CX84" s="122">
        <v>9.114744437072257E-4</v>
      </c>
      <c r="CY84" s="122">
        <v>3.0322674195065383E-4</v>
      </c>
      <c r="CZ84" s="122">
        <v>1.5272833670475271E-3</v>
      </c>
      <c r="DA84" s="122">
        <v>1.6371666767249584E-3</v>
      </c>
      <c r="DB84" s="122">
        <v>5.7249142147691875E-4</v>
      </c>
      <c r="DC84" s="122">
        <v>3.9578193766902538E-4</v>
      </c>
      <c r="DD84" s="122">
        <v>4.7535917765806216E-4</v>
      </c>
      <c r="DE84" s="122">
        <v>5.2056517631195078E-4</v>
      </c>
      <c r="DF84" s="122">
        <v>4.2214275112757299E-3</v>
      </c>
      <c r="DG84" s="122">
        <v>3.0926563410398799E-4</v>
      </c>
      <c r="DH84" s="122">
        <v>1.1832850023994617</v>
      </c>
      <c r="DI84" s="127">
        <v>0.91880737336687091</v>
      </c>
    </row>
    <row r="85" spans="2:113" x14ac:dyDescent="0.15">
      <c r="B85" s="274" t="s">
        <v>485</v>
      </c>
      <c r="C85" s="261" t="s">
        <v>643</v>
      </c>
      <c r="D85" s="122">
        <v>1.2907618318409928E-2</v>
      </c>
      <c r="E85" s="122">
        <v>3.8217061253453103E-3</v>
      </c>
      <c r="F85" s="122">
        <v>3.4834776565926236E-3</v>
      </c>
      <c r="G85" s="122">
        <v>6.1923090343194778E-3</v>
      </c>
      <c r="H85" s="122">
        <v>2.0640685159286024E-3</v>
      </c>
      <c r="I85" s="122">
        <v>0</v>
      </c>
      <c r="J85" s="122">
        <v>4.2852119005164432E-2</v>
      </c>
      <c r="K85" s="122">
        <v>2.870013782831637E-3</v>
      </c>
      <c r="L85" s="122">
        <v>2.7813567040637379E-3</v>
      </c>
      <c r="M85" s="122">
        <v>3.1557529516014148E-3</v>
      </c>
      <c r="N85" s="122">
        <v>0</v>
      </c>
      <c r="O85" s="122">
        <v>4.486293017867576E-3</v>
      </c>
      <c r="P85" s="122">
        <v>3.3880098994577192E-3</v>
      </c>
      <c r="Q85" s="122">
        <v>5.1357533540983486E-3</v>
      </c>
      <c r="R85" s="122">
        <v>2.9657167990801304E-3</v>
      </c>
      <c r="S85" s="122">
        <v>4.2410675806247517E-3</v>
      </c>
      <c r="T85" s="122">
        <v>1.9438810063300382E-3</v>
      </c>
      <c r="U85" s="122">
        <v>3.650493468414276E-3</v>
      </c>
      <c r="V85" s="124">
        <v>3.6793091246806889E-3</v>
      </c>
      <c r="W85" s="122">
        <v>2.7022809821725174E-3</v>
      </c>
      <c r="X85" s="122">
        <v>0</v>
      </c>
      <c r="Y85" s="122">
        <v>2.2209742324580552E-4</v>
      </c>
      <c r="Z85" s="122">
        <v>6.8675962559717259E-4</v>
      </c>
      <c r="AA85" s="122">
        <v>3.5792981649596393E-4</v>
      </c>
      <c r="AB85" s="122">
        <v>1.4619356620172424E-3</v>
      </c>
      <c r="AC85" s="122">
        <v>2.7521336840893706E-3</v>
      </c>
      <c r="AD85" s="122">
        <v>5.9266450328384166E-5</v>
      </c>
      <c r="AE85" s="122">
        <v>2.3289686020088545E-3</v>
      </c>
      <c r="AF85" s="122">
        <v>1.8048278903605704E-3</v>
      </c>
      <c r="AG85" s="122">
        <v>1.8267002411060953E-3</v>
      </c>
      <c r="AH85" s="122">
        <v>3.2902772763266871E-3</v>
      </c>
      <c r="AI85" s="124">
        <v>6.5284831490117498E-3</v>
      </c>
      <c r="AJ85" s="122">
        <v>9.3179704198545141E-3</v>
      </c>
      <c r="AK85" s="122">
        <v>4.8802334519129457E-3</v>
      </c>
      <c r="AL85" s="122">
        <v>5.3011449764314945E-3</v>
      </c>
      <c r="AM85" s="122">
        <v>0</v>
      </c>
      <c r="AN85" s="122">
        <v>0</v>
      </c>
      <c r="AO85" s="122">
        <v>2.1779303411037705E-3</v>
      </c>
      <c r="AP85" s="122">
        <v>1.3996884906548504E-3</v>
      </c>
      <c r="AQ85" s="122">
        <v>6.0422125772460642E-3</v>
      </c>
      <c r="AR85" s="122">
        <v>1.9017098115722141E-3</v>
      </c>
      <c r="AS85" s="122">
        <v>2.1936308935521791E-3</v>
      </c>
      <c r="AT85" s="122">
        <v>2.2812013543674374E-3</v>
      </c>
      <c r="AU85" s="122">
        <v>1.7834469121417859E-3</v>
      </c>
      <c r="AV85" s="122">
        <v>1.6332775958074538E-3</v>
      </c>
      <c r="AW85" s="122">
        <v>2.6293456506668242E-3</v>
      </c>
      <c r="AX85" s="122">
        <v>1.4654833402805358E-3</v>
      </c>
      <c r="AY85" s="122">
        <v>8.6007643879992216E-4</v>
      </c>
      <c r="AZ85" s="122">
        <v>1.9786447114934227E-3</v>
      </c>
      <c r="BA85" s="122">
        <v>1.3033827731420626E-3</v>
      </c>
      <c r="BB85" s="122">
        <v>1.2551477019808474E-3</v>
      </c>
      <c r="BC85" s="122">
        <v>1.9870808500845822E-3</v>
      </c>
      <c r="BD85" s="122">
        <v>8.1734260963098359E-4</v>
      </c>
      <c r="BE85" s="122">
        <v>2.1542517283324692E-3</v>
      </c>
      <c r="BF85" s="122">
        <v>0</v>
      </c>
      <c r="BG85" s="122">
        <v>5.8199118646747527E-4</v>
      </c>
      <c r="BH85" s="122">
        <v>1.2571497490972429E-3</v>
      </c>
      <c r="BI85" s="122">
        <v>1.2552719644901417E-3</v>
      </c>
      <c r="BJ85" s="122">
        <v>6.670651655221291E-4</v>
      </c>
      <c r="BK85" s="122">
        <v>6.376087833608525E-3</v>
      </c>
      <c r="BL85" s="124">
        <v>1.0779704422371601E-2</v>
      </c>
      <c r="BM85" s="124">
        <v>4.04760712122828E-3</v>
      </c>
      <c r="BN85" s="122">
        <v>4.2695373796599028E-3</v>
      </c>
      <c r="BO85" s="122">
        <v>4.9129711925780884E-3</v>
      </c>
      <c r="BP85" s="122">
        <v>3.1682216451664937E-3</v>
      </c>
      <c r="BQ85" s="122">
        <v>1.1644155673986023E-3</v>
      </c>
      <c r="BR85" s="122">
        <v>2.001540110770045E-3</v>
      </c>
      <c r="BS85" s="122">
        <v>2.4465973115637652E-3</v>
      </c>
      <c r="BT85" s="122">
        <v>4.5321777818281787E-3</v>
      </c>
      <c r="BU85" s="122">
        <v>7.7090166270375824E-3</v>
      </c>
      <c r="BV85" s="122">
        <v>2.1464221803114006E-3</v>
      </c>
      <c r="BW85" s="122">
        <v>1.0686800382949623E-3</v>
      </c>
      <c r="BX85" s="122">
        <v>1.0286428889427206E-3</v>
      </c>
      <c r="BY85" s="122">
        <v>3.528412402288011E-4</v>
      </c>
      <c r="BZ85" s="122">
        <v>3.8185903868939194E-3</v>
      </c>
      <c r="CA85" s="122">
        <v>2.1638715651656305E-2</v>
      </c>
      <c r="CB85" s="122">
        <v>0.10939488896129086</v>
      </c>
      <c r="CC85" s="122">
        <v>9.3997748025282879E-2</v>
      </c>
      <c r="CD85" s="122">
        <v>0.25545098251632842</v>
      </c>
      <c r="CE85" s="122">
        <v>2.9175443716984554E-2</v>
      </c>
      <c r="CF85" s="122">
        <v>7.9672315993299051E-3</v>
      </c>
      <c r="CG85" s="122">
        <v>1.0077202515765957</v>
      </c>
      <c r="CH85" s="122">
        <v>3.0421589863775461E-3</v>
      </c>
      <c r="CI85" s="122">
        <v>2.1398477360538106E-3</v>
      </c>
      <c r="CJ85" s="122">
        <v>2.3322414705235551E-3</v>
      </c>
      <c r="CK85" s="122">
        <v>2.5055481552093174E-3</v>
      </c>
      <c r="CL85" s="122">
        <v>9.6753867745696096E-4</v>
      </c>
      <c r="CM85" s="122">
        <v>4.5152922784821841E-3</v>
      </c>
      <c r="CN85" s="122">
        <v>2.7485350789278186E-3</v>
      </c>
      <c r="CO85" s="122">
        <v>2.7994148175580521E-3</v>
      </c>
      <c r="CP85" s="122">
        <v>1.9586886771669402E-3</v>
      </c>
      <c r="CQ85" s="122">
        <v>1.3965843172679064E-3</v>
      </c>
      <c r="CR85" s="122">
        <v>2.5962553705339043E-3</v>
      </c>
      <c r="CS85" s="122">
        <v>1.670189903171213E-3</v>
      </c>
      <c r="CT85" s="122">
        <v>1.5723327435141314E-3</v>
      </c>
      <c r="CU85" s="122">
        <v>2.8999740980325435E-3</v>
      </c>
      <c r="CV85" s="122">
        <v>4.2807252340869165E-3</v>
      </c>
      <c r="CW85" s="122">
        <v>2.9444703832567339E-3</v>
      </c>
      <c r="CX85" s="122">
        <v>1.7550212485590896E-3</v>
      </c>
      <c r="CY85" s="122">
        <v>1.3609120491902627E-3</v>
      </c>
      <c r="CZ85" s="122">
        <v>2.9821993131311144E-2</v>
      </c>
      <c r="DA85" s="122">
        <v>4.9855317770172731E-3</v>
      </c>
      <c r="DB85" s="122">
        <v>4.0012717721159509E-3</v>
      </c>
      <c r="DC85" s="122">
        <v>8.0215283609590092E-3</v>
      </c>
      <c r="DD85" s="122">
        <v>2.4277163102859765E-3</v>
      </c>
      <c r="DE85" s="122">
        <v>5.8030077626960606E-3</v>
      </c>
      <c r="DF85" s="122">
        <v>2.6758266882513843E-3</v>
      </c>
      <c r="DG85" s="122">
        <v>1.35356997910306E-2</v>
      </c>
      <c r="DH85" s="122">
        <v>1.8906919104365922</v>
      </c>
      <c r="DI85" s="127">
        <v>1.4681008079639182</v>
      </c>
    </row>
    <row r="86" spans="2:113" x14ac:dyDescent="0.15">
      <c r="B86" s="274" t="s">
        <v>486</v>
      </c>
      <c r="C86" s="261" t="s">
        <v>644</v>
      </c>
      <c r="D86" s="122">
        <v>3.4289301143515738E-4</v>
      </c>
      <c r="E86" s="122">
        <v>3.0311115453770111E-4</v>
      </c>
      <c r="F86" s="122">
        <v>4.3451052821915297E-4</v>
      </c>
      <c r="G86" s="122">
        <v>2.8666477746891391E-4</v>
      </c>
      <c r="H86" s="122">
        <v>2.2226914194787404E-4</v>
      </c>
      <c r="I86" s="122">
        <v>0</v>
      </c>
      <c r="J86" s="122">
        <v>1.2125053032885774E-3</v>
      </c>
      <c r="K86" s="122">
        <v>3.2284312891171129E-4</v>
      </c>
      <c r="L86" s="122">
        <v>4.2841121784129634E-4</v>
      </c>
      <c r="M86" s="122">
        <v>1.9655314927406425E-4</v>
      </c>
      <c r="N86" s="122">
        <v>0</v>
      </c>
      <c r="O86" s="122">
        <v>2.6340164702654543E-4</v>
      </c>
      <c r="P86" s="122">
        <v>5.4045485652043943E-4</v>
      </c>
      <c r="Q86" s="122">
        <v>3.5964778707453401E-4</v>
      </c>
      <c r="R86" s="122">
        <v>4.645931264836698E-4</v>
      </c>
      <c r="S86" s="122">
        <v>4.1279110990214199E-4</v>
      </c>
      <c r="T86" s="122">
        <v>3.756517757787036E-4</v>
      </c>
      <c r="U86" s="122">
        <v>4.5153598376979119E-4</v>
      </c>
      <c r="V86" s="124">
        <v>2.7697037453885167E-4</v>
      </c>
      <c r="W86" s="122">
        <v>3.4642492476613575E-4</v>
      </c>
      <c r="X86" s="122">
        <v>0</v>
      </c>
      <c r="Y86" s="122">
        <v>7.8201731303573571E-5</v>
      </c>
      <c r="Z86" s="122">
        <v>1.6681356518286939E-4</v>
      </c>
      <c r="AA86" s="122">
        <v>9.9470441576694435E-5</v>
      </c>
      <c r="AB86" s="122">
        <v>4.0647948958658233E-4</v>
      </c>
      <c r="AC86" s="122">
        <v>3.8287352751509155E-4</v>
      </c>
      <c r="AD86" s="122">
        <v>7.5025946023132943E-6</v>
      </c>
      <c r="AE86" s="122">
        <v>4.0211235739287976E-4</v>
      </c>
      <c r="AF86" s="122">
        <v>3.1525105432459274E-4</v>
      </c>
      <c r="AG86" s="122">
        <v>3.7015111265074023E-4</v>
      </c>
      <c r="AH86" s="122">
        <v>2.1015055173315202E-4</v>
      </c>
      <c r="AI86" s="124">
        <v>2.763387631090692E-4</v>
      </c>
      <c r="AJ86" s="122">
        <v>4.7713993025893912E-4</v>
      </c>
      <c r="AK86" s="122">
        <v>4.3639174244777367E-4</v>
      </c>
      <c r="AL86" s="122">
        <v>4.3072898537580804E-4</v>
      </c>
      <c r="AM86" s="122">
        <v>0</v>
      </c>
      <c r="AN86" s="122">
        <v>0</v>
      </c>
      <c r="AO86" s="122">
        <v>3.4867509042501134E-4</v>
      </c>
      <c r="AP86" s="122">
        <v>1.8510181436378749E-4</v>
      </c>
      <c r="AQ86" s="122">
        <v>3.8652426568721595E-4</v>
      </c>
      <c r="AR86" s="122">
        <v>2.3879920982358444E-4</v>
      </c>
      <c r="AS86" s="122">
        <v>3.1478800623037552E-4</v>
      </c>
      <c r="AT86" s="122">
        <v>2.9336683967707742E-4</v>
      </c>
      <c r="AU86" s="122">
        <v>3.2238642922385017E-4</v>
      </c>
      <c r="AV86" s="122">
        <v>3.4871138411965842E-4</v>
      </c>
      <c r="AW86" s="122">
        <v>3.6534149188650547E-4</v>
      </c>
      <c r="AX86" s="122">
        <v>2.680899494625316E-4</v>
      </c>
      <c r="AY86" s="122">
        <v>2.7111852157654052E-4</v>
      </c>
      <c r="AZ86" s="122">
        <v>3.0811715237001022E-4</v>
      </c>
      <c r="BA86" s="122">
        <v>3.8689036933187382E-4</v>
      </c>
      <c r="BB86" s="122">
        <v>2.512725020567862E-4</v>
      </c>
      <c r="BC86" s="122">
        <v>2.6940340917134403E-4</v>
      </c>
      <c r="BD86" s="122">
        <v>2.7505306589501323E-4</v>
      </c>
      <c r="BE86" s="122">
        <v>2.0434631678494409E-4</v>
      </c>
      <c r="BF86" s="122">
        <v>0</v>
      </c>
      <c r="BG86" s="122">
        <v>9.0324392737796058E-5</v>
      </c>
      <c r="BH86" s="122">
        <v>2.1136513648699134E-4</v>
      </c>
      <c r="BI86" s="122">
        <v>3.2991435854624283E-4</v>
      </c>
      <c r="BJ86" s="122">
        <v>2.4151688844400239E-4</v>
      </c>
      <c r="BK86" s="122">
        <v>4.6735984715871854E-4</v>
      </c>
      <c r="BL86" s="124">
        <v>1.0417147841530184E-3</v>
      </c>
      <c r="BM86" s="124">
        <v>4.8928888566210067E-4</v>
      </c>
      <c r="BN86" s="122">
        <v>9.2056065174943183E-4</v>
      </c>
      <c r="BO86" s="122">
        <v>7.3731350340007821E-4</v>
      </c>
      <c r="BP86" s="122">
        <v>6.7972118514308358E-4</v>
      </c>
      <c r="BQ86" s="122">
        <v>1.0723295156117522E-3</v>
      </c>
      <c r="BR86" s="122">
        <v>3.2777137029387231E-3</v>
      </c>
      <c r="BS86" s="122">
        <v>1.0328499587641292E-3</v>
      </c>
      <c r="BT86" s="122">
        <v>1.5481796613052922E-3</v>
      </c>
      <c r="BU86" s="122">
        <v>1.4014733196107401E-3</v>
      </c>
      <c r="BV86" s="122">
        <v>6.3171974931872741E-3</v>
      </c>
      <c r="BW86" s="122">
        <v>9.6902858056413792E-4</v>
      </c>
      <c r="BX86" s="122">
        <v>9.676166293409559E-4</v>
      </c>
      <c r="BY86" s="122">
        <v>4.2574092708861418E-4</v>
      </c>
      <c r="BZ86" s="122">
        <v>1.2733449649886689E-3</v>
      </c>
      <c r="CA86" s="122">
        <v>4.8579589434910489E-4</v>
      </c>
      <c r="CB86" s="122">
        <v>8.3249298456338318E-4</v>
      </c>
      <c r="CC86" s="122">
        <v>4.8839569705296719E-4</v>
      </c>
      <c r="CD86" s="122">
        <v>4.5107355632213167E-4</v>
      </c>
      <c r="CE86" s="122">
        <v>2.6373404223397484E-3</v>
      </c>
      <c r="CF86" s="122">
        <v>1.008579195502869E-3</v>
      </c>
      <c r="CG86" s="122">
        <v>7.9876226179316577E-4</v>
      </c>
      <c r="CH86" s="122">
        <v>1.0123346381685809</v>
      </c>
      <c r="CI86" s="122">
        <v>3.1163447834231528E-3</v>
      </c>
      <c r="CJ86" s="122">
        <v>2.5648412530093171E-3</v>
      </c>
      <c r="CK86" s="122">
        <v>1.0103266163725183E-3</v>
      </c>
      <c r="CL86" s="122">
        <v>1.9660492505796608E-3</v>
      </c>
      <c r="CM86" s="122">
        <v>2.829182970937118E-3</v>
      </c>
      <c r="CN86" s="122">
        <v>3.1988049823410553E-3</v>
      </c>
      <c r="CO86" s="122">
        <v>1.191107359413298E-3</v>
      </c>
      <c r="CP86" s="122">
        <v>5.691911911709902E-3</v>
      </c>
      <c r="CQ86" s="122">
        <v>4.9501797332700726E-4</v>
      </c>
      <c r="CR86" s="122">
        <v>3.354656051869923E-3</v>
      </c>
      <c r="CS86" s="122">
        <v>3.1609442221862166E-3</v>
      </c>
      <c r="CT86" s="122">
        <v>1.4134061979322527E-3</v>
      </c>
      <c r="CU86" s="122">
        <v>4.4946247320385799E-3</v>
      </c>
      <c r="CV86" s="122">
        <v>1.8545184874527068E-3</v>
      </c>
      <c r="CW86" s="122">
        <v>1.4096055937371228E-3</v>
      </c>
      <c r="CX86" s="122">
        <v>1.1475940905129982E-3</v>
      </c>
      <c r="CY86" s="122">
        <v>1.2733295455052815E-3</v>
      </c>
      <c r="CZ86" s="122">
        <v>1.6587178282328121E-3</v>
      </c>
      <c r="DA86" s="122">
        <v>8.6688115019610686E-4</v>
      </c>
      <c r="DB86" s="122">
        <v>1.67674896234918E-3</v>
      </c>
      <c r="DC86" s="122">
        <v>9.3328384343271498E-4</v>
      </c>
      <c r="DD86" s="122">
        <v>1.5634962634316378E-3</v>
      </c>
      <c r="DE86" s="122">
        <v>1.7314547506443341E-3</v>
      </c>
      <c r="DF86" s="122">
        <v>3.3086386297858126E-4</v>
      </c>
      <c r="DG86" s="122">
        <v>8.6060433290848317E-4</v>
      </c>
      <c r="DH86" s="122">
        <v>1.1086647742478395</v>
      </c>
      <c r="DI86" s="127">
        <v>0.86086561319159649</v>
      </c>
    </row>
    <row r="87" spans="2:113" x14ac:dyDescent="0.15">
      <c r="B87" s="274" t="s">
        <v>487</v>
      </c>
      <c r="C87" s="261" t="s">
        <v>645</v>
      </c>
      <c r="D87" s="122">
        <v>1.9321412526957719E-3</v>
      </c>
      <c r="E87" s="122">
        <v>1.3243888026796121E-3</v>
      </c>
      <c r="F87" s="122">
        <v>2.6245690430111899E-3</v>
      </c>
      <c r="G87" s="122">
        <v>3.4921689682740212E-3</v>
      </c>
      <c r="H87" s="122">
        <v>2.2282271917978343E-3</v>
      </c>
      <c r="I87" s="122">
        <v>0</v>
      </c>
      <c r="J87" s="122">
        <v>4.4800844212987898E-3</v>
      </c>
      <c r="K87" s="122">
        <v>2.8138484732065554E-3</v>
      </c>
      <c r="L87" s="122">
        <v>2.3819163832663787E-3</v>
      </c>
      <c r="M87" s="122">
        <v>1.7475889052317672E-3</v>
      </c>
      <c r="N87" s="122">
        <v>0</v>
      </c>
      <c r="O87" s="122">
        <v>3.1567962846380049E-3</v>
      </c>
      <c r="P87" s="122">
        <v>3.5291771236249546E-3</v>
      </c>
      <c r="Q87" s="122">
        <v>2.5348079804233862E-3</v>
      </c>
      <c r="R87" s="122">
        <v>3.019863854900242E-3</v>
      </c>
      <c r="S87" s="122">
        <v>2.927211467729441E-3</v>
      </c>
      <c r="T87" s="122">
        <v>2.676837915172424E-3</v>
      </c>
      <c r="U87" s="122">
        <v>3.3135104042488778E-3</v>
      </c>
      <c r="V87" s="124">
        <v>1.8502726681693946E-3</v>
      </c>
      <c r="W87" s="122">
        <v>1.4007084464302646E-3</v>
      </c>
      <c r="X87" s="122">
        <v>0</v>
      </c>
      <c r="Y87" s="122">
        <v>4.6067113879253189E-4</v>
      </c>
      <c r="Z87" s="122">
        <v>8.1981801002615963E-4</v>
      </c>
      <c r="AA87" s="122">
        <v>6.9080308475407478E-4</v>
      </c>
      <c r="AB87" s="122">
        <v>1.0152480720084603E-2</v>
      </c>
      <c r="AC87" s="122">
        <v>2.8245032721252185E-3</v>
      </c>
      <c r="AD87" s="122">
        <v>2.7139103148587428E-5</v>
      </c>
      <c r="AE87" s="122">
        <v>3.1026649973352732E-3</v>
      </c>
      <c r="AF87" s="122">
        <v>2.2033084965118175E-3</v>
      </c>
      <c r="AG87" s="122">
        <v>2.4205298007041569E-3</v>
      </c>
      <c r="AH87" s="122">
        <v>2.1376281166141419E-3</v>
      </c>
      <c r="AI87" s="124">
        <v>3.5517407779455342E-3</v>
      </c>
      <c r="AJ87" s="122">
        <v>3.2100688443550906E-3</v>
      </c>
      <c r="AK87" s="122">
        <v>2.309449113593807E-3</v>
      </c>
      <c r="AL87" s="122">
        <v>2.6955665957410784E-3</v>
      </c>
      <c r="AM87" s="122">
        <v>0</v>
      </c>
      <c r="AN87" s="122">
        <v>0</v>
      </c>
      <c r="AO87" s="122">
        <v>1.8357989424137697E-3</v>
      </c>
      <c r="AP87" s="122">
        <v>1.6169453697996708E-3</v>
      </c>
      <c r="AQ87" s="122">
        <v>1.5646844402744766E-3</v>
      </c>
      <c r="AR87" s="122">
        <v>1.6570907024855215E-3</v>
      </c>
      <c r="AS87" s="122">
        <v>2.0571744592236363E-3</v>
      </c>
      <c r="AT87" s="122">
        <v>1.9534485737275702E-3</v>
      </c>
      <c r="AU87" s="122">
        <v>2.421563371266732E-3</v>
      </c>
      <c r="AV87" s="122">
        <v>2.5800901120824993E-3</v>
      </c>
      <c r="AW87" s="122">
        <v>2.6111658212939477E-3</v>
      </c>
      <c r="AX87" s="122">
        <v>2.0469577566126123E-3</v>
      </c>
      <c r="AY87" s="122">
        <v>1.8095329348926654E-3</v>
      </c>
      <c r="AZ87" s="122">
        <v>2.2377136101176653E-3</v>
      </c>
      <c r="BA87" s="122">
        <v>2.7532475315509416E-3</v>
      </c>
      <c r="BB87" s="122">
        <v>1.7645695303262965E-3</v>
      </c>
      <c r="BC87" s="122">
        <v>1.8857705482480634E-3</v>
      </c>
      <c r="BD87" s="122">
        <v>2.0475532148152118E-3</v>
      </c>
      <c r="BE87" s="122">
        <v>1.4697089766591009E-3</v>
      </c>
      <c r="BF87" s="122">
        <v>0</v>
      </c>
      <c r="BG87" s="122">
        <v>1.2739560754285659E-3</v>
      </c>
      <c r="BH87" s="122">
        <v>1.5830824789678552E-3</v>
      </c>
      <c r="BI87" s="122">
        <v>1.9416243348830912E-3</v>
      </c>
      <c r="BJ87" s="122">
        <v>1.5426816935181758E-3</v>
      </c>
      <c r="BK87" s="122">
        <v>3.1922753493209871E-3</v>
      </c>
      <c r="BL87" s="124">
        <v>2.440411709535325E-3</v>
      </c>
      <c r="BM87" s="124">
        <v>7.4600438677589111E-3</v>
      </c>
      <c r="BN87" s="122">
        <v>7.4122595260337513E-3</v>
      </c>
      <c r="BO87" s="122">
        <v>7.3946735826142269E-3</v>
      </c>
      <c r="BP87" s="122">
        <v>7.3917655524593142E-3</v>
      </c>
      <c r="BQ87" s="122">
        <v>2.1441845102318125E-3</v>
      </c>
      <c r="BR87" s="122">
        <v>2.8303917656336249E-3</v>
      </c>
      <c r="BS87" s="122">
        <v>3.8161796460293787E-3</v>
      </c>
      <c r="BT87" s="122">
        <v>7.7036481744957551E-3</v>
      </c>
      <c r="BU87" s="122">
        <v>1.5003973029958671E-2</v>
      </c>
      <c r="BV87" s="122">
        <v>1.6501615385312321E-2</v>
      </c>
      <c r="BW87" s="122">
        <v>6.7245913594866221E-3</v>
      </c>
      <c r="BX87" s="122">
        <v>5.8005452406348877E-3</v>
      </c>
      <c r="BY87" s="122">
        <v>1.2744447455401593E-3</v>
      </c>
      <c r="BZ87" s="122">
        <v>6.4370748844112561E-3</v>
      </c>
      <c r="CA87" s="122">
        <v>3.9474294561922668E-3</v>
      </c>
      <c r="CB87" s="122">
        <v>3.6002968944530036E-3</v>
      </c>
      <c r="CC87" s="122">
        <v>1.6763086455061154E-3</v>
      </c>
      <c r="CD87" s="122">
        <v>5.5082822667588995E-3</v>
      </c>
      <c r="CE87" s="122">
        <v>7.9619310178616655E-3</v>
      </c>
      <c r="CF87" s="122">
        <v>3.6483291809252271E-3</v>
      </c>
      <c r="CG87" s="122">
        <v>3.6015460571943068E-3</v>
      </c>
      <c r="CH87" s="122">
        <v>3.8916230523784105E-3</v>
      </c>
      <c r="CI87" s="122">
        <v>1.281639614171785</v>
      </c>
      <c r="CJ87" s="122">
        <v>5.7962793680029399E-2</v>
      </c>
      <c r="CK87" s="122">
        <v>1.8593123566412607E-2</v>
      </c>
      <c r="CL87" s="122">
        <v>4.0274586417294415E-2</v>
      </c>
      <c r="CM87" s="122">
        <v>1.1514576412293356E-2</v>
      </c>
      <c r="CN87" s="122">
        <v>8.4756161200123144E-3</v>
      </c>
      <c r="CO87" s="122">
        <v>1.9661847382351173E-3</v>
      </c>
      <c r="CP87" s="122">
        <v>1.9779537985081221E-2</v>
      </c>
      <c r="CQ87" s="122">
        <v>3.6505017300085137E-3</v>
      </c>
      <c r="CR87" s="122">
        <v>9.8489124989963733E-3</v>
      </c>
      <c r="CS87" s="122">
        <v>1.0172957132431977E-2</v>
      </c>
      <c r="CT87" s="122">
        <v>4.1036147315856829E-3</v>
      </c>
      <c r="CU87" s="122">
        <v>1.6007914744665341E-2</v>
      </c>
      <c r="CV87" s="122">
        <v>6.7261175708494773E-3</v>
      </c>
      <c r="CW87" s="122">
        <v>2.4485059582894219E-2</v>
      </c>
      <c r="CX87" s="122">
        <v>4.6523212716068829E-3</v>
      </c>
      <c r="CY87" s="122">
        <v>5.2583134645787181E-3</v>
      </c>
      <c r="CZ87" s="122">
        <v>1.0011861382792905E-2</v>
      </c>
      <c r="DA87" s="122">
        <v>9.1510129407583671E-3</v>
      </c>
      <c r="DB87" s="122">
        <v>1.135999203270165E-2</v>
      </c>
      <c r="DC87" s="122">
        <v>4.2047727113840245E-3</v>
      </c>
      <c r="DD87" s="122">
        <v>8.0478961499933534E-3</v>
      </c>
      <c r="DE87" s="122">
        <v>6.7080982954494618E-3</v>
      </c>
      <c r="DF87" s="122">
        <v>3.1215762554682586E-3</v>
      </c>
      <c r="DG87" s="122">
        <v>1.8378807463873822E-2</v>
      </c>
      <c r="DH87" s="122">
        <v>1.8581544400890282</v>
      </c>
      <c r="DI87" s="127">
        <v>1.4428358315588885</v>
      </c>
    </row>
    <row r="88" spans="2:113" x14ac:dyDescent="0.15">
      <c r="B88" s="275" t="s">
        <v>488</v>
      </c>
      <c r="C88" s="262" t="s">
        <v>426</v>
      </c>
      <c r="D88" s="123">
        <v>3.4939167697099587E-4</v>
      </c>
      <c r="E88" s="123">
        <v>1.6521579276791869E-4</v>
      </c>
      <c r="F88" s="123">
        <v>2.6013931059704347E-4</v>
      </c>
      <c r="G88" s="123">
        <v>8.6120890205262197E-4</v>
      </c>
      <c r="H88" s="123">
        <v>3.5475690647967416E-4</v>
      </c>
      <c r="I88" s="123">
        <v>0</v>
      </c>
      <c r="J88" s="123">
        <v>6.5679158077670309E-4</v>
      </c>
      <c r="K88" s="123">
        <v>9.5810445244975755E-4</v>
      </c>
      <c r="L88" s="123">
        <v>6.302039986185835E-3</v>
      </c>
      <c r="M88" s="123">
        <v>2.4872503367137422E-4</v>
      </c>
      <c r="N88" s="123">
        <v>0</v>
      </c>
      <c r="O88" s="123">
        <v>2.673887006240273E-4</v>
      </c>
      <c r="P88" s="123">
        <v>8.3353651588651445E-4</v>
      </c>
      <c r="Q88" s="123">
        <v>4.2582089181672598E-4</v>
      </c>
      <c r="R88" s="123">
        <v>8.5367630046710144E-4</v>
      </c>
      <c r="S88" s="123">
        <v>3.3898705295093401E-4</v>
      </c>
      <c r="T88" s="123">
        <v>4.0616537908689203E-4</v>
      </c>
      <c r="U88" s="123">
        <v>3.4537985205726929E-4</v>
      </c>
      <c r="V88" s="133">
        <v>5.3668890467679442E-4</v>
      </c>
      <c r="W88" s="123">
        <v>4.9278782098842271E-4</v>
      </c>
      <c r="X88" s="123">
        <v>0</v>
      </c>
      <c r="Y88" s="123">
        <v>6.2431350066263492E-5</v>
      </c>
      <c r="Z88" s="123">
        <v>1.3451821995232919E-4</v>
      </c>
      <c r="AA88" s="123">
        <v>9.8291449160458838E-5</v>
      </c>
      <c r="AB88" s="123">
        <v>5.8035979857275349E-3</v>
      </c>
      <c r="AC88" s="123">
        <v>3.3674818984811812E-3</v>
      </c>
      <c r="AD88" s="123">
        <v>4.1207411496040652E-6</v>
      </c>
      <c r="AE88" s="123">
        <v>2.3286932085467412E-4</v>
      </c>
      <c r="AF88" s="123">
        <v>7.2092634359002534E-4</v>
      </c>
      <c r="AG88" s="123">
        <v>5.4828809836971588E-4</v>
      </c>
      <c r="AH88" s="123">
        <v>4.8934224804324613E-4</v>
      </c>
      <c r="AI88" s="133">
        <v>3.1707642272820841E-4</v>
      </c>
      <c r="AJ88" s="123">
        <v>3.5460066682954162E-4</v>
      </c>
      <c r="AK88" s="123">
        <v>9.0826446212238332E-4</v>
      </c>
      <c r="AL88" s="123">
        <v>5.9001489163996112E-4</v>
      </c>
      <c r="AM88" s="123">
        <v>0</v>
      </c>
      <c r="AN88" s="123">
        <v>0</v>
      </c>
      <c r="AO88" s="123">
        <v>3.4118048479685843E-4</v>
      </c>
      <c r="AP88" s="123">
        <v>2.0046589595484001E-4</v>
      </c>
      <c r="AQ88" s="123">
        <v>4.3201298757669648E-4</v>
      </c>
      <c r="AR88" s="123">
        <v>2.7972641258708304E-4</v>
      </c>
      <c r="AS88" s="123">
        <v>3.8417148432973142E-4</v>
      </c>
      <c r="AT88" s="123">
        <v>3.450295107309552E-4</v>
      </c>
      <c r="AU88" s="123">
        <v>5.9420774582901565E-4</v>
      </c>
      <c r="AV88" s="123">
        <v>4.7699105238721101E-4</v>
      </c>
      <c r="AW88" s="123">
        <v>7.2098808331607972E-4</v>
      </c>
      <c r="AX88" s="123">
        <v>4.6219232999674791E-4</v>
      </c>
      <c r="AY88" s="123">
        <v>3.9482379146534903E-4</v>
      </c>
      <c r="AZ88" s="123">
        <v>5.7696467814858331E-4</v>
      </c>
      <c r="BA88" s="123">
        <v>1.1369851214032408E-3</v>
      </c>
      <c r="BB88" s="123">
        <v>4.8205698153756105E-4</v>
      </c>
      <c r="BC88" s="123">
        <v>4.1888367588895531E-4</v>
      </c>
      <c r="BD88" s="123">
        <v>6.2130708600776296E-4</v>
      </c>
      <c r="BE88" s="123">
        <v>6.3742388302164238E-4</v>
      </c>
      <c r="BF88" s="123">
        <v>0</v>
      </c>
      <c r="BG88" s="123">
        <v>8.4472141743734813E-4</v>
      </c>
      <c r="BH88" s="123">
        <v>5.4483398036646021E-4</v>
      </c>
      <c r="BI88" s="123">
        <v>3.7627398849714508E-4</v>
      </c>
      <c r="BJ88" s="123">
        <v>4.1104412027121346E-4</v>
      </c>
      <c r="BK88" s="123">
        <v>1.0832238351840043E-3</v>
      </c>
      <c r="BL88" s="133">
        <v>5.0452140264568401E-4</v>
      </c>
      <c r="BM88" s="133">
        <v>5.8461885640716357E-4</v>
      </c>
      <c r="BN88" s="123">
        <v>3.6057307320500265E-4</v>
      </c>
      <c r="BO88" s="123">
        <v>5.0464535259175361E-4</v>
      </c>
      <c r="BP88" s="123">
        <v>4.9773127349571746E-4</v>
      </c>
      <c r="BQ88" s="123">
        <v>8.3593847707178653E-4</v>
      </c>
      <c r="BR88" s="123">
        <v>1.5645066637341805E-3</v>
      </c>
      <c r="BS88" s="123">
        <v>1.3554896355058492E-3</v>
      </c>
      <c r="BT88" s="123">
        <v>6.4056747830029681E-4</v>
      </c>
      <c r="BU88" s="123">
        <v>1.6079399760773848E-3</v>
      </c>
      <c r="BV88" s="123">
        <v>3.8412790657716832E-3</v>
      </c>
      <c r="BW88" s="123">
        <v>2.5068818110615698E-3</v>
      </c>
      <c r="BX88" s="123">
        <v>2.3856397991310271E-3</v>
      </c>
      <c r="BY88" s="123">
        <v>2.909586114741509E-4</v>
      </c>
      <c r="BZ88" s="123">
        <v>1.1836078775016778E-3</v>
      </c>
      <c r="CA88" s="123">
        <v>5.6951841048756091E-4</v>
      </c>
      <c r="CB88" s="123">
        <v>8.4393384068074534E-4</v>
      </c>
      <c r="CC88" s="123">
        <v>4.28999717868829E-4</v>
      </c>
      <c r="CD88" s="123">
        <v>1.5854470350146117E-3</v>
      </c>
      <c r="CE88" s="123">
        <v>7.4815981726839161E-4</v>
      </c>
      <c r="CF88" s="123">
        <v>5.5395420035913678E-4</v>
      </c>
      <c r="CG88" s="123">
        <v>1.5135743397440234E-3</v>
      </c>
      <c r="CH88" s="123">
        <v>2.9161125912916111E-4</v>
      </c>
      <c r="CI88" s="123">
        <v>3.3756121186429432E-3</v>
      </c>
      <c r="CJ88" s="123">
        <v>1.0332148870130593</v>
      </c>
      <c r="CK88" s="123">
        <v>1.7637537220688722E-3</v>
      </c>
      <c r="CL88" s="123">
        <v>3.6132765672352352E-3</v>
      </c>
      <c r="CM88" s="123">
        <v>3.9786138879083898E-3</v>
      </c>
      <c r="CN88" s="123">
        <v>4.1540025961350118E-4</v>
      </c>
      <c r="CO88" s="123">
        <v>6.8781940774443359E-4</v>
      </c>
      <c r="CP88" s="123">
        <v>6.4145791109372174E-4</v>
      </c>
      <c r="CQ88" s="123">
        <v>4.9555661577145517E-4</v>
      </c>
      <c r="CR88" s="123">
        <v>7.0892736134121231E-4</v>
      </c>
      <c r="CS88" s="123">
        <v>5.2830658133805905E-4</v>
      </c>
      <c r="CT88" s="123">
        <v>5.7118321958918707E-4</v>
      </c>
      <c r="CU88" s="123">
        <v>1.2273773767245476E-3</v>
      </c>
      <c r="CV88" s="123">
        <v>2.8526292165019129E-3</v>
      </c>
      <c r="CW88" s="123">
        <v>0.28452591208087441</v>
      </c>
      <c r="CX88" s="123">
        <v>5.3770523092086043E-4</v>
      </c>
      <c r="CY88" s="123">
        <v>1.7444184466117955E-3</v>
      </c>
      <c r="CZ88" s="123">
        <v>4.8482872147369164E-3</v>
      </c>
      <c r="DA88" s="123">
        <v>4.4176923597302785E-3</v>
      </c>
      <c r="DB88" s="123">
        <v>5.9963070821981252E-3</v>
      </c>
      <c r="DC88" s="123">
        <v>2.7792115597936075E-3</v>
      </c>
      <c r="DD88" s="123">
        <v>7.338810579549087E-4</v>
      </c>
      <c r="DE88" s="123">
        <v>1.2519094148368414E-3</v>
      </c>
      <c r="DF88" s="123">
        <v>3.9015465350976971E-4</v>
      </c>
      <c r="DG88" s="123">
        <v>6.1937082841151282E-3</v>
      </c>
      <c r="DH88" s="123">
        <v>1.4327482243243985</v>
      </c>
      <c r="DI88" s="128">
        <v>1.1125127336340082</v>
      </c>
    </row>
    <row r="89" spans="2:113" x14ac:dyDescent="0.15">
      <c r="B89" s="274" t="s">
        <v>489</v>
      </c>
      <c r="C89" s="261" t="s">
        <v>427</v>
      </c>
      <c r="D89" s="122">
        <v>1.3931407606285235E-3</v>
      </c>
      <c r="E89" s="122">
        <v>9.4555966646091218E-4</v>
      </c>
      <c r="F89" s="122">
        <v>2.138812076344589E-3</v>
      </c>
      <c r="G89" s="122">
        <v>5.1775978721027051E-4</v>
      </c>
      <c r="H89" s="122">
        <v>5.1019891564317436E-4</v>
      </c>
      <c r="I89" s="122">
        <v>0</v>
      </c>
      <c r="J89" s="122">
        <v>1.4197782794106136E-3</v>
      </c>
      <c r="K89" s="122">
        <v>1.0537813238889774E-3</v>
      </c>
      <c r="L89" s="122">
        <v>1.2805093334229349E-3</v>
      </c>
      <c r="M89" s="122">
        <v>6.5606605147334909E-4</v>
      </c>
      <c r="N89" s="122">
        <v>0</v>
      </c>
      <c r="O89" s="122">
        <v>7.2165265466506482E-4</v>
      </c>
      <c r="P89" s="122">
        <v>9.3448962151908039E-4</v>
      </c>
      <c r="Q89" s="122">
        <v>7.9580264725290944E-4</v>
      </c>
      <c r="R89" s="122">
        <v>7.2431311225698591E-4</v>
      </c>
      <c r="S89" s="122">
        <v>1.188719071285546E-3</v>
      </c>
      <c r="T89" s="122">
        <v>7.9181623450976771E-4</v>
      </c>
      <c r="U89" s="122">
        <v>8.5782052073381438E-4</v>
      </c>
      <c r="V89" s="124">
        <v>1.4164582999228756E-3</v>
      </c>
      <c r="W89" s="122">
        <v>1.1176703140988061E-3</v>
      </c>
      <c r="X89" s="122">
        <v>0</v>
      </c>
      <c r="Y89" s="122">
        <v>1.7015107138202033E-4</v>
      </c>
      <c r="Z89" s="122">
        <v>5.8273960310121684E-4</v>
      </c>
      <c r="AA89" s="122">
        <v>3.0309571413367621E-4</v>
      </c>
      <c r="AB89" s="122">
        <v>2.2693503191851395E-3</v>
      </c>
      <c r="AC89" s="122">
        <v>1.5645812925632226E-3</v>
      </c>
      <c r="AD89" s="122">
        <v>2.0689609247025294E-5</v>
      </c>
      <c r="AE89" s="122">
        <v>5.0388459748036414E-4</v>
      </c>
      <c r="AF89" s="122">
        <v>8.0742196549378519E-4</v>
      </c>
      <c r="AG89" s="122">
        <v>7.3236441765428843E-4</v>
      </c>
      <c r="AH89" s="122">
        <v>1.9955294693629819E-3</v>
      </c>
      <c r="AI89" s="124">
        <v>1.0307756776788668E-3</v>
      </c>
      <c r="AJ89" s="122">
        <v>1.0578283295679903E-3</v>
      </c>
      <c r="AK89" s="122">
        <v>1.9042567183555879E-3</v>
      </c>
      <c r="AL89" s="122">
        <v>1.3433451412364331E-3</v>
      </c>
      <c r="AM89" s="122">
        <v>0</v>
      </c>
      <c r="AN89" s="122">
        <v>0</v>
      </c>
      <c r="AO89" s="122">
        <v>1.5623503949966217E-3</v>
      </c>
      <c r="AP89" s="122">
        <v>9.7462202162731655E-4</v>
      </c>
      <c r="AQ89" s="122">
        <v>9.1409580613901066E-4</v>
      </c>
      <c r="AR89" s="122">
        <v>6.5393403052393842E-4</v>
      </c>
      <c r="AS89" s="122">
        <v>2.9387514680913971E-3</v>
      </c>
      <c r="AT89" s="122">
        <v>9.5314410296318535E-4</v>
      </c>
      <c r="AU89" s="122">
        <v>1.2501533963476038E-3</v>
      </c>
      <c r="AV89" s="122">
        <v>1.6566381271059347E-3</v>
      </c>
      <c r="AW89" s="122">
        <v>1.1514182368239072E-3</v>
      </c>
      <c r="AX89" s="122">
        <v>8.153414834977281E-4</v>
      </c>
      <c r="AY89" s="122">
        <v>1.2969028336451301E-3</v>
      </c>
      <c r="AZ89" s="122">
        <v>2.5521802731484026E-3</v>
      </c>
      <c r="BA89" s="122">
        <v>4.6843449557683184E-4</v>
      </c>
      <c r="BB89" s="122">
        <v>3.2766567338854118E-3</v>
      </c>
      <c r="BC89" s="122">
        <v>1.4255280613058158E-3</v>
      </c>
      <c r="BD89" s="122">
        <v>1.2792561581315229E-3</v>
      </c>
      <c r="BE89" s="122">
        <v>9.1089486932234114E-3</v>
      </c>
      <c r="BF89" s="122">
        <v>0</v>
      </c>
      <c r="BG89" s="122">
        <v>3.247576257136196E-4</v>
      </c>
      <c r="BH89" s="122">
        <v>6.2650655750946858E-4</v>
      </c>
      <c r="BI89" s="122">
        <v>1.0714676305891508E-3</v>
      </c>
      <c r="BJ89" s="122">
        <v>8.6225893888778444E-4</v>
      </c>
      <c r="BK89" s="122">
        <v>1.1521278167017127E-3</v>
      </c>
      <c r="BL89" s="124">
        <v>7.94817950202647E-4</v>
      </c>
      <c r="BM89" s="124">
        <v>9.9756267003319908E-4</v>
      </c>
      <c r="BN89" s="122">
        <v>1.0208048374631608E-3</v>
      </c>
      <c r="BO89" s="122">
        <v>1.2155042578200499E-3</v>
      </c>
      <c r="BP89" s="122">
        <v>1.2577361318322066E-3</v>
      </c>
      <c r="BQ89" s="122">
        <v>3.7413874118912096E-3</v>
      </c>
      <c r="BR89" s="122">
        <v>3.2224944240970802E-3</v>
      </c>
      <c r="BS89" s="122">
        <v>8.7216418690803516E-3</v>
      </c>
      <c r="BT89" s="122">
        <v>1.3650820755338497E-3</v>
      </c>
      <c r="BU89" s="122">
        <v>3.7973396543578338E-3</v>
      </c>
      <c r="BV89" s="122">
        <v>9.1065830763668639E-3</v>
      </c>
      <c r="BW89" s="122">
        <v>1.8216459225483554E-3</v>
      </c>
      <c r="BX89" s="122">
        <v>1.6954632258340961E-3</v>
      </c>
      <c r="BY89" s="122">
        <v>6.1884643417049984E-4</v>
      </c>
      <c r="BZ89" s="122">
        <v>1.0413774728814764E-3</v>
      </c>
      <c r="CA89" s="122">
        <v>1.0370481017347179E-3</v>
      </c>
      <c r="CB89" s="122">
        <v>1.7908206623536262E-3</v>
      </c>
      <c r="CC89" s="122">
        <v>1.1519215852636698E-3</v>
      </c>
      <c r="CD89" s="122">
        <v>2.6827634311033682E-3</v>
      </c>
      <c r="CE89" s="122">
        <v>1.4165835413606155E-3</v>
      </c>
      <c r="CF89" s="122">
        <v>2.7813190710317044E-3</v>
      </c>
      <c r="CG89" s="122">
        <v>5.1260268811778587E-3</v>
      </c>
      <c r="CH89" s="122">
        <v>6.8839077784593869E-4</v>
      </c>
      <c r="CI89" s="122">
        <v>6.3638008235690916E-3</v>
      </c>
      <c r="CJ89" s="122">
        <v>2.2263802223072438E-3</v>
      </c>
      <c r="CK89" s="122">
        <v>1.0064644739767399</v>
      </c>
      <c r="CL89" s="122">
        <v>1.2415065177602004E-2</v>
      </c>
      <c r="CM89" s="122">
        <v>4.411469619151012E-3</v>
      </c>
      <c r="CN89" s="122">
        <v>3.183611541986018E-3</v>
      </c>
      <c r="CO89" s="122">
        <v>1.2870180408500727E-3</v>
      </c>
      <c r="CP89" s="122">
        <v>7.3022261882507676E-3</v>
      </c>
      <c r="CQ89" s="122">
        <v>1.6781433859197829E-3</v>
      </c>
      <c r="CR89" s="122">
        <v>3.0520841859624196E-3</v>
      </c>
      <c r="CS89" s="122">
        <v>1.7827627802572774E-3</v>
      </c>
      <c r="CT89" s="122">
        <v>6.570408961246233E-4</v>
      </c>
      <c r="CU89" s="122">
        <v>7.1509948053303379E-3</v>
      </c>
      <c r="CV89" s="122">
        <v>3.9018745657400061E-3</v>
      </c>
      <c r="CW89" s="122">
        <v>2.5693569589257852E-3</v>
      </c>
      <c r="CX89" s="122">
        <v>7.67631315128324E-4</v>
      </c>
      <c r="CY89" s="122">
        <v>3.3980526100868343E-3</v>
      </c>
      <c r="CZ89" s="122">
        <v>4.2050215659195115E-3</v>
      </c>
      <c r="DA89" s="122">
        <v>9.9346257225052656E-4</v>
      </c>
      <c r="DB89" s="122">
        <v>7.8111262739515453E-4</v>
      </c>
      <c r="DC89" s="122">
        <v>2.4436028947211275E-3</v>
      </c>
      <c r="DD89" s="122">
        <v>6.4536217494646369E-4</v>
      </c>
      <c r="DE89" s="122">
        <v>1.841232994577119E-3</v>
      </c>
      <c r="DF89" s="122">
        <v>8.4900938614393092E-4</v>
      </c>
      <c r="DG89" s="122">
        <v>1.590006931675213E-3</v>
      </c>
      <c r="DH89" s="122">
        <v>1.2081197971911508</v>
      </c>
      <c r="DI89" s="127">
        <v>0.93809130963276299</v>
      </c>
    </row>
    <row r="90" spans="2:113" x14ac:dyDescent="0.15">
      <c r="B90" s="274" t="s">
        <v>490</v>
      </c>
      <c r="C90" s="261" t="s">
        <v>646</v>
      </c>
      <c r="D90" s="122">
        <v>2.4040532395745804E-4</v>
      </c>
      <c r="E90" s="122">
        <v>1.3443797119001621E-4</v>
      </c>
      <c r="F90" s="122">
        <v>2.2253848805448169E-4</v>
      </c>
      <c r="G90" s="122">
        <v>2.5892026734434528E-4</v>
      </c>
      <c r="H90" s="122">
        <v>2.0557319793488725E-4</v>
      </c>
      <c r="I90" s="122">
        <v>0</v>
      </c>
      <c r="J90" s="122">
        <v>3.3138344949414349E-4</v>
      </c>
      <c r="K90" s="122">
        <v>4.5146014571175662E-4</v>
      </c>
      <c r="L90" s="122">
        <v>1.0135721244079747E-3</v>
      </c>
      <c r="M90" s="122">
        <v>1.8143210032064126E-4</v>
      </c>
      <c r="N90" s="122">
        <v>0</v>
      </c>
      <c r="O90" s="122">
        <v>1.9667796430028158E-4</v>
      </c>
      <c r="P90" s="122">
        <v>3.230019526544666E-4</v>
      </c>
      <c r="Q90" s="122">
        <v>2.553366012228965E-4</v>
      </c>
      <c r="R90" s="122">
        <v>3.3862293571173288E-4</v>
      </c>
      <c r="S90" s="122">
        <v>3.5149196247879854E-4</v>
      </c>
      <c r="T90" s="122">
        <v>2.5026601273987704E-4</v>
      </c>
      <c r="U90" s="122">
        <v>2.5214504595462119E-4</v>
      </c>
      <c r="V90" s="124">
        <v>2.2016575347882415E-4</v>
      </c>
      <c r="W90" s="122">
        <v>2.3405084242584707E-4</v>
      </c>
      <c r="X90" s="122">
        <v>0</v>
      </c>
      <c r="Y90" s="122">
        <v>6.9199663394290347E-5</v>
      </c>
      <c r="Z90" s="122">
        <v>2.8648227740930241E-4</v>
      </c>
      <c r="AA90" s="122">
        <v>1.1259885749301927E-4</v>
      </c>
      <c r="AB90" s="122">
        <v>1.2997426140588201E-3</v>
      </c>
      <c r="AC90" s="122">
        <v>7.943861199678371E-4</v>
      </c>
      <c r="AD90" s="122">
        <v>2.9302113596296722E-6</v>
      </c>
      <c r="AE90" s="122">
        <v>1.7549233366054257E-4</v>
      </c>
      <c r="AF90" s="122">
        <v>2.9758525798368639E-4</v>
      </c>
      <c r="AG90" s="122">
        <v>2.431686256082226E-4</v>
      </c>
      <c r="AH90" s="122">
        <v>2.5849615772889395E-4</v>
      </c>
      <c r="AI90" s="124">
        <v>2.4228176420164877E-4</v>
      </c>
      <c r="AJ90" s="122">
        <v>2.6779582034471293E-4</v>
      </c>
      <c r="AK90" s="122">
        <v>6.1405084526496305E-4</v>
      </c>
      <c r="AL90" s="122">
        <v>3.8108344281248562E-4</v>
      </c>
      <c r="AM90" s="122">
        <v>0</v>
      </c>
      <c r="AN90" s="122">
        <v>0</v>
      </c>
      <c r="AO90" s="122">
        <v>2.0128258440821768E-4</v>
      </c>
      <c r="AP90" s="122">
        <v>1.3960743060965886E-4</v>
      </c>
      <c r="AQ90" s="122">
        <v>1.7541099954606937E-4</v>
      </c>
      <c r="AR90" s="122">
        <v>1.486987390115479E-4</v>
      </c>
      <c r="AS90" s="122">
        <v>1.9180022168439987E-4</v>
      </c>
      <c r="AT90" s="122">
        <v>1.8116943544433826E-4</v>
      </c>
      <c r="AU90" s="122">
        <v>4.5173848004610381E-4</v>
      </c>
      <c r="AV90" s="122">
        <v>2.6682202882883662E-4</v>
      </c>
      <c r="AW90" s="122">
        <v>2.5812811245966831E-4</v>
      </c>
      <c r="AX90" s="122">
        <v>2.7727057666531314E-4</v>
      </c>
      <c r="AY90" s="122">
        <v>2.2720897262656139E-4</v>
      </c>
      <c r="AZ90" s="122">
        <v>2.6036640796899913E-4</v>
      </c>
      <c r="BA90" s="122">
        <v>3.6151516435633645E-4</v>
      </c>
      <c r="BB90" s="122">
        <v>2.1845720501750585E-4</v>
      </c>
      <c r="BC90" s="122">
        <v>2.5309320681904542E-4</v>
      </c>
      <c r="BD90" s="122">
        <v>2.6823726293556861E-4</v>
      </c>
      <c r="BE90" s="122">
        <v>2.4197382300171664E-4</v>
      </c>
      <c r="BF90" s="122">
        <v>0</v>
      </c>
      <c r="BG90" s="122">
        <v>2.6280772485912833E-4</v>
      </c>
      <c r="BH90" s="122">
        <v>2.0356756726606852E-4</v>
      </c>
      <c r="BI90" s="122">
        <v>1.9747215318062763E-4</v>
      </c>
      <c r="BJ90" s="122">
        <v>1.9531262649268559E-4</v>
      </c>
      <c r="BK90" s="122">
        <v>4.4286648601235144E-4</v>
      </c>
      <c r="BL90" s="124">
        <v>2.4732088025948237E-4</v>
      </c>
      <c r="BM90" s="124">
        <v>3.4175668593402445E-4</v>
      </c>
      <c r="BN90" s="122">
        <v>2.8877748968224011E-4</v>
      </c>
      <c r="BO90" s="122">
        <v>3.67219975011289E-4</v>
      </c>
      <c r="BP90" s="122">
        <v>2.9885330622367149E-4</v>
      </c>
      <c r="BQ90" s="122">
        <v>3.1884908522852883E-4</v>
      </c>
      <c r="BR90" s="122">
        <v>3.2388801676618847E-4</v>
      </c>
      <c r="BS90" s="122">
        <v>4.9706398559334788E-4</v>
      </c>
      <c r="BT90" s="122">
        <v>3.0002468198326351E-4</v>
      </c>
      <c r="BU90" s="122">
        <v>2.4689014735857938E-3</v>
      </c>
      <c r="BV90" s="122">
        <v>1.254851104630284E-3</v>
      </c>
      <c r="BW90" s="122">
        <v>4.9935655020174816E-4</v>
      </c>
      <c r="BX90" s="122">
        <v>5.6078156431230966E-4</v>
      </c>
      <c r="BY90" s="122">
        <v>9.4428128275033632E-5</v>
      </c>
      <c r="BZ90" s="122">
        <v>4.7798376048899499E-4</v>
      </c>
      <c r="CA90" s="122">
        <v>3.1735332275715638E-4</v>
      </c>
      <c r="CB90" s="122">
        <v>4.806347697915002E-4</v>
      </c>
      <c r="CC90" s="122">
        <v>1.8802008255388981E-4</v>
      </c>
      <c r="CD90" s="122">
        <v>3.7248504285007552E-4</v>
      </c>
      <c r="CE90" s="122">
        <v>6.5965228849138263E-4</v>
      </c>
      <c r="CF90" s="122">
        <v>3.9391042331374693E-4</v>
      </c>
      <c r="CG90" s="122">
        <v>4.6734522446359342E-4</v>
      </c>
      <c r="CH90" s="122">
        <v>4.0175088608216628E-4</v>
      </c>
      <c r="CI90" s="122">
        <v>5.4515153911813552E-3</v>
      </c>
      <c r="CJ90" s="122">
        <v>3.012538505121341E-3</v>
      </c>
      <c r="CK90" s="122">
        <v>3.5445667734382491E-3</v>
      </c>
      <c r="CL90" s="122">
        <v>1.0195094051325579</v>
      </c>
      <c r="CM90" s="122">
        <v>1.9822509939525072E-3</v>
      </c>
      <c r="CN90" s="122">
        <v>5.9480144567715669E-4</v>
      </c>
      <c r="CO90" s="122">
        <v>2.3598532915023953E-4</v>
      </c>
      <c r="CP90" s="122">
        <v>6.1919426177311783E-4</v>
      </c>
      <c r="CQ90" s="122">
        <v>2.3580711767135716E-4</v>
      </c>
      <c r="CR90" s="122">
        <v>5.1837791897688644E-4</v>
      </c>
      <c r="CS90" s="122">
        <v>3.9649890457580891E-4</v>
      </c>
      <c r="CT90" s="122">
        <v>2.0987640544976592E-4</v>
      </c>
      <c r="CU90" s="122">
        <v>4.815444388661822E-4</v>
      </c>
      <c r="CV90" s="122">
        <v>1.448958621283437E-3</v>
      </c>
      <c r="CW90" s="122">
        <v>3.6211835491526734E-2</v>
      </c>
      <c r="CX90" s="122">
        <v>5.279250890544582E-4</v>
      </c>
      <c r="CY90" s="122">
        <v>1.8276231857806511E-3</v>
      </c>
      <c r="CZ90" s="122">
        <v>1.4303121769601533E-3</v>
      </c>
      <c r="DA90" s="122">
        <v>1.769862877686604E-3</v>
      </c>
      <c r="DB90" s="122">
        <v>1.1497990216905209E-3</v>
      </c>
      <c r="DC90" s="122">
        <v>5.3682743633208909E-4</v>
      </c>
      <c r="DD90" s="122">
        <v>7.9650162902293478E-4</v>
      </c>
      <c r="DE90" s="122">
        <v>4.4634582772599138E-4</v>
      </c>
      <c r="DF90" s="122">
        <v>4.6312355009920405E-4</v>
      </c>
      <c r="DG90" s="122">
        <v>3.6714883992646536E-3</v>
      </c>
      <c r="DH90" s="122">
        <v>1.11462575799321</v>
      </c>
      <c r="DI90" s="127">
        <v>0.86549424940912667</v>
      </c>
    </row>
    <row r="91" spans="2:113" x14ac:dyDescent="0.15">
      <c r="B91" s="274" t="s">
        <v>491</v>
      </c>
      <c r="C91" s="261" t="s">
        <v>647</v>
      </c>
      <c r="D91" s="122">
        <v>9.5674489028217105E-4</v>
      </c>
      <c r="E91" s="122">
        <v>8.2422656913683386E-4</v>
      </c>
      <c r="F91" s="122">
        <v>2.0414522708584099E-3</v>
      </c>
      <c r="G91" s="122">
        <v>1.0190310714479835E-3</v>
      </c>
      <c r="H91" s="122">
        <v>9.4036758383923412E-4</v>
      </c>
      <c r="I91" s="122">
        <v>0</v>
      </c>
      <c r="J91" s="122">
        <v>1.926917935956374E-3</v>
      </c>
      <c r="K91" s="122">
        <v>1.5609721264540108E-3</v>
      </c>
      <c r="L91" s="122">
        <v>4.6822676904965691E-3</v>
      </c>
      <c r="M91" s="122">
        <v>4.788245932477634E-4</v>
      </c>
      <c r="N91" s="122">
        <v>0</v>
      </c>
      <c r="O91" s="122">
        <v>1.2272341638399423E-3</v>
      </c>
      <c r="P91" s="122">
        <v>2.2952379691674411E-3</v>
      </c>
      <c r="Q91" s="122">
        <v>1.1706098340706866E-3</v>
      </c>
      <c r="R91" s="122">
        <v>1.5214207098548666E-3</v>
      </c>
      <c r="S91" s="122">
        <v>7.4273478498974215E-4</v>
      </c>
      <c r="T91" s="122">
        <v>9.5185528955374777E-4</v>
      </c>
      <c r="U91" s="122">
        <v>1.5607521267529722E-3</v>
      </c>
      <c r="V91" s="124">
        <v>4.0421703810327985E-3</v>
      </c>
      <c r="W91" s="122">
        <v>1.1389357188869257E-3</v>
      </c>
      <c r="X91" s="122">
        <v>0</v>
      </c>
      <c r="Y91" s="122">
        <v>1.0930350707788563E-4</v>
      </c>
      <c r="Z91" s="122">
        <v>2.3959718091828811E-4</v>
      </c>
      <c r="AA91" s="122">
        <v>1.6945570299707271E-4</v>
      </c>
      <c r="AB91" s="122">
        <v>4.9845996962094852E-3</v>
      </c>
      <c r="AC91" s="122">
        <v>2.9030220764295726E-3</v>
      </c>
      <c r="AD91" s="122">
        <v>1.9341903982298176E-5</v>
      </c>
      <c r="AE91" s="122">
        <v>1.0380856140019563E-3</v>
      </c>
      <c r="AF91" s="122">
        <v>8.8289448641794342E-4</v>
      </c>
      <c r="AG91" s="122">
        <v>1.4028729207338779E-3</v>
      </c>
      <c r="AH91" s="122">
        <v>1.1704461658253421E-3</v>
      </c>
      <c r="AI91" s="124">
        <v>4.8176606302137925E-4</v>
      </c>
      <c r="AJ91" s="122">
        <v>8.9713603110143727E-4</v>
      </c>
      <c r="AK91" s="122">
        <v>1.9770972808313566E-3</v>
      </c>
      <c r="AL91" s="122">
        <v>1.5232660908452739E-3</v>
      </c>
      <c r="AM91" s="122">
        <v>0</v>
      </c>
      <c r="AN91" s="122">
        <v>0</v>
      </c>
      <c r="AO91" s="122">
        <v>6.0539708189406936E-4</v>
      </c>
      <c r="AP91" s="122">
        <v>4.9812247075792888E-4</v>
      </c>
      <c r="AQ91" s="122">
        <v>9.0249469619609318E-4</v>
      </c>
      <c r="AR91" s="122">
        <v>7.3020383955767806E-4</v>
      </c>
      <c r="AS91" s="122">
        <v>8.4246720472051231E-4</v>
      </c>
      <c r="AT91" s="122">
        <v>7.9168750617580213E-4</v>
      </c>
      <c r="AU91" s="122">
        <v>1.0517240718880456E-3</v>
      </c>
      <c r="AV91" s="122">
        <v>8.979086207046358E-4</v>
      </c>
      <c r="AW91" s="122">
        <v>1.3333548760404515E-3</v>
      </c>
      <c r="AX91" s="122">
        <v>1.3023779306229411E-3</v>
      </c>
      <c r="AY91" s="122">
        <v>1.2966050070555228E-3</v>
      </c>
      <c r="AZ91" s="122">
        <v>1.3223384302435337E-3</v>
      </c>
      <c r="BA91" s="122">
        <v>1.5576188373885914E-3</v>
      </c>
      <c r="BB91" s="122">
        <v>1.3638649851437975E-3</v>
      </c>
      <c r="BC91" s="122">
        <v>1.1855942178522086E-3</v>
      </c>
      <c r="BD91" s="122">
        <v>1.3700970237606046E-3</v>
      </c>
      <c r="BE91" s="122">
        <v>1.7735052240872638E-3</v>
      </c>
      <c r="BF91" s="122">
        <v>0</v>
      </c>
      <c r="BG91" s="122">
        <v>6.1147473253790391E-4</v>
      </c>
      <c r="BH91" s="122">
        <v>6.4851845506489804E-4</v>
      </c>
      <c r="BI91" s="122">
        <v>7.406957390846202E-4</v>
      </c>
      <c r="BJ91" s="122">
        <v>8.7263045628290046E-4</v>
      </c>
      <c r="BK91" s="122">
        <v>2.0527863746427066E-3</v>
      </c>
      <c r="BL91" s="124">
        <v>1.8949831883150305E-3</v>
      </c>
      <c r="BM91" s="124">
        <v>1.7836751756152211E-3</v>
      </c>
      <c r="BN91" s="122">
        <v>1.4968095603055767E-3</v>
      </c>
      <c r="BO91" s="122">
        <v>1.7948400543045155E-3</v>
      </c>
      <c r="BP91" s="122">
        <v>1.5098331250288945E-3</v>
      </c>
      <c r="BQ91" s="122">
        <v>1.3381925273843491E-3</v>
      </c>
      <c r="BR91" s="122">
        <v>1.6006003927261771E-3</v>
      </c>
      <c r="BS91" s="122">
        <v>2.7161867375228854E-3</v>
      </c>
      <c r="BT91" s="122">
        <v>1.4619339745648549E-3</v>
      </c>
      <c r="BU91" s="122">
        <v>2.8738043725414701E-3</v>
      </c>
      <c r="BV91" s="122">
        <v>4.9047292518876904E-3</v>
      </c>
      <c r="BW91" s="122">
        <v>2.5234142381437637E-3</v>
      </c>
      <c r="BX91" s="122">
        <v>2.3345481471945869E-3</v>
      </c>
      <c r="BY91" s="122">
        <v>3.7841749155055995E-4</v>
      </c>
      <c r="BZ91" s="122">
        <v>2.4721576214354604E-3</v>
      </c>
      <c r="CA91" s="122">
        <v>1.4473765393584084E-3</v>
      </c>
      <c r="CB91" s="122">
        <v>1.1064767857951749E-3</v>
      </c>
      <c r="CC91" s="122">
        <v>5.9116846181534431E-4</v>
      </c>
      <c r="CD91" s="122">
        <v>2.4591351945948341E-3</v>
      </c>
      <c r="CE91" s="122">
        <v>2.9624304892808106E-3</v>
      </c>
      <c r="CF91" s="122">
        <v>2.6001460817228652E-3</v>
      </c>
      <c r="CG91" s="122">
        <v>1.8638845052755873E-3</v>
      </c>
      <c r="CH91" s="122">
        <v>2.5140795367348326E-3</v>
      </c>
      <c r="CI91" s="122">
        <v>5.743655424777741E-3</v>
      </c>
      <c r="CJ91" s="122">
        <v>0.12780562264235326</v>
      </c>
      <c r="CK91" s="122">
        <v>5.1819659557632101E-3</v>
      </c>
      <c r="CL91" s="122">
        <v>7.4183294571859622E-3</v>
      </c>
      <c r="CM91" s="122">
        <v>1.0406784634943764</v>
      </c>
      <c r="CN91" s="122">
        <v>4.8373501077557937E-3</v>
      </c>
      <c r="CO91" s="122">
        <v>3.9145595352605925E-3</v>
      </c>
      <c r="CP91" s="122">
        <v>1.1624123900103207E-2</v>
      </c>
      <c r="CQ91" s="122">
        <v>2.4806272977488429E-3</v>
      </c>
      <c r="CR91" s="122">
        <v>4.6526255757780785E-3</v>
      </c>
      <c r="CS91" s="122">
        <v>7.4861743266161932E-3</v>
      </c>
      <c r="CT91" s="122">
        <v>1.7363747691993519E-3</v>
      </c>
      <c r="CU91" s="122">
        <v>1.6036405634821064E-2</v>
      </c>
      <c r="CV91" s="122">
        <v>2.8126998895803739E-3</v>
      </c>
      <c r="CW91" s="122">
        <v>0.17181072555865673</v>
      </c>
      <c r="CX91" s="122">
        <v>9.9429971837150933E-4</v>
      </c>
      <c r="CY91" s="122">
        <v>4.1347387887130452E-3</v>
      </c>
      <c r="CZ91" s="122">
        <v>4.5863101751617277E-3</v>
      </c>
      <c r="DA91" s="122">
        <v>3.2290245279094445E-3</v>
      </c>
      <c r="DB91" s="122">
        <v>5.3773462721073556E-3</v>
      </c>
      <c r="DC91" s="122">
        <v>1.4485522181675136E-2</v>
      </c>
      <c r="DD91" s="122">
        <v>3.0329828641039829E-3</v>
      </c>
      <c r="DE91" s="122">
        <v>2.995354057704003E-3</v>
      </c>
      <c r="DF91" s="122">
        <v>7.5907567434404263E-4</v>
      </c>
      <c r="DG91" s="122">
        <v>1.979803973428531E-3</v>
      </c>
      <c r="DH91" s="122">
        <v>1.5730550934685588</v>
      </c>
      <c r="DI91" s="127">
        <v>1.2214594249571142</v>
      </c>
    </row>
    <row r="92" spans="2:113" x14ac:dyDescent="0.15">
      <c r="B92" s="274" t="s">
        <v>492</v>
      </c>
      <c r="C92" s="261" t="s">
        <v>431</v>
      </c>
      <c r="D92" s="122">
        <v>7.8187214113149307E-4</v>
      </c>
      <c r="E92" s="122">
        <v>1.0097142269371665E-4</v>
      </c>
      <c r="F92" s="122">
        <v>1.5696744045049771E-4</v>
      </c>
      <c r="G92" s="122">
        <v>8.3469147940497997E-5</v>
      </c>
      <c r="H92" s="122">
        <v>1.0743685933968434E-3</v>
      </c>
      <c r="I92" s="122">
        <v>0</v>
      </c>
      <c r="J92" s="122">
        <v>4.6884658748753272E-4</v>
      </c>
      <c r="K92" s="122">
        <v>2.932212388327076E-4</v>
      </c>
      <c r="L92" s="122">
        <v>2.3586214330498004E-4</v>
      </c>
      <c r="M92" s="122">
        <v>2.5630753175797202E-4</v>
      </c>
      <c r="N92" s="122">
        <v>0</v>
      </c>
      <c r="O92" s="122">
        <v>1.7714993239774935E-4</v>
      </c>
      <c r="P92" s="122">
        <v>2.7263541228521001E-4</v>
      </c>
      <c r="Q92" s="122">
        <v>4.8388804275104551E-4</v>
      </c>
      <c r="R92" s="122">
        <v>1.7433574941843453E-4</v>
      </c>
      <c r="S92" s="122">
        <v>1.9773946097360271E-4</v>
      </c>
      <c r="T92" s="122">
        <v>1.9601979708986795E-4</v>
      </c>
      <c r="U92" s="122">
        <v>2.0272980415972659E-4</v>
      </c>
      <c r="V92" s="124">
        <v>9.149618551229386E-5</v>
      </c>
      <c r="W92" s="122">
        <v>1.3064911770681019E-4</v>
      </c>
      <c r="X92" s="122">
        <v>0</v>
      </c>
      <c r="Y92" s="122">
        <v>2.4680031070006649E-5</v>
      </c>
      <c r="Z92" s="122">
        <v>1.2447588244714967E-4</v>
      </c>
      <c r="AA92" s="122">
        <v>2.8037545971944988E-5</v>
      </c>
      <c r="AB92" s="122">
        <v>9.611511045821439E-5</v>
      </c>
      <c r="AC92" s="122">
        <v>2.0665790036378395E-4</v>
      </c>
      <c r="AD92" s="122">
        <v>2.3699450108615485E-6</v>
      </c>
      <c r="AE92" s="122">
        <v>1.3364145768969308E-3</v>
      </c>
      <c r="AF92" s="122">
        <v>1.4551650438436245E-4</v>
      </c>
      <c r="AG92" s="122">
        <v>4.1257482359842055E-4</v>
      </c>
      <c r="AH92" s="122">
        <v>3.3911519144033913E-4</v>
      </c>
      <c r="AI92" s="124">
        <v>6.0581194750863388E-4</v>
      </c>
      <c r="AJ92" s="122">
        <v>8.4619670012644024E-4</v>
      </c>
      <c r="AK92" s="122">
        <v>1.7230599174632174E-4</v>
      </c>
      <c r="AL92" s="122">
        <v>1.0533007321168956E-3</v>
      </c>
      <c r="AM92" s="122">
        <v>0</v>
      </c>
      <c r="AN92" s="122">
        <v>0</v>
      </c>
      <c r="AO92" s="122">
        <v>1.0750542125474774E-3</v>
      </c>
      <c r="AP92" s="122">
        <v>5.6513016662405663E-4</v>
      </c>
      <c r="AQ92" s="122">
        <v>4.2933242517348593E-4</v>
      </c>
      <c r="AR92" s="122">
        <v>3.1306005327212303E-4</v>
      </c>
      <c r="AS92" s="122">
        <v>2.5590458048389071E-4</v>
      </c>
      <c r="AT92" s="122">
        <v>4.2000445729704948E-4</v>
      </c>
      <c r="AU92" s="122">
        <v>5.5899209315970642E-4</v>
      </c>
      <c r="AV92" s="122">
        <v>4.3498602496690951E-4</v>
      </c>
      <c r="AW92" s="122">
        <v>2.334659644840979E-4</v>
      </c>
      <c r="AX92" s="122">
        <v>1.9165689934777213E-4</v>
      </c>
      <c r="AY92" s="122">
        <v>8.8270008612902634E-5</v>
      </c>
      <c r="AZ92" s="122">
        <v>2.1358398327606042E-4</v>
      </c>
      <c r="BA92" s="122">
        <v>7.678277303465869E-5</v>
      </c>
      <c r="BB92" s="122">
        <v>8.9719511106075133E-5</v>
      </c>
      <c r="BC92" s="122">
        <v>3.8212460639064789E-4</v>
      </c>
      <c r="BD92" s="122">
        <v>1.1403898093885693E-4</v>
      </c>
      <c r="BE92" s="122">
        <v>1.5311735267550575E-4</v>
      </c>
      <c r="BF92" s="122">
        <v>0</v>
      </c>
      <c r="BG92" s="122">
        <v>6.6328039821925209E-5</v>
      </c>
      <c r="BH92" s="122">
        <v>7.8600987552544961E-5</v>
      </c>
      <c r="BI92" s="122">
        <v>3.5638223557261592E-4</v>
      </c>
      <c r="BJ92" s="122">
        <v>4.1302644617093016E-4</v>
      </c>
      <c r="BK92" s="122">
        <v>1.8486907113715394E-4</v>
      </c>
      <c r="BL92" s="124">
        <v>2.4148954220606388E-4</v>
      </c>
      <c r="BM92" s="124">
        <v>9.5911785013314335E-4</v>
      </c>
      <c r="BN92" s="122">
        <v>1.228153051335529E-3</v>
      </c>
      <c r="BO92" s="122">
        <v>9.3982140490103336E-4</v>
      </c>
      <c r="BP92" s="122">
        <v>1.0471585901077358E-3</v>
      </c>
      <c r="BQ92" s="122">
        <v>3.2483725988057715E-4</v>
      </c>
      <c r="BR92" s="122">
        <v>2.6318903051671615E-4</v>
      </c>
      <c r="BS92" s="122">
        <v>6.6498951895703181E-4</v>
      </c>
      <c r="BT92" s="122">
        <v>5.7866625492743119E-4</v>
      </c>
      <c r="BU92" s="122">
        <v>3.6906663752100222E-4</v>
      </c>
      <c r="BV92" s="122">
        <v>7.8388110934435892E-4</v>
      </c>
      <c r="BW92" s="122">
        <v>7.8995247096316887E-4</v>
      </c>
      <c r="BX92" s="122">
        <v>6.5650947371898353E-4</v>
      </c>
      <c r="BY92" s="122">
        <v>8.8042490322184948E-5</v>
      </c>
      <c r="BZ92" s="122">
        <v>4.9915625830530418E-4</v>
      </c>
      <c r="CA92" s="122">
        <v>1.6940521851225296E-4</v>
      </c>
      <c r="CB92" s="122">
        <v>2.2738716625719221E-4</v>
      </c>
      <c r="CC92" s="122">
        <v>9.3826721264901624E-5</v>
      </c>
      <c r="CD92" s="122">
        <v>2.9643050806782661E-4</v>
      </c>
      <c r="CE92" s="122">
        <v>5.0413225412545637E-4</v>
      </c>
      <c r="CF92" s="122">
        <v>3.1859341456404676E-4</v>
      </c>
      <c r="CG92" s="122">
        <v>1.9886899229239907E-4</v>
      </c>
      <c r="CH92" s="122">
        <v>1.062528491497964E-4</v>
      </c>
      <c r="CI92" s="122">
        <v>5.8230646005384798E-4</v>
      </c>
      <c r="CJ92" s="122">
        <v>5.2168786948167802E-4</v>
      </c>
      <c r="CK92" s="122">
        <v>1.5228792009612763E-4</v>
      </c>
      <c r="CL92" s="122">
        <v>8.957489946258638E-4</v>
      </c>
      <c r="CM92" s="122">
        <v>3.024622178647521E-4</v>
      </c>
      <c r="CN92" s="122">
        <v>1.0001009623484223</v>
      </c>
      <c r="CO92" s="122">
        <v>7.7970910575066827E-4</v>
      </c>
      <c r="CP92" s="122">
        <v>1.4010986130000454E-4</v>
      </c>
      <c r="CQ92" s="122">
        <v>1.7079207571922539E-4</v>
      </c>
      <c r="CR92" s="122">
        <v>1.3332483607532255E-3</v>
      </c>
      <c r="CS92" s="122">
        <v>4.7497759911556501E-4</v>
      </c>
      <c r="CT92" s="122">
        <v>2.6522933362433158E-4</v>
      </c>
      <c r="CU92" s="122">
        <v>9.1920219357844455E-4</v>
      </c>
      <c r="CV92" s="122">
        <v>3.7935213540824214E-4</v>
      </c>
      <c r="CW92" s="122">
        <v>2.5543019738877163E-4</v>
      </c>
      <c r="CX92" s="122">
        <v>4.3211181059865661E-4</v>
      </c>
      <c r="CY92" s="122">
        <v>3.5031052847043744E-4</v>
      </c>
      <c r="CZ92" s="122">
        <v>1.4312891936484129E-3</v>
      </c>
      <c r="DA92" s="122">
        <v>2.3082847926018916E-4</v>
      </c>
      <c r="DB92" s="122">
        <v>6.9855891004306982E-4</v>
      </c>
      <c r="DC92" s="122">
        <v>1.9457959137910384E-4</v>
      </c>
      <c r="DD92" s="122">
        <v>1.6397731953759302E-4</v>
      </c>
      <c r="DE92" s="122">
        <v>5.8138254964518101E-4</v>
      </c>
      <c r="DF92" s="122">
        <v>1.4254106909963955E-4</v>
      </c>
      <c r="DG92" s="122">
        <v>0.10160930513525709</v>
      </c>
      <c r="DH92" s="122">
        <v>1.1419238528335744</v>
      </c>
      <c r="DI92" s="127">
        <v>0.88669091020287838</v>
      </c>
    </row>
    <row r="93" spans="2:113" x14ac:dyDescent="0.15">
      <c r="B93" s="275" t="s">
        <v>493</v>
      </c>
      <c r="C93" s="262" t="s">
        <v>436</v>
      </c>
      <c r="D93" s="123">
        <v>1.5405977355428439E-4</v>
      </c>
      <c r="E93" s="123">
        <v>8.1707940560055969E-5</v>
      </c>
      <c r="F93" s="123">
        <v>1.2795910391161358E-4</v>
      </c>
      <c r="G93" s="123">
        <v>2.6945496621666183E-4</v>
      </c>
      <c r="H93" s="123">
        <v>1.2038085102338608E-4</v>
      </c>
      <c r="I93" s="123">
        <v>0</v>
      </c>
      <c r="J93" s="123">
        <v>3.7169140378979539E-4</v>
      </c>
      <c r="K93" s="123">
        <v>4.7876652640527987E-4</v>
      </c>
      <c r="L93" s="123">
        <v>2.5029718727347236E-4</v>
      </c>
      <c r="M93" s="123">
        <v>4.9075460560616541E-4</v>
      </c>
      <c r="N93" s="123">
        <v>0</v>
      </c>
      <c r="O93" s="123">
        <v>1.2229138672836297E-4</v>
      </c>
      <c r="P93" s="123">
        <v>1.1676182691308E-4</v>
      </c>
      <c r="Q93" s="123">
        <v>1.6626148768356455E-4</v>
      </c>
      <c r="R93" s="123">
        <v>2.7834144740915994E-4</v>
      </c>
      <c r="S93" s="123">
        <v>2.3954373696490083E-4</v>
      </c>
      <c r="T93" s="123">
        <v>1.3646218304153737E-4</v>
      </c>
      <c r="U93" s="123">
        <v>1.3382851268780197E-4</v>
      </c>
      <c r="V93" s="133">
        <v>1.1530645871431863E-4</v>
      </c>
      <c r="W93" s="123">
        <v>3.7070024563088831E-4</v>
      </c>
      <c r="X93" s="123">
        <v>0</v>
      </c>
      <c r="Y93" s="123">
        <v>3.7821563385782643E-5</v>
      </c>
      <c r="Z93" s="123">
        <v>5.4715325488826755E-5</v>
      </c>
      <c r="AA93" s="123">
        <v>6.9501509987953029E-5</v>
      </c>
      <c r="AB93" s="123">
        <v>4.0839789552221857E-4</v>
      </c>
      <c r="AC93" s="123">
        <v>6.9991009950277092E-4</v>
      </c>
      <c r="AD93" s="123">
        <v>3.8419123917250773E-6</v>
      </c>
      <c r="AE93" s="123">
        <v>1.174584876112835E-4</v>
      </c>
      <c r="AF93" s="123">
        <v>2.7710429973208217E-4</v>
      </c>
      <c r="AG93" s="123">
        <v>1.9341744539563707E-4</v>
      </c>
      <c r="AH93" s="123">
        <v>1.1269357144406058E-4</v>
      </c>
      <c r="AI93" s="133">
        <v>1.5351527135081712E-4</v>
      </c>
      <c r="AJ93" s="123">
        <v>4.5918050507448902E-4</v>
      </c>
      <c r="AK93" s="123">
        <v>1.8293990349791554E-3</v>
      </c>
      <c r="AL93" s="123">
        <v>4.2269199735285118E-4</v>
      </c>
      <c r="AM93" s="123">
        <v>0</v>
      </c>
      <c r="AN93" s="123">
        <v>0</v>
      </c>
      <c r="AO93" s="123">
        <v>8.9821741142018859E-4</v>
      </c>
      <c r="AP93" s="123">
        <v>6.7305052732781446E-5</v>
      </c>
      <c r="AQ93" s="123">
        <v>1.2885021089364485E-4</v>
      </c>
      <c r="AR93" s="123">
        <v>1.6051628498657197E-4</v>
      </c>
      <c r="AS93" s="123">
        <v>1.1780668866450505E-3</v>
      </c>
      <c r="AT93" s="123">
        <v>3.2611212910230728E-4</v>
      </c>
      <c r="AU93" s="123">
        <v>8.1482207853947883E-4</v>
      </c>
      <c r="AV93" s="123">
        <v>4.6379994630238995E-4</v>
      </c>
      <c r="AW93" s="123">
        <v>4.1628357016013328E-4</v>
      </c>
      <c r="AX93" s="123">
        <v>6.3949190862596457E-4</v>
      </c>
      <c r="AY93" s="123">
        <v>1.8745957956769811E-3</v>
      </c>
      <c r="AZ93" s="123">
        <v>1.3425257001949487E-3</v>
      </c>
      <c r="BA93" s="123">
        <v>2.4277793916523236E-3</v>
      </c>
      <c r="BB93" s="123">
        <v>1.1376407198516181E-3</v>
      </c>
      <c r="BC93" s="123">
        <v>9.5718628297935713E-4</v>
      </c>
      <c r="BD93" s="123">
        <v>3.5197745362451271E-3</v>
      </c>
      <c r="BE93" s="123">
        <v>4.2193548450509253E-4</v>
      </c>
      <c r="BF93" s="123">
        <v>0</v>
      </c>
      <c r="BG93" s="123">
        <v>6.2150514897938542E-5</v>
      </c>
      <c r="BH93" s="123">
        <v>3.8526508487152618E-4</v>
      </c>
      <c r="BI93" s="123">
        <v>1.3473067474338008E-3</v>
      </c>
      <c r="BJ93" s="123">
        <v>1.4562307243040079E-4</v>
      </c>
      <c r="BK93" s="123">
        <v>4.4046341645789051E-4</v>
      </c>
      <c r="BL93" s="133">
        <v>2.1127737270531469E-4</v>
      </c>
      <c r="BM93" s="133">
        <v>4.4140790262330357E-4</v>
      </c>
      <c r="BN93" s="123">
        <v>2.3664335220414891E-4</v>
      </c>
      <c r="BO93" s="123">
        <v>3.5549588741893754E-4</v>
      </c>
      <c r="BP93" s="123">
        <v>3.8449914730749103E-4</v>
      </c>
      <c r="BQ93" s="123">
        <v>1.2438422714527778E-3</v>
      </c>
      <c r="BR93" s="123">
        <v>8.1886316048243124E-4</v>
      </c>
      <c r="BS93" s="123">
        <v>3.6299093639175222E-4</v>
      </c>
      <c r="BT93" s="123">
        <v>4.7738971185298568E-4</v>
      </c>
      <c r="BU93" s="123">
        <v>4.9194624491150085E-4</v>
      </c>
      <c r="BV93" s="123">
        <v>5.0051774532634092E-4</v>
      </c>
      <c r="BW93" s="123">
        <v>1.5894533986412045E-4</v>
      </c>
      <c r="BX93" s="123">
        <v>1.3376030769251485E-4</v>
      </c>
      <c r="BY93" s="123">
        <v>3.9598125544360087E-5</v>
      </c>
      <c r="BZ93" s="123">
        <v>6.4001801110776906E-3</v>
      </c>
      <c r="CA93" s="123">
        <v>2.8780562578631689E-4</v>
      </c>
      <c r="CB93" s="123">
        <v>7.3024719490045401E-4</v>
      </c>
      <c r="CC93" s="123">
        <v>1.5986426609607517E-4</v>
      </c>
      <c r="CD93" s="123">
        <v>1.8276607754085639E-4</v>
      </c>
      <c r="CE93" s="123">
        <v>7.481809890529116E-4</v>
      </c>
      <c r="CF93" s="123">
        <v>5.1647104963446007E-4</v>
      </c>
      <c r="CG93" s="123">
        <v>3.356341853911192E-4</v>
      </c>
      <c r="CH93" s="123">
        <v>3.2315913956398727E-4</v>
      </c>
      <c r="CI93" s="123">
        <v>8.869604804484019E-3</v>
      </c>
      <c r="CJ93" s="123">
        <v>1.7569971968425819E-3</v>
      </c>
      <c r="CK93" s="123">
        <v>4.7817263379642521E-3</v>
      </c>
      <c r="CL93" s="123">
        <v>8.7224934632225155E-3</v>
      </c>
      <c r="CM93" s="123">
        <v>1.334711569806221E-3</v>
      </c>
      <c r="CN93" s="123">
        <v>2.6340072300566489E-4</v>
      </c>
      <c r="CO93" s="123">
        <v>1.0001351644251402</v>
      </c>
      <c r="CP93" s="123">
        <v>3.1638414216117645E-4</v>
      </c>
      <c r="CQ93" s="123">
        <v>2.3241325308346225E-4</v>
      </c>
      <c r="CR93" s="123">
        <v>2.5114541086644187E-4</v>
      </c>
      <c r="CS93" s="123">
        <v>2.5721824625891927E-4</v>
      </c>
      <c r="CT93" s="123">
        <v>1.4192984012410177E-4</v>
      </c>
      <c r="CU93" s="123">
        <v>2.7408987764396812E-4</v>
      </c>
      <c r="CV93" s="123">
        <v>9.7668498150436153E-4</v>
      </c>
      <c r="CW93" s="123">
        <v>1.1800312912009989E-3</v>
      </c>
      <c r="CX93" s="123">
        <v>1.2516157074767974E-4</v>
      </c>
      <c r="CY93" s="123">
        <v>7.5443944025564073E-4</v>
      </c>
      <c r="CZ93" s="123">
        <v>5.8014369048848711E-4</v>
      </c>
      <c r="DA93" s="123">
        <v>8.2258453702083189E-4</v>
      </c>
      <c r="DB93" s="123">
        <v>1.2367759446042172E-3</v>
      </c>
      <c r="DC93" s="123">
        <v>3.6324300433089905E-4</v>
      </c>
      <c r="DD93" s="123">
        <v>8.3590011527638944E-4</v>
      </c>
      <c r="DE93" s="123">
        <v>5.803641417716517E-4</v>
      </c>
      <c r="DF93" s="123">
        <v>1.4397584775850529E-4</v>
      </c>
      <c r="DG93" s="123">
        <v>2.6485501521726533E-3</v>
      </c>
      <c r="DH93" s="123">
        <v>1.0811465509424973</v>
      </c>
      <c r="DI93" s="128">
        <v>0.83949802514338012</v>
      </c>
    </row>
    <row r="94" spans="2:113" x14ac:dyDescent="0.15">
      <c r="B94" s="274" t="s">
        <v>494</v>
      </c>
      <c r="C94" s="261" t="s">
        <v>440</v>
      </c>
      <c r="D94" s="122">
        <v>0</v>
      </c>
      <c r="E94" s="122">
        <v>0</v>
      </c>
      <c r="F94" s="122">
        <v>0</v>
      </c>
      <c r="G94" s="122">
        <v>0</v>
      </c>
      <c r="H94" s="122">
        <v>0</v>
      </c>
      <c r="I94" s="122">
        <v>0</v>
      </c>
      <c r="J94" s="122">
        <v>0</v>
      </c>
      <c r="K94" s="122">
        <v>0</v>
      </c>
      <c r="L94" s="122">
        <v>0</v>
      </c>
      <c r="M94" s="122">
        <v>0</v>
      </c>
      <c r="N94" s="122">
        <v>0</v>
      </c>
      <c r="O94" s="122">
        <v>0</v>
      </c>
      <c r="P94" s="122">
        <v>0</v>
      </c>
      <c r="Q94" s="122">
        <v>0</v>
      </c>
      <c r="R94" s="122">
        <v>0</v>
      </c>
      <c r="S94" s="122">
        <v>0</v>
      </c>
      <c r="T94" s="122">
        <v>0</v>
      </c>
      <c r="U94" s="122">
        <v>0</v>
      </c>
      <c r="V94" s="124">
        <v>0</v>
      </c>
      <c r="W94" s="122">
        <v>0</v>
      </c>
      <c r="X94" s="122">
        <v>0</v>
      </c>
      <c r="Y94" s="122">
        <v>0</v>
      </c>
      <c r="Z94" s="122">
        <v>0</v>
      </c>
      <c r="AA94" s="122">
        <v>0</v>
      </c>
      <c r="AB94" s="122">
        <v>0</v>
      </c>
      <c r="AC94" s="122">
        <v>0</v>
      </c>
      <c r="AD94" s="122">
        <v>0</v>
      </c>
      <c r="AE94" s="122">
        <v>0</v>
      </c>
      <c r="AF94" s="122">
        <v>0</v>
      </c>
      <c r="AG94" s="122">
        <v>0</v>
      </c>
      <c r="AH94" s="122">
        <v>0</v>
      </c>
      <c r="AI94" s="124">
        <v>0</v>
      </c>
      <c r="AJ94" s="122">
        <v>0</v>
      </c>
      <c r="AK94" s="122">
        <v>0</v>
      </c>
      <c r="AL94" s="122">
        <v>0</v>
      </c>
      <c r="AM94" s="122">
        <v>0</v>
      </c>
      <c r="AN94" s="122">
        <v>0</v>
      </c>
      <c r="AO94" s="122">
        <v>0</v>
      </c>
      <c r="AP94" s="122">
        <v>0</v>
      </c>
      <c r="AQ94" s="122">
        <v>0</v>
      </c>
      <c r="AR94" s="122">
        <v>0</v>
      </c>
      <c r="AS94" s="122">
        <v>0</v>
      </c>
      <c r="AT94" s="122">
        <v>0</v>
      </c>
      <c r="AU94" s="122">
        <v>0</v>
      </c>
      <c r="AV94" s="122">
        <v>0</v>
      </c>
      <c r="AW94" s="122">
        <v>0</v>
      </c>
      <c r="AX94" s="122">
        <v>0</v>
      </c>
      <c r="AY94" s="122">
        <v>0</v>
      </c>
      <c r="AZ94" s="122">
        <v>0</v>
      </c>
      <c r="BA94" s="122">
        <v>0</v>
      </c>
      <c r="BB94" s="122">
        <v>0</v>
      </c>
      <c r="BC94" s="122">
        <v>0</v>
      </c>
      <c r="BD94" s="122">
        <v>0</v>
      </c>
      <c r="BE94" s="122">
        <v>0</v>
      </c>
      <c r="BF94" s="122">
        <v>0</v>
      </c>
      <c r="BG94" s="122">
        <v>0</v>
      </c>
      <c r="BH94" s="122">
        <v>0</v>
      </c>
      <c r="BI94" s="122">
        <v>0</v>
      </c>
      <c r="BJ94" s="122">
        <v>0</v>
      </c>
      <c r="BK94" s="122">
        <v>0</v>
      </c>
      <c r="BL94" s="124">
        <v>0</v>
      </c>
      <c r="BM94" s="124">
        <v>0</v>
      </c>
      <c r="BN94" s="122">
        <v>0</v>
      </c>
      <c r="BO94" s="122">
        <v>0</v>
      </c>
      <c r="BP94" s="122">
        <v>0</v>
      </c>
      <c r="BQ94" s="122">
        <v>0</v>
      </c>
      <c r="BR94" s="122">
        <v>0</v>
      </c>
      <c r="BS94" s="122">
        <v>0</v>
      </c>
      <c r="BT94" s="122">
        <v>0</v>
      </c>
      <c r="BU94" s="122">
        <v>0</v>
      </c>
      <c r="BV94" s="122">
        <v>0</v>
      </c>
      <c r="BW94" s="122">
        <v>0</v>
      </c>
      <c r="BX94" s="122">
        <v>0</v>
      </c>
      <c r="BY94" s="122">
        <v>0</v>
      </c>
      <c r="BZ94" s="122">
        <v>0</v>
      </c>
      <c r="CA94" s="122">
        <v>0</v>
      </c>
      <c r="CB94" s="122">
        <v>0</v>
      </c>
      <c r="CC94" s="122">
        <v>0</v>
      </c>
      <c r="CD94" s="122">
        <v>0</v>
      </c>
      <c r="CE94" s="122">
        <v>0</v>
      </c>
      <c r="CF94" s="122">
        <v>0</v>
      </c>
      <c r="CG94" s="122">
        <v>0</v>
      </c>
      <c r="CH94" s="122">
        <v>0</v>
      </c>
      <c r="CI94" s="122">
        <v>0</v>
      </c>
      <c r="CJ94" s="122">
        <v>0</v>
      </c>
      <c r="CK94" s="122">
        <v>0</v>
      </c>
      <c r="CL94" s="122">
        <v>0</v>
      </c>
      <c r="CM94" s="122">
        <v>0</v>
      </c>
      <c r="CN94" s="122">
        <v>0</v>
      </c>
      <c r="CO94" s="122">
        <v>0</v>
      </c>
      <c r="CP94" s="122">
        <v>1</v>
      </c>
      <c r="CQ94" s="122">
        <v>0</v>
      </c>
      <c r="CR94" s="122">
        <v>0</v>
      </c>
      <c r="CS94" s="122">
        <v>0</v>
      </c>
      <c r="CT94" s="122">
        <v>0</v>
      </c>
      <c r="CU94" s="122">
        <v>0</v>
      </c>
      <c r="CV94" s="122">
        <v>0</v>
      </c>
      <c r="CW94" s="122">
        <v>0</v>
      </c>
      <c r="CX94" s="122">
        <v>0</v>
      </c>
      <c r="CY94" s="122">
        <v>0</v>
      </c>
      <c r="CZ94" s="122">
        <v>0</v>
      </c>
      <c r="DA94" s="122">
        <v>0</v>
      </c>
      <c r="DB94" s="122">
        <v>0</v>
      </c>
      <c r="DC94" s="122">
        <v>0</v>
      </c>
      <c r="DD94" s="122">
        <v>0</v>
      </c>
      <c r="DE94" s="122">
        <v>0</v>
      </c>
      <c r="DF94" s="122">
        <v>0</v>
      </c>
      <c r="DG94" s="122">
        <v>0</v>
      </c>
      <c r="DH94" s="122">
        <v>1</v>
      </c>
      <c r="DI94" s="127">
        <v>0.77648864939867923</v>
      </c>
    </row>
    <row r="95" spans="2:113" x14ac:dyDescent="0.15">
      <c r="B95" s="274" t="s">
        <v>495</v>
      </c>
      <c r="C95" s="261" t="s">
        <v>648</v>
      </c>
      <c r="D95" s="122">
        <v>0</v>
      </c>
      <c r="E95" s="122">
        <v>0</v>
      </c>
      <c r="F95" s="122">
        <v>0</v>
      </c>
      <c r="G95" s="122">
        <v>0</v>
      </c>
      <c r="H95" s="122">
        <v>0</v>
      </c>
      <c r="I95" s="122">
        <v>0</v>
      </c>
      <c r="J95" s="122">
        <v>0</v>
      </c>
      <c r="K95" s="122">
        <v>0</v>
      </c>
      <c r="L95" s="122">
        <v>0</v>
      </c>
      <c r="M95" s="122">
        <v>0</v>
      </c>
      <c r="N95" s="122">
        <v>0</v>
      </c>
      <c r="O95" s="122">
        <v>0</v>
      </c>
      <c r="P95" s="122">
        <v>0</v>
      </c>
      <c r="Q95" s="122">
        <v>0</v>
      </c>
      <c r="R95" s="122">
        <v>0</v>
      </c>
      <c r="S95" s="122">
        <v>0</v>
      </c>
      <c r="T95" s="122">
        <v>0</v>
      </c>
      <c r="U95" s="122">
        <v>0</v>
      </c>
      <c r="V95" s="124">
        <v>0</v>
      </c>
      <c r="W95" s="122">
        <v>0</v>
      </c>
      <c r="X95" s="122">
        <v>0</v>
      </c>
      <c r="Y95" s="122">
        <v>0</v>
      </c>
      <c r="Z95" s="122">
        <v>0</v>
      </c>
      <c r="AA95" s="122">
        <v>0</v>
      </c>
      <c r="AB95" s="122">
        <v>0</v>
      </c>
      <c r="AC95" s="122">
        <v>0</v>
      </c>
      <c r="AD95" s="122">
        <v>0</v>
      </c>
      <c r="AE95" s="122">
        <v>0</v>
      </c>
      <c r="AF95" s="122">
        <v>0</v>
      </c>
      <c r="AG95" s="122">
        <v>0</v>
      </c>
      <c r="AH95" s="122">
        <v>0</v>
      </c>
      <c r="AI95" s="124">
        <v>0</v>
      </c>
      <c r="AJ95" s="122">
        <v>0</v>
      </c>
      <c r="AK95" s="122">
        <v>0</v>
      </c>
      <c r="AL95" s="122">
        <v>0</v>
      </c>
      <c r="AM95" s="122">
        <v>0</v>
      </c>
      <c r="AN95" s="122">
        <v>0</v>
      </c>
      <c r="AO95" s="122">
        <v>0</v>
      </c>
      <c r="AP95" s="122">
        <v>0</v>
      </c>
      <c r="AQ95" s="122">
        <v>0</v>
      </c>
      <c r="AR95" s="122">
        <v>0</v>
      </c>
      <c r="AS95" s="122">
        <v>0</v>
      </c>
      <c r="AT95" s="122">
        <v>0</v>
      </c>
      <c r="AU95" s="122">
        <v>0</v>
      </c>
      <c r="AV95" s="122">
        <v>0</v>
      </c>
      <c r="AW95" s="122">
        <v>0</v>
      </c>
      <c r="AX95" s="122">
        <v>0</v>
      </c>
      <c r="AY95" s="122">
        <v>0</v>
      </c>
      <c r="AZ95" s="122">
        <v>0</v>
      </c>
      <c r="BA95" s="122">
        <v>0</v>
      </c>
      <c r="BB95" s="122">
        <v>0</v>
      </c>
      <c r="BC95" s="122">
        <v>0</v>
      </c>
      <c r="BD95" s="122">
        <v>0</v>
      </c>
      <c r="BE95" s="122">
        <v>0</v>
      </c>
      <c r="BF95" s="122">
        <v>0</v>
      </c>
      <c r="BG95" s="122">
        <v>0</v>
      </c>
      <c r="BH95" s="122">
        <v>0</v>
      </c>
      <c r="BI95" s="122">
        <v>0</v>
      </c>
      <c r="BJ95" s="122">
        <v>0</v>
      </c>
      <c r="BK95" s="122">
        <v>0</v>
      </c>
      <c r="BL95" s="124">
        <v>0</v>
      </c>
      <c r="BM95" s="124">
        <v>0</v>
      </c>
      <c r="BN95" s="122">
        <v>0</v>
      </c>
      <c r="BO95" s="122">
        <v>0</v>
      </c>
      <c r="BP95" s="122">
        <v>0</v>
      </c>
      <c r="BQ95" s="122">
        <v>0</v>
      </c>
      <c r="BR95" s="122">
        <v>0</v>
      </c>
      <c r="BS95" s="122">
        <v>0</v>
      </c>
      <c r="BT95" s="122">
        <v>0</v>
      </c>
      <c r="BU95" s="122">
        <v>0</v>
      </c>
      <c r="BV95" s="122">
        <v>0</v>
      </c>
      <c r="BW95" s="122">
        <v>0</v>
      </c>
      <c r="BX95" s="122">
        <v>0</v>
      </c>
      <c r="BY95" s="122">
        <v>0</v>
      </c>
      <c r="BZ95" s="122">
        <v>0</v>
      </c>
      <c r="CA95" s="122">
        <v>0</v>
      </c>
      <c r="CB95" s="122">
        <v>0</v>
      </c>
      <c r="CC95" s="122">
        <v>0</v>
      </c>
      <c r="CD95" s="122">
        <v>0</v>
      </c>
      <c r="CE95" s="122">
        <v>0</v>
      </c>
      <c r="CF95" s="122">
        <v>0</v>
      </c>
      <c r="CG95" s="122">
        <v>0</v>
      </c>
      <c r="CH95" s="122">
        <v>0</v>
      </c>
      <c r="CI95" s="122">
        <v>0</v>
      </c>
      <c r="CJ95" s="122">
        <v>0</v>
      </c>
      <c r="CK95" s="122">
        <v>0</v>
      </c>
      <c r="CL95" s="122">
        <v>0</v>
      </c>
      <c r="CM95" s="122">
        <v>0</v>
      </c>
      <c r="CN95" s="122">
        <v>0</v>
      </c>
      <c r="CO95" s="122">
        <v>0</v>
      </c>
      <c r="CP95" s="122">
        <v>0</v>
      </c>
      <c r="CQ95" s="122">
        <v>1.0097182673639808</v>
      </c>
      <c r="CR95" s="122">
        <v>0</v>
      </c>
      <c r="CS95" s="122">
        <v>0</v>
      </c>
      <c r="CT95" s="122">
        <v>5.5598220735230341E-4</v>
      </c>
      <c r="CU95" s="122">
        <v>0</v>
      </c>
      <c r="CV95" s="122">
        <v>0</v>
      </c>
      <c r="CW95" s="122">
        <v>0</v>
      </c>
      <c r="CX95" s="122">
        <v>0</v>
      </c>
      <c r="CY95" s="122">
        <v>0</v>
      </c>
      <c r="CZ95" s="122">
        <v>0</v>
      </c>
      <c r="DA95" s="122">
        <v>0</v>
      </c>
      <c r="DB95" s="122">
        <v>0</v>
      </c>
      <c r="DC95" s="122">
        <v>0</v>
      </c>
      <c r="DD95" s="122">
        <v>0</v>
      </c>
      <c r="DE95" s="122">
        <v>0</v>
      </c>
      <c r="DF95" s="122">
        <v>0</v>
      </c>
      <c r="DG95" s="122">
        <v>0</v>
      </c>
      <c r="DH95" s="122">
        <v>1.010274249571333</v>
      </c>
      <c r="DI95" s="127">
        <v>0.78446648757190862</v>
      </c>
    </row>
    <row r="96" spans="2:113" x14ac:dyDescent="0.15">
      <c r="B96" s="274" t="s">
        <v>496</v>
      </c>
      <c r="C96" s="261" t="s">
        <v>649</v>
      </c>
      <c r="D96" s="122">
        <v>1.2268288535972687E-5</v>
      </c>
      <c r="E96" s="122">
        <v>3.2031197915693239E-5</v>
      </c>
      <c r="F96" s="122">
        <v>8.6487449495716483E-6</v>
      </c>
      <c r="G96" s="122">
        <v>1.1075917918239451E-5</v>
      </c>
      <c r="H96" s="122">
        <v>1.3678775590392142E-5</v>
      </c>
      <c r="I96" s="122">
        <v>0</v>
      </c>
      <c r="J96" s="122">
        <v>1.2051692836997977E-5</v>
      </c>
      <c r="K96" s="122">
        <v>2.5261136858021702E-5</v>
      </c>
      <c r="L96" s="122">
        <v>1.5904509608241882E-5</v>
      </c>
      <c r="M96" s="122">
        <v>8.0241628552315576E-5</v>
      </c>
      <c r="N96" s="122">
        <v>0</v>
      </c>
      <c r="O96" s="122">
        <v>1.1415512442788747E-5</v>
      </c>
      <c r="P96" s="122">
        <v>1.2627962248119922E-5</v>
      </c>
      <c r="Q96" s="122">
        <v>1.3945062907084113E-5</v>
      </c>
      <c r="R96" s="122">
        <v>1.2706030147925804E-5</v>
      </c>
      <c r="S96" s="122">
        <v>4.2729299372122074E-5</v>
      </c>
      <c r="T96" s="122">
        <v>1.9460742840104685E-5</v>
      </c>
      <c r="U96" s="122">
        <v>1.2943345555010451E-5</v>
      </c>
      <c r="V96" s="124">
        <v>2.0671587229060242E-5</v>
      </c>
      <c r="W96" s="122">
        <v>1.20940780608184E-5</v>
      </c>
      <c r="X96" s="122">
        <v>0</v>
      </c>
      <c r="Y96" s="122">
        <v>7.6165629161589544E-7</v>
      </c>
      <c r="Z96" s="122">
        <v>7.8696552670590804E-6</v>
      </c>
      <c r="AA96" s="122">
        <v>1.1140098918437941E-6</v>
      </c>
      <c r="AB96" s="122">
        <v>2.4718558129653757E-5</v>
      </c>
      <c r="AC96" s="122">
        <v>1.1640430862691981E-5</v>
      </c>
      <c r="AD96" s="122">
        <v>3.9743464801972866E-5</v>
      </c>
      <c r="AE96" s="122">
        <v>2.4799968923034858E-5</v>
      </c>
      <c r="AF96" s="122">
        <v>1.0445810713114041E-5</v>
      </c>
      <c r="AG96" s="122">
        <v>7.4713296767341603E-6</v>
      </c>
      <c r="AH96" s="122">
        <v>1.6883255606468636E-5</v>
      </c>
      <c r="AI96" s="124">
        <v>2.1197780651019072E-5</v>
      </c>
      <c r="AJ96" s="122">
        <v>2.3044584943743858E-5</v>
      </c>
      <c r="AK96" s="122">
        <v>2.4789336316324215E-5</v>
      </c>
      <c r="AL96" s="122">
        <v>1.7994008171327094E-5</v>
      </c>
      <c r="AM96" s="122">
        <v>0</v>
      </c>
      <c r="AN96" s="122">
        <v>0</v>
      </c>
      <c r="AO96" s="122">
        <v>2.25972553469138E-5</v>
      </c>
      <c r="AP96" s="122">
        <v>1.1169773286054817E-5</v>
      </c>
      <c r="AQ96" s="122">
        <v>2.3335532948722002E-5</v>
      </c>
      <c r="AR96" s="122">
        <v>2.4126320227179797E-5</v>
      </c>
      <c r="AS96" s="122">
        <v>9.3888467018290247E-6</v>
      </c>
      <c r="AT96" s="122">
        <v>1.0240502091293946E-5</v>
      </c>
      <c r="AU96" s="122">
        <v>8.5564065254357533E-6</v>
      </c>
      <c r="AV96" s="122">
        <v>7.5742376403396776E-6</v>
      </c>
      <c r="AW96" s="122">
        <v>1.0689350141103849E-5</v>
      </c>
      <c r="AX96" s="122">
        <v>9.3473933412255868E-6</v>
      </c>
      <c r="AY96" s="122">
        <v>7.5793396092006575E-6</v>
      </c>
      <c r="AZ96" s="122">
        <v>1.0606521038097518E-5</v>
      </c>
      <c r="BA96" s="122">
        <v>9.7164385840298893E-6</v>
      </c>
      <c r="BB96" s="122">
        <v>7.732242998046523E-6</v>
      </c>
      <c r="BC96" s="122">
        <v>1.2935868296712817E-5</v>
      </c>
      <c r="BD96" s="122">
        <v>8.5381776276466547E-6</v>
      </c>
      <c r="BE96" s="122">
        <v>8.528427354800914E-6</v>
      </c>
      <c r="BF96" s="122">
        <v>0</v>
      </c>
      <c r="BG96" s="122">
        <v>7.9445441451012012E-6</v>
      </c>
      <c r="BH96" s="122">
        <v>7.3731268632656764E-6</v>
      </c>
      <c r="BI96" s="122">
        <v>9.0936475182205753E-6</v>
      </c>
      <c r="BJ96" s="122">
        <v>6.8735779255565667E-6</v>
      </c>
      <c r="BK96" s="122">
        <v>1.2779064971464109E-5</v>
      </c>
      <c r="BL96" s="124">
        <v>6.8375514053879442E-5</v>
      </c>
      <c r="BM96" s="124">
        <v>1.2319178276411269E-5</v>
      </c>
      <c r="BN96" s="122">
        <v>1.2263695096964973E-5</v>
      </c>
      <c r="BO96" s="122">
        <v>1.3559640944291228E-5</v>
      </c>
      <c r="BP96" s="122">
        <v>1.2977408756002487E-5</v>
      </c>
      <c r="BQ96" s="122">
        <v>6.4957648329982462E-6</v>
      </c>
      <c r="BR96" s="122">
        <v>6.8345462424420394E-5</v>
      </c>
      <c r="BS96" s="122">
        <v>6.8562285612537973E-5</v>
      </c>
      <c r="BT96" s="122">
        <v>8.8006404326445033E-6</v>
      </c>
      <c r="BU96" s="122">
        <v>2.0882126864841001E-5</v>
      </c>
      <c r="BV96" s="122">
        <v>6.5279056877996328E-5</v>
      </c>
      <c r="BW96" s="122">
        <v>2.4564517351871921E-5</v>
      </c>
      <c r="BX96" s="122">
        <v>3.002286509034938E-5</v>
      </c>
      <c r="BY96" s="122">
        <v>4.7510161552232569E-6</v>
      </c>
      <c r="BZ96" s="122">
        <v>4.1259123296602948E-5</v>
      </c>
      <c r="CA96" s="122">
        <v>4.8226911455830661E-6</v>
      </c>
      <c r="CB96" s="122">
        <v>1.468991575446181E-5</v>
      </c>
      <c r="CC96" s="122">
        <v>8.4248295096874481E-6</v>
      </c>
      <c r="CD96" s="122">
        <v>1.7307774215601862E-5</v>
      </c>
      <c r="CE96" s="122">
        <v>8.9382370709818995E-6</v>
      </c>
      <c r="CF96" s="122">
        <v>5.3427425952231279E-3</v>
      </c>
      <c r="CG96" s="122">
        <v>3.8393122052727581E-5</v>
      </c>
      <c r="CH96" s="122">
        <v>3.2508418632662396E-6</v>
      </c>
      <c r="CI96" s="122">
        <v>3.9738763408509635E-4</v>
      </c>
      <c r="CJ96" s="122">
        <v>2.1520295386494626E-4</v>
      </c>
      <c r="CK96" s="122">
        <v>6.3615808664482267E-5</v>
      </c>
      <c r="CL96" s="122">
        <v>1.0203123639249304E-4</v>
      </c>
      <c r="CM96" s="122">
        <v>6.467810080059482E-5</v>
      </c>
      <c r="CN96" s="122">
        <v>1.9561533375353312E-5</v>
      </c>
      <c r="CO96" s="122">
        <v>1.8321545861819483E-5</v>
      </c>
      <c r="CP96" s="122">
        <v>2.5732370937573152E-5</v>
      </c>
      <c r="CQ96" s="122">
        <v>7.45877681871866E-3</v>
      </c>
      <c r="CR96" s="122">
        <v>1.0244303535512516</v>
      </c>
      <c r="CS96" s="122">
        <v>9.5237976056914699E-4</v>
      </c>
      <c r="CT96" s="122">
        <v>8.343762979679929E-4</v>
      </c>
      <c r="CU96" s="122">
        <v>1.5108663816707106E-5</v>
      </c>
      <c r="CV96" s="122">
        <v>1.0455368758829771E-5</v>
      </c>
      <c r="CW96" s="122">
        <v>7.5697760070825659E-5</v>
      </c>
      <c r="CX96" s="122">
        <v>8.4992818658408562E-6</v>
      </c>
      <c r="CY96" s="122">
        <v>2.3600801924975054E-5</v>
      </c>
      <c r="CZ96" s="122">
        <v>1.9288186717381122E-5</v>
      </c>
      <c r="DA96" s="122">
        <v>2.3092990153988284E-4</v>
      </c>
      <c r="DB96" s="122">
        <v>1.1617336220494275E-5</v>
      </c>
      <c r="DC96" s="122">
        <v>4.7527170384806383E-5</v>
      </c>
      <c r="DD96" s="122">
        <v>1.7580326216066345E-3</v>
      </c>
      <c r="DE96" s="122">
        <v>3.1297921425661637E-5</v>
      </c>
      <c r="DF96" s="122">
        <v>2.6330023905566451E-5</v>
      </c>
      <c r="DG96" s="122">
        <v>7.2064801007906847E-5</v>
      </c>
      <c r="DH96" s="122">
        <v>1.0436588517136351</v>
      </c>
      <c r="DI96" s="127">
        <v>0.81038925220009694</v>
      </c>
    </row>
    <row r="97" spans="2:113" x14ac:dyDescent="0.15">
      <c r="B97" s="274" t="s">
        <v>497</v>
      </c>
      <c r="C97" s="261" t="s">
        <v>650</v>
      </c>
      <c r="D97" s="122">
        <v>0</v>
      </c>
      <c r="E97" s="122">
        <v>0</v>
      </c>
      <c r="F97" s="122">
        <v>0</v>
      </c>
      <c r="G97" s="122">
        <v>0</v>
      </c>
      <c r="H97" s="122">
        <v>0</v>
      </c>
      <c r="I97" s="122">
        <v>0</v>
      </c>
      <c r="J97" s="122">
        <v>0</v>
      </c>
      <c r="K97" s="122">
        <v>0</v>
      </c>
      <c r="L97" s="122">
        <v>0</v>
      </c>
      <c r="M97" s="122">
        <v>0</v>
      </c>
      <c r="N97" s="122">
        <v>0</v>
      </c>
      <c r="O97" s="122">
        <v>0</v>
      </c>
      <c r="P97" s="122">
        <v>0</v>
      </c>
      <c r="Q97" s="122">
        <v>0</v>
      </c>
      <c r="R97" s="122">
        <v>0</v>
      </c>
      <c r="S97" s="122">
        <v>0</v>
      </c>
      <c r="T97" s="122">
        <v>0</v>
      </c>
      <c r="U97" s="122">
        <v>0</v>
      </c>
      <c r="V97" s="124">
        <v>0</v>
      </c>
      <c r="W97" s="122">
        <v>0</v>
      </c>
      <c r="X97" s="122">
        <v>0</v>
      </c>
      <c r="Y97" s="122">
        <v>0</v>
      </c>
      <c r="Z97" s="122">
        <v>0</v>
      </c>
      <c r="AA97" s="122">
        <v>0</v>
      </c>
      <c r="AB97" s="122">
        <v>0</v>
      </c>
      <c r="AC97" s="122">
        <v>0</v>
      </c>
      <c r="AD97" s="122">
        <v>0</v>
      </c>
      <c r="AE97" s="122">
        <v>0</v>
      </c>
      <c r="AF97" s="122">
        <v>0</v>
      </c>
      <c r="AG97" s="122">
        <v>0</v>
      </c>
      <c r="AH97" s="122">
        <v>0</v>
      </c>
      <c r="AI97" s="124">
        <v>0</v>
      </c>
      <c r="AJ97" s="122">
        <v>0</v>
      </c>
      <c r="AK97" s="122">
        <v>0</v>
      </c>
      <c r="AL97" s="122">
        <v>0</v>
      </c>
      <c r="AM97" s="122">
        <v>0</v>
      </c>
      <c r="AN97" s="122">
        <v>0</v>
      </c>
      <c r="AO97" s="122">
        <v>0</v>
      </c>
      <c r="AP97" s="122">
        <v>0</v>
      </c>
      <c r="AQ97" s="122">
        <v>0</v>
      </c>
      <c r="AR97" s="122">
        <v>0</v>
      </c>
      <c r="AS97" s="122">
        <v>0</v>
      </c>
      <c r="AT97" s="122">
        <v>0</v>
      </c>
      <c r="AU97" s="122">
        <v>0</v>
      </c>
      <c r="AV97" s="122">
        <v>0</v>
      </c>
      <c r="AW97" s="122">
        <v>0</v>
      </c>
      <c r="AX97" s="122">
        <v>0</v>
      </c>
      <c r="AY97" s="122">
        <v>0</v>
      </c>
      <c r="AZ97" s="122">
        <v>0</v>
      </c>
      <c r="BA97" s="122">
        <v>0</v>
      </c>
      <c r="BB97" s="122">
        <v>0</v>
      </c>
      <c r="BC97" s="122">
        <v>0</v>
      </c>
      <c r="BD97" s="122">
        <v>0</v>
      </c>
      <c r="BE97" s="122">
        <v>0</v>
      </c>
      <c r="BF97" s="122">
        <v>0</v>
      </c>
      <c r="BG97" s="122">
        <v>0</v>
      </c>
      <c r="BH97" s="122">
        <v>0</v>
      </c>
      <c r="BI97" s="122">
        <v>0</v>
      </c>
      <c r="BJ97" s="122">
        <v>0</v>
      </c>
      <c r="BK97" s="122">
        <v>0</v>
      </c>
      <c r="BL97" s="124">
        <v>0</v>
      </c>
      <c r="BM97" s="124">
        <v>0</v>
      </c>
      <c r="BN97" s="122">
        <v>0</v>
      </c>
      <c r="BO97" s="122">
        <v>0</v>
      </c>
      <c r="BP97" s="122">
        <v>0</v>
      </c>
      <c r="BQ97" s="122">
        <v>0</v>
      </c>
      <c r="BR97" s="122">
        <v>0</v>
      </c>
      <c r="BS97" s="122">
        <v>0</v>
      </c>
      <c r="BT97" s="122">
        <v>0</v>
      </c>
      <c r="BU97" s="122">
        <v>0</v>
      </c>
      <c r="BV97" s="122">
        <v>0</v>
      </c>
      <c r="BW97" s="122">
        <v>0</v>
      </c>
      <c r="BX97" s="122">
        <v>0</v>
      </c>
      <c r="BY97" s="122">
        <v>0</v>
      </c>
      <c r="BZ97" s="122">
        <v>0</v>
      </c>
      <c r="CA97" s="122">
        <v>0</v>
      </c>
      <c r="CB97" s="122">
        <v>0</v>
      </c>
      <c r="CC97" s="122">
        <v>0</v>
      </c>
      <c r="CD97" s="122">
        <v>0</v>
      </c>
      <c r="CE97" s="122">
        <v>0</v>
      </c>
      <c r="CF97" s="122">
        <v>0</v>
      </c>
      <c r="CG97" s="122">
        <v>0</v>
      </c>
      <c r="CH97" s="122">
        <v>0</v>
      </c>
      <c r="CI97" s="122">
        <v>0</v>
      </c>
      <c r="CJ97" s="122">
        <v>0</v>
      </c>
      <c r="CK97" s="122">
        <v>0</v>
      </c>
      <c r="CL97" s="122">
        <v>0</v>
      </c>
      <c r="CM97" s="122">
        <v>0</v>
      </c>
      <c r="CN97" s="122">
        <v>0</v>
      </c>
      <c r="CO97" s="122">
        <v>0</v>
      </c>
      <c r="CP97" s="122">
        <v>0</v>
      </c>
      <c r="CQ97" s="122">
        <v>0</v>
      </c>
      <c r="CR97" s="122">
        <v>0</v>
      </c>
      <c r="CS97" s="122">
        <v>1</v>
      </c>
      <c r="CT97" s="122">
        <v>0</v>
      </c>
      <c r="CU97" s="122">
        <v>0</v>
      </c>
      <c r="CV97" s="122">
        <v>0</v>
      </c>
      <c r="CW97" s="122">
        <v>0</v>
      </c>
      <c r="CX97" s="122">
        <v>0</v>
      </c>
      <c r="CY97" s="122">
        <v>0</v>
      </c>
      <c r="CZ97" s="122">
        <v>0</v>
      </c>
      <c r="DA97" s="122">
        <v>0</v>
      </c>
      <c r="DB97" s="122">
        <v>0</v>
      </c>
      <c r="DC97" s="122">
        <v>0</v>
      </c>
      <c r="DD97" s="122">
        <v>0</v>
      </c>
      <c r="DE97" s="122">
        <v>0</v>
      </c>
      <c r="DF97" s="122">
        <v>0</v>
      </c>
      <c r="DG97" s="122">
        <v>0</v>
      </c>
      <c r="DH97" s="122">
        <v>1</v>
      </c>
      <c r="DI97" s="127">
        <v>0.77648864939867923</v>
      </c>
    </row>
    <row r="98" spans="2:113" x14ac:dyDescent="0.15">
      <c r="B98" s="275" t="s">
        <v>498</v>
      </c>
      <c r="C98" s="262" t="s">
        <v>651</v>
      </c>
      <c r="D98" s="123">
        <v>0</v>
      </c>
      <c r="E98" s="123">
        <v>0</v>
      </c>
      <c r="F98" s="123">
        <v>0</v>
      </c>
      <c r="G98" s="123">
        <v>0</v>
      </c>
      <c r="H98" s="123">
        <v>0</v>
      </c>
      <c r="I98" s="123">
        <v>0</v>
      </c>
      <c r="J98" s="123">
        <v>0</v>
      </c>
      <c r="K98" s="123">
        <v>0</v>
      </c>
      <c r="L98" s="123">
        <v>0</v>
      </c>
      <c r="M98" s="123">
        <v>0</v>
      </c>
      <c r="N98" s="123">
        <v>0</v>
      </c>
      <c r="O98" s="123">
        <v>0</v>
      </c>
      <c r="P98" s="123">
        <v>0</v>
      </c>
      <c r="Q98" s="123">
        <v>0</v>
      </c>
      <c r="R98" s="123">
        <v>0</v>
      </c>
      <c r="S98" s="123">
        <v>0</v>
      </c>
      <c r="T98" s="123">
        <v>0</v>
      </c>
      <c r="U98" s="123">
        <v>0</v>
      </c>
      <c r="V98" s="133">
        <v>0</v>
      </c>
      <c r="W98" s="123">
        <v>0</v>
      </c>
      <c r="X98" s="123">
        <v>0</v>
      </c>
      <c r="Y98" s="123">
        <v>0</v>
      </c>
      <c r="Z98" s="123">
        <v>0</v>
      </c>
      <c r="AA98" s="123">
        <v>0</v>
      </c>
      <c r="AB98" s="123">
        <v>0</v>
      </c>
      <c r="AC98" s="123">
        <v>0</v>
      </c>
      <c r="AD98" s="123">
        <v>0</v>
      </c>
      <c r="AE98" s="123">
        <v>0</v>
      </c>
      <c r="AF98" s="123">
        <v>0</v>
      </c>
      <c r="AG98" s="123">
        <v>0</v>
      </c>
      <c r="AH98" s="123">
        <v>0</v>
      </c>
      <c r="AI98" s="133">
        <v>0</v>
      </c>
      <c r="AJ98" s="123">
        <v>0</v>
      </c>
      <c r="AK98" s="123">
        <v>0</v>
      </c>
      <c r="AL98" s="123">
        <v>0</v>
      </c>
      <c r="AM98" s="123">
        <v>0</v>
      </c>
      <c r="AN98" s="123">
        <v>0</v>
      </c>
      <c r="AO98" s="123">
        <v>0</v>
      </c>
      <c r="AP98" s="123">
        <v>0</v>
      </c>
      <c r="AQ98" s="123">
        <v>0</v>
      </c>
      <c r="AR98" s="123">
        <v>0</v>
      </c>
      <c r="AS98" s="123">
        <v>0</v>
      </c>
      <c r="AT98" s="123">
        <v>0</v>
      </c>
      <c r="AU98" s="123">
        <v>0</v>
      </c>
      <c r="AV98" s="123">
        <v>0</v>
      </c>
      <c r="AW98" s="123">
        <v>0</v>
      </c>
      <c r="AX98" s="123">
        <v>0</v>
      </c>
      <c r="AY98" s="123">
        <v>0</v>
      </c>
      <c r="AZ98" s="123">
        <v>0</v>
      </c>
      <c r="BA98" s="123">
        <v>0</v>
      </c>
      <c r="BB98" s="123">
        <v>0</v>
      </c>
      <c r="BC98" s="123">
        <v>0</v>
      </c>
      <c r="BD98" s="123">
        <v>0</v>
      </c>
      <c r="BE98" s="123">
        <v>0</v>
      </c>
      <c r="BF98" s="123">
        <v>0</v>
      </c>
      <c r="BG98" s="123">
        <v>0</v>
      </c>
      <c r="BH98" s="123">
        <v>0</v>
      </c>
      <c r="BI98" s="123">
        <v>0</v>
      </c>
      <c r="BJ98" s="123">
        <v>0</v>
      </c>
      <c r="BK98" s="123">
        <v>0</v>
      </c>
      <c r="BL98" s="133">
        <v>0</v>
      </c>
      <c r="BM98" s="133">
        <v>0</v>
      </c>
      <c r="BN98" s="123">
        <v>0</v>
      </c>
      <c r="BO98" s="123">
        <v>0</v>
      </c>
      <c r="BP98" s="123">
        <v>0</v>
      </c>
      <c r="BQ98" s="123">
        <v>0</v>
      </c>
      <c r="BR98" s="123">
        <v>0</v>
      </c>
      <c r="BS98" s="123">
        <v>0</v>
      </c>
      <c r="BT98" s="123">
        <v>0</v>
      </c>
      <c r="BU98" s="123">
        <v>0</v>
      </c>
      <c r="BV98" s="123">
        <v>0</v>
      </c>
      <c r="BW98" s="123">
        <v>0</v>
      </c>
      <c r="BX98" s="123">
        <v>0</v>
      </c>
      <c r="BY98" s="123">
        <v>0</v>
      </c>
      <c r="BZ98" s="123">
        <v>0</v>
      </c>
      <c r="CA98" s="123">
        <v>0</v>
      </c>
      <c r="CB98" s="123">
        <v>0</v>
      </c>
      <c r="CC98" s="123">
        <v>0</v>
      </c>
      <c r="CD98" s="123">
        <v>0</v>
      </c>
      <c r="CE98" s="123">
        <v>0</v>
      </c>
      <c r="CF98" s="123">
        <v>0</v>
      </c>
      <c r="CG98" s="123">
        <v>0</v>
      </c>
      <c r="CH98" s="123">
        <v>0</v>
      </c>
      <c r="CI98" s="123">
        <v>0</v>
      </c>
      <c r="CJ98" s="123">
        <v>0</v>
      </c>
      <c r="CK98" s="123">
        <v>0</v>
      </c>
      <c r="CL98" s="123">
        <v>0</v>
      </c>
      <c r="CM98" s="123">
        <v>0</v>
      </c>
      <c r="CN98" s="123">
        <v>0</v>
      </c>
      <c r="CO98" s="123">
        <v>0</v>
      </c>
      <c r="CP98" s="123">
        <v>0</v>
      </c>
      <c r="CQ98" s="123">
        <v>0</v>
      </c>
      <c r="CR98" s="123">
        <v>0</v>
      </c>
      <c r="CS98" s="123">
        <v>0</v>
      </c>
      <c r="CT98" s="123">
        <v>1</v>
      </c>
      <c r="CU98" s="123">
        <v>0</v>
      </c>
      <c r="CV98" s="123">
        <v>0</v>
      </c>
      <c r="CW98" s="123">
        <v>0</v>
      </c>
      <c r="CX98" s="123">
        <v>0</v>
      </c>
      <c r="CY98" s="123">
        <v>0</v>
      </c>
      <c r="CZ98" s="123">
        <v>0</v>
      </c>
      <c r="DA98" s="123">
        <v>0</v>
      </c>
      <c r="DB98" s="123">
        <v>0</v>
      </c>
      <c r="DC98" s="123">
        <v>0</v>
      </c>
      <c r="DD98" s="123">
        <v>0</v>
      </c>
      <c r="DE98" s="123">
        <v>0</v>
      </c>
      <c r="DF98" s="123">
        <v>0</v>
      </c>
      <c r="DG98" s="123">
        <v>0</v>
      </c>
      <c r="DH98" s="123">
        <v>1</v>
      </c>
      <c r="DI98" s="128">
        <v>0.77648864939867923</v>
      </c>
    </row>
    <row r="99" spans="2:113" x14ac:dyDescent="0.15">
      <c r="B99" s="274" t="s">
        <v>499</v>
      </c>
      <c r="C99" s="261" t="s">
        <v>811</v>
      </c>
      <c r="D99" s="122">
        <v>5.8703171240630531E-3</v>
      </c>
      <c r="E99" s="122">
        <v>5.2655847771799387E-3</v>
      </c>
      <c r="F99" s="122">
        <v>1.0522717333802361E-3</v>
      </c>
      <c r="G99" s="122">
        <v>1.9737701015544364E-3</v>
      </c>
      <c r="H99" s="122">
        <v>5.5728393306195799E-4</v>
      </c>
      <c r="I99" s="122">
        <v>0</v>
      </c>
      <c r="J99" s="122">
        <v>5.3170147126122532E-3</v>
      </c>
      <c r="K99" s="122">
        <v>3.9733232756650159E-3</v>
      </c>
      <c r="L99" s="122">
        <v>3.7710483871141059E-3</v>
      </c>
      <c r="M99" s="122">
        <v>2.8082372320779696E-3</v>
      </c>
      <c r="N99" s="122">
        <v>0</v>
      </c>
      <c r="O99" s="122">
        <v>1.4707978820655881E-3</v>
      </c>
      <c r="P99" s="122">
        <v>3.4265986049895249E-3</v>
      </c>
      <c r="Q99" s="122">
        <v>2.3748266549264928E-3</v>
      </c>
      <c r="R99" s="122">
        <v>1.5561018742096125E-3</v>
      </c>
      <c r="S99" s="122">
        <v>1.6524102158667878E-3</v>
      </c>
      <c r="T99" s="122">
        <v>1.2740938692136631E-3</v>
      </c>
      <c r="U99" s="122">
        <v>1.7281697018110133E-3</v>
      </c>
      <c r="V99" s="124">
        <v>3.1980516259745898E-3</v>
      </c>
      <c r="W99" s="122">
        <v>7.2958765650605328E-3</v>
      </c>
      <c r="X99" s="122">
        <v>0</v>
      </c>
      <c r="Y99" s="122">
        <v>2.3835709580967494E-4</v>
      </c>
      <c r="Z99" s="122">
        <v>1.6000616458698529E-3</v>
      </c>
      <c r="AA99" s="122">
        <v>2.9108635121398327E-4</v>
      </c>
      <c r="AB99" s="122">
        <v>3.8508947349699539E-3</v>
      </c>
      <c r="AC99" s="122">
        <v>2.1032806258564889E-3</v>
      </c>
      <c r="AD99" s="122">
        <v>5.8702199633755702E-5</v>
      </c>
      <c r="AE99" s="122">
        <v>1.4235833206616094E-3</v>
      </c>
      <c r="AF99" s="122">
        <v>1.3524291743514131E-3</v>
      </c>
      <c r="AG99" s="122">
        <v>1.2934652089355515E-3</v>
      </c>
      <c r="AH99" s="122">
        <v>8.5204796447538246E-4</v>
      </c>
      <c r="AI99" s="124">
        <v>1.2509920152820404E-3</v>
      </c>
      <c r="AJ99" s="122">
        <v>4.4107529814224064E-3</v>
      </c>
      <c r="AK99" s="122">
        <v>1.7433192576100775E-3</v>
      </c>
      <c r="AL99" s="122">
        <v>2.0643261317988765E-3</v>
      </c>
      <c r="AM99" s="122">
        <v>0</v>
      </c>
      <c r="AN99" s="122">
        <v>0</v>
      </c>
      <c r="AO99" s="122">
        <v>1.3574526908304531E-3</v>
      </c>
      <c r="AP99" s="122">
        <v>1.4479253612903358E-3</v>
      </c>
      <c r="AQ99" s="122">
        <v>2.4196453388062688E-3</v>
      </c>
      <c r="AR99" s="122">
        <v>3.2278514332006909E-3</v>
      </c>
      <c r="AS99" s="122">
        <v>1.2242527858740485E-3</v>
      </c>
      <c r="AT99" s="122">
        <v>8.3990727084142707E-4</v>
      </c>
      <c r="AU99" s="122">
        <v>5.344278757605788E-3</v>
      </c>
      <c r="AV99" s="122">
        <v>1.2028988436835393E-3</v>
      </c>
      <c r="AW99" s="122">
        <v>1.3973312765832076E-3</v>
      </c>
      <c r="AX99" s="122">
        <v>2.4316243251826008E-3</v>
      </c>
      <c r="AY99" s="122">
        <v>1.1626237908849849E-3</v>
      </c>
      <c r="AZ99" s="122">
        <v>1.1333133201512154E-3</v>
      </c>
      <c r="BA99" s="122">
        <v>6.6978870647208932E-4</v>
      </c>
      <c r="BB99" s="122">
        <v>1.7743935809699154E-3</v>
      </c>
      <c r="BC99" s="122">
        <v>7.2908228329100126E-4</v>
      </c>
      <c r="BD99" s="122">
        <v>6.9243980136900174E-4</v>
      </c>
      <c r="BE99" s="122">
        <v>1.2653659121878414E-3</v>
      </c>
      <c r="BF99" s="122">
        <v>0</v>
      </c>
      <c r="BG99" s="122">
        <v>2.5146228711502819E-4</v>
      </c>
      <c r="BH99" s="122">
        <v>4.7637964881700845E-4</v>
      </c>
      <c r="BI99" s="122">
        <v>1.2920779700434243E-3</v>
      </c>
      <c r="BJ99" s="122">
        <v>7.9290224947410354E-4</v>
      </c>
      <c r="BK99" s="122">
        <v>1.838753576242101E-3</v>
      </c>
      <c r="BL99" s="124">
        <v>5.6351488163417091E-3</v>
      </c>
      <c r="BM99" s="124">
        <v>2.1052700093281687E-3</v>
      </c>
      <c r="BN99" s="122">
        <v>3.5852528866944897E-3</v>
      </c>
      <c r="BO99" s="122">
        <v>2.4218257279758214E-3</v>
      </c>
      <c r="BP99" s="122">
        <v>2.6938723927400388E-3</v>
      </c>
      <c r="BQ99" s="122">
        <v>5.1368555263065262E-3</v>
      </c>
      <c r="BR99" s="122">
        <v>1.225802699096251E-2</v>
      </c>
      <c r="BS99" s="122">
        <v>1.8643573591931351E-2</v>
      </c>
      <c r="BT99" s="122">
        <v>4.7135464907409122E-3</v>
      </c>
      <c r="BU99" s="122">
        <v>2.0688697442730235E-3</v>
      </c>
      <c r="BV99" s="122">
        <v>7.3977011550157776E-3</v>
      </c>
      <c r="BW99" s="122">
        <v>2.1102633316700077E-3</v>
      </c>
      <c r="BX99" s="122">
        <v>2.2993371559880704E-3</v>
      </c>
      <c r="BY99" s="122">
        <v>5.6194643416646181E-4</v>
      </c>
      <c r="BZ99" s="122">
        <v>2.4319776660961124E-3</v>
      </c>
      <c r="CA99" s="122">
        <v>3.5933714708970854E-3</v>
      </c>
      <c r="CB99" s="122">
        <v>2.4954664290407322E-3</v>
      </c>
      <c r="CC99" s="122">
        <v>1.2715489589516247E-3</v>
      </c>
      <c r="CD99" s="122">
        <v>2.2582498402265627E-3</v>
      </c>
      <c r="CE99" s="122">
        <v>2.4008564630467332E-3</v>
      </c>
      <c r="CF99" s="122">
        <v>7.8913789720968033E-3</v>
      </c>
      <c r="CG99" s="122">
        <v>7.2066752045302877E-3</v>
      </c>
      <c r="CH99" s="122">
        <v>6.2169953936208979E-4</v>
      </c>
      <c r="CI99" s="122">
        <v>3.798888881388521E-3</v>
      </c>
      <c r="CJ99" s="122">
        <v>7.5165521907946033E-3</v>
      </c>
      <c r="CK99" s="122">
        <v>1.2379467828780683E-3</v>
      </c>
      <c r="CL99" s="122">
        <v>2.3573065461038453E-3</v>
      </c>
      <c r="CM99" s="122">
        <v>6.3751978152071032E-3</v>
      </c>
      <c r="CN99" s="122">
        <v>8.3047045602888624E-4</v>
      </c>
      <c r="CO99" s="122">
        <v>1.1382030663524699E-3</v>
      </c>
      <c r="CP99" s="122">
        <v>9.7203175422552121E-3</v>
      </c>
      <c r="CQ99" s="122">
        <v>3.3371092366023289E-3</v>
      </c>
      <c r="CR99" s="122">
        <v>1.3744947596198739E-3</v>
      </c>
      <c r="CS99" s="122">
        <v>8.6098246328522902E-4</v>
      </c>
      <c r="CT99" s="122">
        <v>1.3575841212102124E-3</v>
      </c>
      <c r="CU99" s="122">
        <v>1.0008584321909106</v>
      </c>
      <c r="CV99" s="122">
        <v>3.88423741104078E-3</v>
      </c>
      <c r="CW99" s="122">
        <v>3.9133935380459709E-3</v>
      </c>
      <c r="CX99" s="122">
        <v>3.7811199037649885E-3</v>
      </c>
      <c r="CY99" s="122">
        <v>5.0787706409537161E-3</v>
      </c>
      <c r="CZ99" s="122">
        <v>4.3563129740139721E-3</v>
      </c>
      <c r="DA99" s="122">
        <v>3.2585157777337516E-3</v>
      </c>
      <c r="DB99" s="122">
        <v>4.1136357500869891E-3</v>
      </c>
      <c r="DC99" s="122">
        <v>1.5964296849372346E-2</v>
      </c>
      <c r="DD99" s="122">
        <v>5.1328146049442374E-3</v>
      </c>
      <c r="DE99" s="122">
        <v>5.741678173190312E-3</v>
      </c>
      <c r="DF99" s="122">
        <v>8.0642263901111138E-4</v>
      </c>
      <c r="DG99" s="122">
        <v>1.3354360106437458E-3</v>
      </c>
      <c r="DH99" s="122">
        <v>1.310003663313456</v>
      </c>
      <c r="DI99" s="127">
        <v>1.0172029752335876</v>
      </c>
    </row>
    <row r="100" spans="2:113" x14ac:dyDescent="0.15">
      <c r="B100" s="274" t="s">
        <v>500</v>
      </c>
      <c r="C100" s="261" t="s">
        <v>447</v>
      </c>
      <c r="D100" s="122">
        <v>1.178267617533724E-2</v>
      </c>
      <c r="E100" s="122">
        <v>5.1941249111295603E-3</v>
      </c>
      <c r="F100" s="122">
        <v>4.1441963219206223E-3</v>
      </c>
      <c r="G100" s="122">
        <v>7.2337327439977129E-3</v>
      </c>
      <c r="H100" s="122">
        <v>1.7341226686223971E-3</v>
      </c>
      <c r="I100" s="122">
        <v>0</v>
      </c>
      <c r="J100" s="122">
        <v>4.0136927073437849E-2</v>
      </c>
      <c r="K100" s="122">
        <v>3.4421889368268658E-3</v>
      </c>
      <c r="L100" s="122">
        <v>3.9500565651291297E-3</v>
      </c>
      <c r="M100" s="122">
        <v>3.534669262874897E-3</v>
      </c>
      <c r="N100" s="122">
        <v>0</v>
      </c>
      <c r="O100" s="122">
        <v>4.5411027443300733E-3</v>
      </c>
      <c r="P100" s="122">
        <v>3.1553138311333148E-3</v>
      </c>
      <c r="Q100" s="122">
        <v>7.7838071910107959E-3</v>
      </c>
      <c r="R100" s="122">
        <v>3.3724917745857176E-3</v>
      </c>
      <c r="S100" s="122">
        <v>3.7429476709752393E-3</v>
      </c>
      <c r="T100" s="122">
        <v>2.3276469160655355E-3</v>
      </c>
      <c r="U100" s="122">
        <v>5.6920707312145512E-3</v>
      </c>
      <c r="V100" s="124">
        <v>2.5214684865288756E-3</v>
      </c>
      <c r="W100" s="122">
        <v>2.6469850048427223E-3</v>
      </c>
      <c r="X100" s="122">
        <v>0</v>
      </c>
      <c r="Y100" s="122">
        <v>3.3743490133833444E-4</v>
      </c>
      <c r="Z100" s="122">
        <v>6.265571110402894E-4</v>
      </c>
      <c r="AA100" s="122">
        <v>5.0737030460189236E-4</v>
      </c>
      <c r="AB100" s="122">
        <v>1.4642717481315316E-3</v>
      </c>
      <c r="AC100" s="122">
        <v>1.6581632096841726E-3</v>
      </c>
      <c r="AD100" s="122">
        <v>3.1654725592982351E-5</v>
      </c>
      <c r="AE100" s="122">
        <v>8.6532289745830607E-3</v>
      </c>
      <c r="AF100" s="122">
        <v>2.0794481915519442E-3</v>
      </c>
      <c r="AG100" s="122">
        <v>3.1796285257874651E-3</v>
      </c>
      <c r="AH100" s="122">
        <v>3.2036870866004753E-3</v>
      </c>
      <c r="AI100" s="124">
        <v>3.8033711830887051E-3</v>
      </c>
      <c r="AJ100" s="122">
        <v>9.2696914104964771E-3</v>
      </c>
      <c r="AK100" s="122">
        <v>3.0725599447243299E-3</v>
      </c>
      <c r="AL100" s="122">
        <v>6.7788105771244131E-3</v>
      </c>
      <c r="AM100" s="122">
        <v>0</v>
      </c>
      <c r="AN100" s="122">
        <v>0</v>
      </c>
      <c r="AO100" s="122">
        <v>3.4889610684510769E-3</v>
      </c>
      <c r="AP100" s="122">
        <v>2.221890434996938E-3</v>
      </c>
      <c r="AQ100" s="122">
        <v>7.6438903741517976E-3</v>
      </c>
      <c r="AR100" s="122">
        <v>3.2469609051769895E-3</v>
      </c>
      <c r="AS100" s="122">
        <v>2.5196354051063206E-3</v>
      </c>
      <c r="AT100" s="122">
        <v>3.2080884398506108E-3</v>
      </c>
      <c r="AU100" s="122">
        <v>3.9268324360773243E-3</v>
      </c>
      <c r="AV100" s="122">
        <v>4.2139593283587904E-3</v>
      </c>
      <c r="AW100" s="122">
        <v>3.2732251340610243E-3</v>
      </c>
      <c r="AX100" s="122">
        <v>3.1200378463321038E-3</v>
      </c>
      <c r="AY100" s="122">
        <v>2.2845437200435257E-3</v>
      </c>
      <c r="AZ100" s="122">
        <v>6.8275275426279139E-3</v>
      </c>
      <c r="BA100" s="122">
        <v>2.2191233129287987E-3</v>
      </c>
      <c r="BB100" s="122">
        <v>2.4261877767075275E-3</v>
      </c>
      <c r="BC100" s="122">
        <v>3.5410079356316885E-3</v>
      </c>
      <c r="BD100" s="122">
        <v>2.0486500484641935E-3</v>
      </c>
      <c r="BE100" s="122">
        <v>1.7178091791208991E-3</v>
      </c>
      <c r="BF100" s="122">
        <v>0</v>
      </c>
      <c r="BG100" s="122">
        <v>1.4775849996697019E-3</v>
      </c>
      <c r="BH100" s="122">
        <v>1.9050501460157316E-3</v>
      </c>
      <c r="BI100" s="122">
        <v>5.3679511713375311E-3</v>
      </c>
      <c r="BJ100" s="122">
        <v>8.4156003780156922E-3</v>
      </c>
      <c r="BK100" s="122">
        <v>6.5679754025895053E-3</v>
      </c>
      <c r="BL100" s="124">
        <v>3.2049547223194919E-2</v>
      </c>
      <c r="BM100" s="124">
        <v>1.3835633164277208E-2</v>
      </c>
      <c r="BN100" s="122">
        <v>1.0091738886957578E-2</v>
      </c>
      <c r="BO100" s="122">
        <v>2.3904408616538877E-2</v>
      </c>
      <c r="BP100" s="122">
        <v>3.0232825712638859E-2</v>
      </c>
      <c r="BQ100" s="122">
        <v>4.3230329018366966E-3</v>
      </c>
      <c r="BR100" s="122">
        <v>3.9319534253009786E-3</v>
      </c>
      <c r="BS100" s="122">
        <v>3.2627787956873502E-3</v>
      </c>
      <c r="BT100" s="122">
        <v>5.575134479582705E-3</v>
      </c>
      <c r="BU100" s="122">
        <v>8.2952232406265525E-3</v>
      </c>
      <c r="BV100" s="122">
        <v>3.6441116514983806E-3</v>
      </c>
      <c r="BW100" s="122">
        <v>1.8325793979919692E-3</v>
      </c>
      <c r="BX100" s="122">
        <v>1.622976250107469E-3</v>
      </c>
      <c r="BY100" s="122">
        <v>5.3840825872987909E-4</v>
      </c>
      <c r="BZ100" s="122">
        <v>2.1924613625882569E-3</v>
      </c>
      <c r="CA100" s="122">
        <v>3.2938264466691532E-3</v>
      </c>
      <c r="CB100" s="122">
        <v>9.7003655515075102E-2</v>
      </c>
      <c r="CC100" s="122">
        <v>2.8907348733870322E-3</v>
      </c>
      <c r="CD100" s="122">
        <v>3.2409279956382889E-2</v>
      </c>
      <c r="CE100" s="122">
        <v>4.2070505412046188E-3</v>
      </c>
      <c r="CF100" s="122">
        <v>4.255367558123199E-3</v>
      </c>
      <c r="CG100" s="122">
        <v>2.4463743036524052E-3</v>
      </c>
      <c r="CH100" s="122">
        <v>1.7462691373122867E-3</v>
      </c>
      <c r="CI100" s="122">
        <v>6.2488963563189798E-3</v>
      </c>
      <c r="CJ100" s="122">
        <v>8.5231175396859246E-3</v>
      </c>
      <c r="CK100" s="122">
        <v>4.3199332254830062E-3</v>
      </c>
      <c r="CL100" s="122">
        <v>1.9346447843060288E-2</v>
      </c>
      <c r="CM100" s="122">
        <v>4.9344534457627766E-3</v>
      </c>
      <c r="CN100" s="122">
        <v>5.1531302293000422E-3</v>
      </c>
      <c r="CO100" s="122">
        <v>2.9691906647702857E-3</v>
      </c>
      <c r="CP100" s="122">
        <v>2.8798389273995174E-3</v>
      </c>
      <c r="CQ100" s="122">
        <v>4.8750725825715486E-3</v>
      </c>
      <c r="CR100" s="122">
        <v>6.5014887113397047E-3</v>
      </c>
      <c r="CS100" s="122">
        <v>3.8842607389931259E-3</v>
      </c>
      <c r="CT100" s="122">
        <v>7.2738086453348364E-3</v>
      </c>
      <c r="CU100" s="122">
        <v>3.7400863226867052E-3</v>
      </c>
      <c r="CV100" s="122">
        <v>1.0041352784139341</v>
      </c>
      <c r="CW100" s="122">
        <v>5.6901007823687046E-3</v>
      </c>
      <c r="CX100" s="122">
        <v>3.3813228587234695E-3</v>
      </c>
      <c r="CY100" s="122">
        <v>4.3649860432540301E-3</v>
      </c>
      <c r="CZ100" s="122">
        <v>1.3621078227532024E-2</v>
      </c>
      <c r="DA100" s="122">
        <v>2.8425799444275245E-3</v>
      </c>
      <c r="DB100" s="122">
        <v>5.1038318464109956E-3</v>
      </c>
      <c r="DC100" s="122">
        <v>7.2079812081359664E-3</v>
      </c>
      <c r="DD100" s="122">
        <v>3.0884633804023928E-3</v>
      </c>
      <c r="DE100" s="122">
        <v>6.1437801756168186E-3</v>
      </c>
      <c r="DF100" s="122">
        <v>2.1549848369328416E-3</v>
      </c>
      <c r="DG100" s="122">
        <v>2.6131314512224117E-3</v>
      </c>
      <c r="DH100" s="122">
        <v>1.6778475159910575</v>
      </c>
      <c r="DI100" s="127">
        <v>1.3028295515888251</v>
      </c>
    </row>
    <row r="101" spans="2:113" x14ac:dyDescent="0.15">
      <c r="B101" s="274" t="s">
        <v>501</v>
      </c>
      <c r="C101" s="261" t="s">
        <v>451</v>
      </c>
      <c r="D101" s="122">
        <v>7.759946760137734E-4</v>
      </c>
      <c r="E101" s="122">
        <v>4.9005211143737044E-4</v>
      </c>
      <c r="F101" s="122">
        <v>8.2022810015593335E-4</v>
      </c>
      <c r="G101" s="122">
        <v>2.566565962792043E-3</v>
      </c>
      <c r="H101" s="122">
        <v>9.959478871091026E-4</v>
      </c>
      <c r="I101" s="122">
        <v>0</v>
      </c>
      <c r="J101" s="122">
        <v>1.9067835223722245E-3</v>
      </c>
      <c r="K101" s="122">
        <v>3.2293609082919596E-3</v>
      </c>
      <c r="L101" s="122">
        <v>2.2159120954146162E-2</v>
      </c>
      <c r="M101" s="122">
        <v>7.5220259562573286E-4</v>
      </c>
      <c r="N101" s="122">
        <v>0</v>
      </c>
      <c r="O101" s="122">
        <v>8.3665795808374784E-4</v>
      </c>
      <c r="P101" s="122">
        <v>2.8173808721966196E-3</v>
      </c>
      <c r="Q101" s="122">
        <v>1.3008158303620821E-3</v>
      </c>
      <c r="R101" s="122">
        <v>2.919383740692537E-3</v>
      </c>
      <c r="S101" s="122">
        <v>1.0653256454247241E-3</v>
      </c>
      <c r="T101" s="122">
        <v>1.3428924461253325E-3</v>
      </c>
      <c r="U101" s="122">
        <v>1.0485606806758204E-3</v>
      </c>
      <c r="V101" s="124">
        <v>1.8123946184633629E-3</v>
      </c>
      <c r="W101" s="122">
        <v>1.6619484933533696E-3</v>
      </c>
      <c r="X101" s="122">
        <v>0</v>
      </c>
      <c r="Y101" s="122">
        <v>1.9944329526297208E-4</v>
      </c>
      <c r="Z101" s="122">
        <v>4.130940602010505E-4</v>
      </c>
      <c r="AA101" s="122">
        <v>3.2004617256148376E-4</v>
      </c>
      <c r="AB101" s="122">
        <v>2.0400973601149178E-2</v>
      </c>
      <c r="AC101" s="122">
        <v>1.1807381718617886E-2</v>
      </c>
      <c r="AD101" s="122">
        <v>1.3383195772807202E-5</v>
      </c>
      <c r="AE101" s="122">
        <v>5.0821217539383798E-4</v>
      </c>
      <c r="AF101" s="122">
        <v>2.4150941155360655E-3</v>
      </c>
      <c r="AG101" s="122">
        <v>1.8116853643073793E-3</v>
      </c>
      <c r="AH101" s="122">
        <v>1.6042777634185472E-3</v>
      </c>
      <c r="AI101" s="124">
        <v>9.3896439301448058E-4</v>
      </c>
      <c r="AJ101" s="122">
        <v>9.9060652836203554E-4</v>
      </c>
      <c r="AK101" s="122">
        <v>3.1060497900412477E-3</v>
      </c>
      <c r="AL101" s="122">
        <v>1.8009439718628367E-3</v>
      </c>
      <c r="AM101" s="122">
        <v>0</v>
      </c>
      <c r="AN101" s="122">
        <v>0</v>
      </c>
      <c r="AO101" s="122">
        <v>9.4243420875080063E-4</v>
      </c>
      <c r="AP101" s="122">
        <v>5.6411064191683093E-4</v>
      </c>
      <c r="AQ101" s="122">
        <v>1.3210752355208718E-3</v>
      </c>
      <c r="AR101" s="122">
        <v>8.6897589564423686E-4</v>
      </c>
      <c r="AS101" s="122">
        <v>1.1957687309972289E-3</v>
      </c>
      <c r="AT101" s="122">
        <v>1.0194224200470716E-3</v>
      </c>
      <c r="AU101" s="122">
        <v>1.9154375208028946E-3</v>
      </c>
      <c r="AV101" s="122">
        <v>1.499288743355548E-3</v>
      </c>
      <c r="AW101" s="122">
        <v>2.4101833326748653E-3</v>
      </c>
      <c r="AX101" s="122">
        <v>1.4044884833346179E-3</v>
      </c>
      <c r="AY101" s="122">
        <v>1.3335305996982415E-3</v>
      </c>
      <c r="AZ101" s="122">
        <v>1.9370864491949204E-3</v>
      </c>
      <c r="BA101" s="122">
        <v>3.8312232430698233E-3</v>
      </c>
      <c r="BB101" s="122">
        <v>1.6428396028385153E-3</v>
      </c>
      <c r="BC101" s="122">
        <v>1.3574323758441271E-3</v>
      </c>
      <c r="BD101" s="122">
        <v>2.1306308397044281E-3</v>
      </c>
      <c r="BE101" s="122">
        <v>2.0178857995105685E-3</v>
      </c>
      <c r="BF101" s="122">
        <v>0</v>
      </c>
      <c r="BG101" s="122">
        <v>2.9530789004943467E-3</v>
      </c>
      <c r="BH101" s="122">
        <v>1.8752079987130533E-3</v>
      </c>
      <c r="BI101" s="122">
        <v>1.1929118432252197E-3</v>
      </c>
      <c r="BJ101" s="122">
        <v>1.3111062542097845E-3</v>
      </c>
      <c r="BK101" s="122">
        <v>3.6094425695982557E-3</v>
      </c>
      <c r="BL101" s="124">
        <v>1.2233911627694152E-3</v>
      </c>
      <c r="BM101" s="124">
        <v>1.7458092352638582E-3</v>
      </c>
      <c r="BN101" s="122">
        <v>9.2809771888709635E-4</v>
      </c>
      <c r="BO101" s="122">
        <v>1.4267187983820042E-3</v>
      </c>
      <c r="BP101" s="122">
        <v>1.2251147362055482E-3</v>
      </c>
      <c r="BQ101" s="122">
        <v>2.7836074345761875E-3</v>
      </c>
      <c r="BR101" s="122">
        <v>5.4115225775233089E-3</v>
      </c>
      <c r="BS101" s="122">
        <v>4.5634339605676007E-3</v>
      </c>
      <c r="BT101" s="122">
        <v>1.3239485869758799E-3</v>
      </c>
      <c r="BU101" s="122">
        <v>5.1755973347883668E-3</v>
      </c>
      <c r="BV101" s="122">
        <v>1.2189718880023891E-2</v>
      </c>
      <c r="BW101" s="122">
        <v>8.3833858982563098E-3</v>
      </c>
      <c r="BX101" s="122">
        <v>8.1567489294566056E-3</v>
      </c>
      <c r="BY101" s="122">
        <v>9.2627525607105483E-4</v>
      </c>
      <c r="BZ101" s="122">
        <v>2.6541163732835991E-3</v>
      </c>
      <c r="CA101" s="122">
        <v>1.8309277827533725E-3</v>
      </c>
      <c r="CB101" s="122">
        <v>2.3444416437305776E-3</v>
      </c>
      <c r="CC101" s="122">
        <v>1.3033679990434987E-3</v>
      </c>
      <c r="CD101" s="122">
        <v>5.1064336448308481E-3</v>
      </c>
      <c r="CE101" s="122">
        <v>2.4383774888905719E-3</v>
      </c>
      <c r="CF101" s="122">
        <v>1.7991126458616609E-3</v>
      </c>
      <c r="CG101" s="122">
        <v>4.1736873545645927E-3</v>
      </c>
      <c r="CH101" s="122">
        <v>7.5051786737605436E-4</v>
      </c>
      <c r="CI101" s="122">
        <v>1.1715940823643176E-2</v>
      </c>
      <c r="CJ101" s="122">
        <v>9.2162249162694703E-3</v>
      </c>
      <c r="CK101" s="122">
        <v>6.0821951165354752E-3</v>
      </c>
      <c r="CL101" s="122">
        <v>1.2455432055998361E-2</v>
      </c>
      <c r="CM101" s="122">
        <v>1.3785940490112577E-2</v>
      </c>
      <c r="CN101" s="122">
        <v>1.3355068786794595E-3</v>
      </c>
      <c r="CO101" s="122">
        <v>1.7050101132608994E-3</v>
      </c>
      <c r="CP101" s="122">
        <v>2.0322633244592801E-3</v>
      </c>
      <c r="CQ101" s="122">
        <v>1.2916558000069329E-3</v>
      </c>
      <c r="CR101" s="122">
        <v>1.9037913577663605E-3</v>
      </c>
      <c r="CS101" s="122">
        <v>1.1814141320669774E-3</v>
      </c>
      <c r="CT101" s="122">
        <v>1.2189788887433887E-3</v>
      </c>
      <c r="CU101" s="122">
        <v>2.8279273784383783E-3</v>
      </c>
      <c r="CV101" s="122">
        <v>6.3021264166985974E-3</v>
      </c>
      <c r="CW101" s="122">
        <v>1.0054267865422999</v>
      </c>
      <c r="CX101" s="122">
        <v>1.5959611737941554E-3</v>
      </c>
      <c r="CY101" s="122">
        <v>5.9366328003860073E-3</v>
      </c>
      <c r="CZ101" s="122">
        <v>2.9484116548167834E-3</v>
      </c>
      <c r="DA101" s="122">
        <v>4.944603462224779E-3</v>
      </c>
      <c r="DB101" s="122">
        <v>5.0550385070098451E-3</v>
      </c>
      <c r="DC101" s="122">
        <v>4.6475877218360544E-3</v>
      </c>
      <c r="DD101" s="122">
        <v>2.0463777413983731E-3</v>
      </c>
      <c r="DE101" s="122">
        <v>3.6982988382911583E-3</v>
      </c>
      <c r="DF101" s="122">
        <v>1.259484894184378E-3</v>
      </c>
      <c r="DG101" s="122">
        <v>2.2619653558429557E-3</v>
      </c>
      <c r="DH101" s="122">
        <v>1.3239052445328157</v>
      </c>
      <c r="DI101" s="127">
        <v>1.0279973952591142</v>
      </c>
    </row>
    <row r="102" spans="2:113" x14ac:dyDescent="0.15">
      <c r="B102" s="274" t="s">
        <v>502</v>
      </c>
      <c r="C102" s="261" t="s">
        <v>517</v>
      </c>
      <c r="D102" s="122">
        <v>4.1682154223969321E-2</v>
      </c>
      <c r="E102" s="122">
        <v>1.807846344898846E-2</v>
      </c>
      <c r="F102" s="122">
        <v>6.593542668307599E-2</v>
      </c>
      <c r="G102" s="122">
        <v>1.857849910013723E-2</v>
      </c>
      <c r="H102" s="122">
        <v>8.1284595043263613E-3</v>
      </c>
      <c r="I102" s="122">
        <v>0</v>
      </c>
      <c r="J102" s="122">
        <v>8.2487200773909711E-2</v>
      </c>
      <c r="K102" s="122">
        <v>1.2541626102205994E-2</v>
      </c>
      <c r="L102" s="122">
        <v>1.5859948963074511E-2</v>
      </c>
      <c r="M102" s="122">
        <v>1.1121621714283388E-2</v>
      </c>
      <c r="N102" s="122">
        <v>0</v>
      </c>
      <c r="O102" s="122">
        <v>1.6994858508761701E-2</v>
      </c>
      <c r="P102" s="122">
        <v>9.2100986419208896E-3</v>
      </c>
      <c r="Q102" s="122">
        <v>2.0610762689240794E-2</v>
      </c>
      <c r="R102" s="122">
        <v>7.7023923481709363E-3</v>
      </c>
      <c r="S102" s="122">
        <v>1.2040957689889302E-2</v>
      </c>
      <c r="T102" s="122">
        <v>6.1378866935625385E-3</v>
      </c>
      <c r="U102" s="122">
        <v>8.8279307778728073E-3</v>
      </c>
      <c r="V102" s="124">
        <v>1.678818834260536E-2</v>
      </c>
      <c r="W102" s="122">
        <v>2.2395583329325227E-2</v>
      </c>
      <c r="X102" s="122">
        <v>0</v>
      </c>
      <c r="Y102" s="122">
        <v>2.7991410726192517E-2</v>
      </c>
      <c r="Z102" s="122">
        <v>5.2416594949006006E-3</v>
      </c>
      <c r="AA102" s="122">
        <v>3.7393447889324419E-3</v>
      </c>
      <c r="AB102" s="122">
        <v>9.5041906021743911E-3</v>
      </c>
      <c r="AC102" s="122">
        <v>5.9638363259908464E-3</v>
      </c>
      <c r="AD102" s="122">
        <v>9.4479165928388679E-5</v>
      </c>
      <c r="AE102" s="122">
        <v>1.4738997852693798E-2</v>
      </c>
      <c r="AF102" s="122">
        <v>1.0031603150012166E-2</v>
      </c>
      <c r="AG102" s="122">
        <v>1.7714231042729206E-2</v>
      </c>
      <c r="AH102" s="122">
        <v>1.0780530297936143E-2</v>
      </c>
      <c r="AI102" s="124">
        <v>1.6079860525731678E-2</v>
      </c>
      <c r="AJ102" s="122">
        <v>2.9823485430765587E-2</v>
      </c>
      <c r="AK102" s="122">
        <v>1.6444208910058336E-2</v>
      </c>
      <c r="AL102" s="122">
        <v>2.4854028588177188E-2</v>
      </c>
      <c r="AM102" s="122">
        <v>0</v>
      </c>
      <c r="AN102" s="122">
        <v>0</v>
      </c>
      <c r="AO102" s="122">
        <v>1.7647227266206097E-2</v>
      </c>
      <c r="AP102" s="122">
        <v>4.4342590186211483E-3</v>
      </c>
      <c r="AQ102" s="122">
        <v>1.91231299975833E-2</v>
      </c>
      <c r="AR102" s="122">
        <v>1.2010292482605668E-2</v>
      </c>
      <c r="AS102" s="122">
        <v>1.2266789943579283E-2</v>
      </c>
      <c r="AT102" s="122">
        <v>1.113111892335278E-2</v>
      </c>
      <c r="AU102" s="122">
        <v>1.0468181761096325E-2</v>
      </c>
      <c r="AV102" s="122">
        <v>8.4711856804603539E-3</v>
      </c>
      <c r="AW102" s="122">
        <v>1.0672810258313702E-2</v>
      </c>
      <c r="AX102" s="122">
        <v>9.3486444306247508E-3</v>
      </c>
      <c r="AY102" s="122">
        <v>1.1910620124804462E-2</v>
      </c>
      <c r="AZ102" s="122">
        <v>9.0303037222436867E-3</v>
      </c>
      <c r="BA102" s="122">
        <v>5.3915252767904901E-3</v>
      </c>
      <c r="BB102" s="122">
        <v>9.3667321925726115E-3</v>
      </c>
      <c r="BC102" s="122">
        <v>7.5699688479861898E-3</v>
      </c>
      <c r="BD102" s="122">
        <v>5.2736287728848523E-3</v>
      </c>
      <c r="BE102" s="122">
        <v>5.9865758775088096E-3</v>
      </c>
      <c r="BF102" s="122">
        <v>0</v>
      </c>
      <c r="BG102" s="122">
        <v>4.2841800947154944E-3</v>
      </c>
      <c r="BH102" s="122">
        <v>6.6704858899791887E-3</v>
      </c>
      <c r="BI102" s="122">
        <v>7.6043742468654869E-3</v>
      </c>
      <c r="BJ102" s="122">
        <v>6.7711286639544335E-3</v>
      </c>
      <c r="BK102" s="122">
        <v>1.218947815072609E-2</v>
      </c>
      <c r="BL102" s="124">
        <v>2.2525885825991698E-2</v>
      </c>
      <c r="BM102" s="124">
        <v>1.1152300293824788E-2</v>
      </c>
      <c r="BN102" s="122">
        <v>1.5458571049600488E-2</v>
      </c>
      <c r="BO102" s="122">
        <v>1.8510140526011798E-2</v>
      </c>
      <c r="BP102" s="122">
        <v>1.4420751461007894E-2</v>
      </c>
      <c r="BQ102" s="122">
        <v>8.0748569359627348E-2</v>
      </c>
      <c r="BR102" s="122">
        <v>7.6107091941573987E-3</v>
      </c>
      <c r="BS102" s="122">
        <v>3.1890559535327372E-2</v>
      </c>
      <c r="BT102" s="122">
        <v>2.576229279089351E-2</v>
      </c>
      <c r="BU102" s="122">
        <v>1.2655169148601542E-2</v>
      </c>
      <c r="BV102" s="122">
        <v>7.6023439481793199E-3</v>
      </c>
      <c r="BW102" s="122">
        <v>5.3442900736295953E-3</v>
      </c>
      <c r="BX102" s="122">
        <v>4.3033504469302784E-3</v>
      </c>
      <c r="BY102" s="122">
        <v>1.0306630055802149E-3</v>
      </c>
      <c r="BZ102" s="122">
        <v>7.4269384067021174E-3</v>
      </c>
      <c r="CA102" s="122">
        <v>2.8676568450399838E-2</v>
      </c>
      <c r="CB102" s="122">
        <v>0.17718613185902465</v>
      </c>
      <c r="CC102" s="122">
        <v>5.9980285745254757E-3</v>
      </c>
      <c r="CD102" s="122">
        <v>1.5049311570733723E-2</v>
      </c>
      <c r="CE102" s="122">
        <v>1.1091118991990397E-2</v>
      </c>
      <c r="CF102" s="122">
        <v>1.2700902316440686E-2</v>
      </c>
      <c r="CG102" s="122">
        <v>1.3628230042828435E-2</v>
      </c>
      <c r="CH102" s="122">
        <v>7.0732706981405814E-3</v>
      </c>
      <c r="CI102" s="122">
        <v>1.3444349504133231E-2</v>
      </c>
      <c r="CJ102" s="122">
        <v>1.4119118429623727E-2</v>
      </c>
      <c r="CK102" s="122">
        <v>2.0107048726730699E-2</v>
      </c>
      <c r="CL102" s="122">
        <v>9.5579057886565413E-3</v>
      </c>
      <c r="CM102" s="122">
        <v>9.7364397311737894E-3</v>
      </c>
      <c r="CN102" s="122">
        <v>1.7684906873959405E-2</v>
      </c>
      <c r="CO102" s="122">
        <v>8.60647955818351E-3</v>
      </c>
      <c r="CP102" s="122">
        <v>1.77630341745026E-2</v>
      </c>
      <c r="CQ102" s="122">
        <v>5.7276068325862375E-3</v>
      </c>
      <c r="CR102" s="122">
        <v>1.7157558153261192E-2</v>
      </c>
      <c r="CS102" s="122">
        <v>1.0622223628356133E-2</v>
      </c>
      <c r="CT102" s="122">
        <v>6.7089835598581364E-3</v>
      </c>
      <c r="CU102" s="122">
        <v>1.17602819422402E-2</v>
      </c>
      <c r="CV102" s="122">
        <v>0.12009187893723945</v>
      </c>
      <c r="CW102" s="122">
        <v>1.0350423333286047E-2</v>
      </c>
      <c r="CX102" s="122">
        <v>1.0475561517545062</v>
      </c>
      <c r="CY102" s="122">
        <v>6.7028115495334824E-3</v>
      </c>
      <c r="CZ102" s="122">
        <v>2.3687751573887895E-2</v>
      </c>
      <c r="DA102" s="122">
        <v>7.9088456999220434E-3</v>
      </c>
      <c r="DB102" s="122">
        <v>1.5303559269884942E-2</v>
      </c>
      <c r="DC102" s="122">
        <v>1.7951610173209065E-2</v>
      </c>
      <c r="DD102" s="122">
        <v>6.3792559086643507E-3</v>
      </c>
      <c r="DE102" s="122">
        <v>1.2518151115298198E-2</v>
      </c>
      <c r="DF102" s="122">
        <v>4.9570762225497646E-3</v>
      </c>
      <c r="DG102" s="122">
        <v>6.867652145657821E-3</v>
      </c>
      <c r="DH102" s="122">
        <v>2.7768637702180725</v>
      </c>
      <c r="DI102" s="127">
        <v>2.1562031985007555</v>
      </c>
    </row>
    <row r="103" spans="2:113" x14ac:dyDescent="0.15">
      <c r="B103" s="275" t="s">
        <v>503</v>
      </c>
      <c r="C103" s="262" t="s">
        <v>456</v>
      </c>
      <c r="D103" s="123">
        <v>9.8131285945299972E-3</v>
      </c>
      <c r="E103" s="123">
        <v>6.7692279839006043E-3</v>
      </c>
      <c r="F103" s="123">
        <v>2.116563008418159E-2</v>
      </c>
      <c r="G103" s="123">
        <v>1.3744878819075974E-2</v>
      </c>
      <c r="H103" s="123">
        <v>8.0977351745979663E-3</v>
      </c>
      <c r="I103" s="123">
        <v>0</v>
      </c>
      <c r="J103" s="123">
        <v>2.6266491392168825E-2</v>
      </c>
      <c r="K103" s="123">
        <v>2.769732344069456E-2</v>
      </c>
      <c r="L103" s="123">
        <v>1.9241537947034721E-2</v>
      </c>
      <c r="M103" s="123">
        <v>9.0013549309126487E-3</v>
      </c>
      <c r="N103" s="123">
        <v>0</v>
      </c>
      <c r="O103" s="123">
        <v>1.3672028920765442E-2</v>
      </c>
      <c r="P103" s="123">
        <v>2.8225026202237463E-2</v>
      </c>
      <c r="Q103" s="123">
        <v>1.669677689594868E-2</v>
      </c>
      <c r="R103" s="123">
        <v>2.8196087221658828E-2</v>
      </c>
      <c r="S103" s="123">
        <v>1.7214565485512284E-2</v>
      </c>
      <c r="T103" s="123">
        <v>1.2870433305279016E-2</v>
      </c>
      <c r="U103" s="123">
        <v>2.7865913082217079E-2</v>
      </c>
      <c r="V103" s="133">
        <v>1.6004085874426883E-2</v>
      </c>
      <c r="W103" s="123">
        <v>1.6088547678957198E-2</v>
      </c>
      <c r="X103" s="123">
        <v>0</v>
      </c>
      <c r="Y103" s="123">
        <v>3.4401402422418021E-3</v>
      </c>
      <c r="Z103" s="123">
        <v>9.2309864610726489E-3</v>
      </c>
      <c r="AA103" s="123">
        <v>5.6099937663179576E-3</v>
      </c>
      <c r="AB103" s="123">
        <v>1.9255077710808637E-2</v>
      </c>
      <c r="AC103" s="123">
        <v>2.1607304916601469E-2</v>
      </c>
      <c r="AD103" s="123">
        <v>7.1235367360450138E-4</v>
      </c>
      <c r="AE103" s="123">
        <v>1.1536973711561427E-2</v>
      </c>
      <c r="AF103" s="123">
        <v>2.3904027730418526E-2</v>
      </c>
      <c r="AG103" s="123">
        <v>2.2555045766751641E-2</v>
      </c>
      <c r="AH103" s="123">
        <v>2.0756504047904561E-2</v>
      </c>
      <c r="AI103" s="133">
        <v>2.8126199608183512E-2</v>
      </c>
      <c r="AJ103" s="123">
        <v>4.0577358955402057E-2</v>
      </c>
      <c r="AK103" s="123">
        <v>1.9384667359195893E-2</v>
      </c>
      <c r="AL103" s="123">
        <v>3.6916208172022978E-2</v>
      </c>
      <c r="AM103" s="123">
        <v>0</v>
      </c>
      <c r="AN103" s="123">
        <v>0</v>
      </c>
      <c r="AO103" s="123">
        <v>2.1458028744002142E-2</v>
      </c>
      <c r="AP103" s="123">
        <v>9.9123117001987567E-3</v>
      </c>
      <c r="AQ103" s="123">
        <v>1.495389514942746E-2</v>
      </c>
      <c r="AR103" s="123">
        <v>1.5303873993762809E-2</v>
      </c>
      <c r="AS103" s="123">
        <v>1.463586924853603E-2</v>
      </c>
      <c r="AT103" s="123">
        <v>2.2165552652932914E-2</v>
      </c>
      <c r="AU103" s="123">
        <v>2.2845683432018895E-2</v>
      </c>
      <c r="AV103" s="123">
        <v>2.0422143386456416E-2</v>
      </c>
      <c r="AW103" s="123">
        <v>2.2022514695621082E-2</v>
      </c>
      <c r="AX103" s="123">
        <v>3.7198100598562753E-2</v>
      </c>
      <c r="AY103" s="123">
        <v>3.054570026168061E-2</v>
      </c>
      <c r="AZ103" s="123">
        <v>2.5909597026559282E-2</v>
      </c>
      <c r="BA103" s="123">
        <v>2.1326392787762976E-2</v>
      </c>
      <c r="BB103" s="123">
        <v>2.2331280464961033E-2</v>
      </c>
      <c r="BC103" s="123">
        <v>2.0337039719781635E-2</v>
      </c>
      <c r="BD103" s="123">
        <v>2.9652347518464191E-2</v>
      </c>
      <c r="BE103" s="123">
        <v>2.3383285895573345E-2</v>
      </c>
      <c r="BF103" s="123">
        <v>0</v>
      </c>
      <c r="BG103" s="123">
        <v>1.248859638500968E-2</v>
      </c>
      <c r="BH103" s="123">
        <v>1.7821666903834316E-2</v>
      </c>
      <c r="BI103" s="123">
        <v>1.8747455923220694E-2</v>
      </c>
      <c r="BJ103" s="123">
        <v>2.4747331951602985E-2</v>
      </c>
      <c r="BK103" s="123">
        <v>1.8811052209445785E-2</v>
      </c>
      <c r="BL103" s="133">
        <v>2.9339752335753571E-2</v>
      </c>
      <c r="BM103" s="133">
        <v>5.4060164520353303E-2</v>
      </c>
      <c r="BN103" s="123">
        <v>2.8204752811591734E-2</v>
      </c>
      <c r="BO103" s="123">
        <v>8.6758911928473612E-2</v>
      </c>
      <c r="BP103" s="123">
        <v>4.3003729543730523E-2</v>
      </c>
      <c r="BQ103" s="123">
        <v>8.8498889212856216E-2</v>
      </c>
      <c r="BR103" s="123">
        <v>3.1143611428133867E-2</v>
      </c>
      <c r="BS103" s="123">
        <v>0.10004198258343217</v>
      </c>
      <c r="BT103" s="123">
        <v>3.7995806463794968E-2</v>
      </c>
      <c r="BU103" s="123">
        <v>5.1280043170143452E-2</v>
      </c>
      <c r="BV103" s="123">
        <v>6.5886098573623264E-2</v>
      </c>
      <c r="BW103" s="123">
        <v>4.0240358069226191E-2</v>
      </c>
      <c r="BX103" s="123">
        <v>3.6885038959825971E-2</v>
      </c>
      <c r="BY103" s="123">
        <v>6.1808567483030239E-3</v>
      </c>
      <c r="BZ103" s="123">
        <v>2.9427972663159302E-2</v>
      </c>
      <c r="CA103" s="123">
        <v>1.9804403200393492E-2</v>
      </c>
      <c r="CB103" s="123">
        <v>3.2335641835902602E-2</v>
      </c>
      <c r="CC103" s="123">
        <v>3.059443477337357E-2</v>
      </c>
      <c r="CD103" s="123">
        <v>4.434146034107752E-2</v>
      </c>
      <c r="CE103" s="123">
        <v>5.0160846140315671E-2</v>
      </c>
      <c r="CF103" s="123">
        <v>9.5762217355581908E-2</v>
      </c>
      <c r="CG103" s="123">
        <v>0.11705973244936564</v>
      </c>
      <c r="CH103" s="123">
        <v>1.3502151639474182E-2</v>
      </c>
      <c r="CI103" s="123">
        <v>0.10321141649503851</v>
      </c>
      <c r="CJ103" s="123">
        <v>8.3124426902940918E-2</v>
      </c>
      <c r="CK103" s="123">
        <v>9.7519123045337275E-2</v>
      </c>
      <c r="CL103" s="123">
        <v>0.12299493616078565</v>
      </c>
      <c r="CM103" s="123">
        <v>3.7805037919591333E-2</v>
      </c>
      <c r="CN103" s="123">
        <v>4.9369611802710378E-2</v>
      </c>
      <c r="CO103" s="123">
        <v>3.7935781268364298E-2</v>
      </c>
      <c r="CP103" s="123">
        <v>9.8309881822862571E-2</v>
      </c>
      <c r="CQ103" s="123">
        <v>2.7234331961845794E-2</v>
      </c>
      <c r="CR103" s="123">
        <v>5.9821371527582587E-2</v>
      </c>
      <c r="CS103" s="123">
        <v>4.6237890219554052E-2</v>
      </c>
      <c r="CT103" s="123">
        <v>2.3226462363919599E-2</v>
      </c>
      <c r="CU103" s="123">
        <v>5.1771745025212756E-2</v>
      </c>
      <c r="CV103" s="123">
        <v>7.408202386681767E-2</v>
      </c>
      <c r="CW103" s="123">
        <v>6.5782708647814908E-2</v>
      </c>
      <c r="CX103" s="123">
        <v>2.5810428571296368E-2</v>
      </c>
      <c r="CY103" s="123">
        <v>1.0960051970774951</v>
      </c>
      <c r="CZ103" s="123">
        <v>3.8367083782459982E-2</v>
      </c>
      <c r="DA103" s="123">
        <v>2.2153516359113556E-2</v>
      </c>
      <c r="DB103" s="123">
        <v>3.5678903862956572E-2</v>
      </c>
      <c r="DC103" s="123">
        <v>2.9053172066396078E-2</v>
      </c>
      <c r="DD103" s="123">
        <v>1.7402966960540049E-2</v>
      </c>
      <c r="DE103" s="123">
        <v>2.4256282374145472E-2</v>
      </c>
      <c r="DF103" s="123">
        <v>1.2547185759073671E-2</v>
      </c>
      <c r="DG103" s="123">
        <v>2.9529930156532571E-2</v>
      </c>
      <c r="DH103" s="123">
        <v>4.4910036085538758</v>
      </c>
      <c r="DI103" s="128">
        <v>3.4872133264505938</v>
      </c>
    </row>
    <row r="104" spans="2:113" x14ac:dyDescent="0.15">
      <c r="B104" s="274" t="s">
        <v>380</v>
      </c>
      <c r="C104" s="261" t="s">
        <v>652</v>
      </c>
      <c r="D104" s="122">
        <v>0</v>
      </c>
      <c r="E104" s="122">
        <v>0</v>
      </c>
      <c r="F104" s="122">
        <v>0</v>
      </c>
      <c r="G104" s="122">
        <v>0</v>
      </c>
      <c r="H104" s="122">
        <v>0</v>
      </c>
      <c r="I104" s="122">
        <v>0</v>
      </c>
      <c r="J104" s="122">
        <v>0</v>
      </c>
      <c r="K104" s="122">
        <v>0</v>
      </c>
      <c r="L104" s="122">
        <v>0</v>
      </c>
      <c r="M104" s="122">
        <v>0</v>
      </c>
      <c r="N104" s="122">
        <v>0</v>
      </c>
      <c r="O104" s="122">
        <v>0</v>
      </c>
      <c r="P104" s="122">
        <v>0</v>
      </c>
      <c r="Q104" s="122">
        <v>0</v>
      </c>
      <c r="R104" s="122">
        <v>0</v>
      </c>
      <c r="S104" s="122">
        <v>0</v>
      </c>
      <c r="T104" s="122">
        <v>0</v>
      </c>
      <c r="U104" s="122">
        <v>0</v>
      </c>
      <c r="V104" s="124">
        <v>0</v>
      </c>
      <c r="W104" s="122">
        <v>0</v>
      </c>
      <c r="X104" s="122">
        <v>0</v>
      </c>
      <c r="Y104" s="122">
        <v>0</v>
      </c>
      <c r="Z104" s="122">
        <v>0</v>
      </c>
      <c r="AA104" s="122">
        <v>0</v>
      </c>
      <c r="AB104" s="122">
        <v>0</v>
      </c>
      <c r="AC104" s="122">
        <v>0</v>
      </c>
      <c r="AD104" s="122">
        <v>0</v>
      </c>
      <c r="AE104" s="122">
        <v>0</v>
      </c>
      <c r="AF104" s="122">
        <v>0</v>
      </c>
      <c r="AG104" s="122">
        <v>0</v>
      </c>
      <c r="AH104" s="122">
        <v>0</v>
      </c>
      <c r="AI104" s="124">
        <v>0</v>
      </c>
      <c r="AJ104" s="122">
        <v>0</v>
      </c>
      <c r="AK104" s="122">
        <v>0</v>
      </c>
      <c r="AL104" s="122">
        <v>0</v>
      </c>
      <c r="AM104" s="122">
        <v>0</v>
      </c>
      <c r="AN104" s="122">
        <v>0</v>
      </c>
      <c r="AO104" s="122">
        <v>0</v>
      </c>
      <c r="AP104" s="122">
        <v>0</v>
      </c>
      <c r="AQ104" s="122">
        <v>0</v>
      </c>
      <c r="AR104" s="122">
        <v>0</v>
      </c>
      <c r="AS104" s="122">
        <v>0</v>
      </c>
      <c r="AT104" s="122">
        <v>0</v>
      </c>
      <c r="AU104" s="122">
        <v>0</v>
      </c>
      <c r="AV104" s="122">
        <v>0</v>
      </c>
      <c r="AW104" s="122">
        <v>0</v>
      </c>
      <c r="AX104" s="122">
        <v>0</v>
      </c>
      <c r="AY104" s="122">
        <v>0</v>
      </c>
      <c r="AZ104" s="122">
        <v>0</v>
      </c>
      <c r="BA104" s="122">
        <v>0</v>
      </c>
      <c r="BB104" s="122">
        <v>0</v>
      </c>
      <c r="BC104" s="122">
        <v>0</v>
      </c>
      <c r="BD104" s="122">
        <v>0</v>
      </c>
      <c r="BE104" s="122">
        <v>0</v>
      </c>
      <c r="BF104" s="122">
        <v>0</v>
      </c>
      <c r="BG104" s="122">
        <v>0</v>
      </c>
      <c r="BH104" s="122">
        <v>0</v>
      </c>
      <c r="BI104" s="122">
        <v>0</v>
      </c>
      <c r="BJ104" s="122">
        <v>0</v>
      </c>
      <c r="BK104" s="122">
        <v>0</v>
      </c>
      <c r="BL104" s="124">
        <v>0</v>
      </c>
      <c r="BM104" s="124">
        <v>0</v>
      </c>
      <c r="BN104" s="122">
        <v>0</v>
      </c>
      <c r="BO104" s="122">
        <v>0</v>
      </c>
      <c r="BP104" s="122">
        <v>0</v>
      </c>
      <c r="BQ104" s="122">
        <v>0</v>
      </c>
      <c r="BR104" s="122">
        <v>0</v>
      </c>
      <c r="BS104" s="122">
        <v>0</v>
      </c>
      <c r="BT104" s="122">
        <v>0</v>
      </c>
      <c r="BU104" s="122">
        <v>0</v>
      </c>
      <c r="BV104" s="122">
        <v>0</v>
      </c>
      <c r="BW104" s="122">
        <v>0</v>
      </c>
      <c r="BX104" s="122">
        <v>0</v>
      </c>
      <c r="BY104" s="122">
        <v>0</v>
      </c>
      <c r="BZ104" s="122">
        <v>0</v>
      </c>
      <c r="CA104" s="122">
        <v>0</v>
      </c>
      <c r="CB104" s="122">
        <v>0</v>
      </c>
      <c r="CC104" s="122">
        <v>0</v>
      </c>
      <c r="CD104" s="122">
        <v>0</v>
      </c>
      <c r="CE104" s="122">
        <v>0</v>
      </c>
      <c r="CF104" s="122">
        <v>0</v>
      </c>
      <c r="CG104" s="122">
        <v>0</v>
      </c>
      <c r="CH104" s="122">
        <v>0</v>
      </c>
      <c r="CI104" s="122">
        <v>0</v>
      </c>
      <c r="CJ104" s="122">
        <v>0</v>
      </c>
      <c r="CK104" s="122">
        <v>0</v>
      </c>
      <c r="CL104" s="122">
        <v>0</v>
      </c>
      <c r="CM104" s="122">
        <v>0</v>
      </c>
      <c r="CN104" s="122">
        <v>0</v>
      </c>
      <c r="CO104" s="122">
        <v>0</v>
      </c>
      <c r="CP104" s="122">
        <v>0</v>
      </c>
      <c r="CQ104" s="122">
        <v>0</v>
      </c>
      <c r="CR104" s="122">
        <v>0</v>
      </c>
      <c r="CS104" s="122">
        <v>0</v>
      </c>
      <c r="CT104" s="122">
        <v>0</v>
      </c>
      <c r="CU104" s="122">
        <v>0</v>
      </c>
      <c r="CV104" s="122">
        <v>0</v>
      </c>
      <c r="CW104" s="122">
        <v>0</v>
      </c>
      <c r="CX104" s="122">
        <v>0</v>
      </c>
      <c r="CY104" s="122">
        <v>0</v>
      </c>
      <c r="CZ104" s="122">
        <v>1.0004192513711176</v>
      </c>
      <c r="DA104" s="122">
        <v>0</v>
      </c>
      <c r="DB104" s="122">
        <v>0</v>
      </c>
      <c r="DC104" s="122">
        <v>0</v>
      </c>
      <c r="DD104" s="122">
        <v>0</v>
      </c>
      <c r="DE104" s="122">
        <v>0</v>
      </c>
      <c r="DF104" s="122">
        <v>0</v>
      </c>
      <c r="DG104" s="122">
        <v>0</v>
      </c>
      <c r="DH104" s="122">
        <v>1.0004192513711176</v>
      </c>
      <c r="DI104" s="127">
        <v>0.77681419332959689</v>
      </c>
    </row>
    <row r="105" spans="2:113" x14ac:dyDescent="0.15">
      <c r="B105" s="274" t="s">
        <v>504</v>
      </c>
      <c r="C105" s="261" t="s">
        <v>653</v>
      </c>
      <c r="D105" s="122">
        <v>1.8259786640171093E-6</v>
      </c>
      <c r="E105" s="122">
        <v>9.6843551500398285E-7</v>
      </c>
      <c r="F105" s="122">
        <v>1.5166229848249499E-6</v>
      </c>
      <c r="G105" s="122">
        <v>3.1936890978987974E-6</v>
      </c>
      <c r="H105" s="122">
        <v>1.4268024705843933E-6</v>
      </c>
      <c r="I105" s="122">
        <v>0</v>
      </c>
      <c r="J105" s="122">
        <v>4.4054366513760202E-6</v>
      </c>
      <c r="K105" s="122">
        <v>5.6745342544177274E-6</v>
      </c>
      <c r="L105" s="122">
        <v>2.9666233636505631E-6</v>
      </c>
      <c r="M105" s="122">
        <v>5.8166218113337521E-6</v>
      </c>
      <c r="N105" s="122">
        <v>0</v>
      </c>
      <c r="O105" s="122">
        <v>1.4494469114637093E-6</v>
      </c>
      <c r="P105" s="122">
        <v>1.3839083350321699E-6</v>
      </c>
      <c r="Q105" s="122">
        <v>1.9705983083959265E-6</v>
      </c>
      <c r="R105" s="122">
        <v>3.299015262421383E-6</v>
      </c>
      <c r="S105" s="122">
        <v>2.8391691270577708E-6</v>
      </c>
      <c r="T105" s="122">
        <v>1.617404913238074E-6</v>
      </c>
      <c r="U105" s="122">
        <v>1.5861895884129939E-6</v>
      </c>
      <c r="V105" s="124">
        <v>1.3666587232878625E-6</v>
      </c>
      <c r="W105" s="122">
        <v>4.3936890445278714E-6</v>
      </c>
      <c r="X105" s="122">
        <v>0</v>
      </c>
      <c r="Y105" s="122">
        <v>4.4827644614105186E-7</v>
      </c>
      <c r="Z105" s="122">
        <v>6.485081383177895E-7</v>
      </c>
      <c r="AA105" s="122">
        <v>8.2375996943976384E-7</v>
      </c>
      <c r="AB105" s="122">
        <v>4.8404968178815125E-6</v>
      </c>
      <c r="AC105" s="122">
        <v>8.2956172071214248E-6</v>
      </c>
      <c r="AD105" s="122">
        <v>4.5535897492677053E-8</v>
      </c>
      <c r="AE105" s="122">
        <v>1.3921654390225934E-6</v>
      </c>
      <c r="AF105" s="122">
        <v>3.2843520884437442E-6</v>
      </c>
      <c r="AG105" s="122">
        <v>2.292461688038784E-6</v>
      </c>
      <c r="AH105" s="122">
        <v>1.3356897279628633E-6</v>
      </c>
      <c r="AI105" s="124">
        <v>1.8195250039661862E-6</v>
      </c>
      <c r="AJ105" s="122">
        <v>5.4423928184158997E-6</v>
      </c>
      <c r="AK105" s="122">
        <v>2.1682776293763613E-5</v>
      </c>
      <c r="AL105" s="122">
        <v>5.0099162864543757E-6</v>
      </c>
      <c r="AM105" s="122">
        <v>0</v>
      </c>
      <c r="AN105" s="122">
        <v>0</v>
      </c>
      <c r="AO105" s="122">
        <v>1.0646035568292126E-5</v>
      </c>
      <c r="AP105" s="122">
        <v>7.9772667085805653E-7</v>
      </c>
      <c r="AQ105" s="122">
        <v>1.5271847447120778E-6</v>
      </c>
      <c r="AR105" s="122">
        <v>1.9025038454278534E-6</v>
      </c>
      <c r="AS105" s="122">
        <v>1.3962924585508079E-5</v>
      </c>
      <c r="AT105" s="122">
        <v>3.8652126773909972E-6</v>
      </c>
      <c r="AU105" s="122">
        <v>9.6576003979319422E-6</v>
      </c>
      <c r="AV105" s="122">
        <v>5.4971443017345215E-6</v>
      </c>
      <c r="AW105" s="122">
        <v>4.9339610188732109E-6</v>
      </c>
      <c r="AX105" s="122">
        <v>7.5795164047228781E-6</v>
      </c>
      <c r="AY105" s="122">
        <v>2.2218466557438032E-5</v>
      </c>
      <c r="AZ105" s="122">
        <v>1.5912156871935322E-5</v>
      </c>
      <c r="BA105" s="122">
        <v>2.8775021978956403E-5</v>
      </c>
      <c r="BB105" s="122">
        <v>1.3483777327727676E-5</v>
      </c>
      <c r="BC105" s="122">
        <v>1.134495845272871E-5</v>
      </c>
      <c r="BD105" s="122">
        <v>4.1717789511547563E-5</v>
      </c>
      <c r="BE105" s="122">
        <v>5.0009497906119341E-6</v>
      </c>
      <c r="BF105" s="122">
        <v>0</v>
      </c>
      <c r="BG105" s="122">
        <v>7.366330064176396E-7</v>
      </c>
      <c r="BH105" s="122">
        <v>4.5663174022404244E-6</v>
      </c>
      <c r="BI105" s="122">
        <v>1.5968823774971682E-5</v>
      </c>
      <c r="BJ105" s="122">
        <v>1.7259834745429899E-6</v>
      </c>
      <c r="BK105" s="122">
        <v>5.2205503239221385E-6</v>
      </c>
      <c r="BL105" s="124">
        <v>2.5041447604981676E-6</v>
      </c>
      <c r="BM105" s="124">
        <v>5.2317447554516397E-6</v>
      </c>
      <c r="BN105" s="122">
        <v>2.8047925953493991E-6</v>
      </c>
      <c r="BO105" s="122">
        <v>4.213480849652698E-6</v>
      </c>
      <c r="BP105" s="122">
        <v>4.5572392008538364E-6</v>
      </c>
      <c r="BQ105" s="122">
        <v>1.4742521014254647E-5</v>
      </c>
      <c r="BR105" s="122">
        <v>9.7054969333943695E-6</v>
      </c>
      <c r="BS105" s="122">
        <v>4.3023151974800418E-6</v>
      </c>
      <c r="BT105" s="122">
        <v>5.6582156922207512E-6</v>
      </c>
      <c r="BU105" s="122">
        <v>5.8307456017077524E-6</v>
      </c>
      <c r="BV105" s="122">
        <v>5.9323384868264433E-6</v>
      </c>
      <c r="BW105" s="122">
        <v>1.8838843693001178E-6</v>
      </c>
      <c r="BX105" s="122">
        <v>1.5853811952594771E-6</v>
      </c>
      <c r="BY105" s="122">
        <v>4.6933297843382178E-7</v>
      </c>
      <c r="BZ105" s="122">
        <v>7.5857519838406359E-5</v>
      </c>
      <c r="CA105" s="122">
        <v>3.4111885273200963E-6</v>
      </c>
      <c r="CB105" s="122">
        <v>8.65518471553985E-6</v>
      </c>
      <c r="CC105" s="122">
        <v>1.8947758541740959E-6</v>
      </c>
      <c r="CD105" s="122">
        <v>2.1662173739214841E-6</v>
      </c>
      <c r="CE105" s="122">
        <v>8.8677432876561725E-6</v>
      </c>
      <c r="CF105" s="122">
        <v>6.1214234933478459E-6</v>
      </c>
      <c r="CG105" s="122">
        <v>3.9780719346766998E-6</v>
      </c>
      <c r="CH105" s="122">
        <v>3.8302126526107573E-6</v>
      </c>
      <c r="CI105" s="122">
        <v>1.051261387551291E-4</v>
      </c>
      <c r="CJ105" s="122">
        <v>2.082464046360532E-5</v>
      </c>
      <c r="CK105" s="122">
        <v>5.6674951993323724E-5</v>
      </c>
      <c r="CL105" s="122">
        <v>1.0338251571725806E-4</v>
      </c>
      <c r="CM105" s="122">
        <v>1.5819540642283155E-5</v>
      </c>
      <c r="CN105" s="122">
        <v>3.1219317619310438E-6</v>
      </c>
      <c r="CO105" s="122">
        <v>1.1854005943544127E-2</v>
      </c>
      <c r="CP105" s="122">
        <v>3.7499126468344619E-6</v>
      </c>
      <c r="CQ105" s="122">
        <v>7.9761170146005582E-3</v>
      </c>
      <c r="CR105" s="122">
        <v>2.9766768522890666E-6</v>
      </c>
      <c r="CS105" s="122">
        <v>1.4015051980055591E-2</v>
      </c>
      <c r="CT105" s="122">
        <v>2.575991282576762E-2</v>
      </c>
      <c r="CU105" s="122">
        <v>3.2486239402694989E-6</v>
      </c>
      <c r="CV105" s="122">
        <v>1.1576064903564909E-5</v>
      </c>
      <c r="CW105" s="122">
        <v>1.3986207501767818E-5</v>
      </c>
      <c r="CX105" s="122">
        <v>1.4834654917859025E-6</v>
      </c>
      <c r="CY105" s="122">
        <v>8.9419209792256621E-6</v>
      </c>
      <c r="CZ105" s="122">
        <v>1.971052384387995E-3</v>
      </c>
      <c r="DA105" s="122">
        <v>1.0050576421163877</v>
      </c>
      <c r="DB105" s="122">
        <v>1.4658768054213485E-5</v>
      </c>
      <c r="DC105" s="122">
        <v>4.3053028085101367E-6</v>
      </c>
      <c r="DD105" s="122">
        <v>9.9074258031822373E-6</v>
      </c>
      <c r="DE105" s="122">
        <v>6.8787102290672295E-6</v>
      </c>
      <c r="DF105" s="122">
        <v>1.7064599023843959E-6</v>
      </c>
      <c r="DG105" s="122">
        <v>3.1391686206409063E-5</v>
      </c>
      <c r="DH105" s="122">
        <v>1.067569850718243</v>
      </c>
      <c r="DI105" s="127">
        <v>0.82895587152295802</v>
      </c>
    </row>
    <row r="106" spans="2:113" x14ac:dyDescent="0.15">
      <c r="B106" s="274" t="s">
        <v>505</v>
      </c>
      <c r="C106" s="261" t="s">
        <v>654</v>
      </c>
      <c r="D106" s="122">
        <v>3.9043122017762666E-5</v>
      </c>
      <c r="E106" s="122">
        <v>2.3007862206031464E-5</v>
      </c>
      <c r="F106" s="122">
        <v>4.7200041010980374E-5</v>
      </c>
      <c r="G106" s="122">
        <v>3.7445040484836341E-5</v>
      </c>
      <c r="H106" s="122">
        <v>3.7444602520664698E-5</v>
      </c>
      <c r="I106" s="122">
        <v>0</v>
      </c>
      <c r="J106" s="122">
        <v>6.916808392366641E-5</v>
      </c>
      <c r="K106" s="122">
        <v>1.6067421273699995E-4</v>
      </c>
      <c r="L106" s="122">
        <v>2.2150199649723388E-4</v>
      </c>
      <c r="M106" s="122">
        <v>3.1193298124232221E-5</v>
      </c>
      <c r="N106" s="122">
        <v>0</v>
      </c>
      <c r="O106" s="122">
        <v>3.0362294489968505E-5</v>
      </c>
      <c r="P106" s="122">
        <v>4.9678502283753734E-5</v>
      </c>
      <c r="Q106" s="122">
        <v>1.1522524865013731E-4</v>
      </c>
      <c r="R106" s="122">
        <v>1.0603264681719315E-4</v>
      </c>
      <c r="S106" s="122">
        <v>1.2480894151773396E-4</v>
      </c>
      <c r="T106" s="122">
        <v>7.6444087173072162E-5</v>
      </c>
      <c r="U106" s="122">
        <v>9.9169574027219935E-5</v>
      </c>
      <c r="V106" s="124">
        <v>3.4802651561593839E-5</v>
      </c>
      <c r="W106" s="122">
        <v>3.1755248265403241E-5</v>
      </c>
      <c r="X106" s="122">
        <v>0</v>
      </c>
      <c r="Y106" s="122">
        <v>7.8179854739641544E-6</v>
      </c>
      <c r="Z106" s="122">
        <v>1.9049993583514089E-5</v>
      </c>
      <c r="AA106" s="122">
        <v>1.221694495718417E-5</v>
      </c>
      <c r="AB106" s="122">
        <v>1.5236504284601811E-4</v>
      </c>
      <c r="AC106" s="122">
        <v>4.9138137430948799E-5</v>
      </c>
      <c r="AD106" s="122">
        <v>1.6266718247787656E-6</v>
      </c>
      <c r="AE106" s="122">
        <v>4.4568016231524077E-5</v>
      </c>
      <c r="AF106" s="122">
        <v>8.6981962193730507E-5</v>
      </c>
      <c r="AG106" s="122">
        <v>1.4081845445310231E-4</v>
      </c>
      <c r="AH106" s="122">
        <v>4.0576249836474912E-5</v>
      </c>
      <c r="AI106" s="124">
        <v>5.1455229402776487E-5</v>
      </c>
      <c r="AJ106" s="122">
        <v>7.0040661381631862E-5</v>
      </c>
      <c r="AK106" s="122">
        <v>4.7748961929770624E-5</v>
      </c>
      <c r="AL106" s="122">
        <v>7.0845517148811408E-5</v>
      </c>
      <c r="AM106" s="122">
        <v>0</v>
      </c>
      <c r="AN106" s="122">
        <v>0</v>
      </c>
      <c r="AO106" s="122">
        <v>5.2710480545910954E-5</v>
      </c>
      <c r="AP106" s="122">
        <v>8.121788842946474E-5</v>
      </c>
      <c r="AQ106" s="122">
        <v>1.3232783480475799E-4</v>
      </c>
      <c r="AR106" s="122">
        <v>4.3578812353533232E-5</v>
      </c>
      <c r="AS106" s="122">
        <v>7.4691357624741324E-5</v>
      </c>
      <c r="AT106" s="122">
        <v>7.8390458886126539E-5</v>
      </c>
      <c r="AU106" s="122">
        <v>8.7552017402876847E-5</v>
      </c>
      <c r="AV106" s="122">
        <v>5.1158330049063309E-5</v>
      </c>
      <c r="AW106" s="122">
        <v>6.4057730639982923E-5</v>
      </c>
      <c r="AX106" s="122">
        <v>8.1796358581135719E-5</v>
      </c>
      <c r="AY106" s="122">
        <v>1.3314667802912287E-4</v>
      </c>
      <c r="AZ106" s="122">
        <v>4.1994600923525775E-5</v>
      </c>
      <c r="BA106" s="122">
        <v>8.922736466987144E-5</v>
      </c>
      <c r="BB106" s="122">
        <v>7.8376074296130727E-5</v>
      </c>
      <c r="BC106" s="122">
        <v>8.6483726015973216E-5</v>
      </c>
      <c r="BD106" s="122">
        <v>5.7354390846023881E-5</v>
      </c>
      <c r="BE106" s="122">
        <v>1.5286053471301171E-4</v>
      </c>
      <c r="BF106" s="122">
        <v>0</v>
      </c>
      <c r="BG106" s="122">
        <v>2.2130652459024471E-5</v>
      </c>
      <c r="BH106" s="122">
        <v>7.1537131918317405E-5</v>
      </c>
      <c r="BI106" s="122">
        <v>7.2936132917491691E-5</v>
      </c>
      <c r="BJ106" s="122">
        <v>3.9457030881513728E-5</v>
      </c>
      <c r="BK106" s="122">
        <v>1.1602269461054661E-4</v>
      </c>
      <c r="BL106" s="124">
        <v>7.7583025189344133E-5</v>
      </c>
      <c r="BM106" s="124">
        <v>1.0053462628207753E-4</v>
      </c>
      <c r="BN106" s="122">
        <v>8.4501695526568898E-5</v>
      </c>
      <c r="BO106" s="122">
        <v>1.9182469206560635E-4</v>
      </c>
      <c r="BP106" s="122">
        <v>1.0889876689438313E-4</v>
      </c>
      <c r="BQ106" s="122">
        <v>1.4806153468144146E-4</v>
      </c>
      <c r="BR106" s="122">
        <v>5.3743945992118478E-5</v>
      </c>
      <c r="BS106" s="122">
        <v>1.7427846093168048E-4</v>
      </c>
      <c r="BT106" s="122">
        <v>1.3889332690211932E-4</v>
      </c>
      <c r="BU106" s="122">
        <v>1.5598423199427887E-4</v>
      </c>
      <c r="BV106" s="122">
        <v>1.9199469308854277E-4</v>
      </c>
      <c r="BW106" s="122">
        <v>1.4540727206247472E-4</v>
      </c>
      <c r="BX106" s="122">
        <v>1.1741955722751196E-4</v>
      </c>
      <c r="BY106" s="122">
        <v>1.8592886310033003E-5</v>
      </c>
      <c r="BZ106" s="122">
        <v>2.1780528838923584E-3</v>
      </c>
      <c r="CA106" s="122">
        <v>1.0945311742817562E-4</v>
      </c>
      <c r="CB106" s="122">
        <v>8.7725613824795142E-5</v>
      </c>
      <c r="CC106" s="122">
        <v>4.7738606440104943E-5</v>
      </c>
      <c r="CD106" s="122">
        <v>7.8936665016434069E-5</v>
      </c>
      <c r="CE106" s="122">
        <v>8.3880141485256213E-5</v>
      </c>
      <c r="CF106" s="122">
        <v>2.1867466487882642E-4</v>
      </c>
      <c r="CG106" s="122">
        <v>1.8041863668383397E-4</v>
      </c>
      <c r="CH106" s="122">
        <v>3.329388813797917E-4</v>
      </c>
      <c r="CI106" s="122">
        <v>8.1628992010513335E-4</v>
      </c>
      <c r="CJ106" s="122">
        <v>1.0630995069920747E-3</v>
      </c>
      <c r="CK106" s="122">
        <v>1.7639859969531671E-4</v>
      </c>
      <c r="CL106" s="122">
        <v>7.2840503039427087E-4</v>
      </c>
      <c r="CM106" s="122">
        <v>1.181578039391544E-3</v>
      </c>
      <c r="CN106" s="122">
        <v>1.8235657940067457E-4</v>
      </c>
      <c r="CO106" s="122">
        <v>3.3259809029811629E-4</v>
      </c>
      <c r="CP106" s="122">
        <v>2.3662257361299028E-4</v>
      </c>
      <c r="CQ106" s="122">
        <v>1.1527825034239717E-2</v>
      </c>
      <c r="CR106" s="122">
        <v>1.0363829408578395E-2</v>
      </c>
      <c r="CS106" s="122">
        <v>1.3316312842638896E-2</v>
      </c>
      <c r="CT106" s="122">
        <v>1.0019021968653608E-2</v>
      </c>
      <c r="CU106" s="122">
        <v>1.8789048938704556E-4</v>
      </c>
      <c r="CV106" s="122">
        <v>2.2098029215490467E-4</v>
      </c>
      <c r="CW106" s="122">
        <v>1.1112793471032979E-3</v>
      </c>
      <c r="CX106" s="122">
        <v>6.9253659405244948E-5</v>
      </c>
      <c r="CY106" s="122">
        <v>1.0248738265499716E-3</v>
      </c>
      <c r="CZ106" s="122">
        <v>1.0890673641585474E-2</v>
      </c>
      <c r="DA106" s="122">
        <v>1.9470569432380547E-3</v>
      </c>
      <c r="DB106" s="122">
        <v>1.0185530794249051</v>
      </c>
      <c r="DC106" s="122">
        <v>1.66084432729976E-4</v>
      </c>
      <c r="DD106" s="122">
        <v>4.214366786962005E-4</v>
      </c>
      <c r="DE106" s="122">
        <v>4.4708057310073462E-3</v>
      </c>
      <c r="DF106" s="122">
        <v>5.0941473632480511E-5</v>
      </c>
      <c r="DG106" s="122">
        <v>1.6667771041844186E-3</v>
      </c>
      <c r="DH106" s="122">
        <v>1.0995902241293591</v>
      </c>
      <c r="DI106" s="127">
        <v>0.85381932802619709</v>
      </c>
    </row>
    <row r="107" spans="2:113" x14ac:dyDescent="0.15">
      <c r="B107" s="274" t="s">
        <v>506</v>
      </c>
      <c r="C107" s="261" t="s">
        <v>655</v>
      </c>
      <c r="D107" s="122">
        <v>4.0778440870333616E-5</v>
      </c>
      <c r="E107" s="122">
        <v>2.8956595950432474E-5</v>
      </c>
      <c r="F107" s="122">
        <v>6.492238115340124E-5</v>
      </c>
      <c r="G107" s="122">
        <v>6.8346476139899439E-5</v>
      </c>
      <c r="H107" s="122">
        <v>4.2874775412983168E-5</v>
      </c>
      <c r="I107" s="122">
        <v>0</v>
      </c>
      <c r="J107" s="122">
        <v>8.0723328796789145E-5</v>
      </c>
      <c r="K107" s="122">
        <v>9.044404808561324E-5</v>
      </c>
      <c r="L107" s="122">
        <v>4.5728183612858925E-4</v>
      </c>
      <c r="M107" s="122">
        <v>2.5387723710905537E-5</v>
      </c>
      <c r="N107" s="122">
        <v>0</v>
      </c>
      <c r="O107" s="122">
        <v>4.4584330982642971E-5</v>
      </c>
      <c r="P107" s="122">
        <v>1.0172412169633638E-4</v>
      </c>
      <c r="Q107" s="122">
        <v>5.1622490389848183E-5</v>
      </c>
      <c r="R107" s="122">
        <v>8.3840338749368519E-5</v>
      </c>
      <c r="S107" s="122">
        <v>3.7081027624390222E-5</v>
      </c>
      <c r="T107" s="122">
        <v>4.5694189604898344E-5</v>
      </c>
      <c r="U107" s="122">
        <v>5.6322862928200108E-5</v>
      </c>
      <c r="V107" s="124">
        <v>1.2732834295145661E-4</v>
      </c>
      <c r="W107" s="122">
        <v>5.4590431779621359E-5</v>
      </c>
      <c r="X107" s="122">
        <v>0</v>
      </c>
      <c r="Y107" s="122">
        <v>6.2474484697762702E-6</v>
      </c>
      <c r="Z107" s="122">
        <v>1.326291605764436E-5</v>
      </c>
      <c r="AA107" s="122">
        <v>9.894192329288367E-6</v>
      </c>
      <c r="AB107" s="122">
        <v>4.3732954078758043E-4</v>
      </c>
      <c r="AC107" s="122">
        <v>2.5438642396508759E-4</v>
      </c>
      <c r="AD107" s="122">
        <v>6.9269862781552083E-7</v>
      </c>
      <c r="AE107" s="122">
        <v>3.8299529359713257E-5</v>
      </c>
      <c r="AF107" s="122">
        <v>6.0555746857449453E-5</v>
      </c>
      <c r="AG107" s="122">
        <v>6.4175142215726339E-5</v>
      </c>
      <c r="AH107" s="122">
        <v>5.5650960572050196E-5</v>
      </c>
      <c r="AI107" s="124">
        <v>2.9190510357570193E-5</v>
      </c>
      <c r="AJ107" s="122">
        <v>4.123123898431921E-5</v>
      </c>
      <c r="AK107" s="122">
        <v>9.8662564686644976E-5</v>
      </c>
      <c r="AL107" s="122">
        <v>6.9663380481251893E-5</v>
      </c>
      <c r="AM107" s="122">
        <v>0</v>
      </c>
      <c r="AN107" s="122">
        <v>0</v>
      </c>
      <c r="AO107" s="122">
        <v>3.3812508148306386E-5</v>
      </c>
      <c r="AP107" s="122">
        <v>2.3381076595142465E-5</v>
      </c>
      <c r="AQ107" s="122">
        <v>4.4968108848390947E-5</v>
      </c>
      <c r="AR107" s="122">
        <v>3.3046195749827895E-5</v>
      </c>
      <c r="AS107" s="122">
        <v>4.1041847285893006E-5</v>
      </c>
      <c r="AT107" s="122">
        <v>3.755801177127234E-5</v>
      </c>
      <c r="AU107" s="122">
        <v>5.8096421582675373E-5</v>
      </c>
      <c r="AV107" s="122">
        <v>4.7632474027894066E-5</v>
      </c>
      <c r="AW107" s="122">
        <v>7.1634322803759741E-5</v>
      </c>
      <c r="AX107" s="122">
        <v>5.5935375775527386E-5</v>
      </c>
      <c r="AY107" s="122">
        <v>5.3461370385682406E-5</v>
      </c>
      <c r="AZ107" s="122">
        <v>6.3893110625872306E-5</v>
      </c>
      <c r="BA107" s="122">
        <v>9.9276251924969766E-5</v>
      </c>
      <c r="BB107" s="122">
        <v>5.9733822763293943E-5</v>
      </c>
      <c r="BC107" s="122">
        <v>5.2049625384004425E-5</v>
      </c>
      <c r="BD107" s="122">
        <v>6.7876722106858858E-5</v>
      </c>
      <c r="BE107" s="122">
        <v>7.6602801003860296E-5</v>
      </c>
      <c r="BF107" s="122">
        <v>0</v>
      </c>
      <c r="BG107" s="122">
        <v>6.0947468274239939E-5</v>
      </c>
      <c r="BH107" s="122">
        <v>4.5781933059170604E-5</v>
      </c>
      <c r="BI107" s="122">
        <v>3.8682666772357982E-5</v>
      </c>
      <c r="BJ107" s="122">
        <v>4.3560923521716365E-5</v>
      </c>
      <c r="BK107" s="122">
        <v>1.4091255368408072E-4</v>
      </c>
      <c r="BL107" s="124">
        <v>6.943428458322603E-5</v>
      </c>
      <c r="BM107" s="124">
        <v>7.530122308125341E-5</v>
      </c>
      <c r="BN107" s="122">
        <v>5.6458597173927733E-5</v>
      </c>
      <c r="BO107" s="122">
        <v>7.0827968228191651E-5</v>
      </c>
      <c r="BP107" s="122">
        <v>6.2122893883844615E-5</v>
      </c>
      <c r="BQ107" s="122">
        <v>7.763674810091417E-5</v>
      </c>
      <c r="BR107" s="122">
        <v>1.239885271603607E-4</v>
      </c>
      <c r="BS107" s="122">
        <v>1.3991426722346147E-4</v>
      </c>
      <c r="BT107" s="122">
        <v>6.374397176158864E-5</v>
      </c>
      <c r="BU107" s="122">
        <v>1.6832282451814494E-4</v>
      </c>
      <c r="BV107" s="122">
        <v>3.1839675913557805E-4</v>
      </c>
      <c r="BW107" s="122">
        <v>1.9625278983643319E-4</v>
      </c>
      <c r="BX107" s="122">
        <v>1.86437583648935E-4</v>
      </c>
      <c r="BY107" s="122">
        <v>2.461260146852578E-5</v>
      </c>
      <c r="BZ107" s="122">
        <v>1.1302880865157721E-4</v>
      </c>
      <c r="CA107" s="122">
        <v>6.5450521089008347E-5</v>
      </c>
      <c r="CB107" s="122">
        <v>6.8915829877548435E-5</v>
      </c>
      <c r="CC107" s="122">
        <v>3.6393939361163462E-5</v>
      </c>
      <c r="CD107" s="122">
        <v>1.4261975102971024E-4</v>
      </c>
      <c r="CE107" s="122">
        <v>1.1254155523062908E-4</v>
      </c>
      <c r="CF107" s="122">
        <v>9.3119975395272622E-5</v>
      </c>
      <c r="CG107" s="122">
        <v>1.1825832862333234E-4</v>
      </c>
      <c r="CH107" s="122">
        <v>7.5073683955580463E-5</v>
      </c>
      <c r="CI107" s="122">
        <v>3.4431896111056145E-4</v>
      </c>
      <c r="CJ107" s="122">
        <v>2.6920241743319261E-2</v>
      </c>
      <c r="CK107" s="122">
        <v>2.230941195383382E-4</v>
      </c>
      <c r="CL107" s="122">
        <v>5.7474273846700168E-4</v>
      </c>
      <c r="CM107" s="122">
        <v>2.5478219872456031E-2</v>
      </c>
      <c r="CN107" s="122">
        <v>1.3968837391898687E-4</v>
      </c>
      <c r="CO107" s="122">
        <v>2.3594552932096541E-4</v>
      </c>
      <c r="CP107" s="122">
        <v>3.1978836959581938E-4</v>
      </c>
      <c r="CQ107" s="122">
        <v>8.5011960719269061E-5</v>
      </c>
      <c r="CR107" s="122">
        <v>1.4980550691629286E-4</v>
      </c>
      <c r="CS107" s="122">
        <v>2.0735624512841622E-4</v>
      </c>
      <c r="CT107" s="122">
        <v>6.9526338062135168E-5</v>
      </c>
      <c r="CU107" s="122">
        <v>4.4659116005968955E-4</v>
      </c>
      <c r="CV107" s="122">
        <v>1.920878940598343E-4</v>
      </c>
      <c r="CW107" s="122">
        <v>1.9672030254943285E-2</v>
      </c>
      <c r="CX107" s="122">
        <v>5.2632364095431058E-5</v>
      </c>
      <c r="CY107" s="122">
        <v>1.9518453889177606E-4</v>
      </c>
      <c r="CZ107" s="122">
        <v>1.2963119902824679E-3</v>
      </c>
      <c r="DA107" s="122">
        <v>3.1522812908422722E-4</v>
      </c>
      <c r="DB107" s="122">
        <v>3.1658551784015414E-4</v>
      </c>
      <c r="DC107" s="122">
        <v>1.0070566639535241</v>
      </c>
      <c r="DD107" s="122">
        <v>1.104650442793341E-4</v>
      </c>
      <c r="DE107" s="122">
        <v>6.7324316580100662E-4</v>
      </c>
      <c r="DF107" s="122">
        <v>4.2396943090179361E-5</v>
      </c>
      <c r="DG107" s="122">
        <v>4.2849708154238939E-4</v>
      </c>
      <c r="DH107" s="122">
        <v>1.0919361428578678</v>
      </c>
      <c r="DI107" s="127">
        <v>0.84787602079730895</v>
      </c>
    </row>
    <row r="108" spans="2:113" x14ac:dyDescent="0.15">
      <c r="B108" s="275" t="s">
        <v>507</v>
      </c>
      <c r="C108" s="262" t="s">
        <v>953</v>
      </c>
      <c r="D108" s="123">
        <v>1.8633569447055196E-5</v>
      </c>
      <c r="E108" s="123">
        <v>7.3318572258454714E-3</v>
      </c>
      <c r="F108" s="123">
        <v>1.300412149532064E-4</v>
      </c>
      <c r="G108" s="123">
        <v>3.1897451218294301E-6</v>
      </c>
      <c r="H108" s="123">
        <v>7.0594322298713142E-7</v>
      </c>
      <c r="I108" s="123">
        <v>0</v>
      </c>
      <c r="J108" s="123">
        <v>2.6408685581048507E-7</v>
      </c>
      <c r="K108" s="123">
        <v>2.5017707079264017E-4</v>
      </c>
      <c r="L108" s="123">
        <v>7.0095186029340003E-6</v>
      </c>
      <c r="M108" s="123">
        <v>7.424685405434666E-5</v>
      </c>
      <c r="N108" s="123">
        <v>0</v>
      </c>
      <c r="O108" s="123">
        <v>1.0602445395830504E-5</v>
      </c>
      <c r="P108" s="123">
        <v>1.1117707043135391E-6</v>
      </c>
      <c r="Q108" s="123">
        <v>3.3706141583264215E-7</v>
      </c>
      <c r="R108" s="123">
        <v>2.0835480555466459E-7</v>
      </c>
      <c r="S108" s="123">
        <v>3.9505687992566063E-7</v>
      </c>
      <c r="T108" s="123">
        <v>1.3413551896613701E-7</v>
      </c>
      <c r="U108" s="123">
        <v>1.1048493351159641E-7</v>
      </c>
      <c r="V108" s="133">
        <v>2.7183569970996173E-6</v>
      </c>
      <c r="W108" s="123">
        <v>2.6117367614605092E-7</v>
      </c>
      <c r="X108" s="123">
        <v>0</v>
      </c>
      <c r="Y108" s="123">
        <v>2.5066887145961458E-8</v>
      </c>
      <c r="Z108" s="123">
        <v>3.8335822956542207E-8</v>
      </c>
      <c r="AA108" s="123">
        <v>4.544348105203513E-8</v>
      </c>
      <c r="AB108" s="123">
        <v>1.0928583625379154E-6</v>
      </c>
      <c r="AC108" s="123">
        <v>1.3700820078958225E-6</v>
      </c>
      <c r="AD108" s="123">
        <v>2.5704556493177502E-9</v>
      </c>
      <c r="AE108" s="123">
        <v>8.8378171326593455E-8</v>
      </c>
      <c r="AF108" s="123">
        <v>1.9009563425086329E-7</v>
      </c>
      <c r="AG108" s="123">
        <v>2.520050494052226E-7</v>
      </c>
      <c r="AH108" s="123">
        <v>8.572336973834448E-5</v>
      </c>
      <c r="AI108" s="133">
        <v>1.2215144367567695E-7</v>
      </c>
      <c r="AJ108" s="123">
        <v>2.9298911517080821E-7</v>
      </c>
      <c r="AK108" s="123">
        <v>1.1831576152964074E-6</v>
      </c>
      <c r="AL108" s="123">
        <v>3.1224161543699523E-7</v>
      </c>
      <c r="AM108" s="123">
        <v>0</v>
      </c>
      <c r="AN108" s="123">
        <v>0</v>
      </c>
      <c r="AO108" s="123">
        <v>5.5501554966024657E-7</v>
      </c>
      <c r="AP108" s="123">
        <v>4.9082557802494272E-8</v>
      </c>
      <c r="AQ108" s="123">
        <v>9.5444084488817027E-8</v>
      </c>
      <c r="AR108" s="123">
        <v>1.1045439328070754E-7</v>
      </c>
      <c r="AS108" s="123">
        <v>7.2631403303677162E-7</v>
      </c>
      <c r="AT108" s="123">
        <v>2.1043636643018516E-7</v>
      </c>
      <c r="AU108" s="123">
        <v>5.1199010351415982E-7</v>
      </c>
      <c r="AV108" s="123">
        <v>2.9810478193099099E-7</v>
      </c>
      <c r="AW108" s="123">
        <v>2.9683759197105345E-7</v>
      </c>
      <c r="AX108" s="123">
        <v>4.0719113745747443E-7</v>
      </c>
      <c r="AY108" s="123">
        <v>1.1496038157634123E-6</v>
      </c>
      <c r="AZ108" s="123">
        <v>8.3208246254391168E-7</v>
      </c>
      <c r="BA108" s="123">
        <v>1.4985729277710595E-6</v>
      </c>
      <c r="BB108" s="123">
        <v>7.0675820776043555E-7</v>
      </c>
      <c r="BC108" s="123">
        <v>5.9597091421957703E-7</v>
      </c>
      <c r="BD108" s="123">
        <v>2.1448339241399248E-6</v>
      </c>
      <c r="BE108" s="123">
        <v>2.8168607499132964E-7</v>
      </c>
      <c r="BF108" s="123">
        <v>0</v>
      </c>
      <c r="BG108" s="123">
        <v>5.9076862407868965E-8</v>
      </c>
      <c r="BH108" s="123">
        <v>2.49452822015439E-7</v>
      </c>
      <c r="BI108" s="123">
        <v>8.2511677383901812E-7</v>
      </c>
      <c r="BJ108" s="123">
        <v>1.0349633366444085E-7</v>
      </c>
      <c r="BK108" s="123">
        <v>8.3983352938932563E-7</v>
      </c>
      <c r="BL108" s="133">
        <v>1.5307548857199371E-7</v>
      </c>
      <c r="BM108" s="133">
        <v>3.0104775012824317E-7</v>
      </c>
      <c r="BN108" s="123">
        <v>1.6700412854205174E-7</v>
      </c>
      <c r="BO108" s="123">
        <v>2.5520266647842823E-7</v>
      </c>
      <c r="BP108" s="123">
        <v>2.7135232712966246E-7</v>
      </c>
      <c r="BQ108" s="123">
        <v>7.7673835200286626E-7</v>
      </c>
      <c r="BR108" s="123">
        <v>5.6290665503418259E-7</v>
      </c>
      <c r="BS108" s="123">
        <v>2.7094748246396643E-7</v>
      </c>
      <c r="BT108" s="123">
        <v>3.1212146791347246E-7</v>
      </c>
      <c r="BU108" s="123">
        <v>3.5775827585589417E-7</v>
      </c>
      <c r="BV108" s="123">
        <v>4.1296909847215928E-7</v>
      </c>
      <c r="BW108" s="123">
        <v>1.6541449716371832E-7</v>
      </c>
      <c r="BX108" s="123">
        <v>1.4650257703423514E-7</v>
      </c>
      <c r="BY108" s="123">
        <v>3.3087456562307835E-8</v>
      </c>
      <c r="BZ108" s="123">
        <v>3.893006775987357E-6</v>
      </c>
      <c r="CA108" s="123">
        <v>1.9727729788461325E-7</v>
      </c>
      <c r="CB108" s="123">
        <v>4.6508266215273021E-7</v>
      </c>
      <c r="CC108" s="123">
        <v>1.0930216942366228E-7</v>
      </c>
      <c r="CD108" s="123">
        <v>1.6024584720141956E-7</v>
      </c>
      <c r="CE108" s="123">
        <v>4.9056251908163651E-7</v>
      </c>
      <c r="CF108" s="123">
        <v>3.4554820409266764E-7</v>
      </c>
      <c r="CG108" s="123">
        <v>2.456108439452664E-7</v>
      </c>
      <c r="CH108" s="123">
        <v>2.230921065312596E-7</v>
      </c>
      <c r="CI108" s="123">
        <v>5.4608743256672464E-6</v>
      </c>
      <c r="CJ108" s="123">
        <v>1.0296911645347048E-5</v>
      </c>
      <c r="CK108" s="123">
        <v>2.9586320057980523E-6</v>
      </c>
      <c r="CL108" s="123">
        <v>5.4492053158932989E-6</v>
      </c>
      <c r="CM108" s="123">
        <v>9.5534070480463124E-6</v>
      </c>
      <c r="CN108" s="123">
        <v>2.4713160222831567E-7</v>
      </c>
      <c r="CO108" s="123">
        <v>6.0201746374947127E-4</v>
      </c>
      <c r="CP108" s="123">
        <v>4.3295555109764941E-6</v>
      </c>
      <c r="CQ108" s="123">
        <v>8.3869741826411108E-7</v>
      </c>
      <c r="CR108" s="123">
        <v>2.0801630912001293E-7</v>
      </c>
      <c r="CS108" s="123">
        <v>2.6721814910302915E-6</v>
      </c>
      <c r="CT108" s="123">
        <v>4.3183674680298784E-6</v>
      </c>
      <c r="CU108" s="123">
        <v>4.2512784718801497E-7</v>
      </c>
      <c r="CV108" s="123">
        <v>6.6071193844927621E-7</v>
      </c>
      <c r="CW108" s="123">
        <v>7.4636859734782831E-6</v>
      </c>
      <c r="CX108" s="123">
        <v>9.5456589002137895E-8</v>
      </c>
      <c r="CY108" s="123">
        <v>5.2458519390436998E-7</v>
      </c>
      <c r="CZ108" s="123">
        <v>1.1981721918794658E-5</v>
      </c>
      <c r="DA108" s="123">
        <v>2.3824624513667272E-5</v>
      </c>
      <c r="DB108" s="123">
        <v>8.6071249301619048E-7</v>
      </c>
      <c r="DC108" s="123">
        <v>3.4566679313560337E-4</v>
      </c>
      <c r="DD108" s="123">
        <v>1.0023193367440812</v>
      </c>
      <c r="DE108" s="123">
        <v>1.7677358519090954E-6</v>
      </c>
      <c r="DF108" s="123">
        <v>1.4277123217376055E-7</v>
      </c>
      <c r="DG108" s="123">
        <v>1.7578210143452116E-6</v>
      </c>
      <c r="DH108" s="123">
        <v>1.011308464962194</v>
      </c>
      <c r="DI108" s="128">
        <v>0.78526954408394545</v>
      </c>
    </row>
    <row r="109" spans="2:113" x14ac:dyDescent="0.15">
      <c r="B109" s="274" t="s">
        <v>508</v>
      </c>
      <c r="C109" s="261" t="s">
        <v>462</v>
      </c>
      <c r="D109" s="122">
        <v>2.2336940095195085E-4</v>
      </c>
      <c r="E109" s="122">
        <v>1.6815619385752867E-4</v>
      </c>
      <c r="F109" s="122">
        <v>2.2744915048232414E-3</v>
      </c>
      <c r="G109" s="122">
        <v>1.0923924880202167E-4</v>
      </c>
      <c r="H109" s="122">
        <v>8.2040361801824401E-5</v>
      </c>
      <c r="I109" s="122">
        <v>0</v>
      </c>
      <c r="J109" s="122">
        <v>4.1392264930423277E-4</v>
      </c>
      <c r="K109" s="122">
        <v>4.585857512428486E-4</v>
      </c>
      <c r="L109" s="122">
        <v>2.0354582637272545E-4</v>
      </c>
      <c r="M109" s="122">
        <v>1.0959509791817994E-4</v>
      </c>
      <c r="N109" s="122">
        <v>0</v>
      </c>
      <c r="O109" s="122">
        <v>8.3684376065917658E-5</v>
      </c>
      <c r="P109" s="122">
        <v>1.1131902670652365E-4</v>
      </c>
      <c r="Q109" s="122">
        <v>9.9662590729042758E-5</v>
      </c>
      <c r="R109" s="122">
        <v>1.4813735821954854E-4</v>
      </c>
      <c r="S109" s="122">
        <v>1.2435925112222471E-4</v>
      </c>
      <c r="T109" s="122">
        <v>9.5394511519340138E-5</v>
      </c>
      <c r="U109" s="122">
        <v>1.8420606553169752E-4</v>
      </c>
      <c r="V109" s="124">
        <v>3.9299184072729353E-4</v>
      </c>
      <c r="W109" s="122">
        <v>3.1076250366109229E-4</v>
      </c>
      <c r="X109" s="122">
        <v>0</v>
      </c>
      <c r="Y109" s="122">
        <v>2.9971341688744618E-5</v>
      </c>
      <c r="Z109" s="122">
        <v>4.5670496019900888E-5</v>
      </c>
      <c r="AA109" s="122">
        <v>3.7684033611357926E-5</v>
      </c>
      <c r="AB109" s="122">
        <v>2.0636535750784914E-4</v>
      </c>
      <c r="AC109" s="122">
        <v>3.4133549147262265E-4</v>
      </c>
      <c r="AD109" s="122">
        <v>3.6778057072548614E-6</v>
      </c>
      <c r="AE109" s="122">
        <v>9.3987292329566295E-5</v>
      </c>
      <c r="AF109" s="122">
        <v>1.174344889917631E-4</v>
      </c>
      <c r="AG109" s="122">
        <v>7.5901204978236699E-5</v>
      </c>
      <c r="AH109" s="122">
        <v>9.2610648467117022E-5</v>
      </c>
      <c r="AI109" s="124">
        <v>1.0085525950291241E-4</v>
      </c>
      <c r="AJ109" s="122">
        <v>2.454802210286843E-4</v>
      </c>
      <c r="AK109" s="122">
        <v>1.8394160527423697E-3</v>
      </c>
      <c r="AL109" s="122">
        <v>4.0432487866719826E-4</v>
      </c>
      <c r="AM109" s="122">
        <v>0</v>
      </c>
      <c r="AN109" s="122">
        <v>0</v>
      </c>
      <c r="AO109" s="122">
        <v>1.0318878123201131E-4</v>
      </c>
      <c r="AP109" s="122">
        <v>5.3705157187265511E-5</v>
      </c>
      <c r="AQ109" s="122">
        <v>2.0627757261222645E-4</v>
      </c>
      <c r="AR109" s="122">
        <v>8.6144469834346606E-5</v>
      </c>
      <c r="AS109" s="122">
        <v>1.2641772436923745E-4</v>
      </c>
      <c r="AT109" s="122">
        <v>1.0397484344564432E-4</v>
      </c>
      <c r="AU109" s="122">
        <v>1.9484111653454022E-4</v>
      </c>
      <c r="AV109" s="122">
        <v>1.5993287546377648E-4</v>
      </c>
      <c r="AW109" s="122">
        <v>1.8240041922181139E-4</v>
      </c>
      <c r="AX109" s="122">
        <v>2.0794461314492576E-4</v>
      </c>
      <c r="AY109" s="122">
        <v>3.2692759941688258E-4</v>
      </c>
      <c r="AZ109" s="122">
        <v>1.7735867223991414E-4</v>
      </c>
      <c r="BA109" s="122">
        <v>2.5479302346367497E-4</v>
      </c>
      <c r="BB109" s="122">
        <v>1.3319957610997846E-4</v>
      </c>
      <c r="BC109" s="122">
        <v>2.5160995411113084E-4</v>
      </c>
      <c r="BD109" s="122">
        <v>2.9050429768886897E-4</v>
      </c>
      <c r="BE109" s="122">
        <v>1.242237726123878E-4</v>
      </c>
      <c r="BF109" s="122">
        <v>0</v>
      </c>
      <c r="BG109" s="122">
        <v>3.9378832123505268E-5</v>
      </c>
      <c r="BH109" s="122">
        <v>1.0707366911350935E-4</v>
      </c>
      <c r="BI109" s="122">
        <v>1.7377705577732632E-4</v>
      </c>
      <c r="BJ109" s="122">
        <v>6.3464741937878147E-5</v>
      </c>
      <c r="BK109" s="122">
        <v>2.9040622326161416E-4</v>
      </c>
      <c r="BL109" s="124">
        <v>3.4379481710242676E-4</v>
      </c>
      <c r="BM109" s="124">
        <v>3.5526954561826077E-4</v>
      </c>
      <c r="BN109" s="122">
        <v>2.3505326015562403E-4</v>
      </c>
      <c r="BO109" s="122">
        <v>5.6017245119186127E-4</v>
      </c>
      <c r="BP109" s="122">
        <v>5.674609692766109E-4</v>
      </c>
      <c r="BQ109" s="122">
        <v>2.7295689700655392E-4</v>
      </c>
      <c r="BR109" s="122">
        <v>1.7013081493851692E-4</v>
      </c>
      <c r="BS109" s="122">
        <v>5.5661163392361883E-4</v>
      </c>
      <c r="BT109" s="122">
        <v>1.1851055926491032E-4</v>
      </c>
      <c r="BU109" s="122">
        <v>6.63849078846194E-4</v>
      </c>
      <c r="BV109" s="122">
        <v>3.7737937828942041E-4</v>
      </c>
      <c r="BW109" s="122">
        <v>1.4886228715161947E-3</v>
      </c>
      <c r="BX109" s="122">
        <v>1.1751738185086249E-3</v>
      </c>
      <c r="BY109" s="122">
        <v>4.4611602988236718E-4</v>
      </c>
      <c r="BZ109" s="122">
        <v>3.3935371821712035E-4</v>
      </c>
      <c r="CA109" s="122">
        <v>5.0583202746732627E-4</v>
      </c>
      <c r="CB109" s="122">
        <v>3.2518900074485527E-4</v>
      </c>
      <c r="CC109" s="122">
        <v>1.1265009568748605E-4</v>
      </c>
      <c r="CD109" s="122">
        <v>2.3257995107793254E-4</v>
      </c>
      <c r="CE109" s="122">
        <v>3.9713731401303903E-4</v>
      </c>
      <c r="CF109" s="122">
        <v>4.9441006985706667E-4</v>
      </c>
      <c r="CG109" s="122">
        <v>6.1645901765137957E-4</v>
      </c>
      <c r="CH109" s="122">
        <v>3.6343672765594751E-4</v>
      </c>
      <c r="CI109" s="122">
        <v>6.9374494213850582E-4</v>
      </c>
      <c r="CJ109" s="122">
        <v>1.6841773971665174E-3</v>
      </c>
      <c r="CK109" s="122">
        <v>1.0488496981409647E-3</v>
      </c>
      <c r="CL109" s="122">
        <v>3.9810345471410021E-4</v>
      </c>
      <c r="CM109" s="122">
        <v>3.0783747095435711E-3</v>
      </c>
      <c r="CN109" s="122">
        <v>3.6492974025343494E-4</v>
      </c>
      <c r="CO109" s="122">
        <v>3.141916415876442E-3</v>
      </c>
      <c r="CP109" s="122">
        <v>2.6500664453315867E-3</v>
      </c>
      <c r="CQ109" s="122">
        <v>3.7132976910660267E-4</v>
      </c>
      <c r="CR109" s="122">
        <v>3.0912274061929473E-4</v>
      </c>
      <c r="CS109" s="122">
        <v>3.0485352213629693E-4</v>
      </c>
      <c r="CT109" s="122">
        <v>3.2878455142425396E-4</v>
      </c>
      <c r="CU109" s="122">
        <v>2.2600290974233192E-3</v>
      </c>
      <c r="CV109" s="122">
        <v>9.5430868313790699E-4</v>
      </c>
      <c r="CW109" s="122">
        <v>2.3103172197838254E-3</v>
      </c>
      <c r="CX109" s="122">
        <v>4.4793603607480467E-4</v>
      </c>
      <c r="CY109" s="122">
        <v>8.8087471440706521E-4</v>
      </c>
      <c r="CZ109" s="122">
        <v>1.7971322117853478E-3</v>
      </c>
      <c r="DA109" s="122">
        <v>6.3526439569931605E-4</v>
      </c>
      <c r="DB109" s="122">
        <v>1.6199386703128439E-3</v>
      </c>
      <c r="DC109" s="122">
        <v>2.612897736688212E-3</v>
      </c>
      <c r="DD109" s="122">
        <v>1.3244711118470915E-3</v>
      </c>
      <c r="DE109" s="122">
        <v>1.0043575609174589</v>
      </c>
      <c r="DF109" s="122">
        <v>1.5341011787446064E-4</v>
      </c>
      <c r="DG109" s="122">
        <v>1.4775573116110425E-3</v>
      </c>
      <c r="DH109" s="122">
        <v>1.0588098247814242</v>
      </c>
      <c r="DI109" s="127">
        <v>0.82215381081458028</v>
      </c>
    </row>
    <row r="110" spans="2:113" x14ac:dyDescent="0.15">
      <c r="B110" s="274" t="s">
        <v>509</v>
      </c>
      <c r="C110" s="261" t="s">
        <v>463</v>
      </c>
      <c r="D110" s="122">
        <v>7.0112593037378629E-4</v>
      </c>
      <c r="E110" s="122">
        <v>5.315386594860887E-4</v>
      </c>
      <c r="F110" s="122">
        <v>1.241603230146143E-3</v>
      </c>
      <c r="G110" s="122">
        <v>1.3418382366236819E-3</v>
      </c>
      <c r="H110" s="122">
        <v>2.7641928531583186E-4</v>
      </c>
      <c r="I110" s="122">
        <v>0</v>
      </c>
      <c r="J110" s="122">
        <v>1.8580018778495328E-3</v>
      </c>
      <c r="K110" s="122">
        <v>1.2104942552139074E-3</v>
      </c>
      <c r="L110" s="122">
        <v>6.5336086454638453E-4</v>
      </c>
      <c r="M110" s="122">
        <v>4.0019130378903732E-4</v>
      </c>
      <c r="N110" s="122">
        <v>0</v>
      </c>
      <c r="O110" s="122">
        <v>1.098832371643647E-3</v>
      </c>
      <c r="P110" s="122">
        <v>1.6720865283123634E-3</v>
      </c>
      <c r="Q110" s="122">
        <v>1.4720062549369831E-3</v>
      </c>
      <c r="R110" s="122">
        <v>1.4849976642702417E-3</v>
      </c>
      <c r="S110" s="122">
        <v>8.2119325186058231E-4</v>
      </c>
      <c r="T110" s="122">
        <v>9.2039581173907186E-4</v>
      </c>
      <c r="U110" s="122">
        <v>1.2291487319282422E-3</v>
      </c>
      <c r="V110" s="124">
        <v>1.3361993888518938E-3</v>
      </c>
      <c r="W110" s="122">
        <v>7.8384280489719477E-4</v>
      </c>
      <c r="X110" s="122">
        <v>0</v>
      </c>
      <c r="Y110" s="122">
        <v>1.1015254305638872E-4</v>
      </c>
      <c r="Z110" s="122">
        <v>1.9294466108884858E-4</v>
      </c>
      <c r="AA110" s="122">
        <v>1.2518332186863842E-4</v>
      </c>
      <c r="AB110" s="122">
        <v>1.1783262312974978E-3</v>
      </c>
      <c r="AC110" s="122">
        <v>8.7835789144428879E-4</v>
      </c>
      <c r="AD110" s="122">
        <v>2.7790148117246573E-5</v>
      </c>
      <c r="AE110" s="122">
        <v>5.3877375959738552E-4</v>
      </c>
      <c r="AF110" s="122">
        <v>3.7372877991352182E-4</v>
      </c>
      <c r="AG110" s="122">
        <v>5.3625584798733196E-4</v>
      </c>
      <c r="AH110" s="122">
        <v>2.0705619844615174E-3</v>
      </c>
      <c r="AI110" s="124">
        <v>2.2985222887493568E-3</v>
      </c>
      <c r="AJ110" s="122">
        <v>1.151929001563332E-3</v>
      </c>
      <c r="AK110" s="122">
        <v>1.6476834236943203E-3</v>
      </c>
      <c r="AL110" s="122">
        <v>1.738376674291935E-3</v>
      </c>
      <c r="AM110" s="122">
        <v>0</v>
      </c>
      <c r="AN110" s="122">
        <v>0</v>
      </c>
      <c r="AO110" s="122">
        <v>5.2158013371191383E-4</v>
      </c>
      <c r="AP110" s="122">
        <v>7.9725849396070688E-4</v>
      </c>
      <c r="AQ110" s="122">
        <v>8.6550139254505621E-4</v>
      </c>
      <c r="AR110" s="122">
        <v>7.8854665627677023E-4</v>
      </c>
      <c r="AS110" s="122">
        <v>1.3256978332986864E-3</v>
      </c>
      <c r="AT110" s="122">
        <v>6.7446855930488442E-4</v>
      </c>
      <c r="AU110" s="122">
        <v>1.0257483890500549E-3</v>
      </c>
      <c r="AV110" s="122">
        <v>1.2790228338471906E-3</v>
      </c>
      <c r="AW110" s="122">
        <v>1.0751236599449978E-3</v>
      </c>
      <c r="AX110" s="122">
        <v>1.7417262402688665E-3</v>
      </c>
      <c r="AY110" s="122">
        <v>3.1497018070079639E-3</v>
      </c>
      <c r="AZ110" s="122">
        <v>1.1484369767405902E-3</v>
      </c>
      <c r="BA110" s="122">
        <v>7.9060172380426895E-4</v>
      </c>
      <c r="BB110" s="122">
        <v>8.736789544720291E-4</v>
      </c>
      <c r="BC110" s="122">
        <v>1.134165387884433E-3</v>
      </c>
      <c r="BD110" s="122">
        <v>1.3334174707409121E-3</v>
      </c>
      <c r="BE110" s="122">
        <v>1.0008966272649607E-3</v>
      </c>
      <c r="BF110" s="122">
        <v>0</v>
      </c>
      <c r="BG110" s="122">
        <v>1.4201779514476587E-4</v>
      </c>
      <c r="BH110" s="122">
        <v>5.8164276939563363E-4</v>
      </c>
      <c r="BI110" s="122">
        <v>1.1362342625114133E-3</v>
      </c>
      <c r="BJ110" s="122">
        <v>1.1580470282086222E-3</v>
      </c>
      <c r="BK110" s="122">
        <v>2.8730974292916294E-3</v>
      </c>
      <c r="BL110" s="124">
        <v>1.2857914000398069E-3</v>
      </c>
      <c r="BM110" s="124">
        <v>1.1928242263887774E-3</v>
      </c>
      <c r="BN110" s="122">
        <v>4.5873690737329071E-4</v>
      </c>
      <c r="BO110" s="122">
        <v>2.7435939186088399E-3</v>
      </c>
      <c r="BP110" s="122">
        <v>8.1342144829587106E-4</v>
      </c>
      <c r="BQ110" s="122">
        <v>6.3270063178507048E-4</v>
      </c>
      <c r="BR110" s="122">
        <v>4.8573721675806308E-4</v>
      </c>
      <c r="BS110" s="122">
        <v>1.6406919813356292E-3</v>
      </c>
      <c r="BT110" s="122">
        <v>3.3224655310825739E-3</v>
      </c>
      <c r="BU110" s="122">
        <v>2.4749232511361171E-3</v>
      </c>
      <c r="BV110" s="122">
        <v>3.9524787602852173E-3</v>
      </c>
      <c r="BW110" s="122">
        <v>1.6797763825092916E-3</v>
      </c>
      <c r="BX110" s="122">
        <v>1.143886730168195E-3</v>
      </c>
      <c r="BY110" s="122">
        <v>2.8744311233904434E-4</v>
      </c>
      <c r="BZ110" s="122">
        <v>3.3887616331909104E-3</v>
      </c>
      <c r="CA110" s="122">
        <v>2.0946431248629058E-3</v>
      </c>
      <c r="CB110" s="122">
        <v>2.056497786602815E-3</v>
      </c>
      <c r="CC110" s="122">
        <v>5.7896995218728478E-4</v>
      </c>
      <c r="CD110" s="122">
        <v>2.3521189287503907E-3</v>
      </c>
      <c r="CE110" s="122">
        <v>5.2716654881665064E-3</v>
      </c>
      <c r="CF110" s="122">
        <v>3.7358496249225563E-3</v>
      </c>
      <c r="CG110" s="122">
        <v>2.2207741902093179E-3</v>
      </c>
      <c r="CH110" s="122">
        <v>3.5768426935079665E-3</v>
      </c>
      <c r="CI110" s="122">
        <v>4.0391160787094024E-3</v>
      </c>
      <c r="CJ110" s="122">
        <v>3.0597464994820281E-3</v>
      </c>
      <c r="CK110" s="122">
        <v>1.0849428099417909E-3</v>
      </c>
      <c r="CL110" s="122">
        <v>2.5262188119723034E-3</v>
      </c>
      <c r="CM110" s="122">
        <v>2.6573489601761108E-3</v>
      </c>
      <c r="CN110" s="122">
        <v>3.2860324475981867E-3</v>
      </c>
      <c r="CO110" s="122">
        <v>2.0790886245210857E-3</v>
      </c>
      <c r="CP110" s="122">
        <v>7.512440957953781E-3</v>
      </c>
      <c r="CQ110" s="122">
        <v>1.7068140440406362E-3</v>
      </c>
      <c r="CR110" s="122">
        <v>5.4513869464200733E-3</v>
      </c>
      <c r="CS110" s="122">
        <v>4.1513362102962893E-3</v>
      </c>
      <c r="CT110" s="122">
        <v>5.0226211103760786E-3</v>
      </c>
      <c r="CU110" s="122">
        <v>5.1188300728982322E-3</v>
      </c>
      <c r="CV110" s="122">
        <v>2.1198373648084849E-3</v>
      </c>
      <c r="CW110" s="122">
        <v>2.5532799329983048E-3</v>
      </c>
      <c r="CX110" s="122">
        <v>1.9141632377068962E-3</v>
      </c>
      <c r="CY110" s="122">
        <v>1.9830071073949056E-3</v>
      </c>
      <c r="CZ110" s="122">
        <v>3.1739747353099397E-3</v>
      </c>
      <c r="DA110" s="122">
        <v>1.2199369072266805E-3</v>
      </c>
      <c r="DB110" s="122">
        <v>4.2541257209668757E-3</v>
      </c>
      <c r="DC110" s="122">
        <v>2.7959311059601523E-3</v>
      </c>
      <c r="DD110" s="122">
        <v>3.2537045933480838E-3</v>
      </c>
      <c r="DE110" s="122">
        <v>2.7279954465702855E-3</v>
      </c>
      <c r="DF110" s="360">
        <v>1.0007482948693662</v>
      </c>
      <c r="DG110" s="122">
        <v>1.0326720848517655E-3</v>
      </c>
      <c r="DH110" s="122">
        <v>1.1801819170349936</v>
      </c>
      <c r="DI110" s="127">
        <v>0.91639786280324631</v>
      </c>
    </row>
    <row r="111" spans="2:113" s="48" customFormat="1" ht="13.8" thickBot="1" x14ac:dyDescent="0.2">
      <c r="B111" s="274">
        <v>108</v>
      </c>
      <c r="C111" s="262" t="s">
        <v>812</v>
      </c>
      <c r="D111" s="122">
        <v>7.7030854125415531E-3</v>
      </c>
      <c r="E111" s="122">
        <v>9.9478092685326798E-4</v>
      </c>
      <c r="F111" s="122">
        <v>1.5464595004349502E-3</v>
      </c>
      <c r="G111" s="122">
        <v>8.2234670104403939E-4</v>
      </c>
      <c r="H111" s="122">
        <v>1.0584790791383606E-2</v>
      </c>
      <c r="I111" s="122">
        <v>0</v>
      </c>
      <c r="J111" s="122">
        <v>4.6191251981028405E-3</v>
      </c>
      <c r="K111" s="122">
        <v>2.8888460512621452E-3</v>
      </c>
      <c r="L111" s="122">
        <v>2.3237382941334668E-3</v>
      </c>
      <c r="M111" s="122">
        <v>2.5251683813061229E-3</v>
      </c>
      <c r="N111" s="122">
        <v>0</v>
      </c>
      <c r="O111" s="122">
        <v>1.7452995039713667E-3</v>
      </c>
      <c r="P111" s="122">
        <v>2.6860323534193538E-3</v>
      </c>
      <c r="Q111" s="122">
        <v>4.7673151751188858E-3</v>
      </c>
      <c r="R111" s="122">
        <v>1.7175738814356775E-3</v>
      </c>
      <c r="S111" s="122">
        <v>1.9481496745814102E-3</v>
      </c>
      <c r="T111" s="122">
        <v>1.9312073676741688E-3</v>
      </c>
      <c r="U111" s="122">
        <v>1.9973150531367541E-3</v>
      </c>
      <c r="V111" s="124">
        <v>9.0142990758435883E-4</v>
      </c>
      <c r="W111" s="122">
        <v>1.287168655622301E-3</v>
      </c>
      <c r="X111" s="122">
        <v>0</v>
      </c>
      <c r="Y111" s="122">
        <v>2.431502253569461E-4</v>
      </c>
      <c r="Z111" s="122">
        <v>1.2263493016956327E-3</v>
      </c>
      <c r="AA111" s="122">
        <v>2.762288103364338E-4</v>
      </c>
      <c r="AB111" s="122">
        <v>9.4693603512211052E-4</v>
      </c>
      <c r="AC111" s="122">
        <v>2.03601506427252E-3</v>
      </c>
      <c r="AD111" s="122">
        <v>2.3348944004161676E-5</v>
      </c>
      <c r="AE111" s="122">
        <v>1.3166494994315618E-2</v>
      </c>
      <c r="AF111" s="122">
        <v>1.4336436908790014E-3</v>
      </c>
      <c r="AG111" s="122">
        <v>4.0647299450312733E-3</v>
      </c>
      <c r="AH111" s="122">
        <v>3.3409980314364394E-3</v>
      </c>
      <c r="AI111" s="124">
        <v>5.9685221279834897E-3</v>
      </c>
      <c r="AJ111" s="122">
        <v>8.336817638049783E-3</v>
      </c>
      <c r="AK111" s="122">
        <v>1.6975764983694138E-3</v>
      </c>
      <c r="AL111" s="122">
        <v>1.0377228037370963E-2</v>
      </c>
      <c r="AM111" s="122">
        <v>0</v>
      </c>
      <c r="AN111" s="122">
        <v>0</v>
      </c>
      <c r="AO111" s="122">
        <v>1.0591545582352582E-2</v>
      </c>
      <c r="AP111" s="122">
        <v>5.5677210041134217E-3</v>
      </c>
      <c r="AQ111" s="122">
        <v>4.2298275734686573E-3</v>
      </c>
      <c r="AR111" s="122">
        <v>3.084300108352893E-3</v>
      </c>
      <c r="AS111" s="122">
        <v>2.5211984635688718E-3</v>
      </c>
      <c r="AT111" s="122">
        <v>4.1379274666639189E-3</v>
      </c>
      <c r="AU111" s="122">
        <v>5.5072480678403377E-3</v>
      </c>
      <c r="AV111" s="122">
        <v>4.2855274248971087E-3</v>
      </c>
      <c r="AW111" s="122">
        <v>2.3001308919126042E-3</v>
      </c>
      <c r="AX111" s="122">
        <v>1.8882236466978553E-3</v>
      </c>
      <c r="AY111" s="122">
        <v>8.6964527822537563E-4</v>
      </c>
      <c r="AZ111" s="122">
        <v>2.1042515513411105E-3</v>
      </c>
      <c r="BA111" s="122">
        <v>7.5647184211196684E-4</v>
      </c>
      <c r="BB111" s="122">
        <v>8.8392592709776198E-4</v>
      </c>
      <c r="BC111" s="122">
        <v>3.7647312474917128E-3</v>
      </c>
      <c r="BD111" s="122">
        <v>1.1235238657563032E-3</v>
      </c>
      <c r="BE111" s="122">
        <v>1.5085280364316085E-3</v>
      </c>
      <c r="BF111" s="122">
        <v>0</v>
      </c>
      <c r="BG111" s="122">
        <v>6.5347072637138553E-4</v>
      </c>
      <c r="BH111" s="122">
        <v>7.7438508008631426E-4</v>
      </c>
      <c r="BI111" s="122">
        <v>3.5111147407753435E-3</v>
      </c>
      <c r="BJ111" s="122">
        <v>4.0691793774477276E-3</v>
      </c>
      <c r="BK111" s="122">
        <v>1.8213492592866567E-3</v>
      </c>
      <c r="BL111" s="124">
        <v>2.3791800116536223E-3</v>
      </c>
      <c r="BM111" s="124">
        <v>9.4493285175463373E-3</v>
      </c>
      <c r="BN111" s="122">
        <v>1.2099891218045149E-2</v>
      </c>
      <c r="BO111" s="122">
        <v>9.2592179381282436E-3</v>
      </c>
      <c r="BP111" s="122">
        <v>1.0316715017372517E-2</v>
      </c>
      <c r="BQ111" s="122">
        <v>3.2003303691251761E-3</v>
      </c>
      <c r="BR111" s="122">
        <v>2.5929656206708515E-3</v>
      </c>
      <c r="BS111" s="122">
        <v>6.5515456984538518E-3</v>
      </c>
      <c r="BT111" s="122">
        <v>5.7010799497355337E-3</v>
      </c>
      <c r="BU111" s="122">
        <v>3.6360827841104438E-3</v>
      </c>
      <c r="BV111" s="122">
        <v>7.7228779756995025E-3</v>
      </c>
      <c r="BW111" s="122">
        <v>7.7826936599524783E-3</v>
      </c>
      <c r="BX111" s="122">
        <v>6.4679994134098926E-3</v>
      </c>
      <c r="BY111" s="122">
        <v>8.6740374443216813E-4</v>
      </c>
      <c r="BZ111" s="122">
        <v>4.9177392180338132E-3</v>
      </c>
      <c r="CA111" s="122">
        <v>1.6689977796647039E-3</v>
      </c>
      <c r="CB111" s="122">
        <v>2.2402419414255122E-3</v>
      </c>
      <c r="CC111" s="122">
        <v>9.243905874895663E-4</v>
      </c>
      <c r="CD111" s="122">
        <v>2.9204641045594377E-3</v>
      </c>
      <c r="CE111" s="122">
        <v>4.9667632448518193E-3</v>
      </c>
      <c r="CF111" s="122">
        <v>3.1388153575961464E-3</v>
      </c>
      <c r="CG111" s="122">
        <v>1.9592779342636614E-3</v>
      </c>
      <c r="CH111" s="122">
        <v>1.0468140879687975E-3</v>
      </c>
      <c r="CI111" s="122">
        <v>5.7369436281208266E-3</v>
      </c>
      <c r="CJ111" s="122">
        <v>5.1397229878131154E-3</v>
      </c>
      <c r="CK111" s="122">
        <v>1.500356380649567E-3</v>
      </c>
      <c r="CL111" s="122">
        <v>8.8250119819025825E-3</v>
      </c>
      <c r="CM111" s="122">
        <v>2.9798891349514167E-3</v>
      </c>
      <c r="CN111" s="122">
        <v>9.9469152618967063E-4</v>
      </c>
      <c r="CO111" s="122">
        <v>7.6817749636685058E-3</v>
      </c>
      <c r="CP111" s="122">
        <v>1.3803768825570359E-3</v>
      </c>
      <c r="CQ111" s="122">
        <v>1.6826612406812935E-3</v>
      </c>
      <c r="CR111" s="122">
        <v>1.3135301104539428E-2</v>
      </c>
      <c r="CS111" s="122">
        <v>4.6795285604322263E-3</v>
      </c>
      <c r="CT111" s="122">
        <v>2.6130668984612219E-3</v>
      </c>
      <c r="CU111" s="122">
        <v>9.0560753300193385E-3</v>
      </c>
      <c r="CV111" s="122">
        <v>3.7374165758749978E-3</v>
      </c>
      <c r="CW111" s="122">
        <v>2.5165247921234615E-3</v>
      </c>
      <c r="CX111" s="122">
        <v>4.2572103668925025E-3</v>
      </c>
      <c r="CY111" s="122">
        <v>3.4512956527843952E-3</v>
      </c>
      <c r="CZ111" s="122">
        <v>1.4101209556803022E-2</v>
      </c>
      <c r="DA111" s="122">
        <v>2.2741461139862752E-3</v>
      </c>
      <c r="DB111" s="122">
        <v>6.8822748204923267E-3</v>
      </c>
      <c r="DC111" s="122">
        <v>1.9170183116661223E-3</v>
      </c>
      <c r="DD111" s="122">
        <v>1.6155215561073021E-3</v>
      </c>
      <c r="DE111" s="122">
        <v>5.7278411669675249E-3</v>
      </c>
      <c r="DF111" s="360">
        <v>1.4043293939089861E-3</v>
      </c>
      <c r="DG111" s="361">
        <v>1.00106541081408</v>
      </c>
      <c r="DH111" s="135">
        <v>1.3982485152519839</v>
      </c>
      <c r="DI111" s="131">
        <v>1.0857241011317216</v>
      </c>
    </row>
    <row r="112" spans="2:113" x14ac:dyDescent="0.2">
      <c r="B112" s="803" t="s">
        <v>621</v>
      </c>
      <c r="C112" s="804"/>
      <c r="D112" s="138">
        <v>1.4310763940655327</v>
      </c>
      <c r="E112" s="138">
        <v>1.3406930030327509</v>
      </c>
      <c r="F112" s="138">
        <v>1.3146190930058583</v>
      </c>
      <c r="G112" s="138">
        <v>1.4122754354444491</v>
      </c>
      <c r="H112" s="138">
        <v>1.202855040959621</v>
      </c>
      <c r="I112" s="138">
        <v>1</v>
      </c>
      <c r="J112" s="138">
        <v>1.8146276618201052</v>
      </c>
      <c r="K112" s="138">
        <v>1.365415324022752</v>
      </c>
      <c r="L112" s="138">
        <v>1.3163575754771222</v>
      </c>
      <c r="M112" s="138">
        <v>1.3664954494651855</v>
      </c>
      <c r="N112" s="138">
        <v>1</v>
      </c>
      <c r="O112" s="138">
        <v>1.26034651150851</v>
      </c>
      <c r="P112" s="138">
        <v>1.2423648391203024</v>
      </c>
      <c r="Q112" s="138">
        <v>1.3528083851781265</v>
      </c>
      <c r="R112" s="138">
        <v>1.2510192871804229</v>
      </c>
      <c r="S112" s="138">
        <v>1.5121921136419916</v>
      </c>
      <c r="T112" s="138">
        <v>1.306990272291167</v>
      </c>
      <c r="U112" s="138">
        <v>1.2619110557952942</v>
      </c>
      <c r="V112" s="139">
        <v>1.268685904159784</v>
      </c>
      <c r="W112" s="138">
        <v>1.2397714884965183</v>
      </c>
      <c r="X112" s="138">
        <v>1</v>
      </c>
      <c r="Y112" s="138">
        <v>1.0854821151959935</v>
      </c>
      <c r="Z112" s="138">
        <v>1.1163402483489715</v>
      </c>
      <c r="AA112" s="138">
        <v>1.1106547503980617</v>
      </c>
      <c r="AB112" s="138">
        <v>1.2328625930195904</v>
      </c>
      <c r="AC112" s="138">
        <v>1.1996251190009097</v>
      </c>
      <c r="AD112" s="138">
        <v>1.0102035594727241</v>
      </c>
      <c r="AE112" s="138">
        <v>1.2095374579185652</v>
      </c>
      <c r="AF112" s="138">
        <v>1.1968122280461457</v>
      </c>
      <c r="AG112" s="138">
        <v>1.1745826520757041</v>
      </c>
      <c r="AH112" s="138">
        <v>1.2483896644532626</v>
      </c>
      <c r="AI112" s="139">
        <v>1.3080275797430383</v>
      </c>
      <c r="AJ112" s="138">
        <v>1.454936176437198</v>
      </c>
      <c r="AK112" s="138">
        <v>1.2950271517579228</v>
      </c>
      <c r="AL112" s="138">
        <v>1.3449467182893677</v>
      </c>
      <c r="AM112" s="138">
        <v>1</v>
      </c>
      <c r="AN112" s="138">
        <v>1</v>
      </c>
      <c r="AO112" s="138">
        <v>1.6014736780386234</v>
      </c>
      <c r="AP112" s="138">
        <v>1.1169962292733939</v>
      </c>
      <c r="AQ112" s="138">
        <v>1.4410582935106966</v>
      </c>
      <c r="AR112" s="138">
        <v>1.2015408046771001</v>
      </c>
      <c r="AS112" s="138">
        <v>1.1953607202131502</v>
      </c>
      <c r="AT112" s="138">
        <v>1.1844951235342269</v>
      </c>
      <c r="AU112" s="138">
        <v>1.1913313377119901</v>
      </c>
      <c r="AV112" s="138">
        <v>1.1905670980848972</v>
      </c>
      <c r="AW112" s="138">
        <v>1.2210006640872162</v>
      </c>
      <c r="AX112" s="138">
        <v>1.2085300796211929</v>
      </c>
      <c r="AY112" s="138">
        <v>1.2067419580926724</v>
      </c>
      <c r="AZ112" s="138">
        <v>1.1966558134651035</v>
      </c>
      <c r="BA112" s="138">
        <v>1.1840175036371243</v>
      </c>
      <c r="BB112" s="138">
        <v>1.1569303859802322</v>
      </c>
      <c r="BC112" s="138">
        <v>1.1672326174743088</v>
      </c>
      <c r="BD112" s="138">
        <v>1.1776781160611494</v>
      </c>
      <c r="BE112" s="138">
        <v>1.1768972653738332</v>
      </c>
      <c r="BF112" s="138">
        <v>1</v>
      </c>
      <c r="BG112" s="138">
        <v>1.135300048753104</v>
      </c>
      <c r="BH112" s="138">
        <v>1.1812800978842903</v>
      </c>
      <c r="BI112" s="138">
        <v>1.3589050983301203</v>
      </c>
      <c r="BJ112" s="138">
        <v>1.1527945772489132</v>
      </c>
      <c r="BK112" s="138">
        <v>1.321885633416825</v>
      </c>
      <c r="BL112" s="139">
        <v>1.5933736342396185</v>
      </c>
      <c r="BM112" s="139">
        <v>1.3164375648087439</v>
      </c>
      <c r="BN112" s="138">
        <v>1.3102197712699593</v>
      </c>
      <c r="BO112" s="138">
        <v>1.3768558701198499</v>
      </c>
      <c r="BP112" s="138">
        <v>1.3021022621126281</v>
      </c>
      <c r="BQ112" s="138">
        <v>1.4019173394288915</v>
      </c>
      <c r="BR112" s="138">
        <v>1.2709035113062535</v>
      </c>
      <c r="BS112" s="138">
        <v>1.4901535849744201</v>
      </c>
      <c r="BT112" s="138">
        <v>1.3072290267211928</v>
      </c>
      <c r="BU112" s="138">
        <v>1.3087000990838185</v>
      </c>
      <c r="BV112" s="138">
        <v>1.3297436995178049</v>
      </c>
      <c r="BW112" s="138">
        <v>1.2783594510044811</v>
      </c>
      <c r="BX112" s="138">
        <v>1.3920979792737409</v>
      </c>
      <c r="BY112" s="138">
        <v>1.1296124049622553</v>
      </c>
      <c r="BZ112" s="138">
        <v>1.2904839673357664</v>
      </c>
      <c r="CA112" s="138">
        <v>1.162167374080864</v>
      </c>
      <c r="CB112" s="138">
        <v>1.6743938058715702</v>
      </c>
      <c r="CC112" s="138">
        <v>1.3321580671259152</v>
      </c>
      <c r="CD112" s="138">
        <v>1.4723338455904977</v>
      </c>
      <c r="CE112" s="138">
        <v>1.283892518023015</v>
      </c>
      <c r="CF112" s="138">
        <v>1.3714634905078129</v>
      </c>
      <c r="CG112" s="138">
        <v>1.3246301098746853</v>
      </c>
      <c r="CH112" s="138">
        <v>1.1784932784078688</v>
      </c>
      <c r="CI112" s="138">
        <v>1.5984670333703723</v>
      </c>
      <c r="CJ112" s="138">
        <v>1.5111727532805057</v>
      </c>
      <c r="CK112" s="138">
        <v>1.2874228608709477</v>
      </c>
      <c r="CL112" s="138">
        <v>1.4175606129355283</v>
      </c>
      <c r="CM112" s="138">
        <v>1.3943822419596923</v>
      </c>
      <c r="CN112" s="138">
        <v>1.2444366684812178</v>
      </c>
      <c r="CO112" s="138">
        <v>1.2090613898572375</v>
      </c>
      <c r="CP112" s="138">
        <v>1.3438392840230191</v>
      </c>
      <c r="CQ112" s="138">
        <v>1.2236425546310399</v>
      </c>
      <c r="CR112" s="138">
        <v>1.341526486153932</v>
      </c>
      <c r="CS112" s="138">
        <v>1.2499536567890339</v>
      </c>
      <c r="CT112" s="138">
        <v>1.20792172138723</v>
      </c>
      <c r="CU112" s="138">
        <v>1.3028566767059324</v>
      </c>
      <c r="CV112" s="138">
        <v>1.4083822035862719</v>
      </c>
      <c r="CW112" s="138">
        <v>1.7692059137093836</v>
      </c>
      <c r="CX112" s="138">
        <v>1.2505488559470952</v>
      </c>
      <c r="CY112" s="138">
        <v>1.2113514515217332</v>
      </c>
      <c r="CZ112" s="138">
        <v>1.5559344164285482</v>
      </c>
      <c r="DA112" s="138">
        <v>1.4026742236682308</v>
      </c>
      <c r="DB112" s="138">
        <v>1.322637438396977</v>
      </c>
      <c r="DC112" s="138">
        <v>1.3220473667620292</v>
      </c>
      <c r="DD112" s="138">
        <v>1.1868509643256093</v>
      </c>
      <c r="DE112" s="138">
        <v>1.2933300984276275</v>
      </c>
      <c r="DF112" s="362">
        <v>1.5629117972444586</v>
      </c>
      <c r="DG112" s="140">
        <v>1.3552265102658272</v>
      </c>
      <c r="DH112" s="137"/>
      <c r="DI112" s="137"/>
    </row>
    <row r="113" spans="2:111" ht="13.8" thickBot="1" x14ac:dyDescent="0.25">
      <c r="B113" s="805" t="s">
        <v>622</v>
      </c>
      <c r="C113" s="806"/>
      <c r="D113" s="141">
        <v>1.1112145764142771</v>
      </c>
      <c r="E113" s="141">
        <v>1.0410328991831597</v>
      </c>
      <c r="F113" s="141">
        <v>1.0207868040018353</v>
      </c>
      <c r="G113" s="141">
        <v>1.0966158454471915</v>
      </c>
      <c r="H113" s="141">
        <v>0.9340032861771288</v>
      </c>
      <c r="I113" s="141">
        <v>0.77648864939867901</v>
      </c>
      <c r="J113" s="141">
        <v>1.4090377822881761</v>
      </c>
      <c r="K113" s="141">
        <v>1.0602295008186864</v>
      </c>
      <c r="L113" s="141">
        <v>1.0221367159079502</v>
      </c>
      <c r="M113" s="141">
        <v>1.0610682059646626</v>
      </c>
      <c r="N113" s="141">
        <v>0.77648864939867901</v>
      </c>
      <c r="O113" s="141">
        <v>0.97864476049557947</v>
      </c>
      <c r="P113" s="141">
        <v>0.96468219598893068</v>
      </c>
      <c r="Q113" s="141">
        <v>1.0504403559021713</v>
      </c>
      <c r="R113" s="141">
        <v>0.97140227667442469</v>
      </c>
      <c r="S113" s="141">
        <v>1.1742000119532037</v>
      </c>
      <c r="T113" s="141">
        <v>1.01486311130858</v>
      </c>
      <c r="U113" s="141">
        <v>0.97985961137574895</v>
      </c>
      <c r="V113" s="142">
        <v>0.9851202042321725</v>
      </c>
      <c r="W113" s="141">
        <v>0.96266848866565136</v>
      </c>
      <c r="X113" s="141">
        <v>0.77648864939867901</v>
      </c>
      <c r="Y113" s="141">
        <v>0.84286454157495816</v>
      </c>
      <c r="Z113" s="141">
        <v>0.86682553170987875</v>
      </c>
      <c r="AA113" s="141">
        <v>0.86241080708481788</v>
      </c>
      <c r="AB113" s="141">
        <v>0.95730380974793494</v>
      </c>
      <c r="AC113" s="141">
        <v>0.93149528843774587</v>
      </c>
      <c r="AD113" s="141">
        <v>0.78441159751271361</v>
      </c>
      <c r="AE113" s="141">
        <v>0.93919210709629819</v>
      </c>
      <c r="AF113" s="141">
        <v>0.92931111053937543</v>
      </c>
      <c r="AG113" s="141">
        <v>0.91205009711738194</v>
      </c>
      <c r="AH113" s="141">
        <v>0.96936040447458394</v>
      </c>
      <c r="AI113" s="142">
        <v>1.0156685687708946</v>
      </c>
      <c r="AJ113" s="141">
        <v>1.1297414266029979</v>
      </c>
      <c r="AK113" s="141">
        <v>1.0055738840031276</v>
      </c>
      <c r="AL113" s="141">
        <v>1.0443358607976967</v>
      </c>
      <c r="AM113" s="141">
        <v>0.77648864939867901</v>
      </c>
      <c r="AN113" s="141">
        <v>0.77648864939867901</v>
      </c>
      <c r="AO113" s="141">
        <v>1.2435261333077454</v>
      </c>
      <c r="AP113" s="141">
        <v>0.86733489345191483</v>
      </c>
      <c r="AQ113" s="141">
        <v>1.1189654080328859</v>
      </c>
      <c r="AR113" s="141">
        <v>0.93298279662112338</v>
      </c>
      <c r="AS113" s="141">
        <v>0.92818403118254111</v>
      </c>
      <c r="AT113" s="141">
        <v>0.91974701869241327</v>
      </c>
      <c r="AU113" s="141">
        <v>0.92505526140630467</v>
      </c>
      <c r="AV113" s="141">
        <v>0.92446183801044635</v>
      </c>
      <c r="AW113" s="141">
        <v>0.94809315657197257</v>
      </c>
      <c r="AX113" s="141">
        <v>0.93840988928273794</v>
      </c>
      <c r="AY113" s="141">
        <v>0.93702143321209641</v>
      </c>
      <c r="AZ113" s="141">
        <v>0.92918965639259576</v>
      </c>
      <c r="BA113" s="141">
        <v>0.91937615226358615</v>
      </c>
      <c r="BB113" s="141">
        <v>0.89834331285808289</v>
      </c>
      <c r="BC113" s="141">
        <v>0.90634287867671093</v>
      </c>
      <c r="BD113" s="141">
        <v>0.91445368976670249</v>
      </c>
      <c r="BE113" s="141">
        <v>0.91384736807112643</v>
      </c>
      <c r="BF113" s="141">
        <v>0.77648864939867901</v>
      </c>
      <c r="BG113" s="141">
        <v>0.88154760151855205</v>
      </c>
      <c r="BH113" s="141">
        <v>0.91725058776771184</v>
      </c>
      <c r="BI113" s="141">
        <v>1.0551743844633341</v>
      </c>
      <c r="BJ113" s="141">
        <v>0.89513190432212975</v>
      </c>
      <c r="BK113" s="141">
        <v>1.0264291901513476</v>
      </c>
      <c r="BL113" s="142">
        <v>1.237236541238186</v>
      </c>
      <c r="BM113" s="142">
        <v>1.0221988267160274</v>
      </c>
      <c r="BN113" s="141">
        <v>1.0173707806088568</v>
      </c>
      <c r="BO113" s="141">
        <v>1.0691129550060052</v>
      </c>
      <c r="BP113" s="141">
        <v>1.0110676268867993</v>
      </c>
      <c r="BQ113" s="141">
        <v>1.0885729014617294</v>
      </c>
      <c r="BR113" s="141">
        <v>0.98684215101023143</v>
      </c>
      <c r="BS113" s="141">
        <v>1.1570873445933869</v>
      </c>
      <c r="BT113" s="141">
        <v>1.0150485014134887</v>
      </c>
      <c r="BU113" s="141">
        <v>1.0161907724055115</v>
      </c>
      <c r="BV113" s="141">
        <v>1.0325308892849832</v>
      </c>
      <c r="BW113" s="141">
        <v>0.99263160355650626</v>
      </c>
      <c r="BX113" s="141">
        <v>1.0809482797568972</v>
      </c>
      <c r="BY113" s="141">
        <v>0.87713121067313526</v>
      </c>
      <c r="BZ113" s="141">
        <v>1.0020461528671982</v>
      </c>
      <c r="CA113" s="141">
        <v>0.9024097746752594</v>
      </c>
      <c r="CB113" s="141">
        <v>1.3001477848827294</v>
      </c>
      <c r="CC113" s="141">
        <v>1.0344056183281567</v>
      </c>
      <c r="CD113" s="141">
        <v>1.1432505192265288</v>
      </c>
      <c r="CE113" s="141">
        <v>0.99692796729276001</v>
      </c>
      <c r="CF113" s="141">
        <v>1.0649258334440097</v>
      </c>
      <c r="CG113" s="141">
        <v>1.0285602449694182</v>
      </c>
      <c r="CH113" s="141">
        <v>0.91508665407634737</v>
      </c>
      <c r="CI113" s="141">
        <v>1.2411915078500735</v>
      </c>
      <c r="CJ113" s="141">
        <v>1.173408490202863</v>
      </c>
      <c r="CK113" s="141">
        <v>0.99966923844266553</v>
      </c>
      <c r="CL113" s="141">
        <v>1.100719725779072</v>
      </c>
      <c r="CM113" s="141">
        <v>1.0827219838047835</v>
      </c>
      <c r="CN113" s="141">
        <v>0.96629094797117243</v>
      </c>
      <c r="CO113" s="141">
        <v>0.93882244565033601</v>
      </c>
      <c r="CP113" s="141">
        <v>1.0434759506599218</v>
      </c>
      <c r="CQ113" s="141">
        <v>0.95014455459220537</v>
      </c>
      <c r="CR113" s="141">
        <v>1.0416800893662221</v>
      </c>
      <c r="CS113" s="141">
        <v>0.97057482677105689</v>
      </c>
      <c r="CT113" s="141">
        <v>0.9379375060192976</v>
      </c>
      <c r="CU113" s="141">
        <v>1.0116534212554407</v>
      </c>
      <c r="CV113" s="141">
        <v>1.0935927950998396</v>
      </c>
      <c r="CW113" s="141">
        <v>1.373768310444355</v>
      </c>
      <c r="CX113" s="141">
        <v>0.97103699216142303</v>
      </c>
      <c r="CY113" s="141">
        <v>0.94060065253923997</v>
      </c>
      <c r="CZ113" s="141">
        <v>1.2081654135655251</v>
      </c>
      <c r="DA113" s="141">
        <v>1.0891606134824852</v>
      </c>
      <c r="DB113" s="141">
        <v>1.0270129581849972</v>
      </c>
      <c r="DC113" s="141">
        <v>1.026554774258128</v>
      </c>
      <c r="DD113" s="141">
        <v>0.92157630232671206</v>
      </c>
      <c r="DE113" s="141">
        <v>1.0042561413547291</v>
      </c>
      <c r="DF113" s="363">
        <v>1.2135832705716116</v>
      </c>
      <c r="DG113" s="143">
        <v>1.0523180025855972</v>
      </c>
    </row>
  </sheetData>
  <mergeCells count="5">
    <mergeCell ref="B2:C3"/>
    <mergeCell ref="DH2:DH3"/>
    <mergeCell ref="DI2:DI3"/>
    <mergeCell ref="B112:C112"/>
    <mergeCell ref="B113:C113"/>
  </mergeCells>
  <phoneticPr fontId="20"/>
  <printOptions horizontalCentered="1" verticalCentered="1"/>
  <pageMargins left="0.7" right="0.7" top="0.75" bottom="0.75" header="0.3" footer="0.3"/>
  <pageSetup paperSize="9" orientation="portrait" blackAndWhite="1" horizontalDpi="3" verticalDpi="300"/>
  <ignoredErrors>
    <ignoredError sqref="D2:DF2" numberStoredAsText="1"/>
  </ignoredError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34998626667073579"/>
  </sheetPr>
  <dimension ref="B1:DR117"/>
  <sheetViews>
    <sheetView showGridLines="0" zoomScaleNormal="100" workbookViewId="0">
      <pane xSplit="3" ySplit="3" topLeftCell="D4" activePane="bottomRight" state="frozen"/>
      <selection activeCell="AK39" sqref="AK39"/>
      <selection pane="topRight" activeCell="AK39" sqref="AK39"/>
      <selection pane="bottomLeft" activeCell="AK39" sqref="AK39"/>
      <selection pane="bottomRight" activeCell="D1" sqref="D1"/>
    </sheetView>
  </sheetViews>
  <sheetFormatPr defaultColWidth="9" defaultRowHeight="13.2" x14ac:dyDescent="0.2"/>
  <cols>
    <col min="1" max="1" width="3.6640625" style="5" customWidth="1"/>
    <col min="2" max="2" width="3.44140625" style="5" customWidth="1"/>
    <col min="3" max="3" width="23.88671875" style="5" customWidth="1"/>
    <col min="4" max="7" width="11.77734375" style="5" customWidth="1"/>
    <col min="8" max="8" width="11.6640625" style="5" customWidth="1"/>
    <col min="9" max="10" width="11.44140625" style="5" customWidth="1"/>
    <col min="11" max="11" width="12.77734375" customWidth="1"/>
    <col min="12" max="14" width="12.77734375" style="5" customWidth="1"/>
    <col min="15" max="17" width="9.109375" style="5" bestFit="1" customWidth="1"/>
    <col min="18" max="18" width="9" style="5"/>
    <col min="19" max="19" width="9.21875" style="5" bestFit="1" customWidth="1"/>
    <col min="20" max="16384" width="9" style="5"/>
  </cols>
  <sheetData>
    <row r="1" spans="2:122" ht="24" customHeight="1" x14ac:dyDescent="0.2">
      <c r="B1"/>
      <c r="C1"/>
      <c r="S1" s="18"/>
    </row>
    <row r="2" spans="2:122" ht="14.25" customHeight="1" thickBot="1" x14ac:dyDescent="0.25">
      <c r="I2" s="157" t="s">
        <v>802</v>
      </c>
      <c r="J2" s="157" t="s">
        <v>802</v>
      </c>
      <c r="S2" s="18"/>
    </row>
    <row r="3" spans="2:122" ht="29.25" customHeight="1" x14ac:dyDescent="0.2">
      <c r="B3" s="807" t="s">
        <v>947</v>
      </c>
      <c r="C3" s="808"/>
      <c r="D3" s="278" t="s">
        <v>55</v>
      </c>
      <c r="E3" s="278" t="s">
        <v>56</v>
      </c>
      <c r="F3" s="278" t="s">
        <v>57</v>
      </c>
      <c r="G3" s="278" t="s">
        <v>58</v>
      </c>
      <c r="H3" s="279" t="s">
        <v>130</v>
      </c>
      <c r="I3" s="280" t="s">
        <v>161</v>
      </c>
      <c r="J3" s="281" t="s">
        <v>162</v>
      </c>
      <c r="L3" s="370" t="s">
        <v>962</v>
      </c>
      <c r="M3" s="370"/>
      <c r="N3" s="370" t="s">
        <v>963</v>
      </c>
      <c r="O3" s="370"/>
      <c r="P3" s="370" t="s">
        <v>964</v>
      </c>
      <c r="Q3" s="370" t="s">
        <v>965</v>
      </c>
      <c r="R3" s="370"/>
      <c r="S3" s="373" t="s">
        <v>955</v>
      </c>
    </row>
    <row r="4" spans="2:122" ht="13.5" customHeight="1" x14ac:dyDescent="0.2">
      <c r="B4" s="282" t="s">
        <v>12</v>
      </c>
      <c r="C4" s="239" t="s">
        <v>225</v>
      </c>
      <c r="D4" s="144">
        <v>0.29369765644298884</v>
      </c>
      <c r="E4" s="144">
        <v>6.4975735698405493E-2</v>
      </c>
      <c r="F4" s="144">
        <v>0.51645732823157542</v>
      </c>
      <c r="G4" s="144">
        <v>0.20902512061221096</v>
      </c>
      <c r="H4" s="145">
        <v>1.0183623008897321E-2</v>
      </c>
      <c r="I4" s="144">
        <v>0.2977166860755282</v>
      </c>
      <c r="J4" s="146">
        <v>8.4940109798702382E-2</v>
      </c>
      <c r="L4" s="371">
        <v>124177</v>
      </c>
      <c r="M4" s="371">
        <f>IFERROR(L4/S4,0)</f>
        <v>0.51645732823157542</v>
      </c>
      <c r="N4" s="372">
        <v>50258</v>
      </c>
      <c r="O4" s="371">
        <f>IFERROR(N4/S4,0)</f>
        <v>0.20902512061221096</v>
      </c>
      <c r="P4" s="371">
        <v>43773</v>
      </c>
      <c r="Q4" s="371">
        <f>P4/$P$112</f>
        <v>1.0183623008897321E-2</v>
      </c>
      <c r="R4" s="371"/>
      <c r="S4" s="374">
        <v>240440</v>
      </c>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row>
    <row r="5" spans="2:122" ht="13.5" customHeight="1" x14ac:dyDescent="0.2">
      <c r="B5" s="283" t="s">
        <v>13</v>
      </c>
      <c r="C5" s="240" t="s">
        <v>240</v>
      </c>
      <c r="D5" s="147">
        <v>6.1217106056586035E-2</v>
      </c>
      <c r="E5" s="147">
        <v>2.2069996864372034E-2</v>
      </c>
      <c r="F5" s="147">
        <v>0.30113437768103968</v>
      </c>
      <c r="G5" s="147">
        <v>0.10285659813796828</v>
      </c>
      <c r="H5" s="148">
        <v>5.2903750536249534E-4</v>
      </c>
      <c r="I5" s="147">
        <v>0.15681103237901561</v>
      </c>
      <c r="J5" s="149">
        <v>4.47396015379238E-2</v>
      </c>
      <c r="L5" s="370">
        <v>9477</v>
      </c>
      <c r="M5" s="371">
        <f t="shared" ref="M5:M68" si="0">IFERROR(L5/S5,0)</f>
        <v>0.30113437768103968</v>
      </c>
      <c r="N5" s="372">
        <v>3237</v>
      </c>
      <c r="O5" s="371">
        <f t="shared" ref="O5:O68" si="1">IFERROR(N5/S5,0)</f>
        <v>0.10285659813796828</v>
      </c>
      <c r="P5" s="370">
        <v>2274</v>
      </c>
      <c r="Q5" s="371">
        <f t="shared" ref="Q5:Q68" si="2">P5/$P$112</f>
        <v>5.2903750536249534E-4</v>
      </c>
      <c r="R5" s="370"/>
      <c r="S5" s="374">
        <v>31471</v>
      </c>
    </row>
    <row r="6" spans="2:122" ht="13.5" customHeight="1" x14ac:dyDescent="0.2">
      <c r="B6" s="283" t="s">
        <v>14</v>
      </c>
      <c r="C6" s="240" t="s">
        <v>242</v>
      </c>
      <c r="D6" s="147">
        <v>0</v>
      </c>
      <c r="E6" s="147">
        <v>0</v>
      </c>
      <c r="F6" s="147">
        <v>0.60060549604098745</v>
      </c>
      <c r="G6" s="147">
        <v>0.16790870982766651</v>
      </c>
      <c r="H6" s="148">
        <v>0</v>
      </c>
      <c r="I6" s="147">
        <v>1.2349014128240956</v>
      </c>
      <c r="J6" s="149">
        <v>0.35227449153858098</v>
      </c>
      <c r="L6" s="370">
        <v>7737</v>
      </c>
      <c r="M6" s="371">
        <f t="shared" si="0"/>
        <v>0.60060549604098745</v>
      </c>
      <c r="N6" s="372">
        <v>2163</v>
      </c>
      <c r="O6" s="371">
        <f t="shared" si="1"/>
        <v>0.16790870982766651</v>
      </c>
      <c r="P6" s="370">
        <v>0</v>
      </c>
      <c r="Q6" s="371">
        <f t="shared" si="2"/>
        <v>0</v>
      </c>
      <c r="R6" s="370"/>
      <c r="S6" s="374">
        <v>12882</v>
      </c>
    </row>
    <row r="7" spans="2:122" ht="13.5" customHeight="1" x14ac:dyDescent="0.2">
      <c r="B7" s="283" t="s">
        <v>15</v>
      </c>
      <c r="C7" s="240" t="s">
        <v>244</v>
      </c>
      <c r="D7" s="147">
        <v>0.24141712357654996</v>
      </c>
      <c r="E7" s="147">
        <v>3.9983129481231547E-2</v>
      </c>
      <c r="F7" s="147">
        <v>0.41644251956538259</v>
      </c>
      <c r="G7" s="147">
        <v>0.22749031228630043</v>
      </c>
      <c r="H7" s="148">
        <v>5.1670725567726575E-4</v>
      </c>
      <c r="I7" s="147">
        <v>5.3764911480890507E-2</v>
      </c>
      <c r="J7" s="149">
        <v>3.5134108350429301E-2</v>
      </c>
      <c r="L7" s="370">
        <v>27404</v>
      </c>
      <c r="M7" s="371">
        <f t="shared" si="0"/>
        <v>0.41644251956538259</v>
      </c>
      <c r="N7" s="372">
        <v>14970</v>
      </c>
      <c r="O7" s="371">
        <f t="shared" si="1"/>
        <v>0.22749031228630043</v>
      </c>
      <c r="P7" s="370">
        <v>2221</v>
      </c>
      <c r="Q7" s="371">
        <f t="shared" si="2"/>
        <v>5.1670725567726575E-4</v>
      </c>
      <c r="R7" s="370"/>
      <c r="S7" s="374">
        <v>65805</v>
      </c>
    </row>
    <row r="8" spans="2:122" ht="13.5" customHeight="1" x14ac:dyDescent="0.2">
      <c r="B8" s="283" t="s">
        <v>16</v>
      </c>
      <c r="C8" s="240" t="s">
        <v>248</v>
      </c>
      <c r="D8" s="147">
        <v>0.29615038753051004</v>
      </c>
      <c r="E8" s="147">
        <v>4.2863871879415927E-2</v>
      </c>
      <c r="F8" s="147">
        <v>0.52330022918258212</v>
      </c>
      <c r="G8" s="147">
        <v>0.12490450725744844</v>
      </c>
      <c r="H8" s="148">
        <v>9.6524916875505426E-4</v>
      </c>
      <c r="I8" s="147">
        <v>0.10045836516424751</v>
      </c>
      <c r="J8" s="149">
        <v>5.4239877769289534E-2</v>
      </c>
      <c r="L8" s="370">
        <v>1370</v>
      </c>
      <c r="M8" s="371">
        <f t="shared" si="0"/>
        <v>0.52330022918258212</v>
      </c>
      <c r="N8" s="372">
        <v>327</v>
      </c>
      <c r="O8" s="371">
        <f t="shared" si="1"/>
        <v>0.12490450725744844</v>
      </c>
      <c r="P8" s="370">
        <v>4149</v>
      </c>
      <c r="Q8" s="371">
        <f t="shared" si="2"/>
        <v>9.6524916875505426E-4</v>
      </c>
      <c r="R8" s="370"/>
      <c r="S8" s="374">
        <v>2618</v>
      </c>
    </row>
    <row r="9" spans="2:122" ht="13.5" customHeight="1" x14ac:dyDescent="0.2">
      <c r="B9" s="283" t="s">
        <v>18</v>
      </c>
      <c r="C9" s="240" t="s">
        <v>512</v>
      </c>
      <c r="D9" s="147">
        <v>1.0607261643063196E-2</v>
      </c>
      <c r="E9" s="147">
        <v>6.1420784675857452E-2</v>
      </c>
      <c r="F9" s="147">
        <v>0</v>
      </c>
      <c r="G9" s="147">
        <v>0</v>
      </c>
      <c r="H9" s="148">
        <v>0</v>
      </c>
      <c r="I9" s="147">
        <v>0</v>
      </c>
      <c r="J9" s="149">
        <v>0</v>
      </c>
      <c r="L9" s="370">
        <v>0</v>
      </c>
      <c r="M9" s="371">
        <f t="shared" si="0"/>
        <v>0</v>
      </c>
      <c r="N9" s="372">
        <v>0</v>
      </c>
      <c r="O9" s="371">
        <f t="shared" si="1"/>
        <v>0</v>
      </c>
      <c r="P9" s="370">
        <v>0</v>
      </c>
      <c r="Q9" s="371">
        <f t="shared" si="2"/>
        <v>0</v>
      </c>
      <c r="R9" s="370"/>
      <c r="S9" s="374">
        <v>0</v>
      </c>
    </row>
    <row r="10" spans="2:122" ht="13.5" customHeight="1" x14ac:dyDescent="0.2">
      <c r="B10" s="283" t="s">
        <v>19</v>
      </c>
      <c r="C10" s="240" t="s">
        <v>665</v>
      </c>
      <c r="D10" s="147">
        <v>2.0164218287437859E-2</v>
      </c>
      <c r="E10" s="147">
        <v>0.12254929341451154</v>
      </c>
      <c r="F10" s="147">
        <v>0.40293908509125387</v>
      </c>
      <c r="G10" s="147">
        <v>0.26736193410760845</v>
      </c>
      <c r="H10" s="159">
        <v>0</v>
      </c>
      <c r="I10" s="147">
        <v>7.8691633088409582E-2</v>
      </c>
      <c r="J10" s="149">
        <v>6.1151931737378526E-2</v>
      </c>
      <c r="L10" s="370">
        <v>1700</v>
      </c>
      <c r="M10" s="371">
        <f t="shared" si="0"/>
        <v>0.40293908509125387</v>
      </c>
      <c r="N10" s="372">
        <v>1128</v>
      </c>
      <c r="O10" s="371">
        <f t="shared" si="1"/>
        <v>0.26736193410760845</v>
      </c>
      <c r="P10" s="370">
        <v>-74</v>
      </c>
      <c r="Q10" s="371">
        <f t="shared" si="2"/>
        <v>-1.7215820315226323E-5</v>
      </c>
      <c r="R10" s="370"/>
      <c r="S10" s="374">
        <v>4219</v>
      </c>
    </row>
    <row r="11" spans="2:122" ht="13.5" customHeight="1" x14ac:dyDescent="0.2">
      <c r="B11" s="283" t="s">
        <v>20</v>
      </c>
      <c r="C11" s="240" t="s">
        <v>252</v>
      </c>
      <c r="D11" s="147">
        <v>0.33024546766013768</v>
      </c>
      <c r="E11" s="147">
        <v>3.195504097324469E-2</v>
      </c>
      <c r="F11" s="147">
        <v>0.32222218364385063</v>
      </c>
      <c r="G11" s="147">
        <v>0.14713000062496961</v>
      </c>
      <c r="H11" s="148">
        <v>7.1737160022445706E-2</v>
      </c>
      <c r="I11" s="147">
        <v>4.1796579332949092E-2</v>
      </c>
      <c r="J11" s="149">
        <v>3.729679807231593E-2</v>
      </c>
      <c r="L11" s="370">
        <v>185609</v>
      </c>
      <c r="M11" s="371">
        <f t="shared" si="0"/>
        <v>0.32222218364385063</v>
      </c>
      <c r="N11" s="372">
        <v>84751</v>
      </c>
      <c r="O11" s="371">
        <f t="shared" si="1"/>
        <v>0.14713000062496961</v>
      </c>
      <c r="P11" s="370">
        <v>308353</v>
      </c>
      <c r="Q11" s="371">
        <f t="shared" si="2"/>
        <v>7.1737160022445706E-2</v>
      </c>
      <c r="R11" s="370"/>
      <c r="S11" s="374">
        <v>576028</v>
      </c>
    </row>
    <row r="12" spans="2:122" ht="13.5" customHeight="1" x14ac:dyDescent="0.2">
      <c r="B12" s="283" t="s">
        <v>21</v>
      </c>
      <c r="C12" s="240" t="s">
        <v>624</v>
      </c>
      <c r="D12" s="147">
        <v>0.32523640837872964</v>
      </c>
      <c r="E12" s="147">
        <v>4.4324710505164761E-2</v>
      </c>
      <c r="F12" s="147">
        <v>0.37146751903732256</v>
      </c>
      <c r="G12" s="147">
        <v>9.6559180219986843E-2</v>
      </c>
      <c r="H12" s="148">
        <v>1.5251820921967666E-2</v>
      </c>
      <c r="I12" s="147">
        <v>3.4671429914449561E-2</v>
      </c>
      <c r="J12" s="149">
        <v>3.1004982607878161E-2</v>
      </c>
      <c r="L12" s="370">
        <v>39513</v>
      </c>
      <c r="M12" s="371">
        <f t="shared" si="0"/>
        <v>0.37146751903732256</v>
      </c>
      <c r="N12" s="372">
        <v>10271</v>
      </c>
      <c r="O12" s="371">
        <f t="shared" si="1"/>
        <v>9.6559180219986843E-2</v>
      </c>
      <c r="P12" s="370">
        <v>65558</v>
      </c>
      <c r="Q12" s="371">
        <f t="shared" si="2"/>
        <v>1.5251820921967666E-2</v>
      </c>
      <c r="R12" s="370"/>
      <c r="S12" s="374">
        <v>106370</v>
      </c>
    </row>
    <row r="13" spans="2:122" ht="13.5" customHeight="1" x14ac:dyDescent="0.2">
      <c r="B13" s="283" t="s">
        <v>22</v>
      </c>
      <c r="C13" s="240" t="s">
        <v>513</v>
      </c>
      <c r="D13" s="147">
        <v>0.28294718021306714</v>
      </c>
      <c r="E13" s="147">
        <v>9.2788497355285701E-2</v>
      </c>
      <c r="F13" s="147">
        <v>0.28577202910266775</v>
      </c>
      <c r="G13" s="147">
        <v>8.932902182700081E-2</v>
      </c>
      <c r="H13" s="148">
        <v>8.5660338379274753E-4</v>
      </c>
      <c r="I13" s="147">
        <v>9.6604688763136617E-2</v>
      </c>
      <c r="J13" s="149">
        <v>8.6499595796281331E-2</v>
      </c>
      <c r="L13" s="370">
        <v>707</v>
      </c>
      <c r="M13" s="371">
        <f t="shared" si="0"/>
        <v>0.28577202910266775</v>
      </c>
      <c r="N13" s="372">
        <v>221</v>
      </c>
      <c r="O13" s="371">
        <f t="shared" si="1"/>
        <v>8.932902182700081E-2</v>
      </c>
      <c r="P13" s="370">
        <v>3682</v>
      </c>
      <c r="Q13" s="371">
        <f t="shared" si="2"/>
        <v>8.5660338379274753E-4</v>
      </c>
      <c r="R13" s="370"/>
      <c r="S13" s="374">
        <v>2474</v>
      </c>
    </row>
    <row r="14" spans="2:122" ht="13.5" customHeight="1" x14ac:dyDescent="0.2">
      <c r="B14" s="283" t="s">
        <v>23</v>
      </c>
      <c r="C14" s="240" t="s">
        <v>269</v>
      </c>
      <c r="D14" s="147">
        <v>0.18205722754762985</v>
      </c>
      <c r="E14" s="147">
        <v>1.4151507183324171E-2</v>
      </c>
      <c r="F14" s="147">
        <v>0</v>
      </c>
      <c r="G14" s="147">
        <v>0</v>
      </c>
      <c r="H14" s="148">
        <v>9.5871180995967774E-3</v>
      </c>
      <c r="I14" s="147">
        <v>0</v>
      </c>
      <c r="J14" s="149">
        <v>0</v>
      </c>
      <c r="L14" s="370">
        <v>0</v>
      </c>
      <c r="M14" s="371">
        <f t="shared" si="0"/>
        <v>0</v>
      </c>
      <c r="N14" s="372">
        <v>0</v>
      </c>
      <c r="O14" s="371">
        <f t="shared" si="1"/>
        <v>0</v>
      </c>
      <c r="P14" s="370">
        <v>41209</v>
      </c>
      <c r="Q14" s="371">
        <f t="shared" si="2"/>
        <v>9.5871180995967774E-3</v>
      </c>
      <c r="R14" s="370"/>
      <c r="S14" s="374">
        <v>0</v>
      </c>
    </row>
    <row r="15" spans="2:122" ht="13.5" customHeight="1" x14ac:dyDescent="0.2">
      <c r="B15" s="283" t="s">
        <v>24</v>
      </c>
      <c r="C15" s="240" t="s">
        <v>271</v>
      </c>
      <c r="D15" s="147">
        <v>0.19103260869565217</v>
      </c>
      <c r="E15" s="147">
        <v>2.1684782608695653E-2</v>
      </c>
      <c r="F15" s="147">
        <v>0.43041334850208568</v>
      </c>
      <c r="G15" s="147">
        <v>0.30678801668562761</v>
      </c>
      <c r="H15" s="148">
        <v>2.1705892370413728E-4</v>
      </c>
      <c r="I15" s="147">
        <v>0.16192643155100492</v>
      </c>
      <c r="J15" s="149">
        <v>0.10163064087978764</v>
      </c>
      <c r="L15" s="370">
        <v>1135</v>
      </c>
      <c r="M15" s="371">
        <f t="shared" si="0"/>
        <v>0.43041334850208568</v>
      </c>
      <c r="N15" s="372">
        <v>809</v>
      </c>
      <c r="O15" s="371">
        <f t="shared" si="1"/>
        <v>0.30678801668562761</v>
      </c>
      <c r="P15" s="370">
        <v>933</v>
      </c>
      <c r="Q15" s="371">
        <f t="shared" si="2"/>
        <v>2.1705892370413728E-4</v>
      </c>
      <c r="R15" s="370"/>
      <c r="S15" s="374">
        <v>2637</v>
      </c>
    </row>
    <row r="16" spans="2:122" ht="13.5" customHeight="1" x14ac:dyDescent="0.2">
      <c r="B16" s="283" t="s">
        <v>25</v>
      </c>
      <c r="C16" s="240" t="s">
        <v>625</v>
      </c>
      <c r="D16" s="147">
        <v>0.4693817299097075</v>
      </c>
      <c r="E16" s="147">
        <v>3.3361489949728144E-2</v>
      </c>
      <c r="F16" s="147">
        <v>0.41163537967190933</v>
      </c>
      <c r="G16" s="147">
        <v>0.2860646034162016</v>
      </c>
      <c r="H16" s="148">
        <v>1.2437499592869114E-2</v>
      </c>
      <c r="I16" s="147">
        <v>0.20539489260950447</v>
      </c>
      <c r="J16" s="149">
        <v>0.12869947573143919</v>
      </c>
      <c r="L16" s="370">
        <v>4868</v>
      </c>
      <c r="M16" s="371">
        <f t="shared" si="0"/>
        <v>0.41163537967190933</v>
      </c>
      <c r="N16" s="372">
        <v>3383</v>
      </c>
      <c r="O16" s="371">
        <f t="shared" si="1"/>
        <v>0.2860646034162016</v>
      </c>
      <c r="P16" s="370">
        <v>53461</v>
      </c>
      <c r="Q16" s="371">
        <f t="shared" si="2"/>
        <v>1.2437499592869114E-2</v>
      </c>
      <c r="R16" s="370"/>
      <c r="S16" s="374">
        <v>11826</v>
      </c>
    </row>
    <row r="17" spans="2:19" ht="13.5" customHeight="1" x14ac:dyDescent="0.2">
      <c r="B17" s="283" t="s">
        <v>26</v>
      </c>
      <c r="C17" s="240" t="s">
        <v>626</v>
      </c>
      <c r="D17" s="147">
        <v>0.14444105141998073</v>
      </c>
      <c r="E17" s="147">
        <v>7.094031147964576E-2</v>
      </c>
      <c r="F17" s="147">
        <v>0.45001507840772015</v>
      </c>
      <c r="G17" s="147">
        <v>0.16767189384800965</v>
      </c>
      <c r="H17" s="148">
        <v>1.7099497204988307E-4</v>
      </c>
      <c r="I17" s="147">
        <v>7.9915560916767187E-2</v>
      </c>
      <c r="J17" s="149">
        <v>4.7006936067551269E-2</v>
      </c>
      <c r="L17" s="370">
        <v>11938</v>
      </c>
      <c r="M17" s="371">
        <f t="shared" si="0"/>
        <v>0.45001507840772015</v>
      </c>
      <c r="N17" s="372">
        <v>4448</v>
      </c>
      <c r="O17" s="371">
        <f t="shared" si="1"/>
        <v>0.16767189384800965</v>
      </c>
      <c r="P17" s="370">
        <v>735</v>
      </c>
      <c r="Q17" s="371">
        <f t="shared" si="2"/>
        <v>1.7099497204988307E-4</v>
      </c>
      <c r="R17" s="370"/>
      <c r="S17" s="374">
        <v>26528</v>
      </c>
    </row>
    <row r="18" spans="2:19" ht="13.5" customHeight="1" x14ac:dyDescent="0.2">
      <c r="B18" s="283" t="s">
        <v>27</v>
      </c>
      <c r="C18" s="240" t="s">
        <v>288</v>
      </c>
      <c r="D18" s="147">
        <v>0.41515212936062879</v>
      </c>
      <c r="E18" s="147">
        <v>2.9119654077427202E-2</v>
      </c>
      <c r="F18" s="147">
        <v>0.38992703327994305</v>
      </c>
      <c r="G18" s="147">
        <v>0.22856973364181052</v>
      </c>
      <c r="H18" s="148">
        <v>5.1205433126774507E-4</v>
      </c>
      <c r="I18" s="147">
        <v>0.15791659251349588</v>
      </c>
      <c r="J18" s="149">
        <v>8.1924423088331255E-2</v>
      </c>
      <c r="L18" s="370">
        <v>6573</v>
      </c>
      <c r="M18" s="371">
        <f t="shared" si="0"/>
        <v>0.38992703327994305</v>
      </c>
      <c r="N18" s="372">
        <v>3853</v>
      </c>
      <c r="O18" s="371">
        <f t="shared" si="1"/>
        <v>0.22856973364181052</v>
      </c>
      <c r="P18" s="370">
        <v>2201</v>
      </c>
      <c r="Q18" s="371">
        <f t="shared" si="2"/>
        <v>5.1205433126774507E-4</v>
      </c>
      <c r="R18" s="370"/>
      <c r="S18" s="374">
        <v>16857</v>
      </c>
    </row>
    <row r="19" spans="2:19" ht="13.5" customHeight="1" x14ac:dyDescent="0.2">
      <c r="B19" s="283" t="s">
        <v>28</v>
      </c>
      <c r="C19" s="240" t="s">
        <v>290</v>
      </c>
      <c r="D19" s="147">
        <v>0.18517462071916282</v>
      </c>
      <c r="E19" s="147">
        <v>8.1382703724172348E-2</v>
      </c>
      <c r="F19" s="147">
        <v>0.20516728097533316</v>
      </c>
      <c r="G19" s="147">
        <v>6.5034023249220307E-2</v>
      </c>
      <c r="H19" s="159">
        <v>0</v>
      </c>
      <c r="I19" s="147">
        <v>1.3184009072866459E-2</v>
      </c>
      <c r="J19" s="149">
        <v>1.0809469804366317E-2</v>
      </c>
      <c r="L19" s="370">
        <v>5789</v>
      </c>
      <c r="M19" s="371">
        <f t="shared" si="0"/>
        <v>0.20516728097533316</v>
      </c>
      <c r="N19" s="372">
        <v>1835</v>
      </c>
      <c r="O19" s="371">
        <f t="shared" si="1"/>
        <v>6.5034023249220307E-2</v>
      </c>
      <c r="P19" s="370">
        <v>-1128</v>
      </c>
      <c r="Q19" s="371">
        <f t="shared" si="2"/>
        <v>-2.6242493669696341E-4</v>
      </c>
      <c r="R19" s="370"/>
      <c r="S19" s="374">
        <v>28216</v>
      </c>
    </row>
    <row r="20" spans="2:19" ht="13.5" customHeight="1" x14ac:dyDescent="0.2">
      <c r="B20" s="283" t="s">
        <v>29</v>
      </c>
      <c r="C20" s="240" t="s">
        <v>293</v>
      </c>
      <c r="D20" s="147">
        <v>0.18054454660748259</v>
      </c>
      <c r="E20" s="147">
        <v>8.7666455294863666E-2</v>
      </c>
      <c r="F20" s="147">
        <v>0.45929450120363174</v>
      </c>
      <c r="G20" s="147">
        <v>0.23547586102318177</v>
      </c>
      <c r="H20" s="148">
        <v>1.2572201754524736E-3</v>
      </c>
      <c r="I20" s="147">
        <v>4.888450821691908E-2</v>
      </c>
      <c r="J20" s="149">
        <v>3.9975737816782604E-2</v>
      </c>
      <c r="L20" s="370">
        <v>24231</v>
      </c>
      <c r="M20" s="371">
        <f t="shared" si="0"/>
        <v>0.45929450120363174</v>
      </c>
      <c r="N20" s="372">
        <v>12423</v>
      </c>
      <c r="O20" s="371">
        <f t="shared" si="1"/>
        <v>0.23547586102318177</v>
      </c>
      <c r="P20" s="370">
        <v>5404</v>
      </c>
      <c r="Q20" s="371">
        <f t="shared" si="2"/>
        <v>1.2572201754524736E-3</v>
      </c>
      <c r="R20" s="370"/>
      <c r="S20" s="374">
        <v>52757</v>
      </c>
    </row>
    <row r="21" spans="2:19" ht="13.5" customHeight="1" x14ac:dyDescent="0.2">
      <c r="B21" s="283" t="s">
        <v>30</v>
      </c>
      <c r="C21" s="240" t="s">
        <v>296</v>
      </c>
      <c r="D21" s="147">
        <v>5.7283738878765138E-2</v>
      </c>
      <c r="E21" s="147">
        <v>4.815092721620752E-2</v>
      </c>
      <c r="F21" s="147">
        <v>0.5997916026100919</v>
      </c>
      <c r="G21" s="147">
        <v>0.28955279969936115</v>
      </c>
      <c r="H21" s="148">
        <v>1.2027809598610822E-4</v>
      </c>
      <c r="I21" s="147">
        <v>9.0140412011888896E-2</v>
      </c>
      <c r="J21" s="149">
        <v>7.2375388609886918E-2</v>
      </c>
      <c r="L21" s="370">
        <v>35113</v>
      </c>
      <c r="M21" s="371">
        <f t="shared" si="0"/>
        <v>0.5997916026100919</v>
      </c>
      <c r="N21" s="372">
        <v>16951</v>
      </c>
      <c r="O21" s="371">
        <f t="shared" si="1"/>
        <v>0.28955279969936115</v>
      </c>
      <c r="P21" s="370">
        <v>517</v>
      </c>
      <c r="Q21" s="371">
        <f t="shared" si="2"/>
        <v>1.2027809598610822E-4</v>
      </c>
      <c r="R21" s="370"/>
      <c r="S21" s="374">
        <v>58542</v>
      </c>
    </row>
    <row r="22" spans="2:19" ht="13.5" customHeight="1" x14ac:dyDescent="0.2">
      <c r="B22" s="283" t="s">
        <v>31</v>
      </c>
      <c r="C22" s="240" t="s">
        <v>298</v>
      </c>
      <c r="D22" s="147">
        <v>0.21432496794284669</v>
      </c>
      <c r="E22" s="147">
        <v>4.6895035720827996E-2</v>
      </c>
      <c r="F22" s="147">
        <v>0.37749667110519308</v>
      </c>
      <c r="G22" s="147">
        <v>0.10486018641810919</v>
      </c>
      <c r="H22" s="148">
        <v>4.1178381024257553E-5</v>
      </c>
      <c r="I22" s="147">
        <v>2.8628495339547269E-2</v>
      </c>
      <c r="J22" s="149">
        <v>2.729693741677763E-2</v>
      </c>
      <c r="L22" s="370">
        <v>1134</v>
      </c>
      <c r="M22" s="371">
        <f t="shared" si="0"/>
        <v>0.37749667110519308</v>
      </c>
      <c r="N22" s="372">
        <v>315</v>
      </c>
      <c r="O22" s="371">
        <f t="shared" si="1"/>
        <v>0.10486018641810919</v>
      </c>
      <c r="P22" s="370">
        <v>177</v>
      </c>
      <c r="Q22" s="371">
        <f t="shared" si="2"/>
        <v>4.1178381024257553E-5</v>
      </c>
      <c r="R22" s="370"/>
      <c r="S22" s="374">
        <v>3004</v>
      </c>
    </row>
    <row r="23" spans="2:19" ht="13.5" customHeight="1" x14ac:dyDescent="0.2">
      <c r="B23" s="283" t="s">
        <v>32</v>
      </c>
      <c r="C23" s="240" t="s">
        <v>627</v>
      </c>
      <c r="D23" s="147">
        <v>0.13084780083976058</v>
      </c>
      <c r="E23" s="147">
        <v>4.7258866621005924E-2</v>
      </c>
      <c r="F23" s="147">
        <v>0.49222346646758741</v>
      </c>
      <c r="G23" s="147">
        <v>0.11173323379370412</v>
      </c>
      <c r="H23" s="148">
        <v>3.4896933071404706E-5</v>
      </c>
      <c r="I23" s="147">
        <v>3.7576210028617642E-2</v>
      </c>
      <c r="J23" s="149">
        <v>3.5709841980838625E-2</v>
      </c>
      <c r="L23" s="370">
        <v>3956</v>
      </c>
      <c r="M23" s="371">
        <f t="shared" si="0"/>
        <v>0.49222346646758741</v>
      </c>
      <c r="N23" s="372">
        <v>898</v>
      </c>
      <c r="O23" s="371">
        <f t="shared" si="1"/>
        <v>0.11173323379370412</v>
      </c>
      <c r="P23" s="370">
        <v>150</v>
      </c>
      <c r="Q23" s="371">
        <f t="shared" si="2"/>
        <v>3.4896933071404706E-5</v>
      </c>
      <c r="R23" s="370"/>
      <c r="S23" s="374">
        <v>8037</v>
      </c>
    </row>
    <row r="24" spans="2:19" ht="13.5" customHeight="1" x14ac:dyDescent="0.2">
      <c r="B24" s="283" t="s">
        <v>34</v>
      </c>
      <c r="C24" s="240" t="s">
        <v>807</v>
      </c>
      <c r="D24" s="147">
        <v>2.3540364410160927E-2</v>
      </c>
      <c r="E24" s="147">
        <v>5.1026288956864833E-2</v>
      </c>
      <c r="F24" s="147">
        <v>0</v>
      </c>
      <c r="G24" s="147">
        <v>0</v>
      </c>
      <c r="H24" s="148">
        <v>0</v>
      </c>
      <c r="I24" s="147">
        <v>0</v>
      </c>
      <c r="J24" s="149">
        <v>0</v>
      </c>
      <c r="L24" s="370">
        <v>0</v>
      </c>
      <c r="M24" s="371">
        <f t="shared" si="0"/>
        <v>0</v>
      </c>
      <c r="N24" s="372">
        <v>0</v>
      </c>
      <c r="O24" s="371">
        <f t="shared" si="1"/>
        <v>0</v>
      </c>
      <c r="P24" s="370">
        <v>0</v>
      </c>
      <c r="Q24" s="371">
        <f t="shared" si="2"/>
        <v>0</v>
      </c>
      <c r="R24" s="370"/>
      <c r="S24" s="374">
        <v>0</v>
      </c>
    </row>
    <row r="25" spans="2:19" ht="13.5" customHeight="1" x14ac:dyDescent="0.2">
      <c r="B25" s="283" t="s">
        <v>35</v>
      </c>
      <c r="C25" s="240" t="s">
        <v>949</v>
      </c>
      <c r="D25" s="147">
        <v>8.8872536996157311E-2</v>
      </c>
      <c r="E25" s="147">
        <v>3.5088436486523315E-2</v>
      </c>
      <c r="F25" s="147">
        <v>0.4375</v>
      </c>
      <c r="G25" s="147">
        <v>6.25E-2</v>
      </c>
      <c r="H25" s="148">
        <v>2.3264622047603139E-7</v>
      </c>
      <c r="I25" s="147">
        <v>0.21875</v>
      </c>
      <c r="J25" s="149">
        <v>0.21875</v>
      </c>
      <c r="L25" s="370">
        <v>14</v>
      </c>
      <c r="M25" s="371">
        <f t="shared" si="0"/>
        <v>0.4375</v>
      </c>
      <c r="N25" s="372">
        <v>2</v>
      </c>
      <c r="O25" s="371">
        <f t="shared" si="1"/>
        <v>6.25E-2</v>
      </c>
      <c r="P25" s="370">
        <v>1</v>
      </c>
      <c r="Q25" s="371">
        <f t="shared" si="2"/>
        <v>2.3264622047603139E-7</v>
      </c>
      <c r="R25" s="370"/>
      <c r="S25" s="374">
        <v>32</v>
      </c>
    </row>
    <row r="26" spans="2:19" ht="13.5" customHeight="1" x14ac:dyDescent="0.2">
      <c r="B26" s="283" t="s">
        <v>36</v>
      </c>
      <c r="C26" s="240" t="s">
        <v>307</v>
      </c>
      <c r="D26" s="147">
        <v>0.15534039334341904</v>
      </c>
      <c r="E26" s="147">
        <v>3.6701966717095302E-2</v>
      </c>
      <c r="F26" s="147">
        <v>0.29004854368932037</v>
      </c>
      <c r="G26" s="147">
        <v>0.12135922330097088</v>
      </c>
      <c r="H26" s="148">
        <v>0</v>
      </c>
      <c r="I26" s="147">
        <v>8.3737864077669907E-2</v>
      </c>
      <c r="J26" s="149">
        <v>8.0097087378640783E-2</v>
      </c>
      <c r="L26" s="370">
        <v>239</v>
      </c>
      <c r="M26" s="371">
        <f t="shared" si="0"/>
        <v>0.29004854368932037</v>
      </c>
      <c r="N26" s="372">
        <v>100</v>
      </c>
      <c r="O26" s="371">
        <f t="shared" si="1"/>
        <v>0.12135922330097088</v>
      </c>
      <c r="P26" s="370">
        <v>0</v>
      </c>
      <c r="Q26" s="371">
        <f t="shared" si="2"/>
        <v>0</v>
      </c>
      <c r="R26" s="370"/>
      <c r="S26" s="374">
        <v>824</v>
      </c>
    </row>
    <row r="27" spans="2:19" ht="13.5" customHeight="1" x14ac:dyDescent="0.2">
      <c r="B27" s="283" t="s">
        <v>38</v>
      </c>
      <c r="C27" s="240" t="s">
        <v>309</v>
      </c>
      <c r="D27" s="147">
        <v>0.18421967327076816</v>
      </c>
      <c r="E27" s="147">
        <v>3.9798401112269725E-2</v>
      </c>
      <c r="F27" s="147">
        <v>0.625</v>
      </c>
      <c r="G27" s="147">
        <v>0.125</v>
      </c>
      <c r="H27" s="148">
        <v>0</v>
      </c>
      <c r="I27" s="147">
        <v>0.1875</v>
      </c>
      <c r="J27" s="149">
        <v>0.1875</v>
      </c>
      <c r="L27" s="370">
        <v>10</v>
      </c>
      <c r="M27" s="371">
        <f t="shared" si="0"/>
        <v>0.625</v>
      </c>
      <c r="N27" s="372">
        <v>2</v>
      </c>
      <c r="O27" s="371">
        <f t="shared" si="1"/>
        <v>0.125</v>
      </c>
      <c r="P27" s="370">
        <v>0</v>
      </c>
      <c r="Q27" s="371">
        <f t="shared" si="2"/>
        <v>0</v>
      </c>
      <c r="R27" s="370"/>
      <c r="S27" s="374">
        <v>16</v>
      </c>
    </row>
    <row r="28" spans="2:19" ht="13.5" customHeight="1" x14ac:dyDescent="0.2">
      <c r="B28" s="283" t="s">
        <v>40</v>
      </c>
      <c r="C28" s="240" t="s">
        <v>310</v>
      </c>
      <c r="D28" s="147">
        <v>0.20214718029673726</v>
      </c>
      <c r="E28" s="147">
        <v>2.7902858441051569E-2</v>
      </c>
      <c r="F28" s="147">
        <v>0.40394109456095195</v>
      </c>
      <c r="G28" s="147">
        <v>9.9698299506308277E-2</v>
      </c>
      <c r="H28" s="148">
        <v>3.2007467013092398E-3</v>
      </c>
      <c r="I28" s="147">
        <v>1.451538039579729E-2</v>
      </c>
      <c r="J28" s="149">
        <v>1.3776952614034348E-2</v>
      </c>
      <c r="L28" s="370">
        <v>38292</v>
      </c>
      <c r="M28" s="371">
        <f t="shared" si="0"/>
        <v>0.40394109456095195</v>
      </c>
      <c r="N28" s="372">
        <v>9451</v>
      </c>
      <c r="O28" s="371">
        <f t="shared" si="1"/>
        <v>9.9698299506308277E-2</v>
      </c>
      <c r="P28" s="370">
        <v>13758</v>
      </c>
      <c r="Q28" s="371">
        <f t="shared" si="2"/>
        <v>3.2007467013092398E-3</v>
      </c>
      <c r="R28" s="370"/>
      <c r="S28" s="374">
        <v>94796</v>
      </c>
    </row>
    <row r="29" spans="2:19" ht="13.5" customHeight="1" x14ac:dyDescent="0.2">
      <c r="B29" s="283" t="s">
        <v>41</v>
      </c>
      <c r="C29" s="240" t="s">
        <v>628</v>
      </c>
      <c r="D29" s="147">
        <v>0.35311015522723016</v>
      </c>
      <c r="E29" s="147">
        <v>1.8746960912661301E-2</v>
      </c>
      <c r="F29" s="147">
        <v>0.38619643534319303</v>
      </c>
      <c r="G29" s="147">
        <v>0.13503981797497155</v>
      </c>
      <c r="H29" s="148">
        <v>5.8361630868617237E-3</v>
      </c>
      <c r="I29" s="147">
        <v>2.6772847933257491E-2</v>
      </c>
      <c r="J29" s="149">
        <v>2.5369738339021616E-2</v>
      </c>
      <c r="L29" s="370">
        <v>10184</v>
      </c>
      <c r="M29" s="371">
        <f t="shared" si="0"/>
        <v>0.38619643534319303</v>
      </c>
      <c r="N29" s="372">
        <v>3561</v>
      </c>
      <c r="O29" s="371">
        <f t="shared" si="1"/>
        <v>0.13503981797497155</v>
      </c>
      <c r="P29" s="370">
        <v>25086</v>
      </c>
      <c r="Q29" s="371">
        <f t="shared" si="2"/>
        <v>5.8361630868617237E-3</v>
      </c>
      <c r="R29" s="370"/>
      <c r="S29" s="374">
        <v>26370</v>
      </c>
    </row>
    <row r="30" spans="2:19" ht="13.5" customHeight="1" x14ac:dyDescent="0.2">
      <c r="B30" s="283" t="s">
        <v>42</v>
      </c>
      <c r="C30" s="240" t="s">
        <v>317</v>
      </c>
      <c r="D30" s="147">
        <v>0.19750366697712812</v>
      </c>
      <c r="E30" s="147">
        <v>2.0847392402804192E-2</v>
      </c>
      <c r="F30" s="147">
        <v>0.44067796610169491</v>
      </c>
      <c r="G30" s="147">
        <v>1.6949152542372881E-2</v>
      </c>
      <c r="H30" s="148">
        <v>2.407772058816687E-2</v>
      </c>
      <c r="I30" s="147">
        <v>0.66101694915254239</v>
      </c>
      <c r="J30" s="149">
        <v>0.5423728813559322</v>
      </c>
      <c r="L30" s="370">
        <v>26</v>
      </c>
      <c r="M30" s="371">
        <f t="shared" si="0"/>
        <v>0.44067796610169491</v>
      </c>
      <c r="N30" s="372">
        <v>1</v>
      </c>
      <c r="O30" s="371">
        <f t="shared" si="1"/>
        <v>1.6949152542372881E-2</v>
      </c>
      <c r="P30" s="370">
        <v>103495</v>
      </c>
      <c r="Q30" s="371">
        <f t="shared" si="2"/>
        <v>2.407772058816687E-2</v>
      </c>
      <c r="R30" s="370"/>
      <c r="S30" s="374">
        <v>59</v>
      </c>
    </row>
    <row r="31" spans="2:19" ht="13.5" customHeight="1" x14ac:dyDescent="0.2">
      <c r="B31" s="283" t="s">
        <v>43</v>
      </c>
      <c r="C31" s="240" t="s">
        <v>320</v>
      </c>
      <c r="D31" s="147">
        <v>2.2851377018043684E-2</v>
      </c>
      <c r="E31" s="147">
        <v>4.8789173789173794E-2</v>
      </c>
      <c r="F31" s="147">
        <v>0.46897493174484983</v>
      </c>
      <c r="G31" s="147">
        <v>8.7366592206502849E-2</v>
      </c>
      <c r="H31" s="159">
        <v>0</v>
      </c>
      <c r="I31" s="147">
        <v>2.4075452965996526E-2</v>
      </c>
      <c r="J31" s="149">
        <v>1.9235542318193102E-2</v>
      </c>
      <c r="L31" s="370">
        <v>3779</v>
      </c>
      <c r="M31" s="371">
        <f t="shared" si="0"/>
        <v>0.46897493174484983</v>
      </c>
      <c r="N31" s="372">
        <v>704</v>
      </c>
      <c r="O31" s="371">
        <f t="shared" si="1"/>
        <v>8.7366592206502849E-2</v>
      </c>
      <c r="P31" s="370">
        <v>-6</v>
      </c>
      <c r="Q31" s="371">
        <f t="shared" si="2"/>
        <v>-1.3958773228561883E-6</v>
      </c>
      <c r="R31" s="370"/>
      <c r="S31" s="374">
        <v>8058</v>
      </c>
    </row>
    <row r="32" spans="2:19" ht="13.5" customHeight="1" x14ac:dyDescent="0.2">
      <c r="B32" s="283" t="s">
        <v>44</v>
      </c>
      <c r="C32" s="240" t="s">
        <v>322</v>
      </c>
      <c r="D32" s="147">
        <v>0.18029906662791073</v>
      </c>
      <c r="E32" s="147">
        <v>3.3426993508380971E-2</v>
      </c>
      <c r="F32" s="147">
        <v>0.41439999999999999</v>
      </c>
      <c r="G32" s="147">
        <v>0.22748361204013379</v>
      </c>
      <c r="H32" s="148">
        <v>1.7394957904992867E-3</v>
      </c>
      <c r="I32" s="147">
        <v>6.1725752508361202E-2</v>
      </c>
      <c r="J32" s="149">
        <v>5.5737792642140467E-2</v>
      </c>
      <c r="L32" s="370">
        <v>77441</v>
      </c>
      <c r="M32" s="371">
        <f t="shared" si="0"/>
        <v>0.41439999999999999</v>
      </c>
      <c r="N32" s="372">
        <v>42511</v>
      </c>
      <c r="O32" s="371">
        <f t="shared" si="1"/>
        <v>0.22748361204013379</v>
      </c>
      <c r="P32" s="370">
        <v>7477</v>
      </c>
      <c r="Q32" s="371">
        <f t="shared" si="2"/>
        <v>1.7394957904992867E-3</v>
      </c>
      <c r="R32" s="370"/>
      <c r="S32" s="374">
        <v>186875</v>
      </c>
    </row>
    <row r="33" spans="2:19" ht="13.5" customHeight="1" x14ac:dyDescent="0.2">
      <c r="B33" s="283" t="s">
        <v>45</v>
      </c>
      <c r="C33" s="240" t="s">
        <v>324</v>
      </c>
      <c r="D33" s="147">
        <v>0.20166446084479236</v>
      </c>
      <c r="E33" s="147">
        <v>2.8219565266156706E-2</v>
      </c>
      <c r="F33" s="147">
        <v>0.57381587041213866</v>
      </c>
      <c r="G33" s="147">
        <v>0.32089399220832476</v>
      </c>
      <c r="H33" s="148">
        <v>1.0983228068673441E-3</v>
      </c>
      <c r="I33" s="147">
        <v>0.11605495181464015</v>
      </c>
      <c r="J33" s="149">
        <v>0.10764814435103547</v>
      </c>
      <c r="L33" s="370">
        <v>5597</v>
      </c>
      <c r="M33" s="371">
        <f t="shared" si="0"/>
        <v>0.57381587041213866</v>
      </c>
      <c r="N33" s="372">
        <v>3130</v>
      </c>
      <c r="O33" s="371">
        <f t="shared" si="1"/>
        <v>0.32089399220832476</v>
      </c>
      <c r="P33" s="370">
        <v>4721</v>
      </c>
      <c r="Q33" s="371">
        <f t="shared" si="2"/>
        <v>1.0983228068673441E-3</v>
      </c>
      <c r="R33" s="370"/>
      <c r="S33" s="374">
        <v>9754</v>
      </c>
    </row>
    <row r="34" spans="2:19" ht="13.5" customHeight="1" x14ac:dyDescent="0.2">
      <c r="B34" s="283" t="s">
        <v>46</v>
      </c>
      <c r="C34" s="240" t="s">
        <v>808</v>
      </c>
      <c r="D34" s="147">
        <v>0.40669656826953166</v>
      </c>
      <c r="E34" s="147">
        <v>2.1383122979034112E-2</v>
      </c>
      <c r="F34" s="147">
        <v>0.39902186421173763</v>
      </c>
      <c r="G34" s="147">
        <v>0.39211737629459148</v>
      </c>
      <c r="H34" s="148">
        <v>3.1193205241426287E-3</v>
      </c>
      <c r="I34" s="147">
        <v>0.18210586881472957</v>
      </c>
      <c r="J34" s="149">
        <v>0.13722669735327964</v>
      </c>
      <c r="L34" s="370">
        <v>1387</v>
      </c>
      <c r="M34" s="371">
        <f t="shared" si="0"/>
        <v>0.39902186421173763</v>
      </c>
      <c r="N34" s="372">
        <v>1363</v>
      </c>
      <c r="O34" s="371">
        <f t="shared" si="1"/>
        <v>0.39211737629459148</v>
      </c>
      <c r="P34" s="370">
        <v>13408</v>
      </c>
      <c r="Q34" s="371">
        <f t="shared" si="2"/>
        <v>3.1193205241426287E-3</v>
      </c>
      <c r="R34" s="370"/>
      <c r="S34" s="374">
        <v>3476</v>
      </c>
    </row>
    <row r="35" spans="2:19" ht="13.5" customHeight="1" x14ac:dyDescent="0.2">
      <c r="B35" s="283" t="s">
        <v>47</v>
      </c>
      <c r="C35" s="240" t="s">
        <v>328</v>
      </c>
      <c r="D35" s="147">
        <v>0.15705128205128208</v>
      </c>
      <c r="E35" s="147">
        <v>6.0951760104302477E-2</v>
      </c>
      <c r="F35" s="147">
        <v>0.47189922480620156</v>
      </c>
      <c r="G35" s="147">
        <v>0.25742894056847543</v>
      </c>
      <c r="H35" s="148">
        <v>1.7681112756178386E-5</v>
      </c>
      <c r="I35" s="147">
        <v>0.15568475452196381</v>
      </c>
      <c r="J35" s="149">
        <v>0.13727390180878554</v>
      </c>
      <c r="L35" s="370">
        <v>1461</v>
      </c>
      <c r="M35" s="371">
        <f t="shared" si="0"/>
        <v>0.47189922480620156</v>
      </c>
      <c r="N35" s="372">
        <v>797</v>
      </c>
      <c r="O35" s="371">
        <f t="shared" si="1"/>
        <v>0.25742894056847543</v>
      </c>
      <c r="P35" s="370">
        <v>76</v>
      </c>
      <c r="Q35" s="371">
        <f t="shared" si="2"/>
        <v>1.7681112756178386E-5</v>
      </c>
      <c r="R35" s="370"/>
      <c r="S35" s="374">
        <v>3096</v>
      </c>
    </row>
    <row r="36" spans="2:19" ht="13.5" customHeight="1" x14ac:dyDescent="0.2">
      <c r="B36" s="283" t="s">
        <v>48</v>
      </c>
      <c r="C36" s="240" t="s">
        <v>330</v>
      </c>
      <c r="D36" s="147">
        <v>0.21622386255497547</v>
      </c>
      <c r="E36" s="147">
        <v>5.8820503587870686E-2</v>
      </c>
      <c r="F36" s="147">
        <v>0.46460131259366438</v>
      </c>
      <c r="G36" s="147">
        <v>0.19911115704614749</v>
      </c>
      <c r="H36" s="148">
        <v>9.0732025985652244E-6</v>
      </c>
      <c r="I36" s="147">
        <v>5.7232184383236011E-2</v>
      </c>
      <c r="J36" s="149">
        <v>5.0410831481577177E-2</v>
      </c>
      <c r="L36" s="370">
        <v>17981</v>
      </c>
      <c r="M36" s="371">
        <f t="shared" si="0"/>
        <v>0.46460131259366438</v>
      </c>
      <c r="N36" s="372">
        <v>7706</v>
      </c>
      <c r="O36" s="371">
        <f t="shared" si="1"/>
        <v>0.19911115704614749</v>
      </c>
      <c r="P36" s="370">
        <v>39</v>
      </c>
      <c r="Q36" s="371">
        <f t="shared" si="2"/>
        <v>9.0732025985652244E-6</v>
      </c>
      <c r="R36" s="370"/>
      <c r="S36" s="374">
        <v>38702</v>
      </c>
    </row>
    <row r="37" spans="2:19" ht="13.5" customHeight="1" x14ac:dyDescent="0.2">
      <c r="B37" s="283" t="s">
        <v>49</v>
      </c>
      <c r="C37" s="240" t="s">
        <v>332</v>
      </c>
      <c r="D37" s="147">
        <v>0.18064870808136343</v>
      </c>
      <c r="E37" s="147">
        <v>2.9026937877954923E-2</v>
      </c>
      <c r="F37" s="147">
        <v>0.48290547024952013</v>
      </c>
      <c r="G37" s="147">
        <v>0.3012236084452975</v>
      </c>
      <c r="H37" s="148">
        <v>4.6761890315682311E-5</v>
      </c>
      <c r="I37" s="147">
        <v>4.7444817658349327E-2</v>
      </c>
      <c r="J37" s="149">
        <v>4.1866602687140118E-2</v>
      </c>
      <c r="L37" s="370">
        <v>8051</v>
      </c>
      <c r="M37" s="371">
        <f t="shared" si="0"/>
        <v>0.48290547024952013</v>
      </c>
      <c r="N37" s="372">
        <v>5022</v>
      </c>
      <c r="O37" s="371">
        <f t="shared" si="1"/>
        <v>0.3012236084452975</v>
      </c>
      <c r="P37" s="370">
        <v>201</v>
      </c>
      <c r="Q37" s="371">
        <f t="shared" si="2"/>
        <v>4.6761890315682311E-5</v>
      </c>
      <c r="R37" s="370"/>
      <c r="S37" s="374">
        <v>16672</v>
      </c>
    </row>
    <row r="38" spans="2:19" ht="13.5" customHeight="1" x14ac:dyDescent="0.2">
      <c r="B38" s="283" t="s">
        <v>51</v>
      </c>
      <c r="C38" s="240" t="s">
        <v>334</v>
      </c>
      <c r="D38" s="147">
        <v>0.14159846769980847</v>
      </c>
      <c r="E38" s="147">
        <v>9.1554936444367047E-2</v>
      </c>
      <c r="F38" s="147">
        <v>0.44411869225302059</v>
      </c>
      <c r="G38" s="147">
        <v>0.2263808508478018</v>
      </c>
      <c r="H38" s="148">
        <v>2.1729156992461333E-4</v>
      </c>
      <c r="I38" s="147">
        <v>3.6919991877347957E-2</v>
      </c>
      <c r="J38" s="149">
        <v>3.2528683115037059E-2</v>
      </c>
      <c r="L38" s="370">
        <v>34993</v>
      </c>
      <c r="M38" s="371">
        <f t="shared" si="0"/>
        <v>0.44411869225302059</v>
      </c>
      <c r="N38" s="372">
        <v>17837</v>
      </c>
      <c r="O38" s="371">
        <f t="shared" si="1"/>
        <v>0.2263808508478018</v>
      </c>
      <c r="P38" s="370">
        <v>934</v>
      </c>
      <c r="Q38" s="371">
        <f t="shared" si="2"/>
        <v>2.1729156992461333E-4</v>
      </c>
      <c r="R38" s="370"/>
      <c r="S38" s="374">
        <v>78792</v>
      </c>
    </row>
    <row r="39" spans="2:19" ht="13.5" customHeight="1" x14ac:dyDescent="0.2">
      <c r="B39" s="283" t="s">
        <v>52</v>
      </c>
      <c r="C39" s="240" t="s">
        <v>336</v>
      </c>
      <c r="D39" s="147">
        <v>8.1226932110502175E-3</v>
      </c>
      <c r="E39" s="147">
        <v>1.3071804048764121E-2</v>
      </c>
      <c r="F39" s="147">
        <v>0</v>
      </c>
      <c r="G39" s="147">
        <v>0</v>
      </c>
      <c r="H39" s="159">
        <v>0</v>
      </c>
      <c r="I39" s="147">
        <v>0</v>
      </c>
      <c r="J39" s="149">
        <v>0</v>
      </c>
      <c r="L39" s="370">
        <v>0</v>
      </c>
      <c r="M39" s="371">
        <f t="shared" si="0"/>
        <v>0</v>
      </c>
      <c r="N39" s="372">
        <v>0</v>
      </c>
      <c r="O39" s="371">
        <f t="shared" si="1"/>
        <v>0</v>
      </c>
      <c r="P39" s="370">
        <v>-481</v>
      </c>
      <c r="Q39" s="371">
        <f t="shared" si="2"/>
        <v>-1.119028320489711E-4</v>
      </c>
      <c r="R39" s="370"/>
      <c r="S39" s="374">
        <v>0</v>
      </c>
    </row>
    <row r="40" spans="2:19" ht="13.5" customHeight="1" x14ac:dyDescent="0.2">
      <c r="B40" s="283" t="s">
        <v>53</v>
      </c>
      <c r="C40" s="240" t="s">
        <v>339</v>
      </c>
      <c r="D40" s="147">
        <v>6.8981788807754754E-2</v>
      </c>
      <c r="E40" s="147">
        <v>4.0453320323434613E-2</v>
      </c>
      <c r="F40" s="147">
        <v>0</v>
      </c>
      <c r="G40" s="147">
        <v>0</v>
      </c>
      <c r="H40" s="148">
        <v>0</v>
      </c>
      <c r="I40" s="147">
        <v>0</v>
      </c>
      <c r="J40" s="149">
        <v>0</v>
      </c>
      <c r="L40" s="370">
        <v>0</v>
      </c>
      <c r="M40" s="371">
        <f t="shared" si="0"/>
        <v>0</v>
      </c>
      <c r="N40" s="372">
        <v>0</v>
      </c>
      <c r="O40" s="371">
        <f t="shared" si="1"/>
        <v>0</v>
      </c>
      <c r="P40" s="370">
        <v>0</v>
      </c>
      <c r="Q40" s="371">
        <f t="shared" si="2"/>
        <v>0</v>
      </c>
      <c r="R40" s="370"/>
      <c r="S40" s="374">
        <v>0</v>
      </c>
    </row>
    <row r="41" spans="2:19" ht="13.5" customHeight="1" x14ac:dyDescent="0.2">
      <c r="B41" s="283" t="s">
        <v>100</v>
      </c>
      <c r="C41" s="240" t="s">
        <v>809</v>
      </c>
      <c r="D41" s="147">
        <v>2.5563909774436087E-2</v>
      </c>
      <c r="E41" s="147">
        <v>4.8814343551185656E-2</v>
      </c>
      <c r="F41" s="147">
        <v>0.39132441162898018</v>
      </c>
      <c r="G41" s="147">
        <v>0.22242731887401937</v>
      </c>
      <c r="H41" s="148">
        <v>2.3264622047603139E-7</v>
      </c>
      <c r="I41" s="147">
        <v>5.9199683565165799E-2</v>
      </c>
      <c r="J41" s="149">
        <v>5.2211747643219723E-2</v>
      </c>
      <c r="L41" s="370">
        <v>5936</v>
      </c>
      <c r="M41" s="371">
        <f t="shared" si="0"/>
        <v>0.39132441162898018</v>
      </c>
      <c r="N41" s="372">
        <v>3374</v>
      </c>
      <c r="O41" s="371">
        <f t="shared" si="1"/>
        <v>0.22242731887401937</v>
      </c>
      <c r="P41" s="370">
        <v>1</v>
      </c>
      <c r="Q41" s="371">
        <f t="shared" si="2"/>
        <v>2.3264622047603139E-7</v>
      </c>
      <c r="R41" s="370"/>
      <c r="S41" s="374">
        <v>15169</v>
      </c>
    </row>
    <row r="42" spans="2:19" ht="13.5" customHeight="1" x14ac:dyDescent="0.2">
      <c r="B42" s="283" t="s">
        <v>101</v>
      </c>
      <c r="C42" s="240" t="s">
        <v>345</v>
      </c>
      <c r="D42" s="147">
        <v>3.5283627717391304E-2</v>
      </c>
      <c r="E42" s="147">
        <v>3.4901494565217392E-2</v>
      </c>
      <c r="F42" s="147">
        <v>0.40811737590645902</v>
      </c>
      <c r="G42" s="147">
        <v>0.11681376131317106</v>
      </c>
      <c r="H42" s="148">
        <v>0</v>
      </c>
      <c r="I42" s="147">
        <v>5.4752937208387205E-2</v>
      </c>
      <c r="J42" s="149">
        <v>4.8344482545393218E-2</v>
      </c>
      <c r="L42" s="370">
        <v>7260</v>
      </c>
      <c r="M42" s="371">
        <f t="shared" si="0"/>
        <v>0.40811737590645902</v>
      </c>
      <c r="N42" s="372">
        <v>2078</v>
      </c>
      <c r="O42" s="371">
        <f t="shared" si="1"/>
        <v>0.11681376131317106</v>
      </c>
      <c r="P42" s="370">
        <v>0</v>
      </c>
      <c r="Q42" s="371">
        <f t="shared" si="2"/>
        <v>0</v>
      </c>
      <c r="R42" s="370"/>
      <c r="S42" s="374">
        <v>17789</v>
      </c>
    </row>
    <row r="43" spans="2:19" ht="13.5" customHeight="1" x14ac:dyDescent="0.2">
      <c r="B43" s="283" t="s">
        <v>102</v>
      </c>
      <c r="C43" s="240" t="s">
        <v>347</v>
      </c>
      <c r="D43" s="147">
        <v>9.092611802674043E-2</v>
      </c>
      <c r="E43" s="147">
        <v>3.1480520977408943E-2</v>
      </c>
      <c r="F43" s="147">
        <v>0.14270749011951811</v>
      </c>
      <c r="G43" s="147">
        <v>7.518689586210181E-2</v>
      </c>
      <c r="H43" s="148">
        <v>6.0883515898577415E-4</v>
      </c>
      <c r="I43" s="147">
        <v>4.8902433217465832E-2</v>
      </c>
      <c r="J43" s="149">
        <v>4.5093090805199749E-2</v>
      </c>
      <c r="L43" s="370">
        <v>2997</v>
      </c>
      <c r="M43" s="371">
        <f t="shared" si="0"/>
        <v>0.14270749011951811</v>
      </c>
      <c r="N43" s="372">
        <v>1579</v>
      </c>
      <c r="O43" s="371">
        <f t="shared" si="1"/>
        <v>7.518689586210181E-2</v>
      </c>
      <c r="P43" s="370">
        <v>2617</v>
      </c>
      <c r="Q43" s="371">
        <f t="shared" si="2"/>
        <v>6.0883515898577415E-4</v>
      </c>
      <c r="R43" s="370"/>
      <c r="S43" s="374">
        <v>21001</v>
      </c>
    </row>
    <row r="44" spans="2:19" ht="13.5" customHeight="1" x14ac:dyDescent="0.2">
      <c r="B44" s="283" t="s">
        <v>103</v>
      </c>
      <c r="C44" s="240" t="s">
        <v>351</v>
      </c>
      <c r="D44" s="147">
        <v>7.6309727718386372E-2</v>
      </c>
      <c r="E44" s="147">
        <v>3.4256688913826702E-2</v>
      </c>
      <c r="F44" s="147">
        <v>0.20072732920058498</v>
      </c>
      <c r="G44" s="147">
        <v>0.16838576919592593</v>
      </c>
      <c r="H44" s="148">
        <v>2.6521669134267579E-5</v>
      </c>
      <c r="I44" s="147">
        <v>4.222909575638354E-2</v>
      </c>
      <c r="J44" s="149">
        <v>3.8954820173678968E-2</v>
      </c>
      <c r="L44" s="370">
        <v>15510</v>
      </c>
      <c r="M44" s="371">
        <f t="shared" si="0"/>
        <v>0.20072732920058498</v>
      </c>
      <c r="N44" s="372">
        <v>13011</v>
      </c>
      <c r="O44" s="371">
        <f t="shared" si="1"/>
        <v>0.16838576919592593</v>
      </c>
      <c r="P44" s="370">
        <v>114</v>
      </c>
      <c r="Q44" s="371">
        <f t="shared" si="2"/>
        <v>2.6521669134267579E-5</v>
      </c>
      <c r="R44" s="370"/>
      <c r="S44" s="374">
        <v>77269</v>
      </c>
    </row>
    <row r="45" spans="2:19" ht="13.5" customHeight="1" x14ac:dyDescent="0.2">
      <c r="B45" s="283" t="s">
        <v>104</v>
      </c>
      <c r="C45" s="240" t="s">
        <v>810</v>
      </c>
      <c r="D45" s="147">
        <v>7.3545328042055352E-2</v>
      </c>
      <c r="E45" s="147">
        <v>6.3151746293528488E-2</v>
      </c>
      <c r="F45" s="147">
        <v>0.46772144884789485</v>
      </c>
      <c r="G45" s="147">
        <v>0.23432531732974163</v>
      </c>
      <c r="H45" s="148">
        <v>9.9107289922789374E-5</v>
      </c>
      <c r="I45" s="147">
        <v>4.4822559608548508E-2</v>
      </c>
      <c r="J45" s="149">
        <v>3.6988415013596801E-2</v>
      </c>
      <c r="L45" s="370">
        <v>54867</v>
      </c>
      <c r="M45" s="371">
        <f t="shared" si="0"/>
        <v>0.46772144884789485</v>
      </c>
      <c r="N45" s="372">
        <v>27488</v>
      </c>
      <c r="O45" s="371">
        <f t="shared" si="1"/>
        <v>0.23432531732974163</v>
      </c>
      <c r="P45" s="370">
        <v>426</v>
      </c>
      <c r="Q45" s="371">
        <f t="shared" si="2"/>
        <v>9.9107289922789374E-5</v>
      </c>
      <c r="R45" s="370"/>
      <c r="S45" s="374">
        <v>117307</v>
      </c>
    </row>
    <row r="46" spans="2:19" ht="13.5" customHeight="1" x14ac:dyDescent="0.2">
      <c r="B46" s="283" t="s">
        <v>105</v>
      </c>
      <c r="C46" s="240" t="s">
        <v>358</v>
      </c>
      <c r="D46" s="147">
        <v>0.11675861351098159</v>
      </c>
      <c r="E46" s="147">
        <v>3.4651816383886744E-2</v>
      </c>
      <c r="F46" s="147">
        <v>0.53270297936533595</v>
      </c>
      <c r="G46" s="147">
        <v>0.3482975055223318</v>
      </c>
      <c r="H46" s="148">
        <v>1.0052643186769317E-3</v>
      </c>
      <c r="I46" s="147">
        <v>9.4088411184742204E-2</v>
      </c>
      <c r="J46" s="149">
        <v>7.7649372339852377E-2</v>
      </c>
      <c r="L46" s="370">
        <v>79100</v>
      </c>
      <c r="M46" s="371">
        <f t="shared" si="0"/>
        <v>0.53270297936533595</v>
      </c>
      <c r="N46" s="372">
        <v>51718</v>
      </c>
      <c r="O46" s="371">
        <f t="shared" si="1"/>
        <v>0.3482975055223318</v>
      </c>
      <c r="P46" s="370">
        <v>4321</v>
      </c>
      <c r="Q46" s="371">
        <f t="shared" si="2"/>
        <v>1.0052643186769317E-3</v>
      </c>
      <c r="R46" s="370"/>
      <c r="S46" s="374">
        <v>148488</v>
      </c>
    </row>
    <row r="47" spans="2:19" ht="13.5" customHeight="1" x14ac:dyDescent="0.2">
      <c r="B47" s="283" t="s">
        <v>106</v>
      </c>
      <c r="C47" s="240" t="s">
        <v>629</v>
      </c>
      <c r="D47" s="147">
        <v>0.12361994099183019</v>
      </c>
      <c r="E47" s="147">
        <v>1.5237736232031141E-2</v>
      </c>
      <c r="F47" s="147">
        <v>0.48368987702915561</v>
      </c>
      <c r="G47" s="147">
        <v>0.26946981422826316</v>
      </c>
      <c r="H47" s="148">
        <v>4.6529244095206275E-5</v>
      </c>
      <c r="I47" s="147">
        <v>5.0503808030177233E-2</v>
      </c>
      <c r="J47" s="149">
        <v>4.7131420605389669E-2</v>
      </c>
      <c r="L47" s="370">
        <v>141562</v>
      </c>
      <c r="M47" s="371">
        <f t="shared" si="0"/>
        <v>0.48368987702915561</v>
      </c>
      <c r="N47" s="372">
        <v>78866</v>
      </c>
      <c r="O47" s="371">
        <f t="shared" si="1"/>
        <v>0.26946981422826316</v>
      </c>
      <c r="P47" s="370">
        <v>200</v>
      </c>
      <c r="Q47" s="371">
        <f t="shared" si="2"/>
        <v>4.6529244095206275E-5</v>
      </c>
      <c r="R47" s="370"/>
      <c r="S47" s="374">
        <v>292671</v>
      </c>
    </row>
    <row r="48" spans="2:19" ht="13.5" customHeight="1" x14ac:dyDescent="0.2">
      <c r="B48" s="283" t="s">
        <v>107</v>
      </c>
      <c r="C48" s="240" t="s">
        <v>630</v>
      </c>
      <c r="D48" s="147">
        <v>0.13307588939694828</v>
      </c>
      <c r="E48" s="147">
        <v>1.3002141799019451E-2</v>
      </c>
      <c r="F48" s="147">
        <v>0.47368903022785358</v>
      </c>
      <c r="G48" s="147">
        <v>0.27201072252145753</v>
      </c>
      <c r="H48" s="148">
        <v>3.001136244140805E-5</v>
      </c>
      <c r="I48" s="147">
        <v>4.7856744449346907E-2</v>
      </c>
      <c r="J48" s="149">
        <v>4.2425554232815244E-2</v>
      </c>
      <c r="L48" s="370">
        <v>284500</v>
      </c>
      <c r="M48" s="371">
        <f t="shared" si="0"/>
        <v>0.47368903022785358</v>
      </c>
      <c r="N48" s="372">
        <v>163371</v>
      </c>
      <c r="O48" s="371">
        <f t="shared" si="1"/>
        <v>0.27201072252145753</v>
      </c>
      <c r="P48" s="370">
        <v>129</v>
      </c>
      <c r="Q48" s="371">
        <f t="shared" si="2"/>
        <v>3.001136244140805E-5</v>
      </c>
      <c r="R48" s="370"/>
      <c r="S48" s="374">
        <v>600605</v>
      </c>
    </row>
    <row r="49" spans="2:19" ht="13.5" customHeight="1" x14ac:dyDescent="0.2">
      <c r="B49" s="283" t="s">
        <v>108</v>
      </c>
      <c r="C49" s="240" t="s">
        <v>631</v>
      </c>
      <c r="D49" s="147">
        <v>0.20693643904416342</v>
      </c>
      <c r="E49" s="147">
        <v>1.5492303281362767E-2</v>
      </c>
      <c r="F49" s="147">
        <v>0.40530005162074673</v>
      </c>
      <c r="G49" s="147">
        <v>0.28117868979790717</v>
      </c>
      <c r="H49" s="148">
        <v>2.5730671984649074E-4</v>
      </c>
      <c r="I49" s="147">
        <v>5.998620230508344E-2</v>
      </c>
      <c r="J49" s="149">
        <v>5.5678040920296601E-2</v>
      </c>
      <c r="L49" s="370">
        <v>84011</v>
      </c>
      <c r="M49" s="371">
        <f t="shared" si="0"/>
        <v>0.40530005162074673</v>
      </c>
      <c r="N49" s="372">
        <v>58283</v>
      </c>
      <c r="O49" s="371">
        <f t="shared" si="1"/>
        <v>0.28117868979790717</v>
      </c>
      <c r="P49" s="370">
        <v>1106</v>
      </c>
      <c r="Q49" s="371">
        <f t="shared" si="2"/>
        <v>2.5730671984649074E-4</v>
      </c>
      <c r="R49" s="370"/>
      <c r="S49" s="374">
        <v>207281</v>
      </c>
    </row>
    <row r="50" spans="2:19" ht="13.5" customHeight="1" x14ac:dyDescent="0.2">
      <c r="B50" s="283" t="s">
        <v>109</v>
      </c>
      <c r="C50" s="240" t="s">
        <v>632</v>
      </c>
      <c r="D50" s="147">
        <v>7.4710229659314079E-2</v>
      </c>
      <c r="E50" s="147">
        <v>8.8094724533699618E-3</v>
      </c>
      <c r="F50" s="147">
        <v>0.3522648254248078</v>
      </c>
      <c r="G50" s="147">
        <v>0.25839087214142303</v>
      </c>
      <c r="H50" s="148">
        <v>5.1182168504726904E-6</v>
      </c>
      <c r="I50" s="147">
        <v>3.4875863082121344E-2</v>
      </c>
      <c r="J50" s="149">
        <v>3.3534107046667649E-2</v>
      </c>
      <c r="L50" s="370">
        <v>35968</v>
      </c>
      <c r="M50" s="371">
        <f t="shared" si="0"/>
        <v>0.3522648254248078</v>
      </c>
      <c r="N50" s="372">
        <v>26383</v>
      </c>
      <c r="O50" s="371">
        <f t="shared" si="1"/>
        <v>0.25839087214142303</v>
      </c>
      <c r="P50" s="370">
        <v>22</v>
      </c>
      <c r="Q50" s="371">
        <f t="shared" si="2"/>
        <v>5.1182168504726904E-6</v>
      </c>
      <c r="R50" s="370"/>
      <c r="S50" s="374">
        <v>102105</v>
      </c>
    </row>
    <row r="51" spans="2:19" ht="13.5" customHeight="1" x14ac:dyDescent="0.2">
      <c r="B51" s="283" t="s">
        <v>110</v>
      </c>
      <c r="C51" s="240" t="s">
        <v>633</v>
      </c>
      <c r="D51" s="147">
        <v>6.1599810825916847E-2</v>
      </c>
      <c r="E51" s="147">
        <v>1.305946085386302E-2</v>
      </c>
      <c r="F51" s="147">
        <v>0.33001759192063496</v>
      </c>
      <c r="G51" s="147">
        <v>0.26590776970162128</v>
      </c>
      <c r="H51" s="148">
        <v>1.2911865236419742E-4</v>
      </c>
      <c r="I51" s="147">
        <v>4.1846353760985451E-2</v>
      </c>
      <c r="J51" s="149">
        <v>4.0235344182317653E-2</v>
      </c>
      <c r="L51" s="370">
        <v>173714</v>
      </c>
      <c r="M51" s="371">
        <f t="shared" si="0"/>
        <v>0.33001759192063496</v>
      </c>
      <c r="N51" s="372">
        <v>139968</v>
      </c>
      <c r="O51" s="371">
        <f t="shared" si="1"/>
        <v>0.26590776970162128</v>
      </c>
      <c r="P51" s="370">
        <v>555</v>
      </c>
      <c r="Q51" s="371">
        <f t="shared" si="2"/>
        <v>1.2911865236419742E-4</v>
      </c>
      <c r="R51" s="370"/>
      <c r="S51" s="374">
        <v>526378</v>
      </c>
    </row>
    <row r="52" spans="2:19" ht="13.5" customHeight="1" x14ac:dyDescent="0.2">
      <c r="B52" s="283" t="s">
        <v>466</v>
      </c>
      <c r="C52" s="240" t="s">
        <v>634</v>
      </c>
      <c r="D52" s="147">
        <v>9.7016963839987938E-2</v>
      </c>
      <c r="E52" s="147">
        <v>1.0474064445637532E-2</v>
      </c>
      <c r="F52" s="147">
        <v>0.37622781759888907</v>
      </c>
      <c r="G52" s="147">
        <v>0.23762992913884295</v>
      </c>
      <c r="H52" s="148">
        <v>6.5606234174240852E-5</v>
      </c>
      <c r="I52" s="147">
        <v>2.1585084441177071E-2</v>
      </c>
      <c r="J52" s="149">
        <v>2.0022871612652902E-2</v>
      </c>
      <c r="L52" s="370">
        <v>36847</v>
      </c>
      <c r="M52" s="371">
        <f t="shared" si="0"/>
        <v>0.37622781759888907</v>
      </c>
      <c r="N52" s="372">
        <v>23273</v>
      </c>
      <c r="O52" s="371">
        <f t="shared" si="1"/>
        <v>0.23762992913884295</v>
      </c>
      <c r="P52" s="370">
        <v>282</v>
      </c>
      <c r="Q52" s="371">
        <f t="shared" si="2"/>
        <v>6.5606234174240852E-5</v>
      </c>
      <c r="R52" s="370"/>
      <c r="S52" s="374">
        <v>97938</v>
      </c>
    </row>
    <row r="53" spans="2:19" ht="13.5" customHeight="1" x14ac:dyDescent="0.2">
      <c r="B53" s="283" t="s">
        <v>467</v>
      </c>
      <c r="C53" s="240" t="s">
        <v>635</v>
      </c>
      <c r="D53" s="147">
        <v>0.36327660586297089</v>
      </c>
      <c r="E53" s="147">
        <v>8.2034036482217451E-3</v>
      </c>
      <c r="F53" s="147">
        <v>0.34637605950527589</v>
      </c>
      <c r="G53" s="147">
        <v>0.17310153952603355</v>
      </c>
      <c r="H53" s="148">
        <v>1.5315798632598574E-2</v>
      </c>
      <c r="I53" s="147">
        <v>3.5616675315689329E-2</v>
      </c>
      <c r="J53" s="149">
        <v>3.3039266562878394E-2</v>
      </c>
      <c r="L53" s="370">
        <v>20024</v>
      </c>
      <c r="M53" s="371">
        <f t="shared" si="0"/>
        <v>0.34637605950527589</v>
      </c>
      <c r="N53" s="372">
        <v>10007</v>
      </c>
      <c r="O53" s="371">
        <f t="shared" si="1"/>
        <v>0.17310153952603355</v>
      </c>
      <c r="P53" s="370">
        <v>65833</v>
      </c>
      <c r="Q53" s="371">
        <f t="shared" si="2"/>
        <v>1.5315798632598574E-2</v>
      </c>
      <c r="R53" s="370"/>
      <c r="S53" s="374">
        <v>57810</v>
      </c>
    </row>
    <row r="54" spans="2:19" ht="13.5" customHeight="1" x14ac:dyDescent="0.2">
      <c r="B54" s="283" t="s">
        <v>111</v>
      </c>
      <c r="C54" s="240" t="s">
        <v>636</v>
      </c>
      <c r="D54" s="147">
        <v>0.12592592592592594</v>
      </c>
      <c r="E54" s="147">
        <v>1.2797026417098102E-2</v>
      </c>
      <c r="F54" s="147">
        <v>0.38127990756586477</v>
      </c>
      <c r="G54" s="147">
        <v>0.23124884184824671</v>
      </c>
      <c r="H54" s="148">
        <v>4.6529244095206277E-7</v>
      </c>
      <c r="I54" s="147">
        <v>3.9382609738284953E-2</v>
      </c>
      <c r="J54" s="149">
        <v>3.6526743767781034E-2</v>
      </c>
      <c r="L54" s="370">
        <v>34979</v>
      </c>
      <c r="M54" s="371">
        <f t="shared" si="0"/>
        <v>0.38127990756586477</v>
      </c>
      <c r="N54" s="372">
        <v>21215</v>
      </c>
      <c r="O54" s="371">
        <f t="shared" si="1"/>
        <v>0.23124884184824671</v>
      </c>
      <c r="P54" s="370">
        <v>2</v>
      </c>
      <c r="Q54" s="371">
        <f t="shared" si="2"/>
        <v>4.6529244095206277E-7</v>
      </c>
      <c r="R54" s="370"/>
      <c r="S54" s="374">
        <v>91741</v>
      </c>
    </row>
    <row r="55" spans="2:19" ht="13.5" customHeight="1" x14ac:dyDescent="0.2">
      <c r="B55" s="283" t="s">
        <v>468</v>
      </c>
      <c r="C55" s="240" t="s">
        <v>637</v>
      </c>
      <c r="D55" s="147">
        <v>0.22400595364660855</v>
      </c>
      <c r="E55" s="147">
        <v>1.4522645120136082E-2</v>
      </c>
      <c r="F55" s="147">
        <v>0.42767729535261939</v>
      </c>
      <c r="G55" s="147">
        <v>0.22113252180769799</v>
      </c>
      <c r="H55" s="148">
        <v>3.1523562874502253E-3</v>
      </c>
      <c r="I55" s="147">
        <v>0.37795081563254646</v>
      </c>
      <c r="J55" s="149">
        <v>0.35050022177319995</v>
      </c>
      <c r="L55" s="370">
        <v>8678</v>
      </c>
      <c r="M55" s="371">
        <f t="shared" si="0"/>
        <v>0.42767729535261939</v>
      </c>
      <c r="N55" s="372">
        <v>4487</v>
      </c>
      <c r="O55" s="371">
        <f t="shared" si="1"/>
        <v>0.22113252180769799</v>
      </c>
      <c r="P55" s="370">
        <v>13550</v>
      </c>
      <c r="Q55" s="371">
        <f t="shared" si="2"/>
        <v>3.1523562874502253E-3</v>
      </c>
      <c r="R55" s="370"/>
      <c r="S55" s="374">
        <v>20291</v>
      </c>
    </row>
    <row r="56" spans="2:19" ht="13.5" customHeight="1" x14ac:dyDescent="0.2">
      <c r="B56" s="283" t="s">
        <v>112</v>
      </c>
      <c r="C56" s="240" t="s">
        <v>950</v>
      </c>
      <c r="D56" s="147">
        <v>0.20623712201369937</v>
      </c>
      <c r="E56" s="147">
        <v>9.8234671715765418E-3</v>
      </c>
      <c r="F56" s="147">
        <v>0.35353302256888358</v>
      </c>
      <c r="G56" s="147">
        <v>0.19628928785710989</v>
      </c>
      <c r="H56" s="148">
        <v>1.5309982477086674E-2</v>
      </c>
      <c r="I56" s="147">
        <v>1.7161274441931662E-2</v>
      </c>
      <c r="J56" s="149">
        <v>1.6842048583867942E-2</v>
      </c>
      <c r="L56" s="370">
        <v>91920</v>
      </c>
      <c r="M56" s="371">
        <f t="shared" si="0"/>
        <v>0.35353302256888358</v>
      </c>
      <c r="N56" s="372">
        <v>51036</v>
      </c>
      <c r="O56" s="371">
        <f t="shared" si="1"/>
        <v>0.19628928785710989</v>
      </c>
      <c r="P56" s="370">
        <v>65808</v>
      </c>
      <c r="Q56" s="371">
        <f t="shared" si="2"/>
        <v>1.5309982477086674E-2</v>
      </c>
      <c r="R56" s="370"/>
      <c r="S56" s="374">
        <v>260004</v>
      </c>
    </row>
    <row r="57" spans="2:19" ht="13.5" customHeight="1" x14ac:dyDescent="0.2">
      <c r="B57" s="283" t="s">
        <v>469</v>
      </c>
      <c r="C57" s="240" t="s">
        <v>638</v>
      </c>
      <c r="D57" s="147">
        <v>0.17397071577980713</v>
      </c>
      <c r="E57" s="147">
        <v>7.0744689896773977E-3</v>
      </c>
      <c r="F57" s="147">
        <v>0.30174276962334401</v>
      </c>
      <c r="G57" s="147">
        <v>0.1383436814289721</v>
      </c>
      <c r="H57" s="148">
        <v>2.543753774684927E-3</v>
      </c>
      <c r="I57" s="147">
        <v>4.6387698873166627E-2</v>
      </c>
      <c r="J57" s="149">
        <v>4.5524288236167554E-2</v>
      </c>
      <c r="L57" s="370">
        <v>54868</v>
      </c>
      <c r="M57" s="371">
        <f t="shared" si="0"/>
        <v>0.30174276962334401</v>
      </c>
      <c r="N57" s="372">
        <v>25156</v>
      </c>
      <c r="O57" s="371">
        <f t="shared" si="1"/>
        <v>0.1383436814289721</v>
      </c>
      <c r="P57" s="370">
        <v>10934</v>
      </c>
      <c r="Q57" s="371">
        <f t="shared" si="2"/>
        <v>2.543753774684927E-3</v>
      </c>
      <c r="R57" s="370"/>
      <c r="S57" s="374">
        <v>181837</v>
      </c>
    </row>
    <row r="58" spans="2:19" ht="13.5" customHeight="1" x14ac:dyDescent="0.2">
      <c r="B58" s="283" t="s">
        <v>113</v>
      </c>
      <c r="C58" s="240" t="s">
        <v>376</v>
      </c>
      <c r="D58" s="147">
        <v>0.18303582783511974</v>
      </c>
      <c r="E58" s="147">
        <v>2.1278976899872321E-2</v>
      </c>
      <c r="F58" s="147">
        <v>0</v>
      </c>
      <c r="G58" s="147">
        <v>0</v>
      </c>
      <c r="H58" s="148">
        <v>1.7910501929567751E-2</v>
      </c>
      <c r="I58" s="147">
        <v>0</v>
      </c>
      <c r="J58" s="149">
        <v>0</v>
      </c>
      <c r="L58" s="370">
        <v>0</v>
      </c>
      <c r="M58" s="371">
        <f t="shared" si="0"/>
        <v>0</v>
      </c>
      <c r="N58" s="372">
        <v>0</v>
      </c>
      <c r="O58" s="371">
        <f t="shared" si="1"/>
        <v>0</v>
      </c>
      <c r="P58" s="370">
        <v>76986</v>
      </c>
      <c r="Q58" s="371">
        <f t="shared" si="2"/>
        <v>1.7910501929567751E-2</v>
      </c>
      <c r="R58" s="370"/>
      <c r="S58" s="374">
        <v>0</v>
      </c>
    </row>
    <row r="59" spans="2:19" ht="13.5" customHeight="1" x14ac:dyDescent="0.2">
      <c r="B59" s="283" t="s">
        <v>470</v>
      </c>
      <c r="C59" s="240" t="s">
        <v>639</v>
      </c>
      <c r="D59" s="147">
        <v>0.11772254491422396</v>
      </c>
      <c r="E59" s="147">
        <v>1.7447881489486245E-2</v>
      </c>
      <c r="F59" s="147">
        <v>0.22750642673521851</v>
      </c>
      <c r="G59" s="147">
        <v>9.6401028277634956E-2</v>
      </c>
      <c r="H59" s="148">
        <v>1.4391495198647303E-3</v>
      </c>
      <c r="I59" s="147">
        <v>5.2699228791773779E-2</v>
      </c>
      <c r="J59" s="149">
        <v>5.0128534704370183E-2</v>
      </c>
      <c r="L59" s="370">
        <v>354</v>
      </c>
      <c r="M59" s="371">
        <f t="shared" si="0"/>
        <v>0.22750642673521851</v>
      </c>
      <c r="N59" s="372">
        <v>150</v>
      </c>
      <c r="O59" s="371">
        <f t="shared" si="1"/>
        <v>9.6401028277634956E-2</v>
      </c>
      <c r="P59" s="370">
        <v>6186</v>
      </c>
      <c r="Q59" s="371">
        <f t="shared" si="2"/>
        <v>1.4391495198647303E-3</v>
      </c>
      <c r="R59" s="370"/>
      <c r="S59" s="374">
        <v>1556</v>
      </c>
    </row>
    <row r="60" spans="2:19" ht="13.5" customHeight="1" x14ac:dyDescent="0.2">
      <c r="B60" s="283" t="s">
        <v>114</v>
      </c>
      <c r="C60" s="240" t="s">
        <v>514</v>
      </c>
      <c r="D60" s="147">
        <v>2.4598552743005524E-2</v>
      </c>
      <c r="E60" s="147">
        <v>1.9280706049502126E-2</v>
      </c>
      <c r="F60" s="147">
        <v>0.26423954241155956</v>
      </c>
      <c r="G60" s="147">
        <v>0.18276206125547043</v>
      </c>
      <c r="H60" s="148">
        <v>7.3516205670425913E-5</v>
      </c>
      <c r="I60" s="147">
        <v>4.7523865660779971E-2</v>
      </c>
      <c r="J60" s="149">
        <v>4.4985000609195892E-2</v>
      </c>
      <c r="L60" s="370">
        <v>80244</v>
      </c>
      <c r="M60" s="371">
        <f t="shared" si="0"/>
        <v>0.26423954241155956</v>
      </c>
      <c r="N60" s="372">
        <v>55501</v>
      </c>
      <c r="O60" s="371">
        <f t="shared" si="1"/>
        <v>0.18276206125547043</v>
      </c>
      <c r="P60" s="370">
        <v>316</v>
      </c>
      <c r="Q60" s="371">
        <f t="shared" si="2"/>
        <v>7.3516205670425913E-5</v>
      </c>
      <c r="R60" s="370"/>
      <c r="S60" s="374">
        <v>303679</v>
      </c>
    </row>
    <row r="61" spans="2:19" ht="13.5" customHeight="1" x14ac:dyDescent="0.2">
      <c r="B61" s="283" t="s">
        <v>471</v>
      </c>
      <c r="C61" s="240" t="s">
        <v>379</v>
      </c>
      <c r="D61" s="147">
        <v>6.1025760397268786E-2</v>
      </c>
      <c r="E61" s="147">
        <v>4.3451272501551829E-3</v>
      </c>
      <c r="F61" s="147">
        <v>0.40517991173533485</v>
      </c>
      <c r="G61" s="147">
        <v>0.18364848758174146</v>
      </c>
      <c r="H61" s="148">
        <v>9.2825841969936527E-5</v>
      </c>
      <c r="I61" s="147">
        <v>3.0248365170891987E-2</v>
      </c>
      <c r="J61" s="149">
        <v>2.8637696098959508E-2</v>
      </c>
      <c r="L61" s="370">
        <v>12578</v>
      </c>
      <c r="M61" s="371">
        <f t="shared" si="0"/>
        <v>0.40517991173533485</v>
      </c>
      <c r="N61" s="372">
        <v>5701</v>
      </c>
      <c r="O61" s="371">
        <f t="shared" si="1"/>
        <v>0.18364848758174146</v>
      </c>
      <c r="P61" s="370">
        <v>399</v>
      </c>
      <c r="Q61" s="371">
        <f t="shared" si="2"/>
        <v>9.2825841969936527E-5</v>
      </c>
      <c r="R61" s="370"/>
      <c r="S61" s="374">
        <v>31043</v>
      </c>
    </row>
    <row r="62" spans="2:19" ht="13.5" customHeight="1" x14ac:dyDescent="0.2">
      <c r="B62" s="283" t="s">
        <v>115</v>
      </c>
      <c r="C62" s="240" t="s">
        <v>382</v>
      </c>
      <c r="D62" s="147">
        <v>0.10402935057097025</v>
      </c>
      <c r="E62" s="147">
        <v>1.2308816288931594E-2</v>
      </c>
      <c r="F62" s="147">
        <v>0.39749608763693273</v>
      </c>
      <c r="G62" s="147">
        <v>0.2046322378716745</v>
      </c>
      <c r="H62" s="148">
        <v>1.6168912323084181E-4</v>
      </c>
      <c r="I62" s="147">
        <v>9.7402190923317686E-2</v>
      </c>
      <c r="J62" s="149">
        <v>9.2206572769953046E-2</v>
      </c>
      <c r="L62" s="370">
        <v>6350</v>
      </c>
      <c r="M62" s="371">
        <f t="shared" si="0"/>
        <v>0.39749608763693273</v>
      </c>
      <c r="N62" s="372">
        <v>3269</v>
      </c>
      <c r="O62" s="371">
        <f t="shared" si="1"/>
        <v>0.2046322378716745</v>
      </c>
      <c r="P62" s="370">
        <v>695</v>
      </c>
      <c r="Q62" s="371">
        <f t="shared" si="2"/>
        <v>1.6168912323084181E-4</v>
      </c>
      <c r="R62" s="370"/>
      <c r="S62" s="374">
        <v>15975</v>
      </c>
    </row>
    <row r="63" spans="2:19" ht="13.5" customHeight="1" x14ac:dyDescent="0.2">
      <c r="B63" s="283" t="s">
        <v>472</v>
      </c>
      <c r="C63" s="240" t="s">
        <v>33</v>
      </c>
      <c r="D63" s="147">
        <v>0.43455894508572152</v>
      </c>
      <c r="E63" s="147">
        <v>5.8317855163225824E-2</v>
      </c>
      <c r="F63" s="147">
        <v>0.38645119429011721</v>
      </c>
      <c r="G63" s="147">
        <v>0.27852913743460805</v>
      </c>
      <c r="H63" s="148">
        <v>5.6567928508747031E-3</v>
      </c>
      <c r="I63" s="147">
        <v>6.4560606675047649E-2</v>
      </c>
      <c r="J63" s="149">
        <v>4.7426902956324263E-2</v>
      </c>
      <c r="L63" s="370">
        <v>38118</v>
      </c>
      <c r="M63" s="371">
        <f t="shared" si="0"/>
        <v>0.38645119429011721</v>
      </c>
      <c r="N63" s="372">
        <v>27473</v>
      </c>
      <c r="O63" s="371">
        <f t="shared" si="1"/>
        <v>0.27852913743460805</v>
      </c>
      <c r="P63" s="370">
        <v>24315</v>
      </c>
      <c r="Q63" s="371">
        <f t="shared" si="2"/>
        <v>5.6567928508747031E-3</v>
      </c>
      <c r="R63" s="370"/>
      <c r="S63" s="374">
        <v>98636</v>
      </c>
    </row>
    <row r="64" spans="2:19" ht="13.5" customHeight="1" x14ac:dyDescent="0.2">
      <c r="B64" s="283" t="s">
        <v>116</v>
      </c>
      <c r="C64" s="240" t="s">
        <v>640</v>
      </c>
      <c r="D64" s="147">
        <v>0</v>
      </c>
      <c r="E64" s="147">
        <v>0</v>
      </c>
      <c r="F64" s="147">
        <v>0.16749116607773851</v>
      </c>
      <c r="G64" s="147">
        <v>0.24514134275618374</v>
      </c>
      <c r="H64" s="159">
        <v>0</v>
      </c>
      <c r="I64" s="147">
        <v>0.12517667844522967</v>
      </c>
      <c r="J64" s="149">
        <v>9.1961130742049466E-2</v>
      </c>
      <c r="L64" s="370">
        <v>1896</v>
      </c>
      <c r="M64" s="371">
        <f t="shared" si="0"/>
        <v>0.16749116607773851</v>
      </c>
      <c r="N64" s="372">
        <v>2775</v>
      </c>
      <c r="O64" s="371">
        <f t="shared" si="1"/>
        <v>0.24514134275618374</v>
      </c>
      <c r="P64" s="370">
        <v>939</v>
      </c>
      <c r="Q64" s="371">
        <f t="shared" si="2"/>
        <v>2.1845480102699347E-4</v>
      </c>
      <c r="R64" s="370"/>
      <c r="S64" s="374">
        <v>11320</v>
      </c>
    </row>
    <row r="65" spans="2:19" ht="13.5" customHeight="1" x14ac:dyDescent="0.2">
      <c r="B65" s="283" t="s">
        <v>473</v>
      </c>
      <c r="C65" s="240" t="s">
        <v>515</v>
      </c>
      <c r="D65" s="147">
        <v>0</v>
      </c>
      <c r="E65" s="147">
        <v>0</v>
      </c>
      <c r="F65" s="147">
        <v>0.46330080349721392</v>
      </c>
      <c r="G65" s="147">
        <v>0.32981149113895475</v>
      </c>
      <c r="H65" s="148">
        <v>0</v>
      </c>
      <c r="I65" s="147">
        <v>8.3894139498609535E-2</v>
      </c>
      <c r="J65" s="149">
        <v>5.1046188262578375E-2</v>
      </c>
      <c r="L65" s="370">
        <v>225741</v>
      </c>
      <c r="M65" s="371">
        <f t="shared" si="0"/>
        <v>0.46330080349721392</v>
      </c>
      <c r="N65" s="372">
        <v>160699</v>
      </c>
      <c r="O65" s="371">
        <f t="shared" si="1"/>
        <v>0.32981149113895475</v>
      </c>
      <c r="P65" s="370">
        <v>0</v>
      </c>
      <c r="Q65" s="371">
        <f t="shared" si="2"/>
        <v>0</v>
      </c>
      <c r="R65" s="370"/>
      <c r="S65" s="374">
        <v>487245</v>
      </c>
    </row>
    <row r="66" spans="2:19" ht="13.5" customHeight="1" x14ac:dyDescent="0.2">
      <c r="B66" s="283" t="s">
        <v>117</v>
      </c>
      <c r="C66" s="240" t="s">
        <v>391</v>
      </c>
      <c r="D66" s="147">
        <v>0</v>
      </c>
      <c r="E66" s="147">
        <v>0</v>
      </c>
      <c r="F66" s="147">
        <v>0.46803829067188052</v>
      </c>
      <c r="G66" s="147">
        <v>0.34276848015211037</v>
      </c>
      <c r="H66" s="148">
        <v>0</v>
      </c>
      <c r="I66" s="147">
        <v>0.1332998499225696</v>
      </c>
      <c r="J66" s="149">
        <v>8.1107583394619931E-2</v>
      </c>
      <c r="L66" s="370">
        <v>78278</v>
      </c>
      <c r="M66" s="371">
        <f t="shared" si="0"/>
        <v>0.46803829067188052</v>
      </c>
      <c r="N66" s="372">
        <v>57327</v>
      </c>
      <c r="O66" s="371">
        <f t="shared" si="1"/>
        <v>0.34276848015211037</v>
      </c>
      <c r="P66" s="370">
        <v>0</v>
      </c>
      <c r="Q66" s="371">
        <f t="shared" si="2"/>
        <v>0</v>
      </c>
      <c r="R66" s="370"/>
      <c r="S66" s="374">
        <v>167247</v>
      </c>
    </row>
    <row r="67" spans="2:19" ht="13.5" customHeight="1" x14ac:dyDescent="0.2">
      <c r="B67" s="283" t="s">
        <v>118</v>
      </c>
      <c r="C67" s="240" t="s">
        <v>393</v>
      </c>
      <c r="D67" s="147">
        <v>0</v>
      </c>
      <c r="E67" s="147">
        <v>0</v>
      </c>
      <c r="F67" s="147">
        <v>0.48380728342631912</v>
      </c>
      <c r="G67" s="147">
        <v>0.32920448552474535</v>
      </c>
      <c r="H67" s="148">
        <v>0</v>
      </c>
      <c r="I67" s="147">
        <v>6.6783245898909147E-2</v>
      </c>
      <c r="J67" s="149">
        <v>4.0636189524523275E-2</v>
      </c>
      <c r="L67" s="370">
        <v>139441</v>
      </c>
      <c r="M67" s="371">
        <f t="shared" si="0"/>
        <v>0.48380728342631912</v>
      </c>
      <c r="N67" s="372">
        <v>94882</v>
      </c>
      <c r="O67" s="371">
        <f t="shared" si="1"/>
        <v>0.32920448552474535</v>
      </c>
      <c r="P67" s="370">
        <v>0</v>
      </c>
      <c r="Q67" s="371">
        <f t="shared" si="2"/>
        <v>0</v>
      </c>
      <c r="R67" s="370"/>
      <c r="S67" s="374">
        <v>288216</v>
      </c>
    </row>
    <row r="68" spans="2:19" ht="13.5" customHeight="1" x14ac:dyDescent="0.2">
      <c r="B68" s="283" t="s">
        <v>119</v>
      </c>
      <c r="C68" s="240" t="s">
        <v>394</v>
      </c>
      <c r="D68" s="147">
        <v>0</v>
      </c>
      <c r="E68" s="147">
        <v>0</v>
      </c>
      <c r="F68" s="147">
        <v>0.51531352828444055</v>
      </c>
      <c r="G68" s="147">
        <v>0.4071192797036991</v>
      </c>
      <c r="H68" s="148">
        <v>0</v>
      </c>
      <c r="I68" s="147">
        <v>8.2174939432916469E-2</v>
      </c>
      <c r="J68" s="149">
        <v>4.9998192027357211E-2</v>
      </c>
      <c r="L68" s="370">
        <v>99758</v>
      </c>
      <c r="M68" s="371">
        <f t="shared" si="0"/>
        <v>0.51531352828444055</v>
      </c>
      <c r="N68" s="372">
        <v>78813</v>
      </c>
      <c r="O68" s="371">
        <f t="shared" si="1"/>
        <v>0.4071192797036991</v>
      </c>
      <c r="P68" s="370">
        <v>0</v>
      </c>
      <c r="Q68" s="371">
        <f t="shared" si="2"/>
        <v>0</v>
      </c>
      <c r="R68" s="370"/>
      <c r="S68" s="374">
        <v>193587</v>
      </c>
    </row>
    <row r="69" spans="2:19" ht="13.5" customHeight="1" x14ac:dyDescent="0.2">
      <c r="B69" s="283" t="s">
        <v>120</v>
      </c>
      <c r="C69" s="240" t="s">
        <v>951</v>
      </c>
      <c r="D69" s="147">
        <v>0</v>
      </c>
      <c r="E69" s="147">
        <v>0</v>
      </c>
      <c r="F69" s="147">
        <v>0.55259593325973422</v>
      </c>
      <c r="G69" s="147">
        <v>0.1307088217101606</v>
      </c>
      <c r="H69" s="148">
        <v>1.8105692108547143E-2</v>
      </c>
      <c r="I69" s="147">
        <v>1.4524072377641542E-2</v>
      </c>
      <c r="J69" s="149">
        <v>1.4109098881137497E-2</v>
      </c>
      <c r="L69" s="370">
        <v>141154</v>
      </c>
      <c r="M69" s="371">
        <f t="shared" ref="M69:M112" si="3">IFERROR(L69/S69,0)</f>
        <v>0.55259593325973422</v>
      </c>
      <c r="N69" s="372">
        <v>33388</v>
      </c>
      <c r="O69" s="371">
        <f t="shared" ref="O69:O112" si="4">IFERROR(N69/S69,0)</f>
        <v>0.1307088217101606</v>
      </c>
      <c r="P69" s="370">
        <v>77825</v>
      </c>
      <c r="Q69" s="371">
        <f t="shared" ref="Q69:Q112" si="5">P69/$P$112</f>
        <v>1.8105692108547143E-2</v>
      </c>
      <c r="R69" s="370"/>
      <c r="S69" s="374">
        <v>255438</v>
      </c>
    </row>
    <row r="70" spans="2:19" ht="13.5" customHeight="1" x14ac:dyDescent="0.2">
      <c r="B70" s="283" t="s">
        <v>121</v>
      </c>
      <c r="C70" s="240" t="s">
        <v>397</v>
      </c>
      <c r="D70" s="147">
        <v>0</v>
      </c>
      <c r="E70" s="147">
        <v>0</v>
      </c>
      <c r="F70" s="147">
        <v>0.22133243100985037</v>
      </c>
      <c r="G70" s="147">
        <v>8.16602752086623E-2</v>
      </c>
      <c r="H70" s="148">
        <v>2.0154142079838598E-3</v>
      </c>
      <c r="I70" s="147">
        <v>2.327242649823295E-2</v>
      </c>
      <c r="J70" s="149">
        <v>2.2595683886006468E-2</v>
      </c>
      <c r="L70" s="370">
        <v>5887</v>
      </c>
      <c r="M70" s="371">
        <f t="shared" si="3"/>
        <v>0.22133243100985037</v>
      </c>
      <c r="N70" s="372">
        <v>2172</v>
      </c>
      <c r="O70" s="371">
        <f t="shared" si="4"/>
        <v>8.16602752086623E-2</v>
      </c>
      <c r="P70" s="370">
        <v>8663</v>
      </c>
      <c r="Q70" s="371">
        <f t="shared" si="5"/>
        <v>2.0154142079838598E-3</v>
      </c>
      <c r="R70" s="370"/>
      <c r="S70" s="374">
        <v>26598</v>
      </c>
    </row>
    <row r="71" spans="2:19" ht="13.5" customHeight="1" x14ac:dyDescent="0.2">
      <c r="B71" s="283" t="s">
        <v>122</v>
      </c>
      <c r="C71" s="240" t="s">
        <v>37</v>
      </c>
      <c r="D71" s="147">
        <v>0</v>
      </c>
      <c r="E71" s="147">
        <v>0</v>
      </c>
      <c r="F71" s="147">
        <v>0.43542712240477577</v>
      </c>
      <c r="G71" s="147">
        <v>0.11851656188916478</v>
      </c>
      <c r="H71" s="148">
        <v>1.1861932843411412E-2</v>
      </c>
      <c r="I71" s="147">
        <v>5.0187542923556452E-3</v>
      </c>
      <c r="J71" s="149">
        <v>4.8708331132125311E-3</v>
      </c>
      <c r="L71" s="370">
        <v>41211</v>
      </c>
      <c r="M71" s="371">
        <f t="shared" si="3"/>
        <v>0.43542712240477577</v>
      </c>
      <c r="N71" s="372">
        <v>11217</v>
      </c>
      <c r="O71" s="371">
        <f t="shared" si="4"/>
        <v>0.11851656188916478</v>
      </c>
      <c r="P71" s="370">
        <v>50987</v>
      </c>
      <c r="Q71" s="371">
        <f t="shared" si="5"/>
        <v>1.1861932843411412E-2</v>
      </c>
      <c r="R71" s="370"/>
      <c r="S71" s="374">
        <v>94645</v>
      </c>
    </row>
    <row r="72" spans="2:19" ht="13.5" customHeight="1" x14ac:dyDescent="0.2">
      <c r="B72" s="283" t="s">
        <v>123</v>
      </c>
      <c r="C72" s="240" t="s">
        <v>39</v>
      </c>
      <c r="D72" s="147">
        <v>0</v>
      </c>
      <c r="E72" s="147">
        <v>0</v>
      </c>
      <c r="F72" s="147">
        <v>0.63545778715283008</v>
      </c>
      <c r="G72" s="147">
        <v>0.4540003013409673</v>
      </c>
      <c r="H72" s="148">
        <v>1.7992858691616269E-3</v>
      </c>
      <c r="I72" s="147">
        <v>8.2266084074129872E-2</v>
      </c>
      <c r="J72" s="149">
        <v>7.2793933001858269E-2</v>
      </c>
      <c r="L72" s="370">
        <v>63263</v>
      </c>
      <c r="M72" s="371">
        <f t="shared" si="3"/>
        <v>0.63545778715283008</v>
      </c>
      <c r="N72" s="372">
        <v>45198</v>
      </c>
      <c r="O72" s="371">
        <f t="shared" si="4"/>
        <v>0.4540003013409673</v>
      </c>
      <c r="P72" s="370">
        <v>7734</v>
      </c>
      <c r="Q72" s="371">
        <f t="shared" si="5"/>
        <v>1.7992858691616269E-3</v>
      </c>
      <c r="R72" s="370"/>
      <c r="S72" s="374">
        <v>99555</v>
      </c>
    </row>
    <row r="73" spans="2:19" ht="13.5" customHeight="1" x14ac:dyDescent="0.2">
      <c r="B73" s="283" t="s">
        <v>124</v>
      </c>
      <c r="C73" s="240" t="s">
        <v>401</v>
      </c>
      <c r="D73" s="159">
        <v>0</v>
      </c>
      <c r="E73" s="147">
        <v>0</v>
      </c>
      <c r="F73" s="147">
        <v>0.67608624252282912</v>
      </c>
      <c r="G73" s="147">
        <v>0.43822018549504282</v>
      </c>
      <c r="H73" s="148">
        <v>0.14597270780658353</v>
      </c>
      <c r="I73" s="147">
        <v>0.15503120175236695</v>
      </c>
      <c r="J73" s="149">
        <v>0.12455443001092212</v>
      </c>
      <c r="L73" s="370">
        <v>784281</v>
      </c>
      <c r="M73" s="371">
        <f t="shared" si="3"/>
        <v>0.67608624252282912</v>
      </c>
      <c r="N73" s="372">
        <v>508349</v>
      </c>
      <c r="O73" s="371">
        <f t="shared" si="4"/>
        <v>0.43822018549504282</v>
      </c>
      <c r="P73" s="370">
        <v>627445</v>
      </c>
      <c r="Q73" s="371">
        <f t="shared" si="5"/>
        <v>0.14597270780658353</v>
      </c>
      <c r="R73" s="370"/>
      <c r="S73" s="374">
        <v>1160031</v>
      </c>
    </row>
    <row r="74" spans="2:19" ht="13.5" customHeight="1" x14ac:dyDescent="0.2">
      <c r="B74" s="283" t="s">
        <v>474</v>
      </c>
      <c r="C74" s="240" t="s">
        <v>405</v>
      </c>
      <c r="D74" s="147">
        <v>0</v>
      </c>
      <c r="E74" s="147">
        <v>0</v>
      </c>
      <c r="F74" s="147">
        <v>0.62322454776986869</v>
      </c>
      <c r="G74" s="147">
        <v>0.30032284660092734</v>
      </c>
      <c r="H74" s="148">
        <v>5.1544166023787613E-2</v>
      </c>
      <c r="I74" s="147">
        <v>4.7782113237118791E-2</v>
      </c>
      <c r="J74" s="149">
        <v>4.5155668386338409E-2</v>
      </c>
      <c r="L74" s="370">
        <v>305390</v>
      </c>
      <c r="M74" s="371">
        <f t="shared" si="3"/>
        <v>0.62322454776986869</v>
      </c>
      <c r="N74" s="372">
        <v>147163</v>
      </c>
      <c r="O74" s="371">
        <f t="shared" si="4"/>
        <v>0.30032284660092734</v>
      </c>
      <c r="P74" s="370">
        <v>221556</v>
      </c>
      <c r="Q74" s="371">
        <f t="shared" si="5"/>
        <v>5.1544166023787613E-2</v>
      </c>
      <c r="R74" s="370"/>
      <c r="S74" s="374">
        <v>490016</v>
      </c>
    </row>
    <row r="75" spans="2:19" ht="13.5" customHeight="1" x14ac:dyDescent="0.2">
      <c r="B75" s="283" t="s">
        <v>475</v>
      </c>
      <c r="C75" s="240" t="s">
        <v>407</v>
      </c>
      <c r="D75" s="147">
        <v>0</v>
      </c>
      <c r="E75" s="147">
        <v>0</v>
      </c>
      <c r="F75" s="147">
        <v>0.72719582923305626</v>
      </c>
      <c r="G75" s="147">
        <v>0.17404995707795062</v>
      </c>
      <c r="H75" s="148">
        <v>3.298923406350125E-3</v>
      </c>
      <c r="I75" s="147">
        <v>3.6523523376813721E-2</v>
      </c>
      <c r="J75" s="149">
        <v>1.8776826280856765E-2</v>
      </c>
      <c r="L75" s="370">
        <v>173658</v>
      </c>
      <c r="M75" s="371">
        <f t="shared" si="3"/>
        <v>0.72719582923305626</v>
      </c>
      <c r="N75" s="372">
        <v>41564</v>
      </c>
      <c r="O75" s="371">
        <f t="shared" si="4"/>
        <v>0.17404995707795062</v>
      </c>
      <c r="P75" s="370">
        <v>14180</v>
      </c>
      <c r="Q75" s="371">
        <f t="shared" si="5"/>
        <v>3.298923406350125E-3</v>
      </c>
      <c r="R75" s="370"/>
      <c r="S75" s="374">
        <v>238805</v>
      </c>
    </row>
    <row r="76" spans="2:19" ht="13.5" customHeight="1" x14ac:dyDescent="0.2">
      <c r="B76" s="283" t="s">
        <v>476</v>
      </c>
      <c r="C76" s="240" t="s">
        <v>409</v>
      </c>
      <c r="D76" s="147">
        <v>0</v>
      </c>
      <c r="E76" s="147">
        <v>0</v>
      </c>
      <c r="F76" s="147">
        <v>0.6416621742242804</v>
      </c>
      <c r="G76" s="147">
        <v>0.10239233604058222</v>
      </c>
      <c r="H76" s="148">
        <v>2.6275064140562986E-2</v>
      </c>
      <c r="I76" s="147">
        <v>5.9459316147163578E-2</v>
      </c>
      <c r="J76" s="149">
        <v>3.0560391682058805E-2</v>
      </c>
      <c r="L76" s="370">
        <v>72606</v>
      </c>
      <c r="M76" s="371">
        <f t="shared" si="3"/>
        <v>0.6416621742242804</v>
      </c>
      <c r="N76" s="372">
        <v>11586</v>
      </c>
      <c r="O76" s="371">
        <f t="shared" si="4"/>
        <v>0.10239233604058222</v>
      </c>
      <c r="P76" s="370">
        <v>112940</v>
      </c>
      <c r="Q76" s="371">
        <f t="shared" si="5"/>
        <v>2.6275064140562986E-2</v>
      </c>
      <c r="R76" s="370"/>
      <c r="S76" s="374">
        <v>113153</v>
      </c>
    </row>
    <row r="77" spans="2:19" ht="13.5" customHeight="1" x14ac:dyDescent="0.2">
      <c r="B77" s="283" t="s">
        <v>477</v>
      </c>
      <c r="C77" s="240" t="s">
        <v>641</v>
      </c>
      <c r="D77" s="147">
        <v>0</v>
      </c>
      <c r="E77" s="158">
        <v>0</v>
      </c>
      <c r="F77" s="147">
        <v>0.8905291616085772</v>
      </c>
      <c r="G77" s="147">
        <v>0</v>
      </c>
      <c r="H77" s="148">
        <v>0.21100151406160286</v>
      </c>
      <c r="I77" s="147">
        <v>0</v>
      </c>
      <c r="J77" s="149">
        <v>0</v>
      </c>
      <c r="L77" s="370">
        <v>807677</v>
      </c>
      <c r="M77" s="371">
        <f t="shared" si="3"/>
        <v>0.8905291616085772</v>
      </c>
      <c r="N77" s="372">
        <v>0</v>
      </c>
      <c r="O77" s="371">
        <f t="shared" si="4"/>
        <v>0</v>
      </c>
      <c r="P77" s="370">
        <v>906963</v>
      </c>
      <c r="Q77" s="371">
        <f t="shared" si="5"/>
        <v>0.21100151406160286</v>
      </c>
      <c r="R77" s="370"/>
      <c r="S77" s="374">
        <v>906963</v>
      </c>
    </row>
    <row r="78" spans="2:19" ht="13.5" customHeight="1" x14ac:dyDescent="0.2">
      <c r="B78" s="283" t="s">
        <v>478</v>
      </c>
      <c r="C78" s="240" t="s">
        <v>413</v>
      </c>
      <c r="D78" s="147">
        <v>0</v>
      </c>
      <c r="E78" s="160">
        <v>7.1474815486210035E-3</v>
      </c>
      <c r="F78" s="147">
        <v>0.65149984212188194</v>
      </c>
      <c r="G78" s="147">
        <v>0.292863909062204</v>
      </c>
      <c r="H78" s="148">
        <v>2.7466212789400268E-3</v>
      </c>
      <c r="I78" s="147">
        <v>0.10394695295232081</v>
      </c>
      <c r="J78" s="149">
        <v>0.1013261761919798</v>
      </c>
      <c r="L78" s="370">
        <v>20633</v>
      </c>
      <c r="M78" s="371">
        <f t="shared" si="3"/>
        <v>0.65149984212188194</v>
      </c>
      <c r="N78" s="372">
        <v>9275</v>
      </c>
      <c r="O78" s="371">
        <f t="shared" si="4"/>
        <v>0.292863909062204</v>
      </c>
      <c r="P78" s="370">
        <v>11806</v>
      </c>
      <c r="Q78" s="371">
        <f t="shared" si="5"/>
        <v>2.7466212789400268E-3</v>
      </c>
      <c r="R78" s="370"/>
      <c r="S78" s="374">
        <v>31670</v>
      </c>
    </row>
    <row r="79" spans="2:19" ht="13.5" customHeight="1" x14ac:dyDescent="0.2">
      <c r="B79" s="283" t="s">
        <v>479</v>
      </c>
      <c r="C79" s="240" t="s">
        <v>952</v>
      </c>
      <c r="D79" s="147">
        <v>0</v>
      </c>
      <c r="E79" s="160">
        <v>0.68718762139065137</v>
      </c>
      <c r="F79" s="147">
        <v>0.77617961847290884</v>
      </c>
      <c r="G79" s="147">
        <v>0.58044305103735661</v>
      </c>
      <c r="H79" s="148">
        <v>1.3585143398477377E-2</v>
      </c>
      <c r="I79" s="147">
        <v>0.14327904942554717</v>
      </c>
      <c r="J79" s="149">
        <v>0.12814376554069329</v>
      </c>
      <c r="L79" s="370">
        <v>157951</v>
      </c>
      <c r="M79" s="371">
        <f t="shared" si="3"/>
        <v>0.77617961847290884</v>
      </c>
      <c r="N79" s="372">
        <v>118119</v>
      </c>
      <c r="O79" s="371">
        <f t="shared" si="4"/>
        <v>0.58044305103735661</v>
      </c>
      <c r="P79" s="370">
        <v>58394</v>
      </c>
      <c r="Q79" s="371">
        <f t="shared" si="5"/>
        <v>1.3585143398477377E-2</v>
      </c>
      <c r="R79" s="370"/>
      <c r="S79" s="374">
        <v>203498</v>
      </c>
    </row>
    <row r="80" spans="2:19" ht="13.5" customHeight="1" x14ac:dyDescent="0.2">
      <c r="B80" s="283" t="s">
        <v>480</v>
      </c>
      <c r="C80" s="240" t="s">
        <v>516</v>
      </c>
      <c r="D80" s="147">
        <v>0</v>
      </c>
      <c r="E80" s="160">
        <v>0</v>
      </c>
      <c r="F80" s="147">
        <v>0</v>
      </c>
      <c r="G80" s="147">
        <v>0</v>
      </c>
      <c r="H80" s="148">
        <v>0</v>
      </c>
      <c r="I80" s="147">
        <v>0</v>
      </c>
      <c r="J80" s="149">
        <v>0</v>
      </c>
      <c r="L80" s="370">
        <v>0</v>
      </c>
      <c r="M80" s="371">
        <f t="shared" si="3"/>
        <v>0</v>
      </c>
      <c r="N80" s="372">
        <v>0</v>
      </c>
      <c r="O80" s="371">
        <f t="shared" si="4"/>
        <v>0</v>
      </c>
      <c r="P80" s="370">
        <v>0</v>
      </c>
      <c r="Q80" s="371">
        <f t="shared" si="5"/>
        <v>0</v>
      </c>
      <c r="R80" s="370"/>
      <c r="S80" s="374">
        <v>247044</v>
      </c>
    </row>
    <row r="81" spans="2:19" ht="13.5" customHeight="1" x14ac:dyDescent="0.2">
      <c r="B81" s="283" t="s">
        <v>481</v>
      </c>
      <c r="C81" s="240" t="s">
        <v>417</v>
      </c>
      <c r="D81" s="147">
        <v>0</v>
      </c>
      <c r="E81" s="160">
        <v>7.489317622685486E-2</v>
      </c>
      <c r="F81" s="147">
        <v>0.5625</v>
      </c>
      <c r="G81" s="147">
        <v>0.29166666666666669</v>
      </c>
      <c r="H81" s="148">
        <v>4.7064330402301149E-4</v>
      </c>
      <c r="I81" s="147">
        <v>7.229166666666667</v>
      </c>
      <c r="J81" s="149">
        <v>7.0625</v>
      </c>
      <c r="L81" s="370">
        <v>27</v>
      </c>
      <c r="M81" s="371">
        <f t="shared" si="3"/>
        <v>0.5625</v>
      </c>
      <c r="N81" s="372">
        <v>14</v>
      </c>
      <c r="O81" s="371">
        <f t="shared" si="4"/>
        <v>0.29166666666666669</v>
      </c>
      <c r="P81" s="370">
        <v>2023</v>
      </c>
      <c r="Q81" s="371">
        <f t="shared" si="5"/>
        <v>4.7064330402301149E-4</v>
      </c>
      <c r="R81" s="370"/>
      <c r="S81" s="374">
        <v>48</v>
      </c>
    </row>
    <row r="82" spans="2:19" ht="13.5" customHeight="1" x14ac:dyDescent="0.2">
      <c r="B82" s="283" t="s">
        <v>482</v>
      </c>
      <c r="C82" s="240" t="s">
        <v>420</v>
      </c>
      <c r="D82" s="147">
        <v>0</v>
      </c>
      <c r="E82" s="160">
        <v>7.7690016832836987E-4</v>
      </c>
      <c r="F82" s="147">
        <v>0.23919753086419754</v>
      </c>
      <c r="G82" s="147">
        <v>0.19753086419753085</v>
      </c>
      <c r="H82" s="148">
        <v>1.1320565088363686E-3</v>
      </c>
      <c r="I82" s="147">
        <v>3.3950617283950615E-2</v>
      </c>
      <c r="J82" s="149">
        <v>3.3950617283950615E-2</v>
      </c>
      <c r="L82" s="370">
        <v>155</v>
      </c>
      <c r="M82" s="371">
        <f t="shared" si="3"/>
        <v>0.23919753086419754</v>
      </c>
      <c r="N82" s="372">
        <v>128</v>
      </c>
      <c r="O82" s="371">
        <f t="shared" si="4"/>
        <v>0.19753086419753085</v>
      </c>
      <c r="P82" s="370">
        <v>4866</v>
      </c>
      <c r="Q82" s="371">
        <f t="shared" si="5"/>
        <v>1.1320565088363686E-3</v>
      </c>
      <c r="R82" s="370"/>
      <c r="S82" s="374">
        <v>648</v>
      </c>
    </row>
    <row r="83" spans="2:19" ht="13.5" customHeight="1" x14ac:dyDescent="0.2">
      <c r="B83" s="283" t="s">
        <v>483</v>
      </c>
      <c r="C83" s="240" t="s">
        <v>642</v>
      </c>
      <c r="D83" s="147">
        <v>0</v>
      </c>
      <c r="E83" s="160">
        <v>4.7649876990806687E-2</v>
      </c>
      <c r="F83" s="147">
        <v>0.69558232931726904</v>
      </c>
      <c r="G83" s="147">
        <v>0.46345381526104418</v>
      </c>
      <c r="H83" s="148">
        <v>4.652924409520628E-4</v>
      </c>
      <c r="I83" s="147">
        <v>0.81546184738955818</v>
      </c>
      <c r="J83" s="149">
        <v>0.72931726907630523</v>
      </c>
      <c r="L83" s="370">
        <v>3464</v>
      </c>
      <c r="M83" s="371">
        <f t="shared" si="3"/>
        <v>0.69558232931726904</v>
      </c>
      <c r="N83" s="372">
        <v>2308</v>
      </c>
      <c r="O83" s="371">
        <f t="shared" si="4"/>
        <v>0.46345381526104418</v>
      </c>
      <c r="P83" s="370">
        <v>2000</v>
      </c>
      <c r="Q83" s="371">
        <f t="shared" si="5"/>
        <v>4.652924409520628E-4</v>
      </c>
      <c r="R83" s="370"/>
      <c r="S83" s="374">
        <v>4980</v>
      </c>
    </row>
    <row r="84" spans="2:19" ht="13.5" customHeight="1" x14ac:dyDescent="0.2">
      <c r="B84" s="283" t="s">
        <v>484</v>
      </c>
      <c r="C84" s="240" t="s">
        <v>422</v>
      </c>
      <c r="D84" s="147">
        <v>0</v>
      </c>
      <c r="E84" s="160">
        <v>0.18234494367473783</v>
      </c>
      <c r="F84" s="147">
        <v>0.60766149223835753</v>
      </c>
      <c r="G84" s="147">
        <v>0.31477215823735605</v>
      </c>
      <c r="H84" s="148">
        <v>7.6052049473614657E-4</v>
      </c>
      <c r="I84" s="147">
        <v>5.2578868302453681E-2</v>
      </c>
      <c r="J84" s="149">
        <v>5.0475713570355532E-2</v>
      </c>
      <c r="L84" s="370">
        <v>12135</v>
      </c>
      <c r="M84" s="371">
        <f t="shared" si="3"/>
        <v>0.60766149223835753</v>
      </c>
      <c r="N84" s="372">
        <v>6286</v>
      </c>
      <c r="O84" s="371">
        <f t="shared" si="4"/>
        <v>0.31477215823735605</v>
      </c>
      <c r="P84" s="370">
        <v>3269</v>
      </c>
      <c r="Q84" s="371">
        <f t="shared" si="5"/>
        <v>7.6052049473614657E-4</v>
      </c>
      <c r="R84" s="370"/>
      <c r="S84" s="374">
        <v>19970</v>
      </c>
    </row>
    <row r="85" spans="2:19" ht="13.5" customHeight="1" x14ac:dyDescent="0.2">
      <c r="B85" s="283" t="s">
        <v>485</v>
      </c>
      <c r="C85" s="240" t="s">
        <v>643</v>
      </c>
      <c r="D85" s="147">
        <v>0</v>
      </c>
      <c r="E85" s="158">
        <v>0</v>
      </c>
      <c r="F85" s="147">
        <v>0.61867285641705105</v>
      </c>
      <c r="G85" s="147">
        <v>0.19889222063936401</v>
      </c>
      <c r="H85" s="148">
        <v>7.1208355163303689E-3</v>
      </c>
      <c r="I85" s="147">
        <v>2.7455394945258563E-2</v>
      </c>
      <c r="J85" s="149">
        <v>2.2763271933931722E-2</v>
      </c>
      <c r="L85" s="370">
        <v>62103</v>
      </c>
      <c r="M85" s="371">
        <f t="shared" si="3"/>
        <v>0.61867285641705105</v>
      </c>
      <c r="N85" s="372">
        <v>19965</v>
      </c>
      <c r="O85" s="371">
        <f t="shared" si="4"/>
        <v>0.19889222063936401</v>
      </c>
      <c r="P85" s="370">
        <v>30608</v>
      </c>
      <c r="Q85" s="371">
        <f t="shared" si="5"/>
        <v>7.1208355163303689E-3</v>
      </c>
      <c r="R85" s="370"/>
      <c r="S85" s="374">
        <v>100381</v>
      </c>
    </row>
    <row r="86" spans="2:19" ht="13.5" customHeight="1" x14ac:dyDescent="0.2">
      <c r="B86" s="283" t="s">
        <v>486</v>
      </c>
      <c r="C86" s="240" t="s">
        <v>644</v>
      </c>
      <c r="D86" s="147">
        <v>0</v>
      </c>
      <c r="E86" s="158">
        <v>0</v>
      </c>
      <c r="F86" s="147">
        <v>0.78095468863581297</v>
      </c>
      <c r="G86" s="147">
        <v>0.59552944027138355</v>
      </c>
      <c r="H86" s="148">
        <v>5.6672619307961245E-4</v>
      </c>
      <c r="I86" s="147">
        <v>0.21674339714078023</v>
      </c>
      <c r="J86" s="149">
        <v>0.21395686939665617</v>
      </c>
      <c r="L86" s="370">
        <v>12892</v>
      </c>
      <c r="M86" s="371">
        <f t="shared" si="3"/>
        <v>0.78095468863581297</v>
      </c>
      <c r="N86" s="372">
        <v>9831</v>
      </c>
      <c r="O86" s="371">
        <f t="shared" si="4"/>
        <v>0.59552944027138355</v>
      </c>
      <c r="P86" s="370">
        <v>2436</v>
      </c>
      <c r="Q86" s="371">
        <f t="shared" si="5"/>
        <v>5.6672619307961245E-4</v>
      </c>
      <c r="R86" s="370"/>
      <c r="S86" s="374">
        <v>16508</v>
      </c>
    </row>
    <row r="87" spans="2:19" ht="13.5" customHeight="1" x14ac:dyDescent="0.2">
      <c r="B87" s="283" t="s">
        <v>487</v>
      </c>
      <c r="C87" s="240" t="s">
        <v>645</v>
      </c>
      <c r="D87" s="147">
        <v>0</v>
      </c>
      <c r="E87" s="158">
        <v>0</v>
      </c>
      <c r="F87" s="147">
        <v>0.45244567396359553</v>
      </c>
      <c r="G87" s="147">
        <v>6.6714778285622639E-2</v>
      </c>
      <c r="H87" s="148">
        <v>2.9810123460696281E-2</v>
      </c>
      <c r="I87" s="147">
        <v>5.0236548793200228E-3</v>
      </c>
      <c r="J87" s="149">
        <v>3.6284179295966641E-3</v>
      </c>
      <c r="L87" s="370">
        <v>112849</v>
      </c>
      <c r="M87" s="371">
        <f t="shared" si="3"/>
        <v>0.45244567396359553</v>
      </c>
      <c r="N87" s="372">
        <v>16640</v>
      </c>
      <c r="O87" s="371">
        <f t="shared" si="4"/>
        <v>6.6714778285622639E-2</v>
      </c>
      <c r="P87" s="370">
        <v>128135</v>
      </c>
      <c r="Q87" s="371">
        <f t="shared" si="5"/>
        <v>2.9810123460696281E-2</v>
      </c>
      <c r="R87" s="370"/>
      <c r="S87" s="374">
        <v>249420</v>
      </c>
    </row>
    <row r="88" spans="2:19" ht="13.5" customHeight="1" x14ac:dyDescent="0.2">
      <c r="B88" s="283" t="s">
        <v>488</v>
      </c>
      <c r="C88" s="240" t="s">
        <v>426</v>
      </c>
      <c r="D88" s="147">
        <v>0</v>
      </c>
      <c r="E88" s="158">
        <v>0</v>
      </c>
      <c r="F88" s="147">
        <v>0.47114740264575217</v>
      </c>
      <c r="G88" s="147">
        <v>0.15775235164180587</v>
      </c>
      <c r="H88" s="148">
        <v>5.2370990691359429E-3</v>
      </c>
      <c r="I88" s="147">
        <v>3.3382144895882454E-2</v>
      </c>
      <c r="J88" s="149">
        <v>2.9237298652304487E-2</v>
      </c>
      <c r="L88" s="370">
        <v>18983</v>
      </c>
      <c r="M88" s="371">
        <f t="shared" si="3"/>
        <v>0.47114740264575217</v>
      </c>
      <c r="N88" s="372">
        <v>6356</v>
      </c>
      <c r="O88" s="371">
        <f t="shared" si="4"/>
        <v>0.15775235164180587</v>
      </c>
      <c r="P88" s="370">
        <v>22511</v>
      </c>
      <c r="Q88" s="371">
        <f t="shared" si="5"/>
        <v>5.2370990691359429E-3</v>
      </c>
      <c r="R88" s="370"/>
      <c r="S88" s="374">
        <v>40291</v>
      </c>
    </row>
    <row r="89" spans="2:19" ht="13.5" customHeight="1" x14ac:dyDescent="0.2">
      <c r="B89" s="283" t="s">
        <v>489</v>
      </c>
      <c r="C89" s="240" t="s">
        <v>427</v>
      </c>
      <c r="D89" s="147">
        <v>3.2814839329897719E-2</v>
      </c>
      <c r="E89" s="158">
        <v>4.2519660220950942E-3</v>
      </c>
      <c r="F89" s="147">
        <v>0.63020667985380185</v>
      </c>
      <c r="G89" s="147">
        <v>0.35012658021766913</v>
      </c>
      <c r="H89" s="148">
        <v>9.2009253736065662E-3</v>
      </c>
      <c r="I89" s="147">
        <v>7.0673276514689007E-2</v>
      </c>
      <c r="J89" s="149">
        <v>5.2463633625566761E-2</v>
      </c>
      <c r="L89" s="370">
        <v>77419</v>
      </c>
      <c r="M89" s="371">
        <f t="shared" si="3"/>
        <v>0.63020667985380185</v>
      </c>
      <c r="N89" s="372">
        <v>43012</v>
      </c>
      <c r="O89" s="371">
        <f t="shared" si="4"/>
        <v>0.35012658021766913</v>
      </c>
      <c r="P89" s="370">
        <v>39549</v>
      </c>
      <c r="Q89" s="371">
        <f t="shared" si="5"/>
        <v>9.2009253736065662E-3</v>
      </c>
      <c r="R89" s="370"/>
      <c r="S89" s="374">
        <v>122847</v>
      </c>
    </row>
    <row r="90" spans="2:19" ht="13.5" customHeight="1" x14ac:dyDescent="0.2">
      <c r="B90" s="283" t="s">
        <v>490</v>
      </c>
      <c r="C90" s="240" t="s">
        <v>646</v>
      </c>
      <c r="D90" s="147">
        <v>0</v>
      </c>
      <c r="E90" s="147">
        <v>0</v>
      </c>
      <c r="F90" s="147">
        <v>0.40825475343948059</v>
      </c>
      <c r="G90" s="147">
        <v>0.19407945586643993</v>
      </c>
      <c r="H90" s="148">
        <v>6.189320049544339E-3</v>
      </c>
      <c r="I90" s="147">
        <v>0.21293863039109601</v>
      </c>
      <c r="J90" s="149">
        <v>0.16478590199412582</v>
      </c>
      <c r="L90" s="370">
        <v>5282</v>
      </c>
      <c r="M90" s="371">
        <f t="shared" si="3"/>
        <v>0.40825475343948059</v>
      </c>
      <c r="N90" s="372">
        <v>2511</v>
      </c>
      <c r="O90" s="371">
        <f t="shared" si="4"/>
        <v>0.19407945586643993</v>
      </c>
      <c r="P90" s="370">
        <v>26604</v>
      </c>
      <c r="Q90" s="371">
        <f t="shared" si="5"/>
        <v>6.189320049544339E-3</v>
      </c>
      <c r="R90" s="370"/>
      <c r="S90" s="374">
        <v>12938</v>
      </c>
    </row>
    <row r="91" spans="2:19" ht="13.5" customHeight="1" x14ac:dyDescent="0.2">
      <c r="B91" s="283" t="s">
        <v>491</v>
      </c>
      <c r="C91" s="240" t="s">
        <v>647</v>
      </c>
      <c r="D91" s="147">
        <v>0.16412093002236933</v>
      </c>
      <c r="E91" s="147">
        <v>2.3679869851096998E-2</v>
      </c>
      <c r="F91" s="147">
        <v>0.49627877027209155</v>
      </c>
      <c r="G91" s="147">
        <v>0.24495724703873972</v>
      </c>
      <c r="H91" s="148">
        <v>5.6042148050471198E-3</v>
      </c>
      <c r="I91" s="147">
        <v>2.8736578864613126E-2</v>
      </c>
      <c r="J91" s="149">
        <v>1.8778358465984815E-2</v>
      </c>
      <c r="L91" s="370">
        <v>33141</v>
      </c>
      <c r="M91" s="371">
        <f t="shared" si="3"/>
        <v>0.49627877027209155</v>
      </c>
      <c r="N91" s="372">
        <v>16358</v>
      </c>
      <c r="O91" s="371">
        <f t="shared" si="4"/>
        <v>0.24495724703873972</v>
      </c>
      <c r="P91" s="370">
        <v>24089</v>
      </c>
      <c r="Q91" s="371">
        <f t="shared" si="5"/>
        <v>5.6042148050471198E-3</v>
      </c>
      <c r="R91" s="370"/>
      <c r="S91" s="374">
        <v>66779</v>
      </c>
    </row>
    <row r="92" spans="2:19" ht="13.5" customHeight="1" x14ac:dyDescent="0.2">
      <c r="B92" s="283" t="s">
        <v>492</v>
      </c>
      <c r="C92" s="240" t="s">
        <v>431</v>
      </c>
      <c r="D92" s="147">
        <v>0</v>
      </c>
      <c r="E92" s="147">
        <v>0</v>
      </c>
      <c r="F92" s="147">
        <v>0.7247260811958014</v>
      </c>
      <c r="G92" s="147">
        <v>0.34749644956799769</v>
      </c>
      <c r="H92" s="148">
        <v>4.8457881262952574E-3</v>
      </c>
      <c r="I92" s="147">
        <v>5.3958632508469467E-2</v>
      </c>
      <c r="J92" s="149">
        <v>5.3958632508469467E-2</v>
      </c>
      <c r="L92" s="370">
        <v>456726</v>
      </c>
      <c r="M92" s="371">
        <f t="shared" si="3"/>
        <v>0.7247260811958014</v>
      </c>
      <c r="N92" s="372">
        <v>218994</v>
      </c>
      <c r="O92" s="371">
        <f t="shared" si="4"/>
        <v>0.34749644956799769</v>
      </c>
      <c r="P92" s="370">
        <v>20829</v>
      </c>
      <c r="Q92" s="371">
        <f t="shared" si="5"/>
        <v>4.8457881262952574E-3</v>
      </c>
      <c r="R92" s="370"/>
      <c r="S92" s="374">
        <v>630205</v>
      </c>
    </row>
    <row r="93" spans="2:19" ht="13.5" customHeight="1" x14ac:dyDescent="0.2">
      <c r="B93" s="283" t="s">
        <v>493</v>
      </c>
      <c r="C93" s="240" t="s">
        <v>436</v>
      </c>
      <c r="D93" s="147">
        <v>0</v>
      </c>
      <c r="E93" s="147">
        <v>2.7205702315205264E-5</v>
      </c>
      <c r="F93" s="147">
        <v>0.77974566387399824</v>
      </c>
      <c r="G93" s="147">
        <v>0.60884719502669615</v>
      </c>
      <c r="H93" s="148">
        <v>1.5586366187012198E-2</v>
      </c>
      <c r="I93" s="147">
        <v>0.12529290919012614</v>
      </c>
      <c r="J93" s="149">
        <v>0.1157914165569929</v>
      </c>
      <c r="L93" s="370">
        <v>291497</v>
      </c>
      <c r="M93" s="371">
        <f t="shared" si="3"/>
        <v>0.77974566387399824</v>
      </c>
      <c r="N93" s="372">
        <v>227609</v>
      </c>
      <c r="O93" s="371">
        <f t="shared" si="4"/>
        <v>0.60884719502669615</v>
      </c>
      <c r="P93" s="370">
        <v>66996</v>
      </c>
      <c r="Q93" s="371">
        <f t="shared" si="5"/>
        <v>1.5586366187012198E-2</v>
      </c>
      <c r="R93" s="370"/>
      <c r="S93" s="374">
        <v>373836</v>
      </c>
    </row>
    <row r="94" spans="2:19" ht="13.5" customHeight="1" x14ac:dyDescent="0.2">
      <c r="B94" s="283" t="s">
        <v>494</v>
      </c>
      <c r="C94" s="240" t="s">
        <v>440</v>
      </c>
      <c r="D94" s="147">
        <v>0</v>
      </c>
      <c r="E94" s="147">
        <v>0</v>
      </c>
      <c r="F94" s="147">
        <v>0.5513405179233839</v>
      </c>
      <c r="G94" s="147">
        <v>0.33655174838698337</v>
      </c>
      <c r="H94" s="148">
        <v>4.0224531520305828E-4</v>
      </c>
      <c r="I94" s="147">
        <v>2.873367205217911E-2</v>
      </c>
      <c r="J94" s="149">
        <v>2.8135932912571861E-2</v>
      </c>
      <c r="L94" s="370">
        <v>156804</v>
      </c>
      <c r="M94" s="371">
        <f t="shared" si="3"/>
        <v>0.5513405179233839</v>
      </c>
      <c r="N94" s="372">
        <v>95717</v>
      </c>
      <c r="O94" s="371">
        <f t="shared" si="4"/>
        <v>0.33655174838698337</v>
      </c>
      <c r="P94" s="370">
        <v>1729</v>
      </c>
      <c r="Q94" s="371">
        <f t="shared" si="5"/>
        <v>4.0224531520305828E-4</v>
      </c>
      <c r="R94" s="370"/>
      <c r="S94" s="374">
        <v>284405</v>
      </c>
    </row>
    <row r="95" spans="2:19" ht="13.5" customHeight="1" x14ac:dyDescent="0.2">
      <c r="B95" s="283" t="s">
        <v>495</v>
      </c>
      <c r="C95" s="240" t="s">
        <v>648</v>
      </c>
      <c r="D95" s="147">
        <v>0</v>
      </c>
      <c r="E95" s="147">
        <v>0</v>
      </c>
      <c r="F95" s="147">
        <v>0.52008399711947051</v>
      </c>
      <c r="G95" s="147">
        <v>0.45528857518236943</v>
      </c>
      <c r="H95" s="148">
        <v>2.366500619304239E-2</v>
      </c>
      <c r="I95" s="147">
        <v>9.828707444849405E-2</v>
      </c>
      <c r="J95" s="149">
        <v>8.8364639851355883E-2</v>
      </c>
      <c r="L95" s="370">
        <v>378436</v>
      </c>
      <c r="M95" s="371">
        <f t="shared" si="3"/>
        <v>0.52008399711947051</v>
      </c>
      <c r="N95" s="372">
        <v>331288</v>
      </c>
      <c r="O95" s="371">
        <f t="shared" si="4"/>
        <v>0.45528857518236943</v>
      </c>
      <c r="P95" s="370">
        <v>101721</v>
      </c>
      <c r="Q95" s="371">
        <f t="shared" si="5"/>
        <v>2.366500619304239E-2</v>
      </c>
      <c r="R95" s="370"/>
      <c r="S95" s="374">
        <v>727644</v>
      </c>
    </row>
    <row r="96" spans="2:19" ht="13.5" customHeight="1" x14ac:dyDescent="0.2">
      <c r="B96" s="283" t="s">
        <v>496</v>
      </c>
      <c r="C96" s="240" t="s">
        <v>649</v>
      </c>
      <c r="D96" s="147">
        <v>0</v>
      </c>
      <c r="E96" s="147">
        <v>0</v>
      </c>
      <c r="F96" s="147">
        <v>0.55826712500284559</v>
      </c>
      <c r="G96" s="147">
        <v>0.49302251462653951</v>
      </c>
      <c r="H96" s="148">
        <v>2.0961424464890427E-4</v>
      </c>
      <c r="I96" s="147">
        <v>6.2945341134154398E-2</v>
      </c>
      <c r="J96" s="149">
        <v>6.126072802604321E-2</v>
      </c>
      <c r="L96" s="370">
        <v>24523</v>
      </c>
      <c r="M96" s="371">
        <f t="shared" si="3"/>
        <v>0.55826712500284559</v>
      </c>
      <c r="N96" s="372">
        <v>21657</v>
      </c>
      <c r="O96" s="371">
        <f t="shared" si="4"/>
        <v>0.49302251462653951</v>
      </c>
      <c r="P96" s="370">
        <v>901</v>
      </c>
      <c r="Q96" s="371">
        <f t="shared" si="5"/>
        <v>2.0961424464890427E-4</v>
      </c>
      <c r="R96" s="370"/>
      <c r="S96" s="374">
        <v>43927</v>
      </c>
    </row>
    <row r="97" spans="2:19" ht="13.5" customHeight="1" x14ac:dyDescent="0.2">
      <c r="B97" s="283" t="s">
        <v>497</v>
      </c>
      <c r="C97" s="240" t="s">
        <v>650</v>
      </c>
      <c r="D97" s="147">
        <v>0</v>
      </c>
      <c r="E97" s="147">
        <v>0</v>
      </c>
      <c r="F97" s="147">
        <v>0.70155727680391355</v>
      </c>
      <c r="G97" s="147">
        <v>0.65003668976763151</v>
      </c>
      <c r="H97" s="148">
        <v>2.7689553161057257E-2</v>
      </c>
      <c r="I97" s="147">
        <v>0.10732164696290257</v>
      </c>
      <c r="J97" s="149">
        <v>0.10465552384834896</v>
      </c>
      <c r="L97" s="370">
        <v>172092</v>
      </c>
      <c r="M97" s="371">
        <f t="shared" si="3"/>
        <v>0.70155727680391355</v>
      </c>
      <c r="N97" s="372">
        <v>159454</v>
      </c>
      <c r="O97" s="371">
        <f t="shared" si="4"/>
        <v>0.65003668976763151</v>
      </c>
      <c r="P97" s="370">
        <v>119020</v>
      </c>
      <c r="Q97" s="371">
        <f t="shared" si="5"/>
        <v>2.7689553161057257E-2</v>
      </c>
      <c r="R97" s="370"/>
      <c r="S97" s="374">
        <v>245300</v>
      </c>
    </row>
    <row r="98" spans="2:19" ht="13.5" customHeight="1" x14ac:dyDescent="0.2">
      <c r="B98" s="283" t="s">
        <v>498</v>
      </c>
      <c r="C98" s="240" t="s">
        <v>651</v>
      </c>
      <c r="D98" s="147">
        <v>0</v>
      </c>
      <c r="E98" s="147">
        <v>0</v>
      </c>
      <c r="F98" s="147">
        <v>0.76292649788545075</v>
      </c>
      <c r="G98" s="147">
        <v>0.65010907629599857</v>
      </c>
      <c r="H98" s="148">
        <v>3.1558459807573659E-3</v>
      </c>
      <c r="I98" s="147">
        <v>0.2316388235068986</v>
      </c>
      <c r="J98" s="149">
        <v>0.22588361367855025</v>
      </c>
      <c r="L98" s="370">
        <v>159473</v>
      </c>
      <c r="M98" s="371">
        <f t="shared" si="3"/>
        <v>0.76292649788545075</v>
      </c>
      <c r="N98" s="372">
        <v>135891</v>
      </c>
      <c r="O98" s="371">
        <f t="shared" si="4"/>
        <v>0.65010907629599857</v>
      </c>
      <c r="P98" s="370">
        <v>13565</v>
      </c>
      <c r="Q98" s="371">
        <f t="shared" si="5"/>
        <v>3.1558459807573659E-3</v>
      </c>
      <c r="R98" s="370"/>
      <c r="S98" s="374">
        <v>209028</v>
      </c>
    </row>
    <row r="99" spans="2:19" ht="13.5" customHeight="1" x14ac:dyDescent="0.2">
      <c r="B99" s="283" t="s">
        <v>499</v>
      </c>
      <c r="C99" s="240" t="s">
        <v>811</v>
      </c>
      <c r="D99" s="147">
        <v>0</v>
      </c>
      <c r="E99" s="147">
        <v>0</v>
      </c>
      <c r="F99" s="147">
        <v>0.60569368334569706</v>
      </c>
      <c r="G99" s="147">
        <v>0.53009962749367856</v>
      </c>
      <c r="H99" s="148">
        <v>2.2248190710343358E-2</v>
      </c>
      <c r="I99" s="147">
        <v>0.12698716568155893</v>
      </c>
      <c r="J99" s="149">
        <v>9.5726945687461609E-2</v>
      </c>
      <c r="L99" s="370">
        <v>75934</v>
      </c>
      <c r="M99" s="371">
        <f t="shared" si="3"/>
        <v>0.60569368334569706</v>
      </c>
      <c r="N99" s="372">
        <v>66457</v>
      </c>
      <c r="O99" s="371">
        <f t="shared" si="4"/>
        <v>0.53009962749367856</v>
      </c>
      <c r="P99" s="370">
        <v>95631</v>
      </c>
      <c r="Q99" s="371">
        <f t="shared" si="5"/>
        <v>2.2248190710343358E-2</v>
      </c>
      <c r="R99" s="370"/>
      <c r="S99" s="374">
        <v>125367</v>
      </c>
    </row>
    <row r="100" spans="2:19" ht="13.5" customHeight="1" x14ac:dyDescent="0.2">
      <c r="B100" s="283" t="s">
        <v>500</v>
      </c>
      <c r="C100" s="240" t="s">
        <v>447</v>
      </c>
      <c r="D100" s="147">
        <v>0</v>
      </c>
      <c r="E100" s="147">
        <v>0</v>
      </c>
      <c r="F100" s="147">
        <v>0.54629951263670906</v>
      </c>
      <c r="G100" s="147">
        <v>0.1220934516478774</v>
      </c>
      <c r="H100" s="148">
        <v>1.104604254820197E-3</v>
      </c>
      <c r="I100" s="147">
        <v>5.3188913800907359E-2</v>
      </c>
      <c r="J100" s="149">
        <v>4.757844654266797E-2</v>
      </c>
      <c r="L100" s="370">
        <v>51899</v>
      </c>
      <c r="M100" s="371">
        <f t="shared" si="3"/>
        <v>0.54629951263670906</v>
      </c>
      <c r="N100" s="372">
        <v>11599</v>
      </c>
      <c r="O100" s="371">
        <f t="shared" si="4"/>
        <v>0.1220934516478774</v>
      </c>
      <c r="P100" s="370">
        <v>4748</v>
      </c>
      <c r="Q100" s="371">
        <f t="shared" si="5"/>
        <v>1.104604254820197E-3</v>
      </c>
      <c r="R100" s="370"/>
      <c r="S100" s="374">
        <v>95001</v>
      </c>
    </row>
    <row r="101" spans="2:19" ht="13.5" customHeight="1" x14ac:dyDescent="0.2">
      <c r="B101" s="283" t="s">
        <v>501</v>
      </c>
      <c r="C101" s="240" t="s">
        <v>451</v>
      </c>
      <c r="D101" s="147">
        <v>0</v>
      </c>
      <c r="E101" s="147">
        <v>0</v>
      </c>
      <c r="F101" s="147">
        <v>0.16413247240158299</v>
      </c>
      <c r="G101" s="147">
        <v>9.3915619431137035E-2</v>
      </c>
      <c r="H101" s="148">
        <v>1.4424065669513946E-5</v>
      </c>
      <c r="I101" s="147">
        <v>2.7563702006526417E-2</v>
      </c>
      <c r="J101" s="149">
        <v>1.9463537688907403E-2</v>
      </c>
      <c r="L101" s="370">
        <v>7092</v>
      </c>
      <c r="M101" s="371">
        <f t="shared" si="3"/>
        <v>0.16413247240158299</v>
      </c>
      <c r="N101" s="372">
        <v>4058</v>
      </c>
      <c r="O101" s="371">
        <f t="shared" si="4"/>
        <v>9.3915619431137035E-2</v>
      </c>
      <c r="P101" s="370">
        <v>62</v>
      </c>
      <c r="Q101" s="371">
        <f t="shared" si="5"/>
        <v>1.4424065669513946E-5</v>
      </c>
      <c r="R101" s="370"/>
      <c r="S101" s="374">
        <v>43209</v>
      </c>
    </row>
    <row r="102" spans="2:19" ht="13.5" customHeight="1" x14ac:dyDescent="0.2">
      <c r="B102" s="283" t="s">
        <v>502</v>
      </c>
      <c r="C102" s="240" t="s">
        <v>517</v>
      </c>
      <c r="D102" s="147">
        <v>0</v>
      </c>
      <c r="E102" s="147">
        <v>0</v>
      </c>
      <c r="F102" s="147">
        <v>0.36484638526757224</v>
      </c>
      <c r="G102" s="147">
        <v>0.28124178835541874</v>
      </c>
      <c r="H102" s="148">
        <v>1.1763756138370527E-2</v>
      </c>
      <c r="I102" s="147">
        <v>7.6574088473934571E-2</v>
      </c>
      <c r="J102" s="149">
        <v>5.3820124093032239E-2</v>
      </c>
      <c r="L102" s="370">
        <v>68034</v>
      </c>
      <c r="M102" s="371">
        <f t="shared" si="3"/>
        <v>0.36484638526757224</v>
      </c>
      <c r="N102" s="372">
        <v>52444</v>
      </c>
      <c r="O102" s="371">
        <f t="shared" si="4"/>
        <v>0.28124178835541874</v>
      </c>
      <c r="P102" s="370">
        <v>50565</v>
      </c>
      <c r="Q102" s="371">
        <f t="shared" si="5"/>
        <v>1.1763756138370527E-2</v>
      </c>
      <c r="R102" s="370"/>
      <c r="S102" s="374">
        <v>186473</v>
      </c>
    </row>
    <row r="103" spans="2:19" ht="13.5" customHeight="1" x14ac:dyDescent="0.2">
      <c r="B103" s="283" t="s">
        <v>503</v>
      </c>
      <c r="C103" s="240" t="s">
        <v>456</v>
      </c>
      <c r="D103" s="147">
        <v>0</v>
      </c>
      <c r="E103" s="147">
        <v>0</v>
      </c>
      <c r="F103" s="147">
        <v>0.72170404460019344</v>
      </c>
      <c r="G103" s="147">
        <v>0.46501796233508519</v>
      </c>
      <c r="H103" s="148">
        <v>3.3880269087924451E-3</v>
      </c>
      <c r="I103" s="147">
        <v>0.11844126949744012</v>
      </c>
      <c r="J103" s="149">
        <v>8.4385343028282642E-2</v>
      </c>
      <c r="L103" s="370">
        <v>393149</v>
      </c>
      <c r="M103" s="371">
        <f t="shared" si="3"/>
        <v>0.72170404460019344</v>
      </c>
      <c r="N103" s="372">
        <v>253319</v>
      </c>
      <c r="O103" s="371">
        <f t="shared" si="4"/>
        <v>0.46501796233508519</v>
      </c>
      <c r="P103" s="370">
        <v>14563</v>
      </c>
      <c r="Q103" s="371">
        <f t="shared" si="5"/>
        <v>3.3880269087924451E-3</v>
      </c>
      <c r="R103" s="370"/>
      <c r="S103" s="374">
        <v>544751</v>
      </c>
    </row>
    <row r="104" spans="2:19" ht="13.5" customHeight="1" x14ac:dyDescent="0.2">
      <c r="B104" s="283" t="s">
        <v>380</v>
      </c>
      <c r="C104" s="240" t="s">
        <v>652</v>
      </c>
      <c r="D104" s="147">
        <v>0</v>
      </c>
      <c r="E104" s="147">
        <v>0</v>
      </c>
      <c r="F104" s="147">
        <v>0.39238468480921057</v>
      </c>
      <c r="G104" s="147">
        <v>0.33253380383611542</v>
      </c>
      <c r="H104" s="148">
        <v>6.69695410262304E-3</v>
      </c>
      <c r="I104" s="147">
        <v>0.14419988779484344</v>
      </c>
      <c r="J104" s="149">
        <v>0.11557131125547813</v>
      </c>
      <c r="L104" s="370">
        <v>48259</v>
      </c>
      <c r="M104" s="371">
        <f t="shared" si="3"/>
        <v>0.39238468480921057</v>
      </c>
      <c r="N104" s="372">
        <v>40898</v>
      </c>
      <c r="O104" s="371">
        <f t="shared" si="4"/>
        <v>0.33253380383611542</v>
      </c>
      <c r="P104" s="370">
        <v>28786</v>
      </c>
      <c r="Q104" s="371">
        <f t="shared" si="5"/>
        <v>6.69695410262304E-3</v>
      </c>
      <c r="R104" s="370"/>
      <c r="S104" s="374">
        <v>122989</v>
      </c>
    </row>
    <row r="105" spans="2:19" ht="13.5" customHeight="1" x14ac:dyDescent="0.2">
      <c r="B105" s="283" t="s">
        <v>504</v>
      </c>
      <c r="C105" s="240" t="s">
        <v>653</v>
      </c>
      <c r="D105" s="147">
        <v>0</v>
      </c>
      <c r="E105" s="147">
        <v>0</v>
      </c>
      <c r="F105" s="147">
        <v>0.4149890239889365</v>
      </c>
      <c r="G105" s="147">
        <v>0.31045657706742646</v>
      </c>
      <c r="H105" s="148">
        <v>3.8365222926261384E-2</v>
      </c>
      <c r="I105" s="147">
        <v>0.20943978606150732</v>
      </c>
      <c r="J105" s="149">
        <v>0.16729773523445343</v>
      </c>
      <c r="L105" s="370">
        <v>99626</v>
      </c>
      <c r="M105" s="371">
        <f t="shared" si="3"/>
        <v>0.4149890239889365</v>
      </c>
      <c r="N105" s="372">
        <v>74531</v>
      </c>
      <c r="O105" s="371">
        <f t="shared" si="4"/>
        <v>0.31045657706742646</v>
      </c>
      <c r="P105" s="370">
        <v>164908</v>
      </c>
      <c r="Q105" s="371">
        <f t="shared" si="5"/>
        <v>3.8365222926261384E-2</v>
      </c>
      <c r="R105" s="370"/>
      <c r="S105" s="374">
        <v>240069</v>
      </c>
    </row>
    <row r="106" spans="2:19" ht="13.5" customHeight="1" x14ac:dyDescent="0.2">
      <c r="B106" s="283" t="s">
        <v>505</v>
      </c>
      <c r="C106" s="240" t="s">
        <v>654</v>
      </c>
      <c r="D106" s="147">
        <v>0</v>
      </c>
      <c r="E106" s="147">
        <v>0</v>
      </c>
      <c r="F106" s="147">
        <v>0.64496400501948348</v>
      </c>
      <c r="G106" s="147">
        <v>0.31404794927679808</v>
      </c>
      <c r="H106" s="148">
        <v>1.2956998603192093E-2</v>
      </c>
      <c r="I106" s="147">
        <v>0.24588864672082425</v>
      </c>
      <c r="J106" s="149">
        <v>0.12890826233405983</v>
      </c>
      <c r="L106" s="370">
        <v>48827</v>
      </c>
      <c r="M106" s="371">
        <f t="shared" si="3"/>
        <v>0.64496400501948348</v>
      </c>
      <c r="N106" s="372">
        <v>23775</v>
      </c>
      <c r="O106" s="371">
        <f t="shared" si="4"/>
        <v>0.31404794927679808</v>
      </c>
      <c r="P106" s="370">
        <v>55694</v>
      </c>
      <c r="Q106" s="371">
        <f t="shared" si="5"/>
        <v>1.2956998603192093E-2</v>
      </c>
      <c r="R106" s="370"/>
      <c r="S106" s="374">
        <v>75705</v>
      </c>
    </row>
    <row r="107" spans="2:19" ht="13.5" customHeight="1" x14ac:dyDescent="0.2">
      <c r="B107" s="283" t="s">
        <v>506</v>
      </c>
      <c r="C107" s="240" t="s">
        <v>655</v>
      </c>
      <c r="D107" s="147">
        <v>0</v>
      </c>
      <c r="E107" s="147">
        <v>0</v>
      </c>
      <c r="F107" s="147">
        <v>0.66310933103500724</v>
      </c>
      <c r="G107" s="147">
        <v>0.28967781185834873</v>
      </c>
      <c r="H107" s="148">
        <v>2.4040264546670229E-2</v>
      </c>
      <c r="I107" s="147">
        <v>0.12653045704580598</v>
      </c>
      <c r="J107" s="149">
        <v>0.10175162868513778</v>
      </c>
      <c r="L107" s="370">
        <v>52318</v>
      </c>
      <c r="M107" s="371">
        <f t="shared" si="3"/>
        <v>0.66310933103500724</v>
      </c>
      <c r="N107" s="372">
        <v>22855</v>
      </c>
      <c r="O107" s="371">
        <f t="shared" si="4"/>
        <v>0.28967781185834873</v>
      </c>
      <c r="P107" s="370">
        <v>103334</v>
      </c>
      <c r="Q107" s="371">
        <f t="shared" si="5"/>
        <v>2.4040264546670229E-2</v>
      </c>
      <c r="R107" s="370"/>
      <c r="S107" s="374">
        <v>78898</v>
      </c>
    </row>
    <row r="108" spans="2:19" ht="13.5" customHeight="1" x14ac:dyDescent="0.2">
      <c r="B108" s="283" t="s">
        <v>507</v>
      </c>
      <c r="C108" s="240" t="s">
        <v>953</v>
      </c>
      <c r="D108" s="147">
        <v>0</v>
      </c>
      <c r="E108" s="147">
        <v>0</v>
      </c>
      <c r="F108" s="147">
        <v>0.68817727992207478</v>
      </c>
      <c r="G108" s="147">
        <v>0.35285522951418485</v>
      </c>
      <c r="H108" s="148">
        <v>1.7971920531773425E-3</v>
      </c>
      <c r="I108" s="147">
        <v>0.10982588579081944</v>
      </c>
      <c r="J108" s="149">
        <v>6.6601728966272977E-2</v>
      </c>
      <c r="L108" s="370">
        <v>5652</v>
      </c>
      <c r="M108" s="371">
        <f t="shared" si="3"/>
        <v>0.68817727992207478</v>
      </c>
      <c r="N108" s="372">
        <v>2898</v>
      </c>
      <c r="O108" s="371">
        <f t="shared" si="4"/>
        <v>0.35285522951418485</v>
      </c>
      <c r="P108" s="370">
        <v>7725</v>
      </c>
      <c r="Q108" s="371">
        <f t="shared" si="5"/>
        <v>1.7971920531773425E-3</v>
      </c>
      <c r="R108" s="370"/>
      <c r="S108" s="374">
        <v>8213</v>
      </c>
    </row>
    <row r="109" spans="2:19" ht="13.5" customHeight="1" x14ac:dyDescent="0.2">
      <c r="B109" s="283" t="s">
        <v>508</v>
      </c>
      <c r="C109" s="240" t="s">
        <v>462</v>
      </c>
      <c r="D109" s="147">
        <v>1.5766653527788727E-4</v>
      </c>
      <c r="E109" s="147">
        <v>6.3066614111154909E-5</v>
      </c>
      <c r="F109" s="147">
        <v>0.69067882472137787</v>
      </c>
      <c r="G109" s="147">
        <v>0.33433524710120455</v>
      </c>
      <c r="H109" s="148">
        <v>1.9762365844556963E-2</v>
      </c>
      <c r="I109" s="147">
        <v>0.15491388044579535</v>
      </c>
      <c r="J109" s="149">
        <v>0.10231903636158955</v>
      </c>
      <c r="L109" s="370">
        <v>61353</v>
      </c>
      <c r="M109" s="371">
        <f t="shared" si="3"/>
        <v>0.69067882472137787</v>
      </c>
      <c r="N109" s="372">
        <v>29699</v>
      </c>
      <c r="O109" s="371">
        <f t="shared" si="4"/>
        <v>0.33433524710120455</v>
      </c>
      <c r="P109" s="370">
        <v>84946</v>
      </c>
      <c r="Q109" s="371">
        <f t="shared" si="5"/>
        <v>1.9762365844556963E-2</v>
      </c>
      <c r="R109" s="370"/>
      <c r="S109" s="374">
        <v>88830</v>
      </c>
    </row>
    <row r="110" spans="2:19" ht="13.5" customHeight="1" x14ac:dyDescent="0.2">
      <c r="B110" s="364" t="s">
        <v>509</v>
      </c>
      <c r="C110" s="365" t="s">
        <v>463</v>
      </c>
      <c r="D110" s="366">
        <v>0</v>
      </c>
      <c r="E110" s="366">
        <v>0</v>
      </c>
      <c r="F110" s="366">
        <v>0</v>
      </c>
      <c r="G110" s="366">
        <v>0</v>
      </c>
      <c r="H110" s="367">
        <v>0</v>
      </c>
      <c r="I110" s="366">
        <v>0</v>
      </c>
      <c r="J110" s="368">
        <v>0</v>
      </c>
      <c r="L110" s="370">
        <v>0</v>
      </c>
      <c r="M110" s="371">
        <f t="shared" si="3"/>
        <v>0</v>
      </c>
      <c r="N110" s="372">
        <v>0</v>
      </c>
      <c r="O110" s="371">
        <f t="shared" si="4"/>
        <v>0</v>
      </c>
      <c r="P110" s="370">
        <v>0</v>
      </c>
      <c r="Q110" s="371">
        <f t="shared" si="5"/>
        <v>0</v>
      </c>
      <c r="R110" s="370"/>
      <c r="S110" s="374">
        <v>23247</v>
      </c>
    </row>
    <row r="111" spans="2:19" ht="13.5" customHeight="1" x14ac:dyDescent="0.2">
      <c r="B111" s="284" t="s">
        <v>510</v>
      </c>
      <c r="C111" s="285" t="s">
        <v>812</v>
      </c>
      <c r="D111" s="150">
        <v>1.5758226488978712E-2</v>
      </c>
      <c r="E111" s="150">
        <v>3.6042864060295998E-2</v>
      </c>
      <c r="F111" s="150">
        <v>0.64627728409973173</v>
      </c>
      <c r="G111" s="150">
        <v>7.4195496505909762E-3</v>
      </c>
      <c r="H111" s="151">
        <v>6.0488017323768165E-6</v>
      </c>
      <c r="I111" s="150">
        <v>1.7254766629281339E-3</v>
      </c>
      <c r="J111" s="156">
        <v>1.5673079688263882E-3</v>
      </c>
      <c r="L111" s="370">
        <v>44945.999999999942</v>
      </c>
      <c r="M111" s="371">
        <f t="shared" si="3"/>
        <v>0.64627728409973173</v>
      </c>
      <c r="N111" s="372">
        <v>516</v>
      </c>
      <c r="O111" s="371">
        <f t="shared" si="4"/>
        <v>7.4195496505909762E-3</v>
      </c>
      <c r="P111" s="370">
        <v>26</v>
      </c>
      <c r="Q111" s="371">
        <f t="shared" si="5"/>
        <v>6.0488017323768165E-6</v>
      </c>
      <c r="R111" s="370"/>
      <c r="S111" s="374">
        <v>69546</v>
      </c>
    </row>
    <row r="112" spans="2:19" ht="13.5" customHeight="1" thickBot="1" x14ac:dyDescent="0.25">
      <c r="B112" s="809" t="s">
        <v>59</v>
      </c>
      <c r="C112" s="810"/>
      <c r="D112" s="152"/>
      <c r="E112" s="152"/>
      <c r="F112" s="153">
        <v>0.53903770284891228</v>
      </c>
      <c r="G112" s="153">
        <v>0.29031845925941863</v>
      </c>
      <c r="H112" s="154"/>
      <c r="I112" s="152"/>
      <c r="J112" s="155"/>
      <c r="L112" s="370">
        <v>8016186</v>
      </c>
      <c r="M112" s="371">
        <f t="shared" si="3"/>
        <v>0.53903770284891228</v>
      </c>
      <c r="N112" s="370">
        <v>4317410</v>
      </c>
      <c r="O112" s="371">
        <f t="shared" si="4"/>
        <v>0.29031845925941863</v>
      </c>
      <c r="P112" s="370">
        <v>4298372</v>
      </c>
      <c r="Q112" s="371">
        <f t="shared" si="5"/>
        <v>1</v>
      </c>
      <c r="R112" s="370"/>
      <c r="S112" s="373">
        <v>14871290</v>
      </c>
    </row>
    <row r="113" spans="2:19" x14ac:dyDescent="0.2">
      <c r="S113" s="18"/>
    </row>
    <row r="114" spans="2:19" x14ac:dyDescent="0.2">
      <c r="B114" s="369" t="s">
        <v>958</v>
      </c>
      <c r="C114" s="323"/>
    </row>
    <row r="115" spans="2:19" x14ac:dyDescent="0.2">
      <c r="B115" s="369" t="s">
        <v>961</v>
      </c>
      <c r="C115" s="323"/>
    </row>
    <row r="116" spans="2:19" x14ac:dyDescent="0.2">
      <c r="B116" s="19" t="s">
        <v>959</v>
      </c>
    </row>
    <row r="117" spans="2:19" x14ac:dyDescent="0.2">
      <c r="B117" s="19" t="s">
        <v>960</v>
      </c>
    </row>
  </sheetData>
  <sheetProtection formatCells="0" formatColumns="0" formatRows="0"/>
  <mergeCells count="2">
    <mergeCell ref="B3:C3"/>
    <mergeCell ref="B112:C112"/>
  </mergeCells>
  <phoneticPr fontId="20"/>
  <printOptions horizontalCentered="1" verticalCentered="1"/>
  <pageMargins left="0.70866141732283472" right="0.51181102362204722" top="0.55118110236220474" bottom="0.55118110236220474" header="0.31496062992125984" footer="0.31496062992125984"/>
  <pageSetup paperSize="9" scale="80" fitToHeight="0"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pageSetUpPr fitToPage="1"/>
  </sheetPr>
  <dimension ref="B1:AK359"/>
  <sheetViews>
    <sheetView showGridLines="0" zoomScale="93" zoomScaleNormal="93" workbookViewId="0">
      <selection activeCell="J2" sqref="J2"/>
    </sheetView>
  </sheetViews>
  <sheetFormatPr defaultRowHeight="13.2" x14ac:dyDescent="0.2"/>
  <cols>
    <col min="1" max="34" width="2.6640625" style="169" customWidth="1"/>
    <col min="35" max="35" width="2.77734375" style="170" customWidth="1"/>
    <col min="36" max="36" width="4.77734375" style="170" customWidth="1"/>
    <col min="37" max="37" width="3" style="169" customWidth="1"/>
    <col min="38" max="38" width="5.21875" style="169" customWidth="1"/>
    <col min="39" max="39" width="3.44140625" style="169" customWidth="1"/>
    <col min="40" max="256" width="9" style="169"/>
    <col min="257" max="290" width="2.6640625" style="169" customWidth="1"/>
    <col min="291" max="291" width="2.77734375" style="169" customWidth="1"/>
    <col min="292" max="292" width="4.77734375" style="169" customWidth="1"/>
    <col min="293" max="293" width="3" style="169" customWidth="1"/>
    <col min="294" max="294" width="5.21875" style="169" customWidth="1"/>
    <col min="295" max="295" width="3.44140625" style="169" customWidth="1"/>
    <col min="296" max="512" width="9" style="169"/>
    <col min="513" max="546" width="2.6640625" style="169" customWidth="1"/>
    <col min="547" max="547" width="2.77734375" style="169" customWidth="1"/>
    <col min="548" max="548" width="4.77734375" style="169" customWidth="1"/>
    <col min="549" max="549" width="3" style="169" customWidth="1"/>
    <col min="550" max="550" width="5.21875" style="169" customWidth="1"/>
    <col min="551" max="551" width="3.44140625" style="169" customWidth="1"/>
    <col min="552" max="768" width="9" style="169"/>
    <col min="769" max="802" width="2.6640625" style="169" customWidth="1"/>
    <col min="803" max="803" width="2.77734375" style="169" customWidth="1"/>
    <col min="804" max="804" width="4.77734375" style="169" customWidth="1"/>
    <col min="805" max="805" width="3" style="169" customWidth="1"/>
    <col min="806" max="806" width="5.21875" style="169" customWidth="1"/>
    <col min="807" max="807" width="3.44140625" style="169" customWidth="1"/>
    <col min="808" max="1024" width="9" style="169"/>
    <col min="1025" max="1058" width="2.6640625" style="169" customWidth="1"/>
    <col min="1059" max="1059" width="2.77734375" style="169" customWidth="1"/>
    <col min="1060" max="1060" width="4.77734375" style="169" customWidth="1"/>
    <col min="1061" max="1061" width="3" style="169" customWidth="1"/>
    <col min="1062" max="1062" width="5.21875" style="169" customWidth="1"/>
    <col min="1063" max="1063" width="3.44140625" style="169" customWidth="1"/>
    <col min="1064" max="1280" width="9" style="169"/>
    <col min="1281" max="1314" width="2.6640625" style="169" customWidth="1"/>
    <col min="1315" max="1315" width="2.77734375" style="169" customWidth="1"/>
    <col min="1316" max="1316" width="4.77734375" style="169" customWidth="1"/>
    <col min="1317" max="1317" width="3" style="169" customWidth="1"/>
    <col min="1318" max="1318" width="5.21875" style="169" customWidth="1"/>
    <col min="1319" max="1319" width="3.44140625" style="169" customWidth="1"/>
    <col min="1320" max="1536" width="9" style="169"/>
    <col min="1537" max="1570" width="2.6640625" style="169" customWidth="1"/>
    <col min="1571" max="1571" width="2.77734375" style="169" customWidth="1"/>
    <col min="1572" max="1572" width="4.77734375" style="169" customWidth="1"/>
    <col min="1573" max="1573" width="3" style="169" customWidth="1"/>
    <col min="1574" max="1574" width="5.21875" style="169" customWidth="1"/>
    <col min="1575" max="1575" width="3.44140625" style="169" customWidth="1"/>
    <col min="1576" max="1792" width="9" style="169"/>
    <col min="1793" max="1826" width="2.6640625" style="169" customWidth="1"/>
    <col min="1827" max="1827" width="2.77734375" style="169" customWidth="1"/>
    <col min="1828" max="1828" width="4.77734375" style="169" customWidth="1"/>
    <col min="1829" max="1829" width="3" style="169" customWidth="1"/>
    <col min="1830" max="1830" width="5.21875" style="169" customWidth="1"/>
    <col min="1831" max="1831" width="3.44140625" style="169" customWidth="1"/>
    <col min="1832" max="2048" width="9" style="169"/>
    <col min="2049" max="2082" width="2.6640625" style="169" customWidth="1"/>
    <col min="2083" max="2083" width="2.77734375" style="169" customWidth="1"/>
    <col min="2084" max="2084" width="4.77734375" style="169" customWidth="1"/>
    <col min="2085" max="2085" width="3" style="169" customWidth="1"/>
    <col min="2086" max="2086" width="5.21875" style="169" customWidth="1"/>
    <col min="2087" max="2087" width="3.44140625" style="169" customWidth="1"/>
    <col min="2088" max="2304" width="9" style="169"/>
    <col min="2305" max="2338" width="2.6640625" style="169" customWidth="1"/>
    <col min="2339" max="2339" width="2.77734375" style="169" customWidth="1"/>
    <col min="2340" max="2340" width="4.77734375" style="169" customWidth="1"/>
    <col min="2341" max="2341" width="3" style="169" customWidth="1"/>
    <col min="2342" max="2342" width="5.21875" style="169" customWidth="1"/>
    <col min="2343" max="2343" width="3.44140625" style="169" customWidth="1"/>
    <col min="2344" max="2560" width="9" style="169"/>
    <col min="2561" max="2594" width="2.6640625" style="169" customWidth="1"/>
    <col min="2595" max="2595" width="2.77734375" style="169" customWidth="1"/>
    <col min="2596" max="2596" width="4.77734375" style="169" customWidth="1"/>
    <col min="2597" max="2597" width="3" style="169" customWidth="1"/>
    <col min="2598" max="2598" width="5.21875" style="169" customWidth="1"/>
    <col min="2599" max="2599" width="3.44140625" style="169" customWidth="1"/>
    <col min="2600" max="2816" width="9" style="169"/>
    <col min="2817" max="2850" width="2.6640625" style="169" customWidth="1"/>
    <col min="2851" max="2851" width="2.77734375" style="169" customWidth="1"/>
    <col min="2852" max="2852" width="4.77734375" style="169" customWidth="1"/>
    <col min="2853" max="2853" width="3" style="169" customWidth="1"/>
    <col min="2854" max="2854" width="5.21875" style="169" customWidth="1"/>
    <col min="2855" max="2855" width="3.44140625" style="169" customWidth="1"/>
    <col min="2856" max="3072" width="9" style="169"/>
    <col min="3073" max="3106" width="2.6640625" style="169" customWidth="1"/>
    <col min="3107" max="3107" width="2.77734375" style="169" customWidth="1"/>
    <col min="3108" max="3108" width="4.77734375" style="169" customWidth="1"/>
    <col min="3109" max="3109" width="3" style="169" customWidth="1"/>
    <col min="3110" max="3110" width="5.21875" style="169" customWidth="1"/>
    <col min="3111" max="3111" width="3.44140625" style="169" customWidth="1"/>
    <col min="3112" max="3328" width="9" style="169"/>
    <col min="3329" max="3362" width="2.6640625" style="169" customWidth="1"/>
    <col min="3363" max="3363" width="2.77734375" style="169" customWidth="1"/>
    <col min="3364" max="3364" width="4.77734375" style="169" customWidth="1"/>
    <col min="3365" max="3365" width="3" style="169" customWidth="1"/>
    <col min="3366" max="3366" width="5.21875" style="169" customWidth="1"/>
    <col min="3367" max="3367" width="3.44140625" style="169" customWidth="1"/>
    <col min="3368" max="3584" width="9" style="169"/>
    <col min="3585" max="3618" width="2.6640625" style="169" customWidth="1"/>
    <col min="3619" max="3619" width="2.77734375" style="169" customWidth="1"/>
    <col min="3620" max="3620" width="4.77734375" style="169" customWidth="1"/>
    <col min="3621" max="3621" width="3" style="169" customWidth="1"/>
    <col min="3622" max="3622" width="5.21875" style="169" customWidth="1"/>
    <col min="3623" max="3623" width="3.44140625" style="169" customWidth="1"/>
    <col min="3624" max="3840" width="9" style="169"/>
    <col min="3841" max="3874" width="2.6640625" style="169" customWidth="1"/>
    <col min="3875" max="3875" width="2.77734375" style="169" customWidth="1"/>
    <col min="3876" max="3876" width="4.77734375" style="169" customWidth="1"/>
    <col min="3877" max="3877" width="3" style="169" customWidth="1"/>
    <col min="3878" max="3878" width="5.21875" style="169" customWidth="1"/>
    <col min="3879" max="3879" width="3.44140625" style="169" customWidth="1"/>
    <col min="3880" max="4096" width="9" style="169"/>
    <col min="4097" max="4130" width="2.6640625" style="169" customWidth="1"/>
    <col min="4131" max="4131" width="2.77734375" style="169" customWidth="1"/>
    <col min="4132" max="4132" width="4.77734375" style="169" customWidth="1"/>
    <col min="4133" max="4133" width="3" style="169" customWidth="1"/>
    <col min="4134" max="4134" width="5.21875" style="169" customWidth="1"/>
    <col min="4135" max="4135" width="3.44140625" style="169" customWidth="1"/>
    <col min="4136" max="4352" width="9" style="169"/>
    <col min="4353" max="4386" width="2.6640625" style="169" customWidth="1"/>
    <col min="4387" max="4387" width="2.77734375" style="169" customWidth="1"/>
    <col min="4388" max="4388" width="4.77734375" style="169" customWidth="1"/>
    <col min="4389" max="4389" width="3" style="169" customWidth="1"/>
    <col min="4390" max="4390" width="5.21875" style="169" customWidth="1"/>
    <col min="4391" max="4391" width="3.44140625" style="169" customWidth="1"/>
    <col min="4392" max="4608" width="9" style="169"/>
    <col min="4609" max="4642" width="2.6640625" style="169" customWidth="1"/>
    <col min="4643" max="4643" width="2.77734375" style="169" customWidth="1"/>
    <col min="4644" max="4644" width="4.77734375" style="169" customWidth="1"/>
    <col min="4645" max="4645" width="3" style="169" customWidth="1"/>
    <col min="4646" max="4646" width="5.21875" style="169" customWidth="1"/>
    <col min="4647" max="4647" width="3.44140625" style="169" customWidth="1"/>
    <col min="4648" max="4864" width="9" style="169"/>
    <col min="4865" max="4898" width="2.6640625" style="169" customWidth="1"/>
    <col min="4899" max="4899" width="2.77734375" style="169" customWidth="1"/>
    <col min="4900" max="4900" width="4.77734375" style="169" customWidth="1"/>
    <col min="4901" max="4901" width="3" style="169" customWidth="1"/>
    <col min="4902" max="4902" width="5.21875" style="169" customWidth="1"/>
    <col min="4903" max="4903" width="3.44140625" style="169" customWidth="1"/>
    <col min="4904" max="5120" width="9" style="169"/>
    <col min="5121" max="5154" width="2.6640625" style="169" customWidth="1"/>
    <col min="5155" max="5155" width="2.77734375" style="169" customWidth="1"/>
    <col min="5156" max="5156" width="4.77734375" style="169" customWidth="1"/>
    <col min="5157" max="5157" width="3" style="169" customWidth="1"/>
    <col min="5158" max="5158" width="5.21875" style="169" customWidth="1"/>
    <col min="5159" max="5159" width="3.44140625" style="169" customWidth="1"/>
    <col min="5160" max="5376" width="9" style="169"/>
    <col min="5377" max="5410" width="2.6640625" style="169" customWidth="1"/>
    <col min="5411" max="5411" width="2.77734375" style="169" customWidth="1"/>
    <col min="5412" max="5412" width="4.77734375" style="169" customWidth="1"/>
    <col min="5413" max="5413" width="3" style="169" customWidth="1"/>
    <col min="5414" max="5414" width="5.21875" style="169" customWidth="1"/>
    <col min="5415" max="5415" width="3.44140625" style="169" customWidth="1"/>
    <col min="5416" max="5632" width="9" style="169"/>
    <col min="5633" max="5666" width="2.6640625" style="169" customWidth="1"/>
    <col min="5667" max="5667" width="2.77734375" style="169" customWidth="1"/>
    <col min="5668" max="5668" width="4.77734375" style="169" customWidth="1"/>
    <col min="5669" max="5669" width="3" style="169" customWidth="1"/>
    <col min="5670" max="5670" width="5.21875" style="169" customWidth="1"/>
    <col min="5671" max="5671" width="3.44140625" style="169" customWidth="1"/>
    <col min="5672" max="5888" width="9" style="169"/>
    <col min="5889" max="5922" width="2.6640625" style="169" customWidth="1"/>
    <col min="5923" max="5923" width="2.77734375" style="169" customWidth="1"/>
    <col min="5924" max="5924" width="4.77734375" style="169" customWidth="1"/>
    <col min="5925" max="5925" width="3" style="169" customWidth="1"/>
    <col min="5926" max="5926" width="5.21875" style="169" customWidth="1"/>
    <col min="5927" max="5927" width="3.44140625" style="169" customWidth="1"/>
    <col min="5928" max="6144" width="9" style="169"/>
    <col min="6145" max="6178" width="2.6640625" style="169" customWidth="1"/>
    <col min="6179" max="6179" width="2.77734375" style="169" customWidth="1"/>
    <col min="6180" max="6180" width="4.77734375" style="169" customWidth="1"/>
    <col min="6181" max="6181" width="3" style="169" customWidth="1"/>
    <col min="6182" max="6182" width="5.21875" style="169" customWidth="1"/>
    <col min="6183" max="6183" width="3.44140625" style="169" customWidth="1"/>
    <col min="6184" max="6400" width="9" style="169"/>
    <col min="6401" max="6434" width="2.6640625" style="169" customWidth="1"/>
    <col min="6435" max="6435" width="2.77734375" style="169" customWidth="1"/>
    <col min="6436" max="6436" width="4.77734375" style="169" customWidth="1"/>
    <col min="6437" max="6437" width="3" style="169" customWidth="1"/>
    <col min="6438" max="6438" width="5.21875" style="169" customWidth="1"/>
    <col min="6439" max="6439" width="3.44140625" style="169" customWidth="1"/>
    <col min="6440" max="6656" width="9" style="169"/>
    <col min="6657" max="6690" width="2.6640625" style="169" customWidth="1"/>
    <col min="6691" max="6691" width="2.77734375" style="169" customWidth="1"/>
    <col min="6692" max="6692" width="4.77734375" style="169" customWidth="1"/>
    <col min="6693" max="6693" width="3" style="169" customWidth="1"/>
    <col min="6694" max="6694" width="5.21875" style="169" customWidth="1"/>
    <col min="6695" max="6695" width="3.44140625" style="169" customWidth="1"/>
    <col min="6696" max="6912" width="9" style="169"/>
    <col min="6913" max="6946" width="2.6640625" style="169" customWidth="1"/>
    <col min="6947" max="6947" width="2.77734375" style="169" customWidth="1"/>
    <col min="6948" max="6948" width="4.77734375" style="169" customWidth="1"/>
    <col min="6949" max="6949" width="3" style="169" customWidth="1"/>
    <col min="6950" max="6950" width="5.21875" style="169" customWidth="1"/>
    <col min="6951" max="6951" width="3.44140625" style="169" customWidth="1"/>
    <col min="6952" max="7168" width="9" style="169"/>
    <col min="7169" max="7202" width="2.6640625" style="169" customWidth="1"/>
    <col min="7203" max="7203" width="2.77734375" style="169" customWidth="1"/>
    <col min="7204" max="7204" width="4.77734375" style="169" customWidth="1"/>
    <col min="7205" max="7205" width="3" style="169" customWidth="1"/>
    <col min="7206" max="7206" width="5.21875" style="169" customWidth="1"/>
    <col min="7207" max="7207" width="3.44140625" style="169" customWidth="1"/>
    <col min="7208" max="7424" width="9" style="169"/>
    <col min="7425" max="7458" width="2.6640625" style="169" customWidth="1"/>
    <col min="7459" max="7459" width="2.77734375" style="169" customWidth="1"/>
    <col min="7460" max="7460" width="4.77734375" style="169" customWidth="1"/>
    <col min="7461" max="7461" width="3" style="169" customWidth="1"/>
    <col min="7462" max="7462" width="5.21875" style="169" customWidth="1"/>
    <col min="7463" max="7463" width="3.44140625" style="169" customWidth="1"/>
    <col min="7464" max="7680" width="9" style="169"/>
    <col min="7681" max="7714" width="2.6640625" style="169" customWidth="1"/>
    <col min="7715" max="7715" width="2.77734375" style="169" customWidth="1"/>
    <col min="7716" max="7716" width="4.77734375" style="169" customWidth="1"/>
    <col min="7717" max="7717" width="3" style="169" customWidth="1"/>
    <col min="7718" max="7718" width="5.21875" style="169" customWidth="1"/>
    <col min="7719" max="7719" width="3.44140625" style="169" customWidth="1"/>
    <col min="7720" max="7936" width="9" style="169"/>
    <col min="7937" max="7970" width="2.6640625" style="169" customWidth="1"/>
    <col min="7971" max="7971" width="2.77734375" style="169" customWidth="1"/>
    <col min="7972" max="7972" width="4.77734375" style="169" customWidth="1"/>
    <col min="7973" max="7973" width="3" style="169" customWidth="1"/>
    <col min="7974" max="7974" width="5.21875" style="169" customWidth="1"/>
    <col min="7975" max="7975" width="3.44140625" style="169" customWidth="1"/>
    <col min="7976" max="8192" width="9" style="169"/>
    <col min="8193" max="8226" width="2.6640625" style="169" customWidth="1"/>
    <col min="8227" max="8227" width="2.77734375" style="169" customWidth="1"/>
    <col min="8228" max="8228" width="4.77734375" style="169" customWidth="1"/>
    <col min="8229" max="8229" width="3" style="169" customWidth="1"/>
    <col min="8230" max="8230" width="5.21875" style="169" customWidth="1"/>
    <col min="8231" max="8231" width="3.44140625" style="169" customWidth="1"/>
    <col min="8232" max="8448" width="9" style="169"/>
    <col min="8449" max="8482" width="2.6640625" style="169" customWidth="1"/>
    <col min="8483" max="8483" width="2.77734375" style="169" customWidth="1"/>
    <col min="8484" max="8484" width="4.77734375" style="169" customWidth="1"/>
    <col min="8485" max="8485" width="3" style="169" customWidth="1"/>
    <col min="8486" max="8486" width="5.21875" style="169" customWidth="1"/>
    <col min="8487" max="8487" width="3.44140625" style="169" customWidth="1"/>
    <col min="8488" max="8704" width="9" style="169"/>
    <col min="8705" max="8738" width="2.6640625" style="169" customWidth="1"/>
    <col min="8739" max="8739" width="2.77734375" style="169" customWidth="1"/>
    <col min="8740" max="8740" width="4.77734375" style="169" customWidth="1"/>
    <col min="8741" max="8741" width="3" style="169" customWidth="1"/>
    <col min="8742" max="8742" width="5.21875" style="169" customWidth="1"/>
    <col min="8743" max="8743" width="3.44140625" style="169" customWidth="1"/>
    <col min="8744" max="8960" width="9" style="169"/>
    <col min="8961" max="8994" width="2.6640625" style="169" customWidth="1"/>
    <col min="8995" max="8995" width="2.77734375" style="169" customWidth="1"/>
    <col min="8996" max="8996" width="4.77734375" style="169" customWidth="1"/>
    <col min="8997" max="8997" width="3" style="169" customWidth="1"/>
    <col min="8998" max="8998" width="5.21875" style="169" customWidth="1"/>
    <col min="8999" max="8999" width="3.44140625" style="169" customWidth="1"/>
    <col min="9000" max="9216" width="9" style="169"/>
    <col min="9217" max="9250" width="2.6640625" style="169" customWidth="1"/>
    <col min="9251" max="9251" width="2.77734375" style="169" customWidth="1"/>
    <col min="9252" max="9252" width="4.77734375" style="169" customWidth="1"/>
    <col min="9253" max="9253" width="3" style="169" customWidth="1"/>
    <col min="9254" max="9254" width="5.21875" style="169" customWidth="1"/>
    <col min="9255" max="9255" width="3.44140625" style="169" customWidth="1"/>
    <col min="9256" max="9472" width="9" style="169"/>
    <col min="9473" max="9506" width="2.6640625" style="169" customWidth="1"/>
    <col min="9507" max="9507" width="2.77734375" style="169" customWidth="1"/>
    <col min="9508" max="9508" width="4.77734375" style="169" customWidth="1"/>
    <col min="9509" max="9509" width="3" style="169" customWidth="1"/>
    <col min="9510" max="9510" width="5.21875" style="169" customWidth="1"/>
    <col min="9511" max="9511" width="3.44140625" style="169" customWidth="1"/>
    <col min="9512" max="9728" width="9" style="169"/>
    <col min="9729" max="9762" width="2.6640625" style="169" customWidth="1"/>
    <col min="9763" max="9763" width="2.77734375" style="169" customWidth="1"/>
    <col min="9764" max="9764" width="4.77734375" style="169" customWidth="1"/>
    <col min="9765" max="9765" width="3" style="169" customWidth="1"/>
    <col min="9766" max="9766" width="5.21875" style="169" customWidth="1"/>
    <col min="9767" max="9767" width="3.44140625" style="169" customWidth="1"/>
    <col min="9768" max="9984" width="9" style="169"/>
    <col min="9985" max="10018" width="2.6640625" style="169" customWidth="1"/>
    <col min="10019" max="10019" width="2.77734375" style="169" customWidth="1"/>
    <col min="10020" max="10020" width="4.77734375" style="169" customWidth="1"/>
    <col min="10021" max="10021" width="3" style="169" customWidth="1"/>
    <col min="10022" max="10022" width="5.21875" style="169" customWidth="1"/>
    <col min="10023" max="10023" width="3.44140625" style="169" customWidth="1"/>
    <col min="10024" max="10240" width="9" style="169"/>
    <col min="10241" max="10274" width="2.6640625" style="169" customWidth="1"/>
    <col min="10275" max="10275" width="2.77734375" style="169" customWidth="1"/>
    <col min="10276" max="10276" width="4.77734375" style="169" customWidth="1"/>
    <col min="10277" max="10277" width="3" style="169" customWidth="1"/>
    <col min="10278" max="10278" width="5.21875" style="169" customWidth="1"/>
    <col min="10279" max="10279" width="3.44140625" style="169" customWidth="1"/>
    <col min="10280" max="10496" width="9" style="169"/>
    <col min="10497" max="10530" width="2.6640625" style="169" customWidth="1"/>
    <col min="10531" max="10531" width="2.77734375" style="169" customWidth="1"/>
    <col min="10532" max="10532" width="4.77734375" style="169" customWidth="1"/>
    <col min="10533" max="10533" width="3" style="169" customWidth="1"/>
    <col min="10534" max="10534" width="5.21875" style="169" customWidth="1"/>
    <col min="10535" max="10535" width="3.44140625" style="169" customWidth="1"/>
    <col min="10536" max="10752" width="9" style="169"/>
    <col min="10753" max="10786" width="2.6640625" style="169" customWidth="1"/>
    <col min="10787" max="10787" width="2.77734375" style="169" customWidth="1"/>
    <col min="10788" max="10788" width="4.77734375" style="169" customWidth="1"/>
    <col min="10789" max="10789" width="3" style="169" customWidth="1"/>
    <col min="10790" max="10790" width="5.21875" style="169" customWidth="1"/>
    <col min="10791" max="10791" width="3.44140625" style="169" customWidth="1"/>
    <col min="10792" max="11008" width="9" style="169"/>
    <col min="11009" max="11042" width="2.6640625" style="169" customWidth="1"/>
    <col min="11043" max="11043" width="2.77734375" style="169" customWidth="1"/>
    <col min="11044" max="11044" width="4.77734375" style="169" customWidth="1"/>
    <col min="11045" max="11045" width="3" style="169" customWidth="1"/>
    <col min="11046" max="11046" width="5.21875" style="169" customWidth="1"/>
    <col min="11047" max="11047" width="3.44140625" style="169" customWidth="1"/>
    <col min="11048" max="11264" width="9" style="169"/>
    <col min="11265" max="11298" width="2.6640625" style="169" customWidth="1"/>
    <col min="11299" max="11299" width="2.77734375" style="169" customWidth="1"/>
    <col min="11300" max="11300" width="4.77734375" style="169" customWidth="1"/>
    <col min="11301" max="11301" width="3" style="169" customWidth="1"/>
    <col min="11302" max="11302" width="5.21875" style="169" customWidth="1"/>
    <col min="11303" max="11303" width="3.44140625" style="169" customWidth="1"/>
    <col min="11304" max="11520" width="9" style="169"/>
    <col min="11521" max="11554" width="2.6640625" style="169" customWidth="1"/>
    <col min="11555" max="11555" width="2.77734375" style="169" customWidth="1"/>
    <col min="11556" max="11556" width="4.77734375" style="169" customWidth="1"/>
    <col min="11557" max="11557" width="3" style="169" customWidth="1"/>
    <col min="11558" max="11558" width="5.21875" style="169" customWidth="1"/>
    <col min="11559" max="11559" width="3.44140625" style="169" customWidth="1"/>
    <col min="11560" max="11776" width="9" style="169"/>
    <col min="11777" max="11810" width="2.6640625" style="169" customWidth="1"/>
    <col min="11811" max="11811" width="2.77734375" style="169" customWidth="1"/>
    <col min="11812" max="11812" width="4.77734375" style="169" customWidth="1"/>
    <col min="11813" max="11813" width="3" style="169" customWidth="1"/>
    <col min="11814" max="11814" width="5.21875" style="169" customWidth="1"/>
    <col min="11815" max="11815" width="3.44140625" style="169" customWidth="1"/>
    <col min="11816" max="12032" width="9" style="169"/>
    <col min="12033" max="12066" width="2.6640625" style="169" customWidth="1"/>
    <col min="12067" max="12067" width="2.77734375" style="169" customWidth="1"/>
    <col min="12068" max="12068" width="4.77734375" style="169" customWidth="1"/>
    <col min="12069" max="12069" width="3" style="169" customWidth="1"/>
    <col min="12070" max="12070" width="5.21875" style="169" customWidth="1"/>
    <col min="12071" max="12071" width="3.44140625" style="169" customWidth="1"/>
    <col min="12072" max="12288" width="9" style="169"/>
    <col min="12289" max="12322" width="2.6640625" style="169" customWidth="1"/>
    <col min="12323" max="12323" width="2.77734375" style="169" customWidth="1"/>
    <col min="12324" max="12324" width="4.77734375" style="169" customWidth="1"/>
    <col min="12325" max="12325" width="3" style="169" customWidth="1"/>
    <col min="12326" max="12326" width="5.21875" style="169" customWidth="1"/>
    <col min="12327" max="12327" width="3.44140625" style="169" customWidth="1"/>
    <col min="12328" max="12544" width="9" style="169"/>
    <col min="12545" max="12578" width="2.6640625" style="169" customWidth="1"/>
    <col min="12579" max="12579" width="2.77734375" style="169" customWidth="1"/>
    <col min="12580" max="12580" width="4.77734375" style="169" customWidth="1"/>
    <col min="12581" max="12581" width="3" style="169" customWidth="1"/>
    <col min="12582" max="12582" width="5.21875" style="169" customWidth="1"/>
    <col min="12583" max="12583" width="3.44140625" style="169" customWidth="1"/>
    <col min="12584" max="12800" width="9" style="169"/>
    <col min="12801" max="12834" width="2.6640625" style="169" customWidth="1"/>
    <col min="12835" max="12835" width="2.77734375" style="169" customWidth="1"/>
    <col min="12836" max="12836" width="4.77734375" style="169" customWidth="1"/>
    <col min="12837" max="12837" width="3" style="169" customWidth="1"/>
    <col min="12838" max="12838" width="5.21875" style="169" customWidth="1"/>
    <col min="12839" max="12839" width="3.44140625" style="169" customWidth="1"/>
    <col min="12840" max="13056" width="9" style="169"/>
    <col min="13057" max="13090" width="2.6640625" style="169" customWidth="1"/>
    <col min="13091" max="13091" width="2.77734375" style="169" customWidth="1"/>
    <col min="13092" max="13092" width="4.77734375" style="169" customWidth="1"/>
    <col min="13093" max="13093" width="3" style="169" customWidth="1"/>
    <col min="13094" max="13094" width="5.21875" style="169" customWidth="1"/>
    <col min="13095" max="13095" width="3.44140625" style="169" customWidth="1"/>
    <col min="13096" max="13312" width="9" style="169"/>
    <col min="13313" max="13346" width="2.6640625" style="169" customWidth="1"/>
    <col min="13347" max="13347" width="2.77734375" style="169" customWidth="1"/>
    <col min="13348" max="13348" width="4.77734375" style="169" customWidth="1"/>
    <col min="13349" max="13349" width="3" style="169" customWidth="1"/>
    <col min="13350" max="13350" width="5.21875" style="169" customWidth="1"/>
    <col min="13351" max="13351" width="3.44140625" style="169" customWidth="1"/>
    <col min="13352" max="13568" width="9" style="169"/>
    <col min="13569" max="13602" width="2.6640625" style="169" customWidth="1"/>
    <col min="13603" max="13603" width="2.77734375" style="169" customWidth="1"/>
    <col min="13604" max="13604" width="4.77734375" style="169" customWidth="1"/>
    <col min="13605" max="13605" width="3" style="169" customWidth="1"/>
    <col min="13606" max="13606" width="5.21875" style="169" customWidth="1"/>
    <col min="13607" max="13607" width="3.44140625" style="169" customWidth="1"/>
    <col min="13608" max="13824" width="9" style="169"/>
    <col min="13825" max="13858" width="2.6640625" style="169" customWidth="1"/>
    <col min="13859" max="13859" width="2.77734375" style="169" customWidth="1"/>
    <col min="13860" max="13860" width="4.77734375" style="169" customWidth="1"/>
    <col min="13861" max="13861" width="3" style="169" customWidth="1"/>
    <col min="13862" max="13862" width="5.21875" style="169" customWidth="1"/>
    <col min="13863" max="13863" width="3.44140625" style="169" customWidth="1"/>
    <col min="13864" max="14080" width="9" style="169"/>
    <col min="14081" max="14114" width="2.6640625" style="169" customWidth="1"/>
    <col min="14115" max="14115" width="2.77734375" style="169" customWidth="1"/>
    <col min="14116" max="14116" width="4.77734375" style="169" customWidth="1"/>
    <col min="14117" max="14117" width="3" style="169" customWidth="1"/>
    <col min="14118" max="14118" width="5.21875" style="169" customWidth="1"/>
    <col min="14119" max="14119" width="3.44140625" style="169" customWidth="1"/>
    <col min="14120" max="14336" width="9" style="169"/>
    <col min="14337" max="14370" width="2.6640625" style="169" customWidth="1"/>
    <col min="14371" max="14371" width="2.77734375" style="169" customWidth="1"/>
    <col min="14372" max="14372" width="4.77734375" style="169" customWidth="1"/>
    <col min="14373" max="14373" width="3" style="169" customWidth="1"/>
    <col min="14374" max="14374" width="5.21875" style="169" customWidth="1"/>
    <col min="14375" max="14375" width="3.44140625" style="169" customWidth="1"/>
    <col min="14376" max="14592" width="9" style="169"/>
    <col min="14593" max="14626" width="2.6640625" style="169" customWidth="1"/>
    <col min="14627" max="14627" width="2.77734375" style="169" customWidth="1"/>
    <col min="14628" max="14628" width="4.77734375" style="169" customWidth="1"/>
    <col min="14629" max="14629" width="3" style="169" customWidth="1"/>
    <col min="14630" max="14630" width="5.21875" style="169" customWidth="1"/>
    <col min="14631" max="14631" width="3.44140625" style="169" customWidth="1"/>
    <col min="14632" max="14848" width="9" style="169"/>
    <col min="14849" max="14882" width="2.6640625" style="169" customWidth="1"/>
    <col min="14883" max="14883" width="2.77734375" style="169" customWidth="1"/>
    <col min="14884" max="14884" width="4.77734375" style="169" customWidth="1"/>
    <col min="14885" max="14885" width="3" style="169" customWidth="1"/>
    <col min="14886" max="14886" width="5.21875" style="169" customWidth="1"/>
    <col min="14887" max="14887" width="3.44140625" style="169" customWidth="1"/>
    <col min="14888" max="15104" width="9" style="169"/>
    <col min="15105" max="15138" width="2.6640625" style="169" customWidth="1"/>
    <col min="15139" max="15139" width="2.77734375" style="169" customWidth="1"/>
    <col min="15140" max="15140" width="4.77734375" style="169" customWidth="1"/>
    <col min="15141" max="15141" width="3" style="169" customWidth="1"/>
    <col min="15142" max="15142" width="5.21875" style="169" customWidth="1"/>
    <col min="15143" max="15143" width="3.44140625" style="169" customWidth="1"/>
    <col min="15144" max="15360" width="9" style="169"/>
    <col min="15361" max="15394" width="2.6640625" style="169" customWidth="1"/>
    <col min="15395" max="15395" width="2.77734375" style="169" customWidth="1"/>
    <col min="15396" max="15396" width="4.77734375" style="169" customWidth="1"/>
    <col min="15397" max="15397" width="3" style="169" customWidth="1"/>
    <col min="15398" max="15398" width="5.21875" style="169" customWidth="1"/>
    <col min="15399" max="15399" width="3.44140625" style="169" customWidth="1"/>
    <col min="15400" max="15616" width="9" style="169"/>
    <col min="15617" max="15650" width="2.6640625" style="169" customWidth="1"/>
    <col min="15651" max="15651" width="2.77734375" style="169" customWidth="1"/>
    <col min="15652" max="15652" width="4.77734375" style="169" customWidth="1"/>
    <col min="15653" max="15653" width="3" style="169" customWidth="1"/>
    <col min="15654" max="15654" width="5.21875" style="169" customWidth="1"/>
    <col min="15655" max="15655" width="3.44140625" style="169" customWidth="1"/>
    <col min="15656" max="15872" width="9" style="169"/>
    <col min="15873" max="15906" width="2.6640625" style="169" customWidth="1"/>
    <col min="15907" max="15907" width="2.77734375" style="169" customWidth="1"/>
    <col min="15908" max="15908" width="4.77734375" style="169" customWidth="1"/>
    <col min="15909" max="15909" width="3" style="169" customWidth="1"/>
    <col min="15910" max="15910" width="5.21875" style="169" customWidth="1"/>
    <col min="15911" max="15911" width="3.44140625" style="169" customWidth="1"/>
    <col min="15912" max="16128" width="9" style="169"/>
    <col min="16129" max="16162" width="2.6640625" style="169" customWidth="1"/>
    <col min="16163" max="16163" width="2.77734375" style="169" customWidth="1"/>
    <col min="16164" max="16164" width="4.77734375" style="169" customWidth="1"/>
    <col min="16165" max="16165" width="3" style="169" customWidth="1"/>
    <col min="16166" max="16166" width="5.21875" style="169" customWidth="1"/>
    <col min="16167" max="16167" width="3.44140625" style="169" customWidth="1"/>
    <col min="16168" max="16384" width="9" style="169"/>
  </cols>
  <sheetData>
    <row r="1" spans="2:37" ht="13.5" customHeight="1" x14ac:dyDescent="0.2"/>
    <row r="2" spans="2:37" ht="13.5" customHeight="1" x14ac:dyDescent="0.2"/>
    <row r="3" spans="2:37" ht="13.5" customHeight="1" x14ac:dyDescent="0.2"/>
    <row r="4" spans="2:37" ht="13.5" customHeight="1" x14ac:dyDescent="0.2"/>
    <row r="5" spans="2:37" ht="13.5" customHeight="1" x14ac:dyDescent="0.2">
      <c r="B5" s="290" t="s">
        <v>880</v>
      </c>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2"/>
    </row>
    <row r="6" spans="2:37" ht="13.5" customHeight="1" x14ac:dyDescent="0.2">
      <c r="B6" s="169" t="s">
        <v>1399</v>
      </c>
    </row>
    <row r="7" spans="2:37" ht="13.5" customHeight="1" x14ac:dyDescent="0.2"/>
    <row r="8" spans="2:37" ht="13.5" customHeight="1" x14ac:dyDescent="0.2">
      <c r="C8" s="289" t="s">
        <v>1395</v>
      </c>
      <c r="E8" s="173"/>
      <c r="F8" s="173"/>
      <c r="G8" s="173"/>
      <c r="H8" s="173"/>
      <c r="I8" s="173"/>
      <c r="J8" s="173"/>
      <c r="K8" s="173"/>
      <c r="L8" s="173"/>
      <c r="M8" s="173"/>
      <c r="N8" s="173"/>
      <c r="O8" s="173"/>
      <c r="P8" s="173"/>
      <c r="Q8" s="173"/>
      <c r="R8" s="173"/>
      <c r="S8" s="173"/>
      <c r="T8" s="173"/>
    </row>
    <row r="9" spans="2:37" ht="13.5" customHeight="1" x14ac:dyDescent="0.2">
      <c r="D9" s="173"/>
      <c r="E9" s="173"/>
      <c r="F9" s="173"/>
      <c r="G9" s="173"/>
      <c r="H9" s="173"/>
      <c r="I9" s="173"/>
      <c r="J9" s="173"/>
      <c r="K9" s="173"/>
      <c r="L9" s="173"/>
      <c r="M9" s="173"/>
      <c r="N9" s="173"/>
      <c r="O9" s="173"/>
      <c r="P9" s="173"/>
      <c r="Q9" s="173"/>
      <c r="R9" s="173"/>
      <c r="S9" s="173"/>
      <c r="T9" s="173"/>
    </row>
    <row r="10" spans="2:37" ht="13.5" customHeight="1" x14ac:dyDescent="0.2"/>
    <row r="11" spans="2:37" ht="13.5" customHeight="1" x14ac:dyDescent="0.2"/>
    <row r="12" spans="2:37" ht="13.5" customHeight="1" x14ac:dyDescent="0.2"/>
    <row r="13" spans="2:37" ht="13.5" customHeight="1" x14ac:dyDescent="0.2"/>
    <row r="14" spans="2:37" ht="13.5" customHeight="1" x14ac:dyDescent="0.2"/>
    <row r="15" spans="2:37" ht="13.5" customHeight="1" x14ac:dyDescent="0.2"/>
    <row r="16" spans="2:37" ht="13.5" customHeight="1" x14ac:dyDescent="0.2"/>
    <row r="17" spans="2:37" ht="13.5" customHeight="1" x14ac:dyDescent="0.2"/>
    <row r="18" spans="2:37" ht="13.5" customHeight="1" x14ac:dyDescent="0.2"/>
    <row r="19" spans="2:37" ht="13.5" customHeight="1" x14ac:dyDescent="0.2"/>
    <row r="20" spans="2:37" ht="13.5" customHeight="1" x14ac:dyDescent="0.2"/>
    <row r="21" spans="2:37" ht="13.5" customHeight="1" x14ac:dyDescent="0.2"/>
    <row r="22" spans="2:37" ht="13.5" customHeight="1" x14ac:dyDescent="0.2">
      <c r="B22" s="296" t="s">
        <v>888</v>
      </c>
      <c r="C22" s="293"/>
      <c r="D22" s="294"/>
      <c r="E22" s="294"/>
      <c r="F22" s="294"/>
      <c r="G22" s="294"/>
      <c r="H22" s="294"/>
      <c r="I22" s="294"/>
      <c r="J22" s="294"/>
      <c r="K22" s="294"/>
      <c r="L22" s="294"/>
      <c r="M22" s="294"/>
      <c r="N22" s="294"/>
      <c r="O22" s="294"/>
      <c r="P22" s="294"/>
      <c r="Q22" s="294"/>
      <c r="R22" s="297"/>
      <c r="S22" s="297"/>
      <c r="T22" s="297"/>
      <c r="U22" s="297"/>
      <c r="V22" s="297"/>
      <c r="W22" s="297"/>
      <c r="X22" s="297"/>
      <c r="Y22" s="297"/>
      <c r="Z22" s="297"/>
      <c r="AA22" s="297"/>
      <c r="AB22" s="297"/>
      <c r="AC22" s="297"/>
      <c r="AD22" s="297"/>
      <c r="AE22" s="297"/>
      <c r="AF22" s="297"/>
      <c r="AG22" s="297"/>
      <c r="AH22" s="297"/>
      <c r="AI22" s="297"/>
      <c r="AJ22" s="297"/>
      <c r="AK22" s="297"/>
    </row>
    <row r="23" spans="2:37" ht="13.5" customHeight="1" x14ac:dyDescent="0.2">
      <c r="B23" s="295" t="s">
        <v>889</v>
      </c>
      <c r="C23" s="295"/>
      <c r="D23" s="295"/>
      <c r="E23" s="295"/>
      <c r="F23" s="295"/>
      <c r="G23" s="295"/>
      <c r="H23" s="295"/>
      <c r="I23" s="295"/>
      <c r="J23" s="295"/>
      <c r="K23" s="295"/>
      <c r="L23" s="295"/>
      <c r="M23" s="295"/>
      <c r="N23" s="295"/>
      <c r="O23" s="295"/>
      <c r="P23" s="295"/>
      <c r="Q23" s="295"/>
    </row>
    <row r="24" spans="2:37" ht="13.5" customHeight="1" x14ac:dyDescent="0.2">
      <c r="C24" s="295"/>
      <c r="D24" s="295"/>
      <c r="E24" s="295"/>
      <c r="F24" s="295"/>
      <c r="G24" s="295"/>
      <c r="H24" s="295"/>
      <c r="I24" s="295"/>
      <c r="J24" s="295"/>
      <c r="K24" s="295"/>
      <c r="L24" s="295"/>
      <c r="M24" s="295"/>
      <c r="N24" s="295"/>
      <c r="O24" s="295"/>
      <c r="P24" s="295"/>
      <c r="Q24" s="295"/>
    </row>
    <row r="25" spans="2:37" ht="13.5" customHeight="1" x14ac:dyDescent="0.2">
      <c r="C25" s="295"/>
      <c r="D25" s="288" t="s">
        <v>1395</v>
      </c>
      <c r="E25" s="295"/>
      <c r="F25" s="295"/>
      <c r="G25" s="295"/>
      <c r="H25" s="295"/>
      <c r="I25" s="295"/>
      <c r="J25" s="295"/>
      <c r="K25" s="295"/>
      <c r="L25" s="295"/>
      <c r="M25" s="295"/>
      <c r="N25" s="295"/>
      <c r="O25" s="295"/>
      <c r="P25" s="295"/>
      <c r="Q25" s="295"/>
    </row>
    <row r="26" spans="2:37" ht="13.5" customHeight="1" x14ac:dyDescent="0.2">
      <c r="C26" s="295"/>
      <c r="D26" s="295"/>
      <c r="E26" s="295"/>
      <c r="F26" s="295"/>
      <c r="G26" s="295"/>
      <c r="H26" s="295"/>
      <c r="I26" s="295"/>
      <c r="J26" s="295"/>
      <c r="K26" s="295"/>
      <c r="L26" s="295"/>
      <c r="M26" s="295"/>
      <c r="N26" s="295"/>
      <c r="O26" s="295"/>
      <c r="P26" s="295"/>
      <c r="Q26" s="295"/>
    </row>
    <row r="27" spans="2:37" ht="13.5" customHeight="1" x14ac:dyDescent="0.2">
      <c r="C27" s="295"/>
      <c r="D27" s="288" t="s">
        <v>886</v>
      </c>
      <c r="E27" s="295"/>
      <c r="F27" s="295"/>
      <c r="G27" s="295"/>
      <c r="H27" s="295"/>
      <c r="I27" s="295"/>
      <c r="J27" s="295"/>
      <c r="K27" s="295"/>
      <c r="L27" s="295"/>
      <c r="M27" s="295"/>
      <c r="N27" s="295"/>
      <c r="O27" s="295"/>
      <c r="P27" s="295"/>
      <c r="Q27" s="295"/>
    </row>
    <row r="28" spans="2:37" ht="13.5" customHeight="1" x14ac:dyDescent="0.2">
      <c r="C28" s="295"/>
      <c r="D28" s="288"/>
      <c r="E28" s="295" t="s">
        <v>887</v>
      </c>
      <c r="F28" s="295"/>
      <c r="G28" s="295"/>
      <c r="H28" s="295"/>
      <c r="I28" s="295"/>
      <c r="J28" s="295"/>
      <c r="K28" s="295"/>
      <c r="L28" s="295"/>
      <c r="M28" s="295"/>
      <c r="N28" s="295"/>
      <c r="O28" s="295"/>
      <c r="P28" s="295"/>
      <c r="Q28" s="295"/>
    </row>
    <row r="29" spans="2:37" ht="13.5" customHeight="1" x14ac:dyDescent="0.2"/>
    <row r="30" spans="2:37" ht="13.5" customHeight="1" x14ac:dyDescent="0.2"/>
    <row r="31" spans="2:37" ht="13.5" customHeight="1" x14ac:dyDescent="0.2"/>
    <row r="32" spans="2:37" ht="13.5" customHeight="1" x14ac:dyDescent="0.2"/>
    <row r="33" spans="4:8" ht="13.5" customHeight="1" x14ac:dyDescent="0.2"/>
    <row r="34" spans="4:8" ht="13.5" customHeight="1" x14ac:dyDescent="0.2"/>
    <row r="35" spans="4:8" ht="13.5" customHeight="1" x14ac:dyDescent="0.2"/>
    <row r="36" spans="4:8" ht="13.5" customHeight="1" x14ac:dyDescent="0.2"/>
    <row r="37" spans="4:8" ht="13.5" customHeight="1" x14ac:dyDescent="0.2"/>
    <row r="38" spans="4:8" ht="13.5" customHeight="1" x14ac:dyDescent="0.2"/>
    <row r="39" spans="4:8" ht="13.5" customHeight="1" x14ac:dyDescent="0.2"/>
    <row r="40" spans="4:8" ht="13.5" customHeight="1" x14ac:dyDescent="0.2"/>
    <row r="41" spans="4:8" ht="13.5" customHeight="1" x14ac:dyDescent="0.2"/>
    <row r="42" spans="4:8" ht="13.5" customHeight="1" x14ac:dyDescent="0.2"/>
    <row r="43" spans="4:8" ht="13.5" customHeight="1" x14ac:dyDescent="0.2"/>
    <row r="44" spans="4:8" ht="13.5" customHeight="1" x14ac:dyDescent="0.2"/>
    <row r="45" spans="4:8" ht="13.5" customHeight="1" x14ac:dyDescent="0.2">
      <c r="D45" s="288" t="s">
        <v>890</v>
      </c>
      <c r="E45" s="295"/>
      <c r="F45" s="295"/>
      <c r="G45" s="295"/>
      <c r="H45" s="295"/>
    </row>
    <row r="46" spans="4:8" ht="13.5" customHeight="1" x14ac:dyDescent="0.2">
      <c r="D46" s="288"/>
      <c r="E46" s="295" t="s">
        <v>891</v>
      </c>
      <c r="F46" s="295"/>
      <c r="G46" s="295"/>
      <c r="H46" s="295"/>
    </row>
    <row r="47" spans="4:8" ht="13.5" customHeight="1" x14ac:dyDescent="0.2"/>
    <row r="48" spans="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spans="4:7" ht="13.5" customHeight="1" x14ac:dyDescent="0.2"/>
    <row r="146" spans="4:7" ht="13.5" customHeight="1" x14ac:dyDescent="0.2"/>
    <row r="147" spans="4:7" ht="13.5" customHeight="1" x14ac:dyDescent="0.2"/>
    <row r="148" spans="4:7" ht="13.5" customHeight="1" x14ac:dyDescent="0.2"/>
    <row r="149" spans="4:7" ht="13.5" customHeight="1" x14ac:dyDescent="0.2"/>
    <row r="150" spans="4:7" ht="13.5" customHeight="1" x14ac:dyDescent="0.2"/>
    <row r="151" spans="4:7" ht="13.5" customHeight="1" x14ac:dyDescent="0.2"/>
    <row r="152" spans="4:7" ht="13.5" customHeight="1" x14ac:dyDescent="0.2"/>
    <row r="153" spans="4:7" ht="69.599999999999994" customHeight="1" x14ac:dyDescent="0.2"/>
    <row r="154" spans="4:7" ht="13.5" customHeight="1" x14ac:dyDescent="0.2">
      <c r="D154" s="288" t="s">
        <v>893</v>
      </c>
      <c r="E154" s="295"/>
      <c r="F154" s="295"/>
      <c r="G154" s="295"/>
    </row>
    <row r="155" spans="4:7" ht="13.5" customHeight="1" x14ac:dyDescent="0.2">
      <c r="D155" s="295"/>
      <c r="E155" s="295" t="s">
        <v>892</v>
      </c>
      <c r="F155" s="295"/>
      <c r="G155" s="295"/>
    </row>
    <row r="156" spans="4:7" ht="13.5" customHeight="1" x14ac:dyDescent="0.2"/>
    <row r="157" spans="4:7" ht="13.5" customHeight="1" x14ac:dyDescent="0.2"/>
    <row r="158" spans="4:7" ht="13.5" customHeight="1" x14ac:dyDescent="0.2"/>
    <row r="159" spans="4:7" ht="13.5" customHeight="1" x14ac:dyDescent="0.2"/>
    <row r="160" spans="4:7"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spans="2:37" ht="13.5" customHeight="1" x14ac:dyDescent="0.2"/>
    <row r="210" spans="2:37" ht="13.5" customHeight="1" x14ac:dyDescent="0.2"/>
    <row r="211" spans="2:37" ht="13.5" customHeight="1" x14ac:dyDescent="0.2"/>
    <row r="212" spans="2:37" ht="13.5" customHeight="1" x14ac:dyDescent="0.2"/>
    <row r="213" spans="2:37" ht="13.5" customHeight="1" x14ac:dyDescent="0.2"/>
    <row r="214" spans="2:37" ht="247.8" customHeight="1" x14ac:dyDescent="0.2"/>
    <row r="215" spans="2:37" ht="13.5" customHeight="1" x14ac:dyDescent="0.2">
      <c r="B215" s="290" t="s">
        <v>895</v>
      </c>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2"/>
    </row>
    <row r="216" spans="2:37" ht="13.5" customHeight="1" x14ac:dyDescent="0.2">
      <c r="B216" s="169" t="s">
        <v>881</v>
      </c>
    </row>
    <row r="217" spans="2:37" ht="13.5" customHeight="1" x14ac:dyDescent="0.2">
      <c r="B217" s="169" t="s">
        <v>898</v>
      </c>
    </row>
    <row r="218" spans="2:37" ht="13.5" customHeight="1" x14ac:dyDescent="0.2">
      <c r="B218" s="170" t="s">
        <v>882</v>
      </c>
      <c r="C218" s="172"/>
      <c r="D218" s="172"/>
      <c r="E218" s="172"/>
      <c r="F218" s="172"/>
      <c r="G218" s="172"/>
      <c r="H218" s="172"/>
      <c r="I218" s="172"/>
      <c r="J218" s="172"/>
      <c r="K218" s="172"/>
      <c r="L218" s="172"/>
      <c r="M218" s="172"/>
      <c r="N218" s="170"/>
      <c r="O218" s="170"/>
      <c r="P218" s="170"/>
      <c r="Q218" s="170"/>
      <c r="R218" s="170"/>
      <c r="S218" s="170"/>
      <c r="T218" s="170"/>
      <c r="U218" s="170"/>
      <c r="V218" s="170"/>
      <c r="W218" s="170"/>
      <c r="X218" s="170"/>
      <c r="Y218" s="170"/>
      <c r="Z218" s="170"/>
      <c r="AA218" s="170"/>
      <c r="AB218" s="170"/>
      <c r="AC218" s="170"/>
      <c r="AD218" s="170"/>
      <c r="AE218" s="170"/>
      <c r="AF218" s="170"/>
      <c r="AG218" s="170"/>
      <c r="AH218" s="170"/>
      <c r="AK218" s="170"/>
    </row>
    <row r="219" spans="2:37" ht="13.5" customHeight="1" x14ac:dyDescent="0.2">
      <c r="B219" s="170"/>
      <c r="C219" s="172"/>
      <c r="D219" s="172"/>
      <c r="E219" s="172"/>
      <c r="F219" s="172"/>
      <c r="G219" s="172"/>
      <c r="H219" s="172"/>
      <c r="I219" s="172"/>
      <c r="J219" s="172"/>
      <c r="K219" s="172"/>
      <c r="L219" s="172"/>
      <c r="M219" s="172"/>
      <c r="N219" s="170"/>
      <c r="O219" s="170"/>
      <c r="P219" s="170"/>
      <c r="Q219" s="170"/>
      <c r="R219" s="170"/>
      <c r="S219" s="170"/>
      <c r="T219" s="170"/>
      <c r="U219" s="170"/>
      <c r="V219" s="170"/>
      <c r="W219" s="170"/>
      <c r="X219" s="170"/>
      <c r="Y219" s="170"/>
      <c r="Z219" s="170"/>
      <c r="AA219" s="170"/>
      <c r="AB219" s="170"/>
      <c r="AC219" s="170"/>
      <c r="AD219" s="170"/>
      <c r="AE219" s="170"/>
      <c r="AF219" s="170"/>
      <c r="AG219" s="170"/>
      <c r="AH219" s="170"/>
      <c r="AK219" s="170"/>
    </row>
    <row r="220" spans="2:37" ht="13.5" customHeight="1" x14ac:dyDescent="0.2">
      <c r="B220" s="170"/>
      <c r="C220" s="288" t="s">
        <v>894</v>
      </c>
      <c r="N220" s="170"/>
      <c r="O220" s="170"/>
      <c r="P220" s="170"/>
      <c r="Q220" s="170"/>
      <c r="R220" s="170"/>
      <c r="S220" s="170"/>
      <c r="T220" s="170"/>
      <c r="U220" s="170"/>
      <c r="V220" s="170"/>
      <c r="W220" s="170"/>
      <c r="X220" s="170"/>
      <c r="Y220" s="170"/>
      <c r="Z220" s="170"/>
      <c r="AA220" s="170"/>
      <c r="AB220" s="170"/>
      <c r="AC220" s="170"/>
      <c r="AD220" s="170"/>
      <c r="AE220" s="170"/>
      <c r="AF220" s="170"/>
      <c r="AG220" s="170"/>
      <c r="AH220" s="170"/>
      <c r="AK220" s="170"/>
    </row>
    <row r="221" spans="2:37" ht="13.5" customHeight="1" x14ac:dyDescent="0.2"/>
    <row r="222" spans="2:37" ht="13.5" customHeight="1" x14ac:dyDescent="0.2"/>
    <row r="223" spans="2:37" ht="13.5" customHeight="1" x14ac:dyDescent="0.2"/>
    <row r="224" spans="2:37" ht="13.5" customHeight="1" x14ac:dyDescent="0.2"/>
    <row r="225" spans="2:37" ht="13.5" customHeight="1" x14ac:dyDescent="0.2"/>
    <row r="226" spans="2:37" ht="13.5" customHeight="1" x14ac:dyDescent="0.2"/>
    <row r="227" spans="2:37" ht="13.5" customHeight="1" x14ac:dyDescent="0.2"/>
    <row r="228" spans="2:37" ht="13.5" customHeight="1" x14ac:dyDescent="0.2"/>
    <row r="229" spans="2:37" ht="13.5" customHeight="1" x14ac:dyDescent="0.2"/>
    <row r="230" spans="2:37" ht="13.5" customHeight="1" x14ac:dyDescent="0.2"/>
    <row r="231" spans="2:37" ht="13.5" customHeight="1" x14ac:dyDescent="0.2"/>
    <row r="232" spans="2:37" ht="13.5" customHeight="1" x14ac:dyDescent="0.2">
      <c r="C232" s="170" t="s">
        <v>883</v>
      </c>
      <c r="D232" s="170"/>
      <c r="E232" s="170"/>
      <c r="F232" s="170"/>
      <c r="G232" s="170"/>
      <c r="H232" s="170"/>
      <c r="I232" s="170"/>
      <c r="J232" s="170"/>
      <c r="K232" s="170"/>
      <c r="L232" s="170"/>
      <c r="M232" s="170"/>
    </row>
    <row r="233" spans="2:37" ht="13.5" customHeight="1" x14ac:dyDescent="0.2">
      <c r="B233" s="169" t="s">
        <v>884</v>
      </c>
    </row>
    <row r="234" spans="2:37" ht="13.5" customHeight="1" x14ac:dyDescent="0.2"/>
    <row r="235" spans="2:37" ht="13.5" customHeight="1" x14ac:dyDescent="0.2"/>
    <row r="236" spans="2:37" ht="13.5" customHeight="1" x14ac:dyDescent="0.2">
      <c r="B236" s="290" t="s">
        <v>896</v>
      </c>
      <c r="C236" s="291"/>
      <c r="D236" s="291"/>
      <c r="E236" s="291"/>
      <c r="F236" s="291"/>
      <c r="G236" s="291"/>
      <c r="H236" s="291"/>
      <c r="I236" s="291"/>
      <c r="J236" s="291"/>
      <c r="K236" s="291"/>
      <c r="L236" s="291"/>
      <c r="M236" s="291"/>
      <c r="N236" s="291"/>
      <c r="O236" s="291"/>
      <c r="P236" s="291"/>
      <c r="Q236" s="291"/>
      <c r="R236" s="291"/>
      <c r="S236" s="291"/>
      <c r="T236" s="291"/>
      <c r="U236" s="291"/>
      <c r="V236" s="291"/>
      <c r="W236" s="291"/>
      <c r="X236" s="291"/>
      <c r="Y236" s="291"/>
      <c r="Z236" s="291"/>
      <c r="AA236" s="291"/>
      <c r="AB236" s="291"/>
      <c r="AC236" s="291"/>
      <c r="AD236" s="291"/>
      <c r="AE236" s="291"/>
      <c r="AF236" s="291"/>
      <c r="AG236" s="291"/>
      <c r="AH236" s="291"/>
      <c r="AI236" s="291"/>
      <c r="AJ236" s="291"/>
      <c r="AK236" s="292"/>
    </row>
    <row r="237" spans="2:37" ht="13.5" customHeight="1" x14ac:dyDescent="0.2">
      <c r="C237" s="169" t="s">
        <v>899</v>
      </c>
    </row>
    <row r="238" spans="2:37" ht="13.5" customHeight="1" x14ac:dyDescent="0.2"/>
    <row r="239" spans="2:37" ht="13.5" customHeight="1" x14ac:dyDescent="0.2"/>
    <row r="240" spans="2:37" ht="13.5" customHeight="1" x14ac:dyDescent="0.2"/>
    <row r="241" spans="2:37" ht="13.5" customHeight="1" x14ac:dyDescent="0.2"/>
    <row r="242" spans="2:37" ht="13.5" customHeight="1" x14ac:dyDescent="0.2"/>
    <row r="243" spans="2:37" ht="13.5" customHeight="1" x14ac:dyDescent="0.2"/>
    <row r="244" spans="2:37" ht="13.5" customHeight="1" x14ac:dyDescent="0.2"/>
    <row r="245" spans="2:37" ht="13.5" customHeight="1" x14ac:dyDescent="0.2"/>
    <row r="246" spans="2:37" ht="13.5" customHeight="1" x14ac:dyDescent="0.2"/>
    <row r="247" spans="2:37" ht="13.5" customHeight="1" x14ac:dyDescent="0.2"/>
    <row r="248" spans="2:37" ht="13.5" customHeight="1" x14ac:dyDescent="0.2"/>
    <row r="249" spans="2:37" ht="13.5" customHeight="1" x14ac:dyDescent="0.2"/>
    <row r="250" spans="2:37" ht="13.5" customHeight="1" x14ac:dyDescent="0.2"/>
    <row r="251" spans="2:37" ht="13.5" customHeight="1" x14ac:dyDescent="0.2"/>
    <row r="252" spans="2:37" ht="13.5" customHeight="1" x14ac:dyDescent="0.2"/>
    <row r="253" spans="2:37" ht="13.5" customHeight="1" x14ac:dyDescent="0.2"/>
    <row r="254" spans="2:37" ht="13.5" customHeight="1" x14ac:dyDescent="0.2"/>
    <row r="255" spans="2:37" ht="36" customHeight="1" x14ac:dyDescent="0.2"/>
    <row r="256" spans="2:37" ht="13.5" customHeight="1" x14ac:dyDescent="0.2">
      <c r="B256" s="290" t="s">
        <v>897</v>
      </c>
      <c r="C256" s="291"/>
      <c r="D256" s="291"/>
      <c r="E256" s="291"/>
      <c r="F256" s="291"/>
      <c r="G256" s="291"/>
      <c r="H256" s="291"/>
      <c r="I256" s="291"/>
      <c r="J256" s="291"/>
      <c r="K256" s="291"/>
      <c r="L256" s="291"/>
      <c r="M256" s="291"/>
      <c r="N256" s="291"/>
      <c r="O256" s="291"/>
      <c r="P256" s="291"/>
      <c r="Q256" s="291"/>
      <c r="R256" s="291"/>
      <c r="S256" s="291"/>
      <c r="T256" s="291"/>
      <c r="U256" s="291"/>
      <c r="V256" s="291"/>
      <c r="W256" s="291"/>
      <c r="X256" s="291"/>
      <c r="Y256" s="291"/>
      <c r="Z256" s="291"/>
      <c r="AA256" s="291"/>
      <c r="AB256" s="291"/>
      <c r="AC256" s="291"/>
      <c r="AD256" s="291"/>
      <c r="AE256" s="291"/>
      <c r="AF256" s="291"/>
      <c r="AG256" s="291"/>
      <c r="AH256" s="291"/>
      <c r="AI256" s="291"/>
      <c r="AJ256" s="291"/>
      <c r="AK256" s="292"/>
    </row>
    <row r="257" spans="3:3" ht="13.5" customHeight="1" x14ac:dyDescent="0.2">
      <c r="C257" s="169" t="s">
        <v>900</v>
      </c>
    </row>
    <row r="258" spans="3:3" ht="13.5" customHeight="1" x14ac:dyDescent="0.2"/>
    <row r="259" spans="3:3" ht="13.5" customHeight="1" x14ac:dyDescent="0.2"/>
    <row r="260" spans="3:3" ht="13.5" customHeight="1" x14ac:dyDescent="0.2"/>
    <row r="261" spans="3:3" ht="13.5" customHeight="1" x14ac:dyDescent="0.2"/>
    <row r="262" spans="3:3" ht="13.5" customHeight="1" x14ac:dyDescent="0.2"/>
    <row r="263" spans="3:3" ht="13.5" customHeight="1" x14ac:dyDescent="0.2"/>
    <row r="264" spans="3:3" ht="13.5" customHeight="1" x14ac:dyDescent="0.2"/>
    <row r="265" spans="3:3" ht="13.5" customHeight="1" x14ac:dyDescent="0.2"/>
    <row r="266" spans="3:3" ht="13.5" customHeight="1" x14ac:dyDescent="0.2"/>
    <row r="267" spans="3:3" ht="13.5" customHeight="1" x14ac:dyDescent="0.2"/>
    <row r="268" spans="3:3" ht="13.5" customHeight="1" x14ac:dyDescent="0.2"/>
    <row r="269" spans="3:3" ht="13.5" customHeight="1" x14ac:dyDescent="0.2"/>
    <row r="270" spans="3:3" ht="13.5" customHeight="1" x14ac:dyDescent="0.2"/>
    <row r="271" spans="3:3" ht="13.5" customHeight="1" x14ac:dyDescent="0.2"/>
    <row r="272" spans="3:3"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sheetData>
  <sheetProtection formatCells="0" formatColumns="0" formatRows="0"/>
  <phoneticPr fontId="8"/>
  <pageMargins left="0.51181102362204722" right="0.31496062992125984" top="0.55118110236220474" bottom="0.35433070866141736" header="0.31496062992125984" footer="0.31496062992125984"/>
  <pageSetup paperSize="9" scale="8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05BF5-CE3E-4203-84EC-CBB2A2B9C58B}">
  <sheetPr>
    <tabColor theme="8" tint="0.39997558519241921"/>
  </sheetPr>
  <dimension ref="B1:L481"/>
  <sheetViews>
    <sheetView showGridLines="0" workbookViewId="0">
      <pane xSplit="5" ySplit="8" topLeftCell="F9" activePane="bottomRight" state="frozen"/>
      <selection pane="topRight" activeCell="F1" sqref="F1"/>
      <selection pane="bottomLeft" activeCell="A9" sqref="A9"/>
      <selection pane="bottomRight" activeCell="H32" sqref="H32"/>
    </sheetView>
  </sheetViews>
  <sheetFormatPr defaultRowHeight="13.2" x14ac:dyDescent="0.2"/>
  <cols>
    <col min="1" max="1" width="2.88671875" customWidth="1"/>
    <col min="2" max="2" width="4.44140625" customWidth="1"/>
    <col min="3" max="3" width="19.5546875" customWidth="1"/>
    <col min="4" max="4" width="5.44140625" customWidth="1"/>
    <col min="5" max="5" width="30.6640625" customWidth="1"/>
    <col min="7" max="7" width="30" bestFit="1" customWidth="1"/>
    <col min="8" max="8" width="40.77734375" customWidth="1"/>
  </cols>
  <sheetData>
    <row r="1" spans="2:12" s="166" customFormat="1" ht="13.5" customHeight="1" x14ac:dyDescent="0.2">
      <c r="I1" s="167"/>
      <c r="J1" s="168"/>
    </row>
    <row r="2" spans="2:12" s="166" customFormat="1" ht="13.5" customHeight="1" x14ac:dyDescent="0.2">
      <c r="I2" s="167"/>
      <c r="J2" s="168"/>
    </row>
    <row r="3" spans="2:12" s="166" customFormat="1" ht="13.5" customHeight="1" x14ac:dyDescent="0.2">
      <c r="I3" s="167"/>
      <c r="J3" s="168"/>
    </row>
    <row r="4" spans="2:12" s="161" customFormat="1" ht="13.2" customHeight="1" x14ac:dyDescent="0.15">
      <c r="G4" s="162" t="s">
        <v>803</v>
      </c>
      <c r="J4" s="163"/>
      <c r="K4" s="164"/>
      <c r="L4" s="165"/>
    </row>
    <row r="5" spans="2:12" s="161" customFormat="1" ht="13.2" customHeight="1" x14ac:dyDescent="0.15">
      <c r="G5" s="162" t="s">
        <v>804</v>
      </c>
      <c r="J5" s="163"/>
      <c r="K5" s="164"/>
      <c r="L5" s="165"/>
    </row>
    <row r="6" spans="2:12" s="161" customFormat="1" ht="13.2" customHeight="1" x14ac:dyDescent="0.15">
      <c r="G6" s="162" t="s">
        <v>805</v>
      </c>
      <c r="J6" s="163"/>
      <c r="K6" s="164"/>
      <c r="L6" s="165"/>
    </row>
    <row r="8" spans="2:12" ht="20.399999999999999" customHeight="1" x14ac:dyDescent="0.2">
      <c r="B8" s="564" t="s">
        <v>966</v>
      </c>
      <c r="C8" s="565"/>
      <c r="D8" s="564" t="s">
        <v>978</v>
      </c>
      <c r="E8" s="565"/>
      <c r="F8" s="564" t="s">
        <v>990</v>
      </c>
      <c r="G8" s="565"/>
      <c r="H8" s="435" t="s">
        <v>806</v>
      </c>
    </row>
    <row r="9" spans="2:12" x14ac:dyDescent="0.2">
      <c r="B9" s="397" t="s">
        <v>12</v>
      </c>
      <c r="C9" s="382" t="s">
        <v>967</v>
      </c>
      <c r="D9" s="436" t="s">
        <v>230</v>
      </c>
      <c r="E9" s="437" t="s">
        <v>225</v>
      </c>
      <c r="F9" s="381" t="s">
        <v>226</v>
      </c>
      <c r="G9" s="400" t="s">
        <v>224</v>
      </c>
      <c r="H9" s="419" t="s">
        <v>1011</v>
      </c>
    </row>
    <row r="10" spans="2:12" x14ac:dyDescent="0.2">
      <c r="B10" s="388"/>
      <c r="C10" s="384"/>
      <c r="D10" s="438"/>
      <c r="E10" s="439"/>
      <c r="F10" s="383"/>
      <c r="G10" s="406"/>
      <c r="H10" s="420" t="s">
        <v>1012</v>
      </c>
    </row>
    <row r="11" spans="2:12" x14ac:dyDescent="0.2">
      <c r="B11" s="388"/>
      <c r="C11" s="384"/>
      <c r="D11" s="438"/>
      <c r="E11" s="439"/>
      <c r="F11" s="383"/>
      <c r="G11" s="406"/>
      <c r="H11" s="421" t="s">
        <v>1013</v>
      </c>
    </row>
    <row r="12" spans="2:12" x14ac:dyDescent="0.2">
      <c r="B12" s="388"/>
      <c r="C12" s="384"/>
      <c r="D12" s="438"/>
      <c r="E12" s="439"/>
      <c r="F12" s="383"/>
      <c r="G12" s="406"/>
      <c r="H12" s="420" t="s">
        <v>1014</v>
      </c>
    </row>
    <row r="13" spans="2:12" x14ac:dyDescent="0.2">
      <c r="B13" s="388"/>
      <c r="C13" s="384"/>
      <c r="D13" s="438"/>
      <c r="E13" s="439"/>
      <c r="F13" s="381" t="s">
        <v>228</v>
      </c>
      <c r="G13" s="400" t="s">
        <v>229</v>
      </c>
      <c r="H13" s="419" t="s">
        <v>1015</v>
      </c>
    </row>
    <row r="14" spans="2:12" x14ac:dyDescent="0.2">
      <c r="B14" s="388"/>
      <c r="C14" s="384"/>
      <c r="D14" s="438"/>
      <c r="E14" s="439"/>
      <c r="F14" s="383"/>
      <c r="G14" s="406"/>
      <c r="H14" s="422" t="s">
        <v>1016</v>
      </c>
    </row>
    <row r="15" spans="2:12" x14ac:dyDescent="0.2">
      <c r="B15" s="388"/>
      <c r="C15" s="384"/>
      <c r="D15" s="438"/>
      <c r="E15" s="439"/>
      <c r="F15" s="381" t="s">
        <v>231</v>
      </c>
      <c r="G15" s="400" t="s">
        <v>232</v>
      </c>
      <c r="H15" s="419" t="s">
        <v>232</v>
      </c>
    </row>
    <row r="16" spans="2:12" x14ac:dyDescent="0.2">
      <c r="B16" s="388"/>
      <c r="C16" s="384"/>
      <c r="D16" s="438"/>
      <c r="E16" s="439"/>
      <c r="F16" s="394" t="s">
        <v>233</v>
      </c>
      <c r="G16" s="407" t="s">
        <v>234</v>
      </c>
      <c r="H16" s="419" t="s">
        <v>234</v>
      </c>
    </row>
    <row r="17" spans="2:8" x14ac:dyDescent="0.2">
      <c r="B17" s="388"/>
      <c r="C17" s="384"/>
      <c r="D17" s="438"/>
      <c r="E17" s="439"/>
      <c r="F17" s="383" t="s">
        <v>235</v>
      </c>
      <c r="G17" s="406" t="s">
        <v>236</v>
      </c>
      <c r="H17" s="423" t="s">
        <v>1017</v>
      </c>
    </row>
    <row r="18" spans="2:8" x14ac:dyDescent="0.2">
      <c r="B18" s="388"/>
      <c r="C18" s="384"/>
      <c r="D18" s="438"/>
      <c r="E18" s="439"/>
      <c r="F18" s="383"/>
      <c r="G18" s="406"/>
      <c r="H18" s="422" t="s">
        <v>1018</v>
      </c>
    </row>
    <row r="19" spans="2:8" x14ac:dyDescent="0.2">
      <c r="B19" s="388"/>
      <c r="C19" s="384"/>
      <c r="D19" s="438"/>
      <c r="E19" s="439"/>
      <c r="F19" s="383"/>
      <c r="G19" s="406"/>
      <c r="H19" s="424" t="s">
        <v>1019</v>
      </c>
    </row>
    <row r="20" spans="2:8" x14ac:dyDescent="0.2">
      <c r="B20" s="388"/>
      <c r="C20" s="384"/>
      <c r="D20" s="438"/>
      <c r="E20" s="439"/>
      <c r="F20" s="381" t="s">
        <v>237</v>
      </c>
      <c r="G20" s="400" t="s">
        <v>238</v>
      </c>
      <c r="H20" s="421" t="s">
        <v>1020</v>
      </c>
    </row>
    <row r="21" spans="2:8" x14ac:dyDescent="0.2">
      <c r="B21" s="388"/>
      <c r="C21" s="384"/>
      <c r="D21" s="438"/>
      <c r="E21" s="439"/>
      <c r="F21" s="383"/>
      <c r="G21" s="406"/>
      <c r="H21" s="425" t="s">
        <v>1021</v>
      </c>
    </row>
    <row r="22" spans="2:8" x14ac:dyDescent="0.2">
      <c r="B22" s="388"/>
      <c r="C22" s="384"/>
      <c r="D22" s="438"/>
      <c r="E22" s="439"/>
      <c r="F22" s="383"/>
      <c r="G22" s="406"/>
      <c r="H22" s="425" t="s">
        <v>1022</v>
      </c>
    </row>
    <row r="23" spans="2:8" x14ac:dyDescent="0.2">
      <c r="B23" s="388"/>
      <c r="C23" s="384"/>
      <c r="D23" s="438"/>
      <c r="E23" s="439"/>
      <c r="F23" s="383"/>
      <c r="G23" s="406"/>
      <c r="H23" s="422" t="s">
        <v>1023</v>
      </c>
    </row>
    <row r="24" spans="2:8" x14ac:dyDescent="0.2">
      <c r="B24" s="388"/>
      <c r="C24" s="384"/>
      <c r="D24" s="438"/>
      <c r="E24" s="439"/>
      <c r="F24" s="383"/>
      <c r="G24" s="406"/>
      <c r="H24" s="420" t="s">
        <v>1024</v>
      </c>
    </row>
    <row r="25" spans="2:8" x14ac:dyDescent="0.2">
      <c r="B25" s="388"/>
      <c r="C25" s="384"/>
      <c r="D25" s="438"/>
      <c r="E25" s="439"/>
      <c r="F25" s="383"/>
      <c r="G25" s="406"/>
      <c r="H25" s="420" t="s">
        <v>1025</v>
      </c>
    </row>
    <row r="26" spans="2:8" x14ac:dyDescent="0.2">
      <c r="B26" s="388"/>
      <c r="C26" s="384"/>
      <c r="D26" s="438"/>
      <c r="E26" s="439"/>
      <c r="F26" s="383"/>
      <c r="G26" s="406"/>
      <c r="H26" s="420" t="s">
        <v>1026</v>
      </c>
    </row>
    <row r="27" spans="2:8" x14ac:dyDescent="0.2">
      <c r="B27" s="388"/>
      <c r="C27" s="384"/>
      <c r="D27" s="438"/>
      <c r="E27" s="439"/>
      <c r="F27" s="385"/>
      <c r="G27" s="408"/>
      <c r="H27" s="426" t="s">
        <v>1027</v>
      </c>
    </row>
    <row r="28" spans="2:8" x14ac:dyDescent="0.2">
      <c r="B28" s="388"/>
      <c r="C28" s="384"/>
      <c r="D28" s="436" t="s">
        <v>227</v>
      </c>
      <c r="E28" s="437" t="s">
        <v>240</v>
      </c>
      <c r="F28" s="381" t="s">
        <v>239</v>
      </c>
      <c r="G28" s="400" t="s">
        <v>240</v>
      </c>
      <c r="H28" s="419" t="s">
        <v>1028</v>
      </c>
    </row>
    <row r="29" spans="2:8" x14ac:dyDescent="0.2">
      <c r="B29" s="388"/>
      <c r="C29" s="384"/>
      <c r="D29" s="438"/>
      <c r="E29" s="439"/>
      <c r="F29" s="383"/>
      <c r="G29" s="406"/>
      <c r="H29" s="420" t="s">
        <v>1029</v>
      </c>
    </row>
    <row r="30" spans="2:8" x14ac:dyDescent="0.2">
      <c r="B30" s="388"/>
      <c r="C30" s="384"/>
      <c r="D30" s="438"/>
      <c r="E30" s="439"/>
      <c r="F30" s="383"/>
      <c r="G30" s="406"/>
      <c r="H30" s="421" t="s">
        <v>1030</v>
      </c>
    </row>
    <row r="31" spans="2:8" x14ac:dyDescent="0.2">
      <c r="B31" s="388"/>
      <c r="C31" s="384"/>
      <c r="D31" s="438"/>
      <c r="E31" s="439"/>
      <c r="F31" s="383"/>
      <c r="G31" s="406"/>
      <c r="H31" s="425" t="s">
        <v>1031</v>
      </c>
    </row>
    <row r="32" spans="2:8" x14ac:dyDescent="0.2">
      <c r="B32" s="388"/>
      <c r="C32" s="384"/>
      <c r="D32" s="438"/>
      <c r="E32" s="439"/>
      <c r="F32" s="383"/>
      <c r="G32" s="406"/>
      <c r="H32" s="425" t="s">
        <v>1032</v>
      </c>
    </row>
    <row r="33" spans="2:8" x14ac:dyDescent="0.2">
      <c r="B33" s="388"/>
      <c r="C33" s="384"/>
      <c r="D33" s="438"/>
      <c r="E33" s="439"/>
      <c r="F33" s="383"/>
      <c r="G33" s="406"/>
      <c r="H33" s="425" t="s">
        <v>1033</v>
      </c>
    </row>
    <row r="34" spans="2:8" x14ac:dyDescent="0.2">
      <c r="B34" s="388"/>
      <c r="C34" s="384"/>
      <c r="D34" s="438"/>
      <c r="E34" s="439"/>
      <c r="F34" s="383"/>
      <c r="G34" s="406"/>
      <c r="H34" s="425" t="s">
        <v>1034</v>
      </c>
    </row>
    <row r="35" spans="2:8" x14ac:dyDescent="0.2">
      <c r="B35" s="388"/>
      <c r="C35" s="384"/>
      <c r="D35" s="440"/>
      <c r="E35" s="441"/>
      <c r="F35" s="385"/>
      <c r="G35" s="408"/>
      <c r="H35" s="424" t="s">
        <v>1035</v>
      </c>
    </row>
    <row r="36" spans="2:8" x14ac:dyDescent="0.2">
      <c r="B36" s="388"/>
      <c r="C36" s="384"/>
      <c r="D36" s="436" t="s">
        <v>253</v>
      </c>
      <c r="E36" s="437" t="s">
        <v>242</v>
      </c>
      <c r="F36" s="381" t="s">
        <v>241</v>
      </c>
      <c r="G36" s="400" t="s">
        <v>242</v>
      </c>
      <c r="H36" s="427" t="s">
        <v>1036</v>
      </c>
    </row>
    <row r="37" spans="2:8" x14ac:dyDescent="0.2">
      <c r="B37" s="388"/>
      <c r="C37" s="384"/>
      <c r="D37" s="436" t="s">
        <v>254</v>
      </c>
      <c r="E37" s="437" t="s">
        <v>244</v>
      </c>
      <c r="F37" s="394" t="s">
        <v>658</v>
      </c>
      <c r="G37" s="407" t="s">
        <v>243</v>
      </c>
      <c r="H37" s="405" t="s">
        <v>243</v>
      </c>
    </row>
    <row r="38" spans="2:8" x14ac:dyDescent="0.2">
      <c r="B38" s="388"/>
      <c r="C38" s="384"/>
      <c r="D38" s="438"/>
      <c r="E38" s="439"/>
      <c r="F38" s="383" t="s">
        <v>659</v>
      </c>
      <c r="G38" s="406" t="s">
        <v>245</v>
      </c>
      <c r="H38" s="419" t="s">
        <v>245</v>
      </c>
    </row>
    <row r="39" spans="2:8" x14ac:dyDescent="0.2">
      <c r="B39" s="388"/>
      <c r="C39" s="384"/>
      <c r="D39" s="440"/>
      <c r="E39" s="441"/>
      <c r="F39" s="394" t="s">
        <v>660</v>
      </c>
      <c r="G39" s="407" t="s">
        <v>246</v>
      </c>
      <c r="H39" s="405" t="s">
        <v>1037</v>
      </c>
    </row>
    <row r="40" spans="2:8" x14ac:dyDescent="0.2">
      <c r="B40" s="388"/>
      <c r="C40" s="384"/>
      <c r="D40" s="436" t="s">
        <v>318</v>
      </c>
      <c r="E40" s="437" t="s">
        <v>248</v>
      </c>
      <c r="F40" s="381" t="s">
        <v>661</v>
      </c>
      <c r="G40" s="400" t="s">
        <v>247</v>
      </c>
      <c r="H40" s="420" t="s">
        <v>1038</v>
      </c>
    </row>
    <row r="41" spans="2:8" x14ac:dyDescent="0.2">
      <c r="B41" s="388"/>
      <c r="C41" s="384"/>
      <c r="D41" s="438"/>
      <c r="E41" s="439"/>
      <c r="F41" s="385"/>
      <c r="G41" s="408"/>
      <c r="H41" s="424" t="s">
        <v>1039</v>
      </c>
    </row>
    <row r="42" spans="2:8" x14ac:dyDescent="0.2">
      <c r="B42" s="388"/>
      <c r="C42" s="384"/>
      <c r="D42" s="438"/>
      <c r="E42" s="439"/>
      <c r="F42" s="381" t="s">
        <v>662</v>
      </c>
      <c r="G42" s="400" t="s">
        <v>249</v>
      </c>
      <c r="H42" s="419" t="s">
        <v>1040</v>
      </c>
    </row>
    <row r="43" spans="2:8" x14ac:dyDescent="0.2">
      <c r="B43" s="388"/>
      <c r="C43" s="384"/>
      <c r="D43" s="438"/>
      <c r="E43" s="439"/>
      <c r="F43" s="383"/>
      <c r="G43" s="406"/>
      <c r="H43" s="420" t="s">
        <v>249</v>
      </c>
    </row>
    <row r="44" spans="2:8" x14ac:dyDescent="0.2">
      <c r="B44" s="388"/>
      <c r="C44" s="384"/>
      <c r="D44" s="440"/>
      <c r="E44" s="441"/>
      <c r="F44" s="385"/>
      <c r="G44" s="408"/>
      <c r="H44" s="426" t="s">
        <v>1041</v>
      </c>
    </row>
    <row r="45" spans="2:8" x14ac:dyDescent="0.2">
      <c r="B45" s="397" t="s">
        <v>18</v>
      </c>
      <c r="C45" s="382" t="s">
        <v>663</v>
      </c>
      <c r="D45" s="438" t="s">
        <v>425</v>
      </c>
      <c r="E45" s="439" t="s">
        <v>512</v>
      </c>
      <c r="F45" s="383" t="s">
        <v>250</v>
      </c>
      <c r="G45" s="406" t="s">
        <v>991</v>
      </c>
      <c r="H45" s="419" t="s">
        <v>991</v>
      </c>
    </row>
    <row r="46" spans="2:8" x14ac:dyDescent="0.2">
      <c r="B46" s="388"/>
      <c r="C46" s="384"/>
      <c r="D46" s="438"/>
      <c r="E46" s="439"/>
      <c r="F46" s="383"/>
      <c r="G46" s="406"/>
      <c r="H46" s="420" t="s">
        <v>1042</v>
      </c>
    </row>
    <row r="47" spans="2:8" x14ac:dyDescent="0.2">
      <c r="B47" s="388"/>
      <c r="C47" s="384"/>
      <c r="D47" s="438"/>
      <c r="E47" s="439"/>
      <c r="F47" s="383"/>
      <c r="G47" s="406"/>
      <c r="H47" s="420" t="s">
        <v>1043</v>
      </c>
    </row>
    <row r="48" spans="2:8" x14ac:dyDescent="0.2">
      <c r="B48" s="388"/>
      <c r="C48" s="384"/>
      <c r="D48" s="438"/>
      <c r="E48" s="439"/>
      <c r="F48" s="383"/>
      <c r="G48" s="406"/>
      <c r="H48" s="426" t="s">
        <v>1044</v>
      </c>
    </row>
    <row r="49" spans="2:8" x14ac:dyDescent="0.2">
      <c r="B49" s="388"/>
      <c r="C49" s="384"/>
      <c r="D49" s="436" t="s">
        <v>518</v>
      </c>
      <c r="E49" s="437" t="s">
        <v>665</v>
      </c>
      <c r="F49" s="381" t="s">
        <v>664</v>
      </c>
      <c r="G49" s="400" t="s">
        <v>992</v>
      </c>
      <c r="H49" s="405" t="s">
        <v>992</v>
      </c>
    </row>
    <row r="50" spans="2:8" x14ac:dyDescent="0.2">
      <c r="B50" s="388"/>
      <c r="C50" s="384"/>
      <c r="D50" s="438"/>
      <c r="E50" s="439"/>
      <c r="F50" s="381" t="s">
        <v>666</v>
      </c>
      <c r="G50" s="400" t="s">
        <v>667</v>
      </c>
      <c r="H50" s="420" t="s">
        <v>1045</v>
      </c>
    </row>
    <row r="51" spans="2:8" x14ac:dyDescent="0.2">
      <c r="B51" s="388"/>
      <c r="C51" s="384"/>
      <c r="D51" s="438"/>
      <c r="E51" s="439"/>
      <c r="F51" s="383"/>
      <c r="G51" s="406"/>
      <c r="H51" s="420" t="s">
        <v>1046</v>
      </c>
    </row>
    <row r="52" spans="2:8" x14ac:dyDescent="0.2">
      <c r="B52" s="388"/>
      <c r="C52" s="384"/>
      <c r="D52" s="438"/>
      <c r="E52" s="439"/>
      <c r="F52" s="383"/>
      <c r="G52" s="406"/>
      <c r="H52" s="420" t="s">
        <v>1047</v>
      </c>
    </row>
    <row r="53" spans="2:8" x14ac:dyDescent="0.2">
      <c r="B53" s="388"/>
      <c r="C53" s="384"/>
      <c r="D53" s="438"/>
      <c r="E53" s="439"/>
      <c r="F53" s="383"/>
      <c r="G53" s="406"/>
      <c r="H53" s="420" t="s">
        <v>1048</v>
      </c>
    </row>
    <row r="54" spans="2:8" x14ac:dyDescent="0.2">
      <c r="B54" s="388"/>
      <c r="C54" s="384"/>
      <c r="D54" s="438"/>
      <c r="E54" s="439"/>
      <c r="F54" s="383"/>
      <c r="G54" s="406"/>
      <c r="H54" s="420" t="s">
        <v>1049</v>
      </c>
    </row>
    <row r="55" spans="2:8" x14ac:dyDescent="0.2">
      <c r="B55" s="395"/>
      <c r="C55" s="386"/>
      <c r="D55" s="440"/>
      <c r="E55" s="441"/>
      <c r="F55" s="385"/>
      <c r="G55" s="408"/>
      <c r="H55" s="426" t="s">
        <v>1050</v>
      </c>
    </row>
    <row r="56" spans="2:8" x14ac:dyDescent="0.2">
      <c r="B56" s="388" t="s">
        <v>23</v>
      </c>
      <c r="C56" s="384" t="s">
        <v>968</v>
      </c>
      <c r="D56" s="438" t="s">
        <v>519</v>
      </c>
      <c r="E56" s="439" t="s">
        <v>252</v>
      </c>
      <c r="F56" s="381" t="s">
        <v>251</v>
      </c>
      <c r="G56" s="400" t="s">
        <v>256</v>
      </c>
      <c r="H56" s="419" t="s">
        <v>1051</v>
      </c>
    </row>
    <row r="57" spans="2:8" x14ac:dyDescent="0.2">
      <c r="B57" s="388"/>
      <c r="C57" s="384"/>
      <c r="D57" s="438"/>
      <c r="E57" s="439"/>
      <c r="F57" s="383"/>
      <c r="G57" s="406"/>
      <c r="H57" s="422" t="s">
        <v>1052</v>
      </c>
    </row>
    <row r="58" spans="2:8" x14ac:dyDescent="0.2">
      <c r="B58" s="388"/>
      <c r="C58" s="384"/>
      <c r="D58" s="438"/>
      <c r="E58" s="439"/>
      <c r="F58" s="385"/>
      <c r="G58" s="408"/>
      <c r="H58" s="422" t="s">
        <v>1053</v>
      </c>
    </row>
    <row r="59" spans="2:8" x14ac:dyDescent="0.2">
      <c r="B59" s="388"/>
      <c r="C59" s="384"/>
      <c r="D59" s="438"/>
      <c r="E59" s="439"/>
      <c r="F59" s="381" t="s">
        <v>255</v>
      </c>
      <c r="G59" s="400" t="s">
        <v>258</v>
      </c>
      <c r="H59" s="423" t="s">
        <v>1054</v>
      </c>
    </row>
    <row r="60" spans="2:8" x14ac:dyDescent="0.2">
      <c r="B60" s="388"/>
      <c r="C60" s="384"/>
      <c r="D60" s="438"/>
      <c r="E60" s="439"/>
      <c r="F60" s="383"/>
      <c r="G60" s="406"/>
      <c r="H60" s="425" t="s">
        <v>1055</v>
      </c>
    </row>
    <row r="61" spans="2:8" x14ac:dyDescent="0.2">
      <c r="B61" s="388"/>
      <c r="C61" s="384"/>
      <c r="D61" s="438"/>
      <c r="E61" s="439"/>
      <c r="F61" s="383"/>
      <c r="G61" s="406"/>
      <c r="H61" s="425" t="s">
        <v>1056</v>
      </c>
    </row>
    <row r="62" spans="2:8" x14ac:dyDescent="0.2">
      <c r="B62" s="388"/>
      <c r="C62" s="384"/>
      <c r="D62" s="438"/>
      <c r="E62" s="439"/>
      <c r="F62" s="383"/>
      <c r="G62" s="406"/>
      <c r="H62" s="425" t="s">
        <v>1057</v>
      </c>
    </row>
    <row r="63" spans="2:8" x14ac:dyDescent="0.2">
      <c r="B63" s="388"/>
      <c r="C63" s="384"/>
      <c r="D63" s="442"/>
      <c r="E63" s="439"/>
      <c r="F63" s="385"/>
      <c r="G63" s="408"/>
      <c r="H63" s="424" t="s">
        <v>1058</v>
      </c>
    </row>
    <row r="64" spans="2:8" x14ac:dyDescent="0.2">
      <c r="B64" s="431"/>
      <c r="C64" s="384"/>
      <c r="D64" s="443"/>
      <c r="E64" s="439"/>
      <c r="F64" s="381" t="s">
        <v>257</v>
      </c>
      <c r="G64" s="400" t="s">
        <v>668</v>
      </c>
      <c r="H64" s="419" t="s">
        <v>1059</v>
      </c>
    </row>
    <row r="65" spans="2:8" x14ac:dyDescent="0.2">
      <c r="B65" s="388"/>
      <c r="C65" s="384"/>
      <c r="D65" s="438"/>
      <c r="E65" s="439"/>
      <c r="F65" s="383"/>
      <c r="G65" s="406"/>
      <c r="H65" s="422" t="s">
        <v>1060</v>
      </c>
    </row>
    <row r="66" spans="2:8" x14ac:dyDescent="0.2">
      <c r="B66" s="388"/>
      <c r="C66" s="384"/>
      <c r="D66" s="438"/>
      <c r="E66" s="439"/>
      <c r="F66" s="381" t="s">
        <v>259</v>
      </c>
      <c r="G66" s="400" t="s">
        <v>669</v>
      </c>
      <c r="H66" s="423" t="s">
        <v>1061</v>
      </c>
    </row>
    <row r="67" spans="2:8" x14ac:dyDescent="0.2">
      <c r="B67" s="388"/>
      <c r="C67" s="384"/>
      <c r="D67" s="438"/>
      <c r="E67" s="439"/>
      <c r="F67" s="383"/>
      <c r="G67" s="406"/>
      <c r="H67" s="425" t="s">
        <v>1062</v>
      </c>
    </row>
    <row r="68" spans="2:8" x14ac:dyDescent="0.2">
      <c r="B68" s="388"/>
      <c r="C68" s="384"/>
      <c r="D68" s="438"/>
      <c r="E68" s="439"/>
      <c r="F68" s="385"/>
      <c r="G68" s="408"/>
      <c r="H68" s="424" t="s">
        <v>1063</v>
      </c>
    </row>
    <row r="69" spans="2:8" x14ac:dyDescent="0.2">
      <c r="B69" s="388"/>
      <c r="C69" s="384"/>
      <c r="D69" s="438"/>
      <c r="E69" s="439"/>
      <c r="F69" s="394" t="s">
        <v>260</v>
      </c>
      <c r="G69" s="407" t="s">
        <v>670</v>
      </c>
      <c r="H69" s="426" t="s">
        <v>1064</v>
      </c>
    </row>
    <row r="70" spans="2:8" x14ac:dyDescent="0.2">
      <c r="B70" s="388"/>
      <c r="C70" s="384"/>
      <c r="D70" s="438"/>
      <c r="E70" s="439"/>
      <c r="F70" s="381" t="s">
        <v>261</v>
      </c>
      <c r="G70" s="400" t="s">
        <v>671</v>
      </c>
      <c r="H70" s="420" t="s">
        <v>1065</v>
      </c>
    </row>
    <row r="71" spans="2:8" x14ac:dyDescent="0.2">
      <c r="B71" s="388"/>
      <c r="C71" s="384"/>
      <c r="D71" s="438"/>
      <c r="E71" s="439"/>
      <c r="F71" s="383"/>
      <c r="G71" s="406"/>
      <c r="H71" s="425" t="s">
        <v>1066</v>
      </c>
    </row>
    <row r="72" spans="2:8" x14ac:dyDescent="0.2">
      <c r="B72" s="388"/>
      <c r="C72" s="384"/>
      <c r="D72" s="438"/>
      <c r="E72" s="439"/>
      <c r="F72" s="383"/>
      <c r="G72" s="406"/>
      <c r="H72" s="425" t="s">
        <v>1067</v>
      </c>
    </row>
    <row r="73" spans="2:8" x14ac:dyDescent="0.2">
      <c r="B73" s="388"/>
      <c r="C73" s="384"/>
      <c r="D73" s="438"/>
      <c r="E73" s="439"/>
      <c r="F73" s="383"/>
      <c r="G73" s="406"/>
      <c r="H73" s="422" t="s">
        <v>1068</v>
      </c>
    </row>
    <row r="74" spans="2:8" x14ac:dyDescent="0.2">
      <c r="B74" s="388"/>
      <c r="C74" s="384"/>
      <c r="D74" s="438"/>
      <c r="E74" s="439"/>
      <c r="F74" s="383"/>
      <c r="G74" s="406"/>
      <c r="H74" s="420" t="s">
        <v>1069</v>
      </c>
    </row>
    <row r="75" spans="2:8" x14ac:dyDescent="0.2">
      <c r="B75" s="388"/>
      <c r="C75" s="384"/>
      <c r="D75" s="438"/>
      <c r="E75" s="439"/>
      <c r="F75" s="383"/>
      <c r="G75" s="406"/>
      <c r="H75" s="420" t="s">
        <v>1070</v>
      </c>
    </row>
    <row r="76" spans="2:8" x14ac:dyDescent="0.2">
      <c r="B76" s="388"/>
      <c r="C76" s="384"/>
      <c r="D76" s="438"/>
      <c r="E76" s="439"/>
      <c r="F76" s="383"/>
      <c r="G76" s="406"/>
      <c r="H76" s="420" t="s">
        <v>1071</v>
      </c>
    </row>
    <row r="77" spans="2:8" x14ac:dyDescent="0.2">
      <c r="B77" s="388"/>
      <c r="C77" s="384"/>
      <c r="D77" s="438"/>
      <c r="E77" s="439"/>
      <c r="F77" s="383"/>
      <c r="G77" s="406"/>
      <c r="H77" s="420" t="s">
        <v>1072</v>
      </c>
    </row>
    <row r="78" spans="2:8" x14ac:dyDescent="0.2">
      <c r="B78" s="388"/>
      <c r="C78" s="384"/>
      <c r="D78" s="438"/>
      <c r="E78" s="439"/>
      <c r="F78" s="385"/>
      <c r="G78" s="408"/>
      <c r="H78" s="424" t="s">
        <v>1073</v>
      </c>
    </row>
    <row r="79" spans="2:8" x14ac:dyDescent="0.2">
      <c r="B79" s="388"/>
      <c r="C79" s="384"/>
      <c r="D79" s="438"/>
      <c r="E79" s="439"/>
      <c r="F79" s="383" t="s">
        <v>262</v>
      </c>
      <c r="G79" s="406" t="s">
        <v>263</v>
      </c>
      <c r="H79" s="423" t="s">
        <v>1074</v>
      </c>
    </row>
    <row r="80" spans="2:8" x14ac:dyDescent="0.2">
      <c r="B80" s="388"/>
      <c r="C80" s="384"/>
      <c r="D80" s="438"/>
      <c r="E80" s="439"/>
      <c r="F80" s="383"/>
      <c r="G80" s="406"/>
      <c r="H80" s="425" t="s">
        <v>1075</v>
      </c>
    </row>
    <row r="81" spans="2:8" x14ac:dyDescent="0.2">
      <c r="B81" s="388"/>
      <c r="C81" s="384"/>
      <c r="D81" s="438"/>
      <c r="E81" s="439"/>
      <c r="F81" s="383"/>
      <c r="G81" s="406"/>
      <c r="H81" s="425" t="s">
        <v>1076</v>
      </c>
    </row>
    <row r="82" spans="2:8" x14ac:dyDescent="0.2">
      <c r="B82" s="388"/>
      <c r="C82" s="384"/>
      <c r="D82" s="438"/>
      <c r="E82" s="439"/>
      <c r="F82" s="383"/>
      <c r="G82" s="406"/>
      <c r="H82" s="424" t="s">
        <v>263</v>
      </c>
    </row>
    <row r="83" spans="2:8" x14ac:dyDescent="0.2">
      <c r="B83" s="388"/>
      <c r="C83" s="384"/>
      <c r="D83" s="436" t="s">
        <v>520</v>
      </c>
      <c r="E83" s="437" t="s">
        <v>624</v>
      </c>
      <c r="F83" s="381" t="s">
        <v>264</v>
      </c>
      <c r="G83" s="400" t="s">
        <v>672</v>
      </c>
      <c r="H83" s="423" t="s">
        <v>1077</v>
      </c>
    </row>
    <row r="84" spans="2:8" x14ac:dyDescent="0.2">
      <c r="B84" s="388"/>
      <c r="C84" s="384"/>
      <c r="D84" s="438"/>
      <c r="E84" s="439"/>
      <c r="F84" s="383"/>
      <c r="G84" s="406"/>
      <c r="H84" s="425" t="s">
        <v>1078</v>
      </c>
    </row>
    <row r="85" spans="2:8" x14ac:dyDescent="0.2">
      <c r="B85" s="388"/>
      <c r="C85" s="384"/>
      <c r="D85" s="438"/>
      <c r="E85" s="439"/>
      <c r="F85" s="383"/>
      <c r="G85" s="406"/>
      <c r="H85" s="425" t="s">
        <v>1079</v>
      </c>
    </row>
    <row r="86" spans="2:8" x14ac:dyDescent="0.2">
      <c r="B86" s="388"/>
      <c r="C86" s="384"/>
      <c r="D86" s="438"/>
      <c r="E86" s="439"/>
      <c r="F86" s="385"/>
      <c r="G86" s="408"/>
      <c r="H86" s="424" t="s">
        <v>1080</v>
      </c>
    </row>
    <row r="87" spans="2:8" x14ac:dyDescent="0.2">
      <c r="B87" s="388"/>
      <c r="C87" s="384"/>
      <c r="D87" s="438"/>
      <c r="E87" s="439"/>
      <c r="F87" s="381" t="s">
        <v>265</v>
      </c>
      <c r="G87" s="400" t="s">
        <v>266</v>
      </c>
      <c r="H87" s="423" t="s">
        <v>1081</v>
      </c>
    </row>
    <row r="88" spans="2:8" x14ac:dyDescent="0.2">
      <c r="B88" s="388"/>
      <c r="C88" s="384"/>
      <c r="D88" s="438"/>
      <c r="E88" s="439"/>
      <c r="F88" s="383"/>
      <c r="G88" s="406"/>
      <c r="H88" s="425" t="s">
        <v>1082</v>
      </c>
    </row>
    <row r="89" spans="2:8" x14ac:dyDescent="0.2">
      <c r="B89" s="388"/>
      <c r="C89" s="384"/>
      <c r="D89" s="440"/>
      <c r="E89" s="441"/>
      <c r="F89" s="385"/>
      <c r="G89" s="408"/>
      <c r="H89" s="424" t="s">
        <v>1083</v>
      </c>
    </row>
    <row r="90" spans="2:8" x14ac:dyDescent="0.2">
      <c r="B90" s="388"/>
      <c r="C90" s="384"/>
      <c r="D90" s="438" t="s">
        <v>521</v>
      </c>
      <c r="E90" s="566" t="s">
        <v>513</v>
      </c>
      <c r="F90" s="381" t="s">
        <v>267</v>
      </c>
      <c r="G90" s="562" t="s">
        <v>513</v>
      </c>
      <c r="H90" s="423" t="s">
        <v>1084</v>
      </c>
    </row>
    <row r="91" spans="2:8" x14ac:dyDescent="0.2">
      <c r="B91" s="388"/>
      <c r="C91" s="384"/>
      <c r="D91" s="438"/>
      <c r="E91" s="567"/>
      <c r="F91" s="385"/>
      <c r="G91" s="570"/>
      <c r="H91" s="424" t="s">
        <v>1085</v>
      </c>
    </row>
    <row r="92" spans="2:8" x14ac:dyDescent="0.2">
      <c r="B92" s="388"/>
      <c r="C92" s="384"/>
      <c r="D92" s="444" t="s">
        <v>522</v>
      </c>
      <c r="E92" s="445" t="s">
        <v>269</v>
      </c>
      <c r="F92" s="394" t="s">
        <v>268</v>
      </c>
      <c r="G92" s="407" t="s">
        <v>269</v>
      </c>
      <c r="H92" s="420" t="s">
        <v>269</v>
      </c>
    </row>
    <row r="93" spans="2:8" x14ac:dyDescent="0.2">
      <c r="B93" s="397" t="s">
        <v>27</v>
      </c>
      <c r="C93" s="382" t="s">
        <v>673</v>
      </c>
      <c r="D93" s="436" t="s">
        <v>523</v>
      </c>
      <c r="E93" s="437" t="s">
        <v>271</v>
      </c>
      <c r="F93" s="394" t="s">
        <v>270</v>
      </c>
      <c r="G93" s="407" t="s">
        <v>993</v>
      </c>
      <c r="H93" s="405" t="s">
        <v>1086</v>
      </c>
    </row>
    <row r="94" spans="2:8" x14ac:dyDescent="0.2">
      <c r="B94" s="388"/>
      <c r="C94" s="384"/>
      <c r="D94" s="438"/>
      <c r="E94" s="439"/>
      <c r="F94" s="381" t="s">
        <v>272</v>
      </c>
      <c r="G94" s="400" t="s">
        <v>273</v>
      </c>
      <c r="H94" s="423" t="s">
        <v>1087</v>
      </c>
    </row>
    <row r="95" spans="2:8" x14ac:dyDescent="0.2">
      <c r="B95" s="388"/>
      <c r="C95" s="384"/>
      <c r="D95" s="438"/>
      <c r="E95" s="439"/>
      <c r="F95" s="383"/>
      <c r="G95" s="406"/>
      <c r="H95" s="425" t="s">
        <v>1088</v>
      </c>
    </row>
    <row r="96" spans="2:8" x14ac:dyDescent="0.2">
      <c r="B96" s="388"/>
      <c r="C96" s="384"/>
      <c r="D96" s="438"/>
      <c r="E96" s="439"/>
      <c r="F96" s="385"/>
      <c r="G96" s="408"/>
      <c r="H96" s="424" t="s">
        <v>1089</v>
      </c>
    </row>
    <row r="97" spans="2:8" x14ac:dyDescent="0.2">
      <c r="B97" s="388"/>
      <c r="C97" s="384"/>
      <c r="D97" s="438"/>
      <c r="E97" s="439"/>
      <c r="F97" s="394" t="s">
        <v>274</v>
      </c>
      <c r="G97" s="407" t="s">
        <v>275</v>
      </c>
      <c r="H97" s="405" t="s">
        <v>275</v>
      </c>
    </row>
    <row r="98" spans="2:8" x14ac:dyDescent="0.2">
      <c r="B98" s="388"/>
      <c r="C98" s="384"/>
      <c r="D98" s="438"/>
      <c r="E98" s="439"/>
      <c r="F98" s="394" t="s">
        <v>276</v>
      </c>
      <c r="G98" s="407" t="s">
        <v>277</v>
      </c>
      <c r="H98" s="405" t="s">
        <v>277</v>
      </c>
    </row>
    <row r="99" spans="2:8" x14ac:dyDescent="0.2">
      <c r="B99" s="388"/>
      <c r="C99" s="384"/>
      <c r="D99" s="438"/>
      <c r="E99" s="439"/>
      <c r="F99" s="381" t="s">
        <v>279</v>
      </c>
      <c r="G99" s="400" t="s">
        <v>278</v>
      </c>
      <c r="H99" s="420" t="s">
        <v>278</v>
      </c>
    </row>
    <row r="100" spans="2:8" x14ac:dyDescent="0.2">
      <c r="B100" s="388"/>
      <c r="C100" s="384"/>
      <c r="D100" s="436" t="s">
        <v>524</v>
      </c>
      <c r="E100" s="566" t="s">
        <v>625</v>
      </c>
      <c r="F100" s="381" t="s">
        <v>280</v>
      </c>
      <c r="G100" s="400" t="s">
        <v>674</v>
      </c>
      <c r="H100" s="423" t="s">
        <v>1090</v>
      </c>
    </row>
    <row r="101" spans="2:8" x14ac:dyDescent="0.2">
      <c r="B101" s="388"/>
      <c r="C101" s="384"/>
      <c r="D101" s="438"/>
      <c r="E101" s="568"/>
      <c r="F101" s="385"/>
      <c r="G101" s="408"/>
      <c r="H101" s="422" t="s">
        <v>1091</v>
      </c>
    </row>
    <row r="102" spans="2:8" x14ac:dyDescent="0.2">
      <c r="B102" s="388"/>
      <c r="C102" s="384"/>
      <c r="D102" s="438"/>
      <c r="E102" s="439"/>
      <c r="F102" s="394" t="s">
        <v>281</v>
      </c>
      <c r="G102" s="405" t="s">
        <v>282</v>
      </c>
      <c r="H102" s="405" t="s">
        <v>282</v>
      </c>
    </row>
    <row r="103" spans="2:8" x14ac:dyDescent="0.2">
      <c r="B103" s="388"/>
      <c r="C103" s="384"/>
      <c r="D103" s="438"/>
      <c r="E103" s="439"/>
      <c r="F103" s="381" t="s">
        <v>283</v>
      </c>
      <c r="G103" s="400" t="s">
        <v>284</v>
      </c>
      <c r="H103" s="421" t="s">
        <v>1092</v>
      </c>
    </row>
    <row r="104" spans="2:8" x14ac:dyDescent="0.2">
      <c r="B104" s="388"/>
      <c r="C104" s="384"/>
      <c r="D104" s="438"/>
      <c r="E104" s="439"/>
      <c r="F104" s="383"/>
      <c r="G104" s="406"/>
      <c r="H104" s="425" t="s">
        <v>1093</v>
      </c>
    </row>
    <row r="105" spans="2:8" x14ac:dyDescent="0.2">
      <c r="B105" s="388"/>
      <c r="C105" s="384"/>
      <c r="D105" s="438"/>
      <c r="E105" s="439"/>
      <c r="F105" s="383"/>
      <c r="G105" s="406"/>
      <c r="H105" s="422" t="s">
        <v>284</v>
      </c>
    </row>
    <row r="106" spans="2:8" x14ac:dyDescent="0.2">
      <c r="B106" s="397" t="s">
        <v>28</v>
      </c>
      <c r="C106" s="382" t="s">
        <v>17</v>
      </c>
      <c r="D106" s="436" t="s">
        <v>525</v>
      </c>
      <c r="E106" s="437" t="s">
        <v>626</v>
      </c>
      <c r="F106" s="381" t="s">
        <v>285</v>
      </c>
      <c r="G106" s="400" t="s">
        <v>675</v>
      </c>
      <c r="H106" s="423" t="s">
        <v>1094</v>
      </c>
    </row>
    <row r="107" spans="2:8" x14ac:dyDescent="0.2">
      <c r="B107" s="388"/>
      <c r="C107" s="384"/>
      <c r="D107" s="438"/>
      <c r="E107" s="439"/>
      <c r="F107" s="383"/>
      <c r="G107" s="406"/>
      <c r="H107" s="425" t="s">
        <v>1095</v>
      </c>
    </row>
    <row r="108" spans="2:8" x14ac:dyDescent="0.2">
      <c r="B108" s="388"/>
      <c r="C108" s="384"/>
      <c r="D108" s="438"/>
      <c r="E108" s="439"/>
      <c r="F108" s="385"/>
      <c r="G108" s="408"/>
      <c r="H108" s="424" t="s">
        <v>1096</v>
      </c>
    </row>
    <row r="109" spans="2:8" x14ac:dyDescent="0.2">
      <c r="B109" s="388"/>
      <c r="C109" s="384"/>
      <c r="D109" s="446"/>
      <c r="E109" s="441"/>
      <c r="F109" s="383" t="s">
        <v>286</v>
      </c>
      <c r="G109" s="406" t="s">
        <v>287</v>
      </c>
      <c r="H109" s="420" t="s">
        <v>287</v>
      </c>
    </row>
    <row r="110" spans="2:8" x14ac:dyDescent="0.2">
      <c r="B110" s="388"/>
      <c r="C110" s="384"/>
      <c r="D110" s="438" t="s">
        <v>526</v>
      </c>
      <c r="E110" s="439" t="s">
        <v>288</v>
      </c>
      <c r="F110" s="381" t="s">
        <v>676</v>
      </c>
      <c r="G110" s="400" t="s">
        <v>288</v>
      </c>
      <c r="H110" s="423" t="s">
        <v>1097</v>
      </c>
    </row>
    <row r="111" spans="2:8" x14ac:dyDescent="0.2">
      <c r="B111" s="388"/>
      <c r="C111" s="384"/>
      <c r="D111" s="438"/>
      <c r="E111" s="439"/>
      <c r="F111" s="383"/>
      <c r="G111" s="406"/>
      <c r="H111" s="425" t="s">
        <v>1098</v>
      </c>
    </row>
    <row r="112" spans="2:8" x14ac:dyDescent="0.2">
      <c r="B112" s="388"/>
      <c r="C112" s="384"/>
      <c r="D112" s="438"/>
      <c r="E112" s="439"/>
      <c r="F112" s="383"/>
      <c r="G112" s="406"/>
      <c r="H112" s="425" t="s">
        <v>1099</v>
      </c>
    </row>
    <row r="113" spans="2:8" x14ac:dyDescent="0.2">
      <c r="B113" s="388"/>
      <c r="C113" s="384"/>
      <c r="D113" s="438"/>
      <c r="E113" s="439"/>
      <c r="F113" s="385"/>
      <c r="G113" s="408"/>
      <c r="H113" s="424" t="s">
        <v>1100</v>
      </c>
    </row>
    <row r="114" spans="2:8" x14ac:dyDescent="0.2">
      <c r="B114" s="388"/>
      <c r="C114" s="384"/>
      <c r="D114" s="436" t="s">
        <v>527</v>
      </c>
      <c r="E114" s="566" t="s">
        <v>290</v>
      </c>
      <c r="F114" s="381" t="s">
        <v>677</v>
      </c>
      <c r="G114" s="400" t="s">
        <v>289</v>
      </c>
      <c r="H114" s="423" t="s">
        <v>289</v>
      </c>
    </row>
    <row r="115" spans="2:8" x14ac:dyDescent="0.2">
      <c r="B115" s="388"/>
      <c r="C115" s="384"/>
      <c r="D115" s="438"/>
      <c r="E115" s="568"/>
      <c r="F115" s="385"/>
      <c r="G115" s="408"/>
      <c r="H115" s="426" t="s">
        <v>1101</v>
      </c>
    </row>
    <row r="116" spans="2:8" x14ac:dyDescent="0.2">
      <c r="B116" s="388"/>
      <c r="C116" s="384"/>
      <c r="D116" s="438"/>
      <c r="E116" s="439"/>
      <c r="F116" s="381" t="s">
        <v>678</v>
      </c>
      <c r="G116" s="400" t="s">
        <v>291</v>
      </c>
      <c r="H116" s="423" t="s">
        <v>1102</v>
      </c>
    </row>
    <row r="117" spans="2:8" x14ac:dyDescent="0.2">
      <c r="B117" s="388"/>
      <c r="C117" s="384"/>
      <c r="D117" s="438"/>
      <c r="E117" s="439"/>
      <c r="F117" s="383"/>
      <c r="G117" s="406"/>
      <c r="H117" s="424" t="s">
        <v>1103</v>
      </c>
    </row>
    <row r="118" spans="2:8" x14ac:dyDescent="0.2">
      <c r="B118" s="388"/>
      <c r="C118" s="384"/>
      <c r="D118" s="438"/>
      <c r="E118" s="439"/>
      <c r="F118" s="403" t="s">
        <v>994</v>
      </c>
      <c r="G118" s="400" t="s">
        <v>995</v>
      </c>
      <c r="H118" s="423" t="s">
        <v>1104</v>
      </c>
    </row>
    <row r="119" spans="2:8" x14ac:dyDescent="0.2">
      <c r="B119" s="388"/>
      <c r="C119" s="384"/>
      <c r="D119" s="440"/>
      <c r="E119" s="441"/>
      <c r="F119" s="385"/>
      <c r="G119" s="408"/>
      <c r="H119" s="424" t="s">
        <v>1105</v>
      </c>
    </row>
    <row r="120" spans="2:8" x14ac:dyDescent="0.2">
      <c r="B120" s="388"/>
      <c r="C120" s="384"/>
      <c r="D120" s="436" t="s">
        <v>528</v>
      </c>
      <c r="E120" s="437" t="s">
        <v>293</v>
      </c>
      <c r="F120" s="381" t="s">
        <v>679</v>
      </c>
      <c r="G120" s="400" t="s">
        <v>292</v>
      </c>
      <c r="H120" s="423" t="s">
        <v>1106</v>
      </c>
    </row>
    <row r="121" spans="2:8" x14ac:dyDescent="0.2">
      <c r="B121" s="388"/>
      <c r="C121" s="384"/>
      <c r="D121" s="438"/>
      <c r="E121" s="439"/>
      <c r="F121" s="385"/>
      <c r="G121" s="408"/>
      <c r="H121" s="424" t="s">
        <v>1107</v>
      </c>
    </row>
    <row r="122" spans="2:8" x14ac:dyDescent="0.2">
      <c r="B122" s="388"/>
      <c r="C122" s="384"/>
      <c r="D122" s="438"/>
      <c r="E122" s="439"/>
      <c r="F122" s="381" t="s">
        <v>680</v>
      </c>
      <c r="G122" s="400" t="s">
        <v>294</v>
      </c>
      <c r="H122" s="423" t="s">
        <v>1108</v>
      </c>
    </row>
    <row r="123" spans="2:8" x14ac:dyDescent="0.2">
      <c r="B123" s="388"/>
      <c r="C123" s="384"/>
      <c r="D123" s="440"/>
      <c r="E123" s="441"/>
      <c r="F123" s="385"/>
      <c r="G123" s="408"/>
      <c r="H123" s="426" t="s">
        <v>1109</v>
      </c>
    </row>
    <row r="124" spans="2:8" ht="24" x14ac:dyDescent="0.2">
      <c r="B124" s="432" t="s">
        <v>969</v>
      </c>
      <c r="C124" s="387" t="s">
        <v>970</v>
      </c>
      <c r="D124" s="447" t="s">
        <v>529</v>
      </c>
      <c r="E124" s="445" t="s">
        <v>296</v>
      </c>
      <c r="F124" s="396" t="s">
        <v>295</v>
      </c>
      <c r="G124" s="392" t="s">
        <v>296</v>
      </c>
      <c r="H124" s="428" t="s">
        <v>296</v>
      </c>
    </row>
    <row r="125" spans="2:8" x14ac:dyDescent="0.2">
      <c r="B125" s="388" t="s">
        <v>32</v>
      </c>
      <c r="C125" s="384" t="s">
        <v>681</v>
      </c>
      <c r="D125" s="444" t="s">
        <v>530</v>
      </c>
      <c r="E125" s="445" t="s">
        <v>298</v>
      </c>
      <c r="F125" s="394" t="s">
        <v>297</v>
      </c>
      <c r="G125" s="407" t="s">
        <v>298</v>
      </c>
      <c r="H125" s="405" t="s">
        <v>298</v>
      </c>
    </row>
    <row r="126" spans="2:8" x14ac:dyDescent="0.2">
      <c r="B126" s="388"/>
      <c r="C126" s="384"/>
      <c r="D126" s="448" t="s">
        <v>531</v>
      </c>
      <c r="E126" s="437" t="s">
        <v>627</v>
      </c>
      <c r="F126" s="394" t="s">
        <v>299</v>
      </c>
      <c r="G126" s="407" t="s">
        <v>300</v>
      </c>
      <c r="H126" s="405" t="s">
        <v>300</v>
      </c>
    </row>
    <row r="127" spans="2:8" x14ac:dyDescent="0.2">
      <c r="B127" s="388"/>
      <c r="C127" s="384"/>
      <c r="D127" s="438"/>
      <c r="E127" s="449"/>
      <c r="F127" s="381" t="s">
        <v>301</v>
      </c>
      <c r="G127" s="393" t="s">
        <v>302</v>
      </c>
      <c r="H127" s="419" t="s">
        <v>1110</v>
      </c>
    </row>
    <row r="128" spans="2:8" x14ac:dyDescent="0.2">
      <c r="B128" s="388"/>
      <c r="C128" s="384"/>
      <c r="D128" s="438"/>
      <c r="E128" s="439"/>
      <c r="F128" s="383"/>
      <c r="G128" s="406"/>
      <c r="H128" s="425" t="s">
        <v>1111</v>
      </c>
    </row>
    <row r="129" spans="2:8" x14ac:dyDescent="0.2">
      <c r="B129" s="388"/>
      <c r="C129" s="384"/>
      <c r="D129" s="438"/>
      <c r="E129" s="439"/>
      <c r="F129" s="383"/>
      <c r="G129" s="406"/>
      <c r="H129" s="420" t="s">
        <v>1112</v>
      </c>
    </row>
    <row r="130" spans="2:8" x14ac:dyDescent="0.2">
      <c r="B130" s="388"/>
      <c r="C130" s="384"/>
      <c r="D130" s="438"/>
      <c r="E130" s="439"/>
      <c r="F130" s="383"/>
      <c r="G130" s="406"/>
      <c r="H130" s="420" t="s">
        <v>1113</v>
      </c>
    </row>
    <row r="131" spans="2:8" x14ac:dyDescent="0.2">
      <c r="B131" s="388"/>
      <c r="C131" s="384"/>
      <c r="D131" s="438"/>
      <c r="E131" s="439"/>
      <c r="F131" s="383"/>
      <c r="G131" s="406"/>
      <c r="H131" s="421" t="s">
        <v>1112</v>
      </c>
    </row>
    <row r="132" spans="2:8" x14ac:dyDescent="0.2">
      <c r="B132" s="388"/>
      <c r="C132" s="384"/>
      <c r="D132" s="440"/>
      <c r="E132" s="441"/>
      <c r="F132" s="385"/>
      <c r="G132" s="408"/>
      <c r="H132" s="426" t="s">
        <v>302</v>
      </c>
    </row>
    <row r="133" spans="2:8" x14ac:dyDescent="0.2">
      <c r="B133" s="388"/>
      <c r="C133" s="384"/>
      <c r="D133" s="436" t="s">
        <v>532</v>
      </c>
      <c r="E133" s="437" t="s">
        <v>979</v>
      </c>
      <c r="F133" s="381" t="s">
        <v>303</v>
      </c>
      <c r="G133" s="400" t="s">
        <v>979</v>
      </c>
      <c r="H133" s="423" t="s">
        <v>1114</v>
      </c>
    </row>
    <row r="134" spans="2:8" x14ac:dyDescent="0.2">
      <c r="B134" s="388"/>
      <c r="C134" s="384"/>
      <c r="D134" s="438"/>
      <c r="E134" s="439"/>
      <c r="F134" s="383"/>
      <c r="G134" s="406"/>
      <c r="H134" s="420" t="s">
        <v>1115</v>
      </c>
    </row>
    <row r="135" spans="2:8" ht="24" x14ac:dyDescent="0.2">
      <c r="B135" s="388"/>
      <c r="C135" s="384"/>
      <c r="D135" s="436" t="s">
        <v>533</v>
      </c>
      <c r="E135" s="566" t="s">
        <v>980</v>
      </c>
      <c r="F135" s="381" t="s">
        <v>304</v>
      </c>
      <c r="G135" s="393" t="s">
        <v>996</v>
      </c>
      <c r="H135" s="419" t="s">
        <v>1116</v>
      </c>
    </row>
    <row r="136" spans="2:8" x14ac:dyDescent="0.2">
      <c r="B136" s="388"/>
      <c r="C136" s="384"/>
      <c r="D136" s="438"/>
      <c r="E136" s="568"/>
      <c r="F136" s="383"/>
      <c r="G136" s="406"/>
      <c r="H136" s="422" t="s">
        <v>1117</v>
      </c>
    </row>
    <row r="137" spans="2:8" x14ac:dyDescent="0.2">
      <c r="B137" s="388"/>
      <c r="C137" s="384"/>
      <c r="D137" s="438"/>
      <c r="E137" s="568"/>
      <c r="F137" s="394" t="s">
        <v>682</v>
      </c>
      <c r="G137" s="407" t="s">
        <v>305</v>
      </c>
      <c r="H137" s="405" t="s">
        <v>305</v>
      </c>
    </row>
    <row r="138" spans="2:8" x14ac:dyDescent="0.2">
      <c r="B138" s="388"/>
      <c r="C138" s="384"/>
      <c r="D138" s="438"/>
      <c r="E138" s="439"/>
      <c r="F138" s="381" t="s">
        <v>683</v>
      </c>
      <c r="G138" s="409" t="s">
        <v>997</v>
      </c>
      <c r="H138" s="423" t="s">
        <v>1118</v>
      </c>
    </row>
    <row r="139" spans="2:8" x14ac:dyDescent="0.2">
      <c r="B139" s="388"/>
      <c r="C139" s="384"/>
      <c r="D139" s="438"/>
      <c r="E139" s="439"/>
      <c r="F139" s="383"/>
      <c r="G139" s="410"/>
      <c r="H139" s="425" t="s">
        <v>1119</v>
      </c>
    </row>
    <row r="140" spans="2:8" x14ac:dyDescent="0.2">
      <c r="B140" s="388"/>
      <c r="C140" s="384"/>
      <c r="D140" s="440"/>
      <c r="E140" s="441"/>
      <c r="F140" s="385"/>
      <c r="G140" s="408"/>
      <c r="H140" s="424" t="s">
        <v>306</v>
      </c>
    </row>
    <row r="141" spans="2:8" x14ac:dyDescent="0.2">
      <c r="B141" s="388"/>
      <c r="C141" s="384"/>
      <c r="D141" s="436" t="s">
        <v>534</v>
      </c>
      <c r="E141" s="437" t="s">
        <v>307</v>
      </c>
      <c r="F141" s="381" t="s">
        <v>308</v>
      </c>
      <c r="G141" s="400" t="s">
        <v>307</v>
      </c>
      <c r="H141" s="423" t="s">
        <v>1120</v>
      </c>
    </row>
    <row r="142" spans="2:8" x14ac:dyDescent="0.2">
      <c r="B142" s="388"/>
      <c r="C142" s="384"/>
      <c r="D142" s="438"/>
      <c r="E142" s="439"/>
      <c r="F142" s="383"/>
      <c r="G142" s="406"/>
      <c r="H142" s="420" t="s">
        <v>1121</v>
      </c>
    </row>
    <row r="143" spans="2:8" x14ac:dyDescent="0.2">
      <c r="B143" s="388"/>
      <c r="C143" s="384"/>
      <c r="D143" s="438"/>
      <c r="E143" s="439"/>
      <c r="F143" s="383"/>
      <c r="G143" s="406"/>
      <c r="H143" s="425" t="s">
        <v>1122</v>
      </c>
    </row>
    <row r="144" spans="2:8" x14ac:dyDescent="0.2">
      <c r="B144" s="388"/>
      <c r="C144" s="384"/>
      <c r="D144" s="440"/>
      <c r="E144" s="441"/>
      <c r="F144" s="385"/>
      <c r="G144" s="408"/>
      <c r="H144" s="424" t="s">
        <v>1123</v>
      </c>
    </row>
    <row r="145" spans="2:8" x14ac:dyDescent="0.2">
      <c r="B145" s="388"/>
      <c r="C145" s="384"/>
      <c r="D145" s="436" t="s">
        <v>535</v>
      </c>
      <c r="E145" s="437" t="s">
        <v>309</v>
      </c>
      <c r="F145" s="381" t="s">
        <v>684</v>
      </c>
      <c r="G145" s="400" t="s">
        <v>309</v>
      </c>
      <c r="H145" s="423" t="s">
        <v>1124</v>
      </c>
    </row>
    <row r="146" spans="2:8" x14ac:dyDescent="0.2">
      <c r="B146" s="388"/>
      <c r="C146" s="384"/>
      <c r="D146" s="444" t="s">
        <v>536</v>
      </c>
      <c r="E146" s="445" t="s">
        <v>310</v>
      </c>
      <c r="F146" s="394" t="s">
        <v>685</v>
      </c>
      <c r="G146" s="407" t="s">
        <v>310</v>
      </c>
      <c r="H146" s="405" t="s">
        <v>310</v>
      </c>
    </row>
    <row r="147" spans="2:8" x14ac:dyDescent="0.2">
      <c r="B147" s="388"/>
      <c r="C147" s="384"/>
      <c r="D147" s="436" t="s">
        <v>537</v>
      </c>
      <c r="E147" s="566" t="s">
        <v>628</v>
      </c>
      <c r="F147" s="381" t="s">
        <v>311</v>
      </c>
      <c r="G147" s="562" t="s">
        <v>686</v>
      </c>
      <c r="H147" s="419" t="s">
        <v>1125</v>
      </c>
    </row>
    <row r="148" spans="2:8" x14ac:dyDescent="0.2">
      <c r="B148" s="388"/>
      <c r="C148" s="384"/>
      <c r="D148" s="438"/>
      <c r="E148" s="568"/>
      <c r="F148" s="383"/>
      <c r="G148" s="563"/>
      <c r="H148" s="420" t="s">
        <v>1126</v>
      </c>
    </row>
    <row r="149" spans="2:8" x14ac:dyDescent="0.2">
      <c r="B149" s="388"/>
      <c r="C149" s="384"/>
      <c r="D149" s="438"/>
      <c r="E149" s="439"/>
      <c r="F149" s="383"/>
      <c r="G149" s="406"/>
      <c r="H149" s="420" t="s">
        <v>1127</v>
      </c>
    </row>
    <row r="150" spans="2:8" x14ac:dyDescent="0.2">
      <c r="B150" s="388"/>
      <c r="C150" s="384"/>
      <c r="D150" s="438"/>
      <c r="E150" s="439"/>
      <c r="F150" s="385"/>
      <c r="G150" s="408"/>
      <c r="H150" s="420" t="s">
        <v>1128</v>
      </c>
    </row>
    <row r="151" spans="2:8" x14ac:dyDescent="0.2">
      <c r="B151" s="388"/>
      <c r="C151" s="384"/>
      <c r="D151" s="438"/>
      <c r="E151" s="439"/>
      <c r="F151" s="394" t="s">
        <v>687</v>
      </c>
      <c r="G151" s="407" t="s">
        <v>312</v>
      </c>
      <c r="H151" s="405" t="s">
        <v>312</v>
      </c>
    </row>
    <row r="152" spans="2:8" x14ac:dyDescent="0.2">
      <c r="B152" s="388"/>
      <c r="C152" s="384"/>
      <c r="D152" s="438"/>
      <c r="E152" s="439"/>
      <c r="F152" s="381" t="s">
        <v>688</v>
      </c>
      <c r="G152" s="400" t="s">
        <v>313</v>
      </c>
      <c r="H152" s="421" t="s">
        <v>1129</v>
      </c>
    </row>
    <row r="153" spans="2:8" x14ac:dyDescent="0.2">
      <c r="B153" s="388"/>
      <c r="C153" s="384"/>
      <c r="D153" s="438"/>
      <c r="E153" s="439"/>
      <c r="F153" s="385"/>
      <c r="G153" s="408"/>
      <c r="H153" s="424" t="s">
        <v>1130</v>
      </c>
    </row>
    <row r="154" spans="2:8" x14ac:dyDescent="0.2">
      <c r="B154" s="388"/>
      <c r="C154" s="384"/>
      <c r="D154" s="438"/>
      <c r="E154" s="439"/>
      <c r="F154" s="394" t="s">
        <v>689</v>
      </c>
      <c r="G154" s="407" t="s">
        <v>314</v>
      </c>
      <c r="H154" s="405" t="s">
        <v>314</v>
      </c>
    </row>
    <row r="155" spans="2:8" x14ac:dyDescent="0.2">
      <c r="B155" s="388"/>
      <c r="C155" s="384"/>
      <c r="D155" s="438"/>
      <c r="E155" s="439"/>
      <c r="F155" s="381" t="s">
        <v>690</v>
      </c>
      <c r="G155" s="400" t="s">
        <v>315</v>
      </c>
      <c r="H155" s="421" t="s">
        <v>1131</v>
      </c>
    </row>
    <row r="156" spans="2:8" x14ac:dyDescent="0.2">
      <c r="B156" s="388"/>
      <c r="C156" s="384"/>
      <c r="D156" s="438"/>
      <c r="E156" s="439"/>
      <c r="F156" s="383"/>
      <c r="G156" s="406"/>
      <c r="H156" s="425" t="s">
        <v>1132</v>
      </c>
    </row>
    <row r="157" spans="2:8" x14ac:dyDescent="0.2">
      <c r="B157" s="388"/>
      <c r="C157" s="384"/>
      <c r="D157" s="438"/>
      <c r="E157" s="439"/>
      <c r="F157" s="383"/>
      <c r="G157" s="406"/>
      <c r="H157" s="420" t="s">
        <v>315</v>
      </c>
    </row>
    <row r="158" spans="2:8" x14ac:dyDescent="0.2">
      <c r="B158" s="388"/>
      <c r="C158" s="384"/>
      <c r="D158" s="438"/>
      <c r="E158" s="439"/>
      <c r="F158" s="383"/>
      <c r="G158" s="406"/>
      <c r="H158" s="420" t="s">
        <v>1133</v>
      </c>
    </row>
    <row r="159" spans="2:8" x14ac:dyDescent="0.2">
      <c r="B159" s="388"/>
      <c r="C159" s="384"/>
      <c r="D159" s="440"/>
      <c r="E159" s="441"/>
      <c r="F159" s="385"/>
      <c r="G159" s="408"/>
      <c r="H159" s="426" t="s">
        <v>1134</v>
      </c>
    </row>
    <row r="160" spans="2:8" x14ac:dyDescent="0.2">
      <c r="B160" s="397" t="s">
        <v>34</v>
      </c>
      <c r="C160" s="382" t="s">
        <v>691</v>
      </c>
      <c r="D160" s="438" t="s">
        <v>538</v>
      </c>
      <c r="E160" s="439" t="s">
        <v>317</v>
      </c>
      <c r="F160" s="383" t="s">
        <v>316</v>
      </c>
      <c r="G160" s="406" t="s">
        <v>317</v>
      </c>
      <c r="H160" s="419" t="s">
        <v>317</v>
      </c>
    </row>
    <row r="161" spans="2:8" x14ac:dyDescent="0.2">
      <c r="B161" s="388"/>
      <c r="C161" s="384"/>
      <c r="D161" s="438"/>
      <c r="E161" s="439"/>
      <c r="F161" s="383"/>
      <c r="G161" s="406"/>
      <c r="H161" s="420" t="s">
        <v>1135</v>
      </c>
    </row>
    <row r="162" spans="2:8" x14ac:dyDescent="0.2">
      <c r="B162" s="388"/>
      <c r="C162" s="384"/>
      <c r="D162" s="438"/>
      <c r="E162" s="439"/>
      <c r="F162" s="383"/>
      <c r="G162" s="406"/>
      <c r="H162" s="420" t="s">
        <v>1136</v>
      </c>
    </row>
    <row r="163" spans="2:8" x14ac:dyDescent="0.2">
      <c r="B163" s="388"/>
      <c r="C163" s="384"/>
      <c r="D163" s="438"/>
      <c r="E163" s="439"/>
      <c r="F163" s="383"/>
      <c r="G163" s="406"/>
      <c r="H163" s="420" t="s">
        <v>1137</v>
      </c>
    </row>
    <row r="164" spans="2:8" x14ac:dyDescent="0.2">
      <c r="B164" s="388"/>
      <c r="C164" s="384"/>
      <c r="D164" s="438"/>
      <c r="E164" s="439"/>
      <c r="F164" s="383"/>
      <c r="G164" s="406"/>
      <c r="H164" s="420" t="s">
        <v>1138</v>
      </c>
    </row>
    <row r="165" spans="2:8" x14ac:dyDescent="0.2">
      <c r="B165" s="388"/>
      <c r="C165" s="384"/>
      <c r="D165" s="438"/>
      <c r="E165" s="439"/>
      <c r="F165" s="383"/>
      <c r="G165" s="406"/>
      <c r="H165" s="420" t="s">
        <v>1139</v>
      </c>
    </row>
    <row r="166" spans="2:8" x14ac:dyDescent="0.2">
      <c r="B166" s="388"/>
      <c r="C166" s="384"/>
      <c r="D166" s="438"/>
      <c r="E166" s="439"/>
      <c r="F166" s="383"/>
      <c r="G166" s="406"/>
      <c r="H166" s="420" t="s">
        <v>1140</v>
      </c>
    </row>
    <row r="167" spans="2:8" x14ac:dyDescent="0.2">
      <c r="B167" s="388"/>
      <c r="C167" s="384"/>
      <c r="D167" s="438"/>
      <c r="E167" s="439"/>
      <c r="F167" s="383"/>
      <c r="G167" s="406"/>
      <c r="H167" s="420" t="s">
        <v>1141</v>
      </c>
    </row>
    <row r="168" spans="2:8" x14ac:dyDescent="0.2">
      <c r="B168" s="388"/>
      <c r="C168" s="384"/>
      <c r="D168" s="438"/>
      <c r="E168" s="439"/>
      <c r="F168" s="383"/>
      <c r="G168" s="406"/>
      <c r="H168" s="420" t="s">
        <v>1142</v>
      </c>
    </row>
    <row r="169" spans="2:8" x14ac:dyDescent="0.2">
      <c r="B169" s="388"/>
      <c r="C169" s="384"/>
      <c r="D169" s="438"/>
      <c r="E169" s="439"/>
      <c r="F169" s="383"/>
      <c r="G169" s="406"/>
      <c r="H169" s="426" t="s">
        <v>1143</v>
      </c>
    </row>
    <row r="170" spans="2:8" x14ac:dyDescent="0.2">
      <c r="B170" s="388"/>
      <c r="C170" s="384"/>
      <c r="D170" s="436" t="s">
        <v>539</v>
      </c>
      <c r="E170" s="437" t="s">
        <v>320</v>
      </c>
      <c r="F170" s="381" t="s">
        <v>319</v>
      </c>
      <c r="G170" s="400" t="s">
        <v>320</v>
      </c>
      <c r="H170" s="420" t="s">
        <v>320</v>
      </c>
    </row>
    <row r="171" spans="2:8" x14ac:dyDescent="0.2">
      <c r="B171" s="388"/>
      <c r="C171" s="384"/>
      <c r="D171" s="438"/>
      <c r="E171" s="439"/>
      <c r="F171" s="383"/>
      <c r="G171" s="406"/>
      <c r="H171" s="420" t="s">
        <v>1144</v>
      </c>
    </row>
    <row r="172" spans="2:8" x14ac:dyDescent="0.2">
      <c r="B172" s="388"/>
      <c r="C172" s="384"/>
      <c r="D172" s="438"/>
      <c r="E172" s="439"/>
      <c r="F172" s="383"/>
      <c r="G172" s="406"/>
      <c r="H172" s="421" t="s">
        <v>1145</v>
      </c>
    </row>
    <row r="173" spans="2:8" x14ac:dyDescent="0.2">
      <c r="B173" s="395"/>
      <c r="C173" s="386"/>
      <c r="D173" s="440"/>
      <c r="E173" s="441"/>
      <c r="F173" s="385"/>
      <c r="G173" s="408"/>
      <c r="H173" s="424" t="s">
        <v>1146</v>
      </c>
    </row>
    <row r="174" spans="2:8" x14ac:dyDescent="0.2">
      <c r="B174" s="398" t="s">
        <v>35</v>
      </c>
      <c r="C174" s="382" t="s">
        <v>971</v>
      </c>
      <c r="D174" s="450" t="s">
        <v>540</v>
      </c>
      <c r="E174" s="437" t="s">
        <v>322</v>
      </c>
      <c r="F174" s="389" t="s">
        <v>321</v>
      </c>
      <c r="G174" s="411" t="s">
        <v>322</v>
      </c>
      <c r="H174" s="429" t="s">
        <v>322</v>
      </c>
    </row>
    <row r="175" spans="2:8" x14ac:dyDescent="0.2">
      <c r="B175" s="399"/>
      <c r="C175" s="384"/>
      <c r="D175" s="451"/>
      <c r="E175" s="439"/>
      <c r="F175" s="390"/>
      <c r="G175" s="412"/>
      <c r="H175" s="430" t="s">
        <v>1147</v>
      </c>
    </row>
    <row r="176" spans="2:8" x14ac:dyDescent="0.2">
      <c r="B176" s="399"/>
      <c r="C176" s="384"/>
      <c r="D176" s="451"/>
      <c r="E176" s="439"/>
      <c r="F176" s="390"/>
      <c r="G176" s="412"/>
      <c r="H176" s="430" t="s">
        <v>1148</v>
      </c>
    </row>
    <row r="177" spans="2:8" x14ac:dyDescent="0.2">
      <c r="B177" s="388"/>
      <c r="C177" s="384"/>
      <c r="D177" s="438"/>
      <c r="E177" s="439"/>
      <c r="F177" s="383"/>
      <c r="G177" s="406"/>
      <c r="H177" s="420" t="s">
        <v>1149</v>
      </c>
    </row>
    <row r="178" spans="2:8" x14ac:dyDescent="0.2">
      <c r="B178" s="388"/>
      <c r="C178" s="384"/>
      <c r="D178" s="438"/>
      <c r="E178" s="439"/>
      <c r="F178" s="383"/>
      <c r="G178" s="406"/>
      <c r="H178" s="420" t="s">
        <v>1150</v>
      </c>
    </row>
    <row r="179" spans="2:8" x14ac:dyDescent="0.2">
      <c r="B179" s="388"/>
      <c r="C179" s="384"/>
      <c r="D179" s="438"/>
      <c r="E179" s="439"/>
      <c r="F179" s="383"/>
      <c r="G179" s="406"/>
      <c r="H179" s="420" t="s">
        <v>1151</v>
      </c>
    </row>
    <row r="180" spans="2:8" x14ac:dyDescent="0.2">
      <c r="B180" s="388"/>
      <c r="C180" s="384"/>
      <c r="D180" s="438"/>
      <c r="E180" s="439"/>
      <c r="F180" s="383"/>
      <c r="G180" s="406"/>
      <c r="H180" s="420" t="s">
        <v>1152</v>
      </c>
    </row>
    <row r="181" spans="2:8" x14ac:dyDescent="0.2">
      <c r="B181" s="388"/>
      <c r="C181" s="384"/>
      <c r="D181" s="438"/>
      <c r="E181" s="439"/>
      <c r="F181" s="383"/>
      <c r="G181" s="406"/>
      <c r="H181" s="420" t="s">
        <v>1153</v>
      </c>
    </row>
    <row r="182" spans="2:8" x14ac:dyDescent="0.2">
      <c r="B182" s="388"/>
      <c r="C182" s="384"/>
      <c r="D182" s="440"/>
      <c r="E182" s="441"/>
      <c r="F182" s="385"/>
      <c r="G182" s="408"/>
      <c r="H182" s="426" t="s">
        <v>1154</v>
      </c>
    </row>
    <row r="183" spans="2:8" x14ac:dyDescent="0.2">
      <c r="B183" s="388"/>
      <c r="C183" s="384"/>
      <c r="D183" s="436" t="s">
        <v>541</v>
      </c>
      <c r="E183" s="437" t="s">
        <v>324</v>
      </c>
      <c r="F183" s="381" t="s">
        <v>692</v>
      </c>
      <c r="G183" s="400" t="s">
        <v>323</v>
      </c>
      <c r="H183" s="405" t="s">
        <v>323</v>
      </c>
    </row>
    <row r="184" spans="2:8" x14ac:dyDescent="0.2">
      <c r="B184" s="388"/>
      <c r="C184" s="384"/>
      <c r="D184" s="438"/>
      <c r="E184" s="439"/>
      <c r="F184" s="381" t="s">
        <v>693</v>
      </c>
      <c r="G184" s="400" t="s">
        <v>325</v>
      </c>
      <c r="H184" s="420" t="s">
        <v>325</v>
      </c>
    </row>
    <row r="185" spans="2:8" x14ac:dyDescent="0.2">
      <c r="B185" s="388"/>
      <c r="C185" s="384"/>
      <c r="D185" s="438"/>
      <c r="E185" s="439"/>
      <c r="F185" s="383"/>
      <c r="G185" s="406"/>
      <c r="H185" s="420" t="s">
        <v>1155</v>
      </c>
    </row>
    <row r="186" spans="2:8" x14ac:dyDescent="0.2">
      <c r="B186" s="388"/>
      <c r="C186" s="386"/>
      <c r="D186" s="440"/>
      <c r="E186" s="441"/>
      <c r="F186" s="385"/>
      <c r="G186" s="408"/>
      <c r="H186" s="426" t="s">
        <v>1156</v>
      </c>
    </row>
    <row r="187" spans="2:8" x14ac:dyDescent="0.2">
      <c r="B187" s="433" t="s">
        <v>969</v>
      </c>
      <c r="C187" s="562" t="s">
        <v>972</v>
      </c>
      <c r="D187" s="436" t="s">
        <v>542</v>
      </c>
      <c r="E187" s="437" t="s">
        <v>981</v>
      </c>
      <c r="F187" s="394" t="s">
        <v>694</v>
      </c>
      <c r="G187" s="407" t="s">
        <v>326</v>
      </c>
      <c r="H187" s="405" t="s">
        <v>326</v>
      </c>
    </row>
    <row r="188" spans="2:8" ht="24" x14ac:dyDescent="0.2">
      <c r="B188" s="388"/>
      <c r="C188" s="563"/>
      <c r="D188" s="446"/>
      <c r="E188" s="441"/>
      <c r="F188" s="381" t="s">
        <v>695</v>
      </c>
      <c r="G188" s="413" t="s">
        <v>998</v>
      </c>
      <c r="H188" s="419" t="s">
        <v>998</v>
      </c>
    </row>
    <row r="189" spans="2:8" x14ac:dyDescent="0.2">
      <c r="B189" s="397" t="s">
        <v>40</v>
      </c>
      <c r="C189" s="382" t="s">
        <v>696</v>
      </c>
      <c r="D189" s="438" t="s">
        <v>543</v>
      </c>
      <c r="E189" s="439" t="s">
        <v>328</v>
      </c>
      <c r="F189" s="381" t="s">
        <v>327</v>
      </c>
      <c r="G189" s="400" t="s">
        <v>328</v>
      </c>
      <c r="H189" s="419" t="s">
        <v>1157</v>
      </c>
    </row>
    <row r="190" spans="2:8" x14ac:dyDescent="0.2">
      <c r="B190" s="388"/>
      <c r="C190" s="384"/>
      <c r="D190" s="438"/>
      <c r="E190" s="439"/>
      <c r="F190" s="383"/>
      <c r="G190" s="406"/>
      <c r="H190" s="425" t="s">
        <v>1158</v>
      </c>
    </row>
    <row r="191" spans="2:8" x14ac:dyDescent="0.2">
      <c r="B191" s="388"/>
      <c r="C191" s="384"/>
      <c r="D191" s="438"/>
      <c r="E191" s="439"/>
      <c r="F191" s="383"/>
      <c r="G191" s="406"/>
      <c r="H191" s="422" t="s">
        <v>1159</v>
      </c>
    </row>
    <row r="192" spans="2:8" x14ac:dyDescent="0.2">
      <c r="B192" s="388"/>
      <c r="C192" s="384"/>
      <c r="D192" s="438"/>
      <c r="E192" s="439"/>
      <c r="F192" s="383"/>
      <c r="G192" s="406"/>
      <c r="H192" s="420" t="s">
        <v>1160</v>
      </c>
    </row>
    <row r="193" spans="2:8" x14ac:dyDescent="0.2">
      <c r="B193" s="388"/>
      <c r="C193" s="384"/>
      <c r="D193" s="438"/>
      <c r="E193" s="439"/>
      <c r="F193" s="385"/>
      <c r="G193" s="408"/>
      <c r="H193" s="426" t="s">
        <v>1161</v>
      </c>
    </row>
    <row r="194" spans="2:8" x14ac:dyDescent="0.2">
      <c r="B194" s="388"/>
      <c r="C194" s="384"/>
      <c r="D194" s="436" t="s">
        <v>544</v>
      </c>
      <c r="E194" s="437" t="s">
        <v>330</v>
      </c>
      <c r="F194" s="381" t="s">
        <v>329</v>
      </c>
      <c r="G194" s="400" t="s">
        <v>330</v>
      </c>
      <c r="H194" s="423" t="s">
        <v>1162</v>
      </c>
    </row>
    <row r="195" spans="2:8" x14ac:dyDescent="0.2">
      <c r="B195" s="388"/>
      <c r="C195" s="384"/>
      <c r="D195" s="438"/>
      <c r="E195" s="439"/>
      <c r="F195" s="383"/>
      <c r="G195" s="406"/>
      <c r="H195" s="425" t="s">
        <v>1163</v>
      </c>
    </row>
    <row r="196" spans="2:8" x14ac:dyDescent="0.2">
      <c r="B196" s="388"/>
      <c r="C196" s="384"/>
      <c r="D196" s="440"/>
      <c r="E196" s="441"/>
      <c r="F196" s="385"/>
      <c r="G196" s="408"/>
      <c r="H196" s="424" t="s">
        <v>1164</v>
      </c>
    </row>
    <row r="197" spans="2:8" x14ac:dyDescent="0.2">
      <c r="B197" s="388"/>
      <c r="C197" s="384"/>
      <c r="D197" s="436" t="s">
        <v>545</v>
      </c>
      <c r="E197" s="437" t="s">
        <v>332</v>
      </c>
      <c r="F197" s="381" t="s">
        <v>331</v>
      </c>
      <c r="G197" s="400" t="s">
        <v>332</v>
      </c>
      <c r="H197" s="419" t="s">
        <v>332</v>
      </c>
    </row>
    <row r="198" spans="2:8" x14ac:dyDescent="0.2">
      <c r="B198" s="388"/>
      <c r="C198" s="384"/>
      <c r="D198" s="438"/>
      <c r="E198" s="439"/>
      <c r="F198" s="383"/>
      <c r="G198" s="406"/>
      <c r="H198" s="420" t="s">
        <v>1165</v>
      </c>
    </row>
    <row r="199" spans="2:8" x14ac:dyDescent="0.2">
      <c r="B199" s="388"/>
      <c r="C199" s="384"/>
      <c r="D199" s="438"/>
      <c r="E199" s="439"/>
      <c r="F199" s="383"/>
      <c r="G199" s="406"/>
      <c r="H199" s="420" t="s">
        <v>1166</v>
      </c>
    </row>
    <row r="200" spans="2:8" x14ac:dyDescent="0.2">
      <c r="B200" s="388"/>
      <c r="C200" s="384"/>
      <c r="D200" s="440"/>
      <c r="E200" s="441"/>
      <c r="F200" s="385"/>
      <c r="G200" s="408"/>
      <c r="H200" s="426" t="s">
        <v>1167</v>
      </c>
    </row>
    <row r="201" spans="2:8" x14ac:dyDescent="0.2">
      <c r="B201" s="388"/>
      <c r="C201" s="384"/>
      <c r="D201" s="436" t="s">
        <v>546</v>
      </c>
      <c r="E201" s="437" t="s">
        <v>334</v>
      </c>
      <c r="F201" s="381" t="s">
        <v>697</v>
      </c>
      <c r="G201" s="400" t="s">
        <v>698</v>
      </c>
      <c r="H201" s="423" t="s">
        <v>1168</v>
      </c>
    </row>
    <row r="202" spans="2:8" x14ac:dyDescent="0.2">
      <c r="B202" s="388"/>
      <c r="C202" s="384"/>
      <c r="D202" s="438"/>
      <c r="E202" s="439"/>
      <c r="F202" s="385"/>
      <c r="G202" s="408"/>
      <c r="H202" s="424" t="s">
        <v>1169</v>
      </c>
    </row>
    <row r="203" spans="2:8" x14ac:dyDescent="0.2">
      <c r="B203" s="388"/>
      <c r="C203" s="384"/>
      <c r="D203" s="438"/>
      <c r="E203" s="439"/>
      <c r="F203" s="381" t="s">
        <v>333</v>
      </c>
      <c r="G203" s="400" t="s">
        <v>334</v>
      </c>
      <c r="H203" s="421" t="s">
        <v>1170</v>
      </c>
    </row>
    <row r="204" spans="2:8" x14ac:dyDescent="0.2">
      <c r="B204" s="388"/>
      <c r="C204" s="384"/>
      <c r="D204" s="438"/>
      <c r="E204" s="439"/>
      <c r="F204" s="383"/>
      <c r="G204" s="406"/>
      <c r="H204" s="425" t="s">
        <v>1171</v>
      </c>
    </row>
    <row r="205" spans="2:8" x14ac:dyDescent="0.2">
      <c r="B205" s="395"/>
      <c r="C205" s="386"/>
      <c r="D205" s="440"/>
      <c r="E205" s="441"/>
      <c r="F205" s="385"/>
      <c r="G205" s="408"/>
      <c r="H205" s="422" t="s">
        <v>334</v>
      </c>
    </row>
    <row r="206" spans="2:8" x14ac:dyDescent="0.2">
      <c r="B206" s="397" t="s">
        <v>41</v>
      </c>
      <c r="C206" s="382" t="s">
        <v>699</v>
      </c>
      <c r="D206" s="436" t="s">
        <v>623</v>
      </c>
      <c r="E206" s="437" t="s">
        <v>336</v>
      </c>
      <c r="F206" s="381" t="s">
        <v>335</v>
      </c>
      <c r="G206" s="400" t="s">
        <v>336</v>
      </c>
      <c r="H206" s="423" t="s">
        <v>1172</v>
      </c>
    </row>
    <row r="207" spans="2:8" x14ac:dyDescent="0.2">
      <c r="B207" s="388"/>
      <c r="C207" s="384"/>
      <c r="D207" s="438"/>
      <c r="E207" s="439"/>
      <c r="F207" s="383"/>
      <c r="G207" s="406"/>
      <c r="H207" s="425" t="s">
        <v>1173</v>
      </c>
    </row>
    <row r="208" spans="2:8" x14ac:dyDescent="0.2">
      <c r="B208" s="388"/>
      <c r="C208" s="384"/>
      <c r="D208" s="438"/>
      <c r="E208" s="439"/>
      <c r="F208" s="383"/>
      <c r="G208" s="406"/>
      <c r="H208" s="425" t="s">
        <v>1174</v>
      </c>
    </row>
    <row r="209" spans="2:8" x14ac:dyDescent="0.2">
      <c r="B209" s="388"/>
      <c r="C209" s="384"/>
      <c r="D209" s="438"/>
      <c r="E209" s="439"/>
      <c r="F209" s="383"/>
      <c r="G209" s="406"/>
      <c r="H209" s="424" t="s">
        <v>1175</v>
      </c>
    </row>
    <row r="210" spans="2:8" x14ac:dyDescent="0.2">
      <c r="B210" s="388"/>
      <c r="C210" s="384"/>
      <c r="D210" s="440"/>
      <c r="E210" s="441"/>
      <c r="F210" s="414" t="s">
        <v>999</v>
      </c>
      <c r="G210" s="407" t="s">
        <v>1000</v>
      </c>
      <c r="H210" s="405" t="s">
        <v>1000</v>
      </c>
    </row>
    <row r="211" spans="2:8" x14ac:dyDescent="0.2">
      <c r="B211" s="388"/>
      <c r="C211" s="384"/>
      <c r="D211" s="438" t="s">
        <v>547</v>
      </c>
      <c r="E211" s="439" t="s">
        <v>339</v>
      </c>
      <c r="F211" s="381" t="s">
        <v>337</v>
      </c>
      <c r="G211" s="400" t="s">
        <v>338</v>
      </c>
      <c r="H211" s="419" t="s">
        <v>338</v>
      </c>
    </row>
    <row r="212" spans="2:8" x14ac:dyDescent="0.2">
      <c r="B212" s="388"/>
      <c r="C212" s="384"/>
      <c r="D212" s="438"/>
      <c r="E212" s="439"/>
      <c r="F212" s="381" t="s">
        <v>340</v>
      </c>
      <c r="G212" s="400" t="s">
        <v>341</v>
      </c>
      <c r="H212" s="419" t="s">
        <v>341</v>
      </c>
    </row>
    <row r="213" spans="2:8" x14ac:dyDescent="0.2">
      <c r="B213" s="388"/>
      <c r="C213" s="384"/>
      <c r="D213" s="438"/>
      <c r="E213" s="439"/>
      <c r="F213" s="381" t="s">
        <v>342</v>
      </c>
      <c r="G213" s="400" t="s">
        <v>343</v>
      </c>
      <c r="H213" s="419" t="s">
        <v>1176</v>
      </c>
    </row>
    <row r="214" spans="2:8" x14ac:dyDescent="0.2">
      <c r="B214" s="388"/>
      <c r="C214" s="384"/>
      <c r="D214" s="438"/>
      <c r="E214" s="439"/>
      <c r="F214" s="385"/>
      <c r="G214" s="408"/>
      <c r="H214" s="424" t="s">
        <v>1177</v>
      </c>
    </row>
    <row r="215" spans="2:8" x14ac:dyDescent="0.2">
      <c r="B215" s="388"/>
      <c r="C215" s="384"/>
      <c r="D215" s="436" t="s">
        <v>548</v>
      </c>
      <c r="E215" s="437" t="s">
        <v>982</v>
      </c>
      <c r="F215" s="381" t="s">
        <v>344</v>
      </c>
      <c r="G215" s="400" t="s">
        <v>982</v>
      </c>
      <c r="H215" s="419" t="s">
        <v>1178</v>
      </c>
    </row>
    <row r="216" spans="2:8" x14ac:dyDescent="0.2">
      <c r="B216" s="388"/>
      <c r="C216" s="384"/>
      <c r="D216" s="438"/>
      <c r="E216" s="439"/>
      <c r="F216" s="383"/>
      <c r="G216" s="406"/>
      <c r="H216" s="425" t="s">
        <v>1179</v>
      </c>
    </row>
    <row r="217" spans="2:8" x14ac:dyDescent="0.2">
      <c r="B217" s="388"/>
      <c r="C217" s="384"/>
      <c r="D217" s="438"/>
      <c r="E217" s="439"/>
      <c r="F217" s="383"/>
      <c r="G217" s="406"/>
      <c r="H217" s="424" t="s">
        <v>1180</v>
      </c>
    </row>
    <row r="218" spans="2:8" x14ac:dyDescent="0.2">
      <c r="B218" s="388"/>
      <c r="C218" s="384"/>
      <c r="D218" s="436" t="s">
        <v>549</v>
      </c>
      <c r="E218" s="437" t="s">
        <v>345</v>
      </c>
      <c r="F218" s="381" t="s">
        <v>700</v>
      </c>
      <c r="G218" s="400" t="s">
        <v>345</v>
      </c>
      <c r="H218" s="421" t="s">
        <v>1181</v>
      </c>
    </row>
    <row r="219" spans="2:8" x14ac:dyDescent="0.2">
      <c r="B219" s="395"/>
      <c r="C219" s="386"/>
      <c r="D219" s="440"/>
      <c r="E219" s="441"/>
      <c r="F219" s="385"/>
      <c r="G219" s="408"/>
      <c r="H219" s="424" t="s">
        <v>345</v>
      </c>
    </row>
    <row r="220" spans="2:8" x14ac:dyDescent="0.2">
      <c r="B220" s="397" t="s">
        <v>42</v>
      </c>
      <c r="C220" s="382" t="s">
        <v>701</v>
      </c>
      <c r="D220" s="438" t="s">
        <v>550</v>
      </c>
      <c r="E220" s="439" t="s">
        <v>347</v>
      </c>
      <c r="F220" s="381" t="s">
        <v>346</v>
      </c>
      <c r="G220" s="400" t="s">
        <v>347</v>
      </c>
      <c r="H220" s="423" t="s">
        <v>1182</v>
      </c>
    </row>
    <row r="221" spans="2:8" x14ac:dyDescent="0.2">
      <c r="B221" s="388"/>
      <c r="C221" s="384"/>
      <c r="D221" s="438"/>
      <c r="E221" s="439"/>
      <c r="F221" s="383"/>
      <c r="G221" s="406"/>
      <c r="H221" s="425" t="s">
        <v>1183</v>
      </c>
    </row>
    <row r="222" spans="2:8" x14ac:dyDescent="0.2">
      <c r="B222" s="388"/>
      <c r="C222" s="384"/>
      <c r="D222" s="438"/>
      <c r="E222" s="439"/>
      <c r="F222" s="383"/>
      <c r="G222" s="406"/>
      <c r="H222" s="425" t="s">
        <v>1184</v>
      </c>
    </row>
    <row r="223" spans="2:8" x14ac:dyDescent="0.2">
      <c r="B223" s="388"/>
      <c r="C223" s="384"/>
      <c r="D223" s="438"/>
      <c r="E223" s="439"/>
      <c r="F223" s="383"/>
      <c r="G223" s="406"/>
      <c r="H223" s="424" t="s">
        <v>1185</v>
      </c>
    </row>
    <row r="224" spans="2:8" x14ac:dyDescent="0.2">
      <c r="B224" s="388"/>
      <c r="C224" s="384"/>
      <c r="D224" s="438"/>
      <c r="E224" s="439"/>
      <c r="F224" s="414" t="s">
        <v>1001</v>
      </c>
      <c r="G224" s="407" t="s">
        <v>348</v>
      </c>
      <c r="H224" s="405" t="s">
        <v>348</v>
      </c>
    </row>
    <row r="225" spans="2:8" x14ac:dyDescent="0.2">
      <c r="B225" s="388"/>
      <c r="C225" s="384"/>
      <c r="D225" s="436" t="s">
        <v>551</v>
      </c>
      <c r="E225" s="452" t="s">
        <v>351</v>
      </c>
      <c r="F225" s="381" t="s">
        <v>349</v>
      </c>
      <c r="G225" s="400" t="s">
        <v>350</v>
      </c>
      <c r="H225" s="423" t="s">
        <v>350</v>
      </c>
    </row>
    <row r="226" spans="2:8" x14ac:dyDescent="0.2">
      <c r="B226" s="388"/>
      <c r="C226" s="384"/>
      <c r="D226" s="438"/>
      <c r="E226" s="439"/>
      <c r="F226" s="385"/>
      <c r="G226" s="408"/>
      <c r="H226" s="424" t="s">
        <v>1186</v>
      </c>
    </row>
    <row r="227" spans="2:8" x14ac:dyDescent="0.2">
      <c r="B227" s="388"/>
      <c r="C227" s="384"/>
      <c r="D227" s="438"/>
      <c r="E227" s="439"/>
      <c r="F227" s="381" t="s">
        <v>702</v>
      </c>
      <c r="G227" s="400" t="s">
        <v>352</v>
      </c>
      <c r="H227" s="421" t="s">
        <v>1187</v>
      </c>
    </row>
    <row r="228" spans="2:8" x14ac:dyDescent="0.2">
      <c r="B228" s="388"/>
      <c r="C228" s="384"/>
      <c r="D228" s="438"/>
      <c r="E228" s="439"/>
      <c r="F228" s="383"/>
      <c r="G228" s="406"/>
      <c r="H228" s="425" t="s">
        <v>1188</v>
      </c>
    </row>
    <row r="229" spans="2:8" x14ac:dyDescent="0.2">
      <c r="B229" s="388"/>
      <c r="C229" s="384"/>
      <c r="D229" s="438"/>
      <c r="E229" s="439"/>
      <c r="F229" s="383"/>
      <c r="G229" s="406"/>
      <c r="H229" s="425" t="s">
        <v>1189</v>
      </c>
    </row>
    <row r="230" spans="2:8" x14ac:dyDescent="0.2">
      <c r="B230" s="388"/>
      <c r="C230" s="384"/>
      <c r="D230" s="438"/>
      <c r="E230" s="439"/>
      <c r="F230" s="383"/>
      <c r="G230" s="406"/>
      <c r="H230" s="425" t="s">
        <v>1190</v>
      </c>
    </row>
    <row r="231" spans="2:8" x14ac:dyDescent="0.2">
      <c r="B231" s="395"/>
      <c r="C231" s="386"/>
      <c r="D231" s="440"/>
      <c r="E231" s="441"/>
      <c r="F231" s="385"/>
      <c r="G231" s="408"/>
      <c r="H231" s="424" t="s">
        <v>352</v>
      </c>
    </row>
    <row r="232" spans="2:8" x14ac:dyDescent="0.2">
      <c r="B232" s="397" t="s">
        <v>43</v>
      </c>
      <c r="C232" s="382" t="s">
        <v>703</v>
      </c>
      <c r="D232" s="436" t="s">
        <v>552</v>
      </c>
      <c r="E232" s="566" t="s">
        <v>983</v>
      </c>
      <c r="F232" s="381" t="s">
        <v>353</v>
      </c>
      <c r="G232" s="400" t="s">
        <v>354</v>
      </c>
      <c r="H232" s="405" t="s">
        <v>354</v>
      </c>
    </row>
    <row r="233" spans="2:8" x14ac:dyDescent="0.2">
      <c r="B233" s="388"/>
      <c r="C233" s="384"/>
      <c r="D233" s="440"/>
      <c r="E233" s="571"/>
      <c r="F233" s="394" t="s">
        <v>355</v>
      </c>
      <c r="G233" s="407" t="s">
        <v>356</v>
      </c>
      <c r="H233" s="405" t="s">
        <v>356</v>
      </c>
    </row>
    <row r="234" spans="2:8" x14ac:dyDescent="0.2">
      <c r="B234" s="388"/>
      <c r="C234" s="384"/>
      <c r="D234" s="453" t="s">
        <v>553</v>
      </c>
      <c r="E234" s="437" t="s">
        <v>358</v>
      </c>
      <c r="F234" s="396" t="s">
        <v>357</v>
      </c>
      <c r="G234" s="401" t="s">
        <v>1002</v>
      </c>
      <c r="H234" s="428" t="s">
        <v>1191</v>
      </c>
    </row>
    <row r="235" spans="2:8" x14ac:dyDescent="0.2">
      <c r="B235" s="388"/>
      <c r="C235" s="384"/>
      <c r="D235" s="438"/>
      <c r="E235" s="439"/>
      <c r="F235" s="381" t="s">
        <v>359</v>
      </c>
      <c r="G235" s="400" t="s">
        <v>358</v>
      </c>
      <c r="H235" s="421" t="s">
        <v>1192</v>
      </c>
    </row>
    <row r="236" spans="2:8" x14ac:dyDescent="0.2">
      <c r="B236" s="388"/>
      <c r="C236" s="384"/>
      <c r="D236" s="438"/>
      <c r="E236" s="439"/>
      <c r="F236" s="383"/>
      <c r="G236" s="406"/>
      <c r="H236" s="425" t="s">
        <v>1193</v>
      </c>
    </row>
    <row r="237" spans="2:8" x14ac:dyDescent="0.2">
      <c r="B237" s="388"/>
      <c r="C237" s="384"/>
      <c r="D237" s="438"/>
      <c r="E237" s="439"/>
      <c r="F237" s="383"/>
      <c r="G237" s="406"/>
      <c r="H237" s="422" t="s">
        <v>1194</v>
      </c>
    </row>
    <row r="238" spans="2:8" x14ac:dyDescent="0.2">
      <c r="B238" s="388"/>
      <c r="C238" s="384"/>
      <c r="D238" s="438"/>
      <c r="E238" s="439"/>
      <c r="F238" s="383"/>
      <c r="G238" s="406"/>
      <c r="H238" s="420" t="s">
        <v>1195</v>
      </c>
    </row>
    <row r="239" spans="2:8" x14ac:dyDescent="0.2">
      <c r="B239" s="388"/>
      <c r="C239" s="384"/>
      <c r="D239" s="438"/>
      <c r="E239" s="439"/>
      <c r="F239" s="383"/>
      <c r="G239" s="406"/>
      <c r="H239" s="420" t="s">
        <v>1196</v>
      </c>
    </row>
    <row r="240" spans="2:8" x14ac:dyDescent="0.2">
      <c r="B240" s="388"/>
      <c r="C240" s="384"/>
      <c r="D240" s="438"/>
      <c r="E240" s="439"/>
      <c r="F240" s="383"/>
      <c r="G240" s="406"/>
      <c r="H240" s="421" t="s">
        <v>1197</v>
      </c>
    </row>
    <row r="241" spans="2:8" x14ac:dyDescent="0.2">
      <c r="B241" s="388"/>
      <c r="C241" s="384"/>
      <c r="D241" s="438"/>
      <c r="E241" s="439"/>
      <c r="F241" s="383"/>
      <c r="G241" s="406"/>
      <c r="H241" s="420" t="s">
        <v>358</v>
      </c>
    </row>
    <row r="242" spans="2:8" x14ac:dyDescent="0.2">
      <c r="B242" s="397" t="s">
        <v>44</v>
      </c>
      <c r="C242" s="382" t="s">
        <v>629</v>
      </c>
      <c r="D242" s="436" t="s">
        <v>554</v>
      </c>
      <c r="E242" s="437" t="s">
        <v>629</v>
      </c>
      <c r="F242" s="381" t="s">
        <v>704</v>
      </c>
      <c r="G242" s="400" t="s">
        <v>705</v>
      </c>
      <c r="H242" s="423" t="s">
        <v>1198</v>
      </c>
    </row>
    <row r="243" spans="2:8" x14ac:dyDescent="0.2">
      <c r="B243" s="388"/>
      <c r="C243" s="384"/>
      <c r="D243" s="438"/>
      <c r="E243" s="439"/>
      <c r="F243" s="383"/>
      <c r="G243" s="406"/>
      <c r="H243" s="425" t="s">
        <v>1199</v>
      </c>
    </row>
    <row r="244" spans="2:8" x14ac:dyDescent="0.2">
      <c r="B244" s="388"/>
      <c r="C244" s="384"/>
      <c r="D244" s="438"/>
      <c r="E244" s="439"/>
      <c r="F244" s="385"/>
      <c r="G244" s="408"/>
      <c r="H244" s="424" t="s">
        <v>1200</v>
      </c>
    </row>
    <row r="245" spans="2:8" x14ac:dyDescent="0.2">
      <c r="B245" s="388"/>
      <c r="C245" s="384"/>
      <c r="D245" s="438"/>
      <c r="E245" s="439"/>
      <c r="F245" s="394" t="s">
        <v>706</v>
      </c>
      <c r="G245" s="407" t="s">
        <v>707</v>
      </c>
      <c r="H245" s="420" t="s">
        <v>1201</v>
      </c>
    </row>
    <row r="246" spans="2:8" x14ac:dyDescent="0.2">
      <c r="B246" s="388"/>
      <c r="C246" s="384"/>
      <c r="D246" s="438"/>
      <c r="E246" s="439"/>
      <c r="F246" s="394" t="s">
        <v>708</v>
      </c>
      <c r="G246" s="407" t="s">
        <v>360</v>
      </c>
      <c r="H246" s="405" t="s">
        <v>360</v>
      </c>
    </row>
    <row r="247" spans="2:8" x14ac:dyDescent="0.2">
      <c r="B247" s="388"/>
      <c r="C247" s="384"/>
      <c r="D247" s="438"/>
      <c r="E247" s="439"/>
      <c r="F247" s="394" t="s">
        <v>709</v>
      </c>
      <c r="G247" s="407" t="s">
        <v>361</v>
      </c>
      <c r="H247" s="405" t="s">
        <v>361</v>
      </c>
    </row>
    <row r="248" spans="2:8" x14ac:dyDescent="0.2">
      <c r="B248" s="388"/>
      <c r="C248" s="384"/>
      <c r="D248" s="438"/>
      <c r="E248" s="439"/>
      <c r="F248" s="381" t="s">
        <v>710</v>
      </c>
      <c r="G248" s="400" t="s">
        <v>711</v>
      </c>
      <c r="H248" s="423" t="s">
        <v>1202</v>
      </c>
    </row>
    <row r="249" spans="2:8" x14ac:dyDescent="0.2">
      <c r="B249" s="388"/>
      <c r="C249" s="384"/>
      <c r="D249" s="438"/>
      <c r="E249" s="439"/>
      <c r="F249" s="383"/>
      <c r="G249" s="406"/>
      <c r="H249" s="422" t="s">
        <v>1203</v>
      </c>
    </row>
    <row r="250" spans="2:8" x14ac:dyDescent="0.2">
      <c r="B250" s="397" t="s">
        <v>45</v>
      </c>
      <c r="C250" s="382" t="s">
        <v>630</v>
      </c>
      <c r="D250" s="436" t="s">
        <v>555</v>
      </c>
      <c r="E250" s="437" t="s">
        <v>630</v>
      </c>
      <c r="F250" s="394" t="s">
        <v>712</v>
      </c>
      <c r="G250" s="407" t="s">
        <v>713</v>
      </c>
      <c r="H250" s="405" t="s">
        <v>362</v>
      </c>
    </row>
    <row r="251" spans="2:8" x14ac:dyDescent="0.2">
      <c r="B251" s="388"/>
      <c r="C251" s="384"/>
      <c r="D251" s="438"/>
      <c r="E251" s="439"/>
      <c r="F251" s="394" t="s">
        <v>714</v>
      </c>
      <c r="G251" s="407" t="s">
        <v>715</v>
      </c>
      <c r="H251" s="405" t="s">
        <v>363</v>
      </c>
    </row>
    <row r="252" spans="2:8" x14ac:dyDescent="0.2">
      <c r="B252" s="388"/>
      <c r="C252" s="384"/>
      <c r="D252" s="438"/>
      <c r="E252" s="439"/>
      <c r="F252" s="394" t="s">
        <v>716</v>
      </c>
      <c r="G252" s="407" t="s">
        <v>364</v>
      </c>
      <c r="H252" s="405" t="s">
        <v>364</v>
      </c>
    </row>
    <row r="253" spans="2:8" x14ac:dyDescent="0.2">
      <c r="B253" s="388"/>
      <c r="C253" s="384"/>
      <c r="D253" s="438"/>
      <c r="E253" s="439"/>
      <c r="F253" s="381" t="s">
        <v>717</v>
      </c>
      <c r="G253" s="400" t="s">
        <v>718</v>
      </c>
      <c r="H253" s="419" t="s">
        <v>1204</v>
      </c>
    </row>
    <row r="254" spans="2:8" x14ac:dyDescent="0.2">
      <c r="B254" s="388"/>
      <c r="C254" s="384"/>
      <c r="D254" s="438"/>
      <c r="E254" s="439"/>
      <c r="F254" s="381" t="s">
        <v>719</v>
      </c>
      <c r="G254" s="400" t="s">
        <v>720</v>
      </c>
      <c r="H254" s="423" t="s">
        <v>1205</v>
      </c>
    </row>
    <row r="255" spans="2:8" x14ac:dyDescent="0.2">
      <c r="B255" s="388"/>
      <c r="C255" s="384"/>
      <c r="D255" s="438"/>
      <c r="E255" s="439"/>
      <c r="F255" s="383"/>
      <c r="G255" s="406"/>
      <c r="H255" s="422" t="s">
        <v>1206</v>
      </c>
    </row>
    <row r="256" spans="2:8" x14ac:dyDescent="0.2">
      <c r="B256" s="388"/>
      <c r="C256" s="384"/>
      <c r="D256" s="438"/>
      <c r="E256" s="439"/>
      <c r="F256" s="381" t="s">
        <v>721</v>
      </c>
      <c r="G256" s="400" t="s">
        <v>365</v>
      </c>
      <c r="H256" s="423" t="s">
        <v>1207</v>
      </c>
    </row>
    <row r="257" spans="2:8" x14ac:dyDescent="0.2">
      <c r="B257" s="388"/>
      <c r="C257" s="384"/>
      <c r="D257" s="438"/>
      <c r="E257" s="439"/>
      <c r="F257" s="383"/>
      <c r="G257" s="406"/>
      <c r="H257" s="425" t="s">
        <v>365</v>
      </c>
    </row>
    <row r="258" spans="2:8" x14ac:dyDescent="0.2">
      <c r="B258" s="388"/>
      <c r="C258" s="384"/>
      <c r="D258" s="438"/>
      <c r="E258" s="439"/>
      <c r="F258" s="385"/>
      <c r="G258" s="408"/>
      <c r="H258" s="424" t="s">
        <v>1208</v>
      </c>
    </row>
    <row r="259" spans="2:8" x14ac:dyDescent="0.2">
      <c r="B259" s="388"/>
      <c r="C259" s="384"/>
      <c r="D259" s="438"/>
      <c r="E259" s="439"/>
      <c r="F259" s="394" t="s">
        <v>722</v>
      </c>
      <c r="G259" s="407" t="s">
        <v>366</v>
      </c>
      <c r="H259" s="426" t="s">
        <v>366</v>
      </c>
    </row>
    <row r="260" spans="2:8" x14ac:dyDescent="0.2">
      <c r="B260" s="388"/>
      <c r="C260" s="384"/>
      <c r="D260" s="438"/>
      <c r="E260" s="439"/>
      <c r="F260" s="381" t="s">
        <v>723</v>
      </c>
      <c r="G260" s="400" t="s">
        <v>724</v>
      </c>
      <c r="H260" s="423" t="s">
        <v>1209</v>
      </c>
    </row>
    <row r="261" spans="2:8" x14ac:dyDescent="0.2">
      <c r="B261" s="388"/>
      <c r="C261" s="384"/>
      <c r="D261" s="438"/>
      <c r="E261" s="439"/>
      <c r="F261" s="383"/>
      <c r="G261" s="406"/>
      <c r="H261" s="425" t="s">
        <v>1210</v>
      </c>
    </row>
    <row r="262" spans="2:8" x14ac:dyDescent="0.2">
      <c r="B262" s="388"/>
      <c r="C262" s="384"/>
      <c r="D262" s="438"/>
      <c r="E262" s="439"/>
      <c r="F262" s="383"/>
      <c r="G262" s="406"/>
      <c r="H262" s="425" t="s">
        <v>1211</v>
      </c>
    </row>
    <row r="263" spans="2:8" x14ac:dyDescent="0.2">
      <c r="B263" s="395"/>
      <c r="C263" s="386"/>
      <c r="D263" s="440"/>
      <c r="E263" s="441"/>
      <c r="F263" s="385"/>
      <c r="G263" s="408"/>
      <c r="H263" s="424" t="s">
        <v>1212</v>
      </c>
    </row>
    <row r="264" spans="2:8" x14ac:dyDescent="0.2">
      <c r="B264" s="388" t="s">
        <v>46</v>
      </c>
      <c r="C264" s="384" t="s">
        <v>631</v>
      </c>
      <c r="D264" s="438" t="s">
        <v>556</v>
      </c>
      <c r="E264" s="439" t="s">
        <v>631</v>
      </c>
      <c r="F264" s="381" t="s">
        <v>367</v>
      </c>
      <c r="G264" s="400" t="s">
        <v>368</v>
      </c>
      <c r="H264" s="423" t="s">
        <v>1213</v>
      </c>
    </row>
    <row r="265" spans="2:8" x14ac:dyDescent="0.2">
      <c r="B265" s="388"/>
      <c r="C265" s="384"/>
      <c r="D265" s="438"/>
      <c r="E265" s="439"/>
      <c r="F265" s="385"/>
      <c r="G265" s="408"/>
      <c r="H265" s="424" t="s">
        <v>1214</v>
      </c>
    </row>
    <row r="266" spans="2:8" x14ac:dyDescent="0.2">
      <c r="B266" s="388"/>
      <c r="C266" s="384"/>
      <c r="D266" s="438"/>
      <c r="E266" s="439"/>
      <c r="F266" s="381" t="s">
        <v>369</v>
      </c>
      <c r="G266" s="400" t="s">
        <v>725</v>
      </c>
      <c r="H266" s="420" t="s">
        <v>1215</v>
      </c>
    </row>
    <row r="267" spans="2:8" x14ac:dyDescent="0.2">
      <c r="B267" s="388"/>
      <c r="C267" s="384"/>
      <c r="D267" s="438"/>
      <c r="E267" s="439"/>
      <c r="F267" s="394" t="s">
        <v>726</v>
      </c>
      <c r="G267" s="407" t="s">
        <v>727</v>
      </c>
      <c r="H267" s="419" t="s">
        <v>1216</v>
      </c>
    </row>
    <row r="268" spans="2:8" x14ac:dyDescent="0.2">
      <c r="B268" s="388"/>
      <c r="C268" s="384"/>
      <c r="D268" s="438"/>
      <c r="E268" s="439"/>
      <c r="F268" s="394" t="s">
        <v>728</v>
      </c>
      <c r="G268" s="407" t="s">
        <v>370</v>
      </c>
      <c r="H268" s="405" t="s">
        <v>370</v>
      </c>
    </row>
    <row r="269" spans="2:8" x14ac:dyDescent="0.2">
      <c r="B269" s="388"/>
      <c r="C269" s="384"/>
      <c r="D269" s="438"/>
      <c r="E269" s="439"/>
      <c r="F269" s="394" t="s">
        <v>729</v>
      </c>
      <c r="G269" s="407" t="s">
        <v>730</v>
      </c>
      <c r="H269" s="405" t="s">
        <v>1217</v>
      </c>
    </row>
    <row r="270" spans="2:8" x14ac:dyDescent="0.2">
      <c r="B270" s="388"/>
      <c r="C270" s="384"/>
      <c r="D270" s="438"/>
      <c r="E270" s="439"/>
      <c r="F270" s="394" t="s">
        <v>731</v>
      </c>
      <c r="G270" s="407" t="s">
        <v>371</v>
      </c>
      <c r="H270" s="426" t="s">
        <v>371</v>
      </c>
    </row>
    <row r="271" spans="2:8" x14ac:dyDescent="0.2">
      <c r="B271" s="397" t="s">
        <v>47</v>
      </c>
      <c r="C271" s="382" t="s">
        <v>732</v>
      </c>
      <c r="D271" s="436" t="s">
        <v>557</v>
      </c>
      <c r="E271" s="437" t="s">
        <v>632</v>
      </c>
      <c r="F271" s="381" t="s">
        <v>372</v>
      </c>
      <c r="G271" s="400" t="s">
        <v>632</v>
      </c>
      <c r="H271" s="421" t="s">
        <v>1218</v>
      </c>
    </row>
    <row r="272" spans="2:8" x14ac:dyDescent="0.2">
      <c r="B272" s="388"/>
      <c r="C272" s="384"/>
      <c r="D272" s="438"/>
      <c r="E272" s="439"/>
      <c r="F272" s="383"/>
      <c r="G272" s="406"/>
      <c r="H272" s="425" t="s">
        <v>1219</v>
      </c>
    </row>
    <row r="273" spans="2:8" x14ac:dyDescent="0.2">
      <c r="B273" s="388"/>
      <c r="C273" s="384"/>
      <c r="D273" s="438"/>
      <c r="E273" s="439"/>
      <c r="F273" s="383"/>
      <c r="G273" s="406"/>
      <c r="H273" s="422" t="s">
        <v>1220</v>
      </c>
    </row>
    <row r="274" spans="2:8" x14ac:dyDescent="0.2">
      <c r="B274" s="388"/>
      <c r="C274" s="384"/>
      <c r="D274" s="440"/>
      <c r="E274" s="441"/>
      <c r="F274" s="385"/>
      <c r="G274" s="408"/>
      <c r="H274" s="424" t="s">
        <v>1221</v>
      </c>
    </row>
    <row r="275" spans="2:8" x14ac:dyDescent="0.2">
      <c r="B275" s="388"/>
      <c r="C275" s="384"/>
      <c r="D275" s="438" t="s">
        <v>558</v>
      </c>
      <c r="E275" s="439" t="s">
        <v>633</v>
      </c>
      <c r="F275" s="381" t="s">
        <v>733</v>
      </c>
      <c r="G275" s="400" t="s">
        <v>633</v>
      </c>
      <c r="H275" s="423" t="s">
        <v>1222</v>
      </c>
    </row>
    <row r="276" spans="2:8" x14ac:dyDescent="0.2">
      <c r="B276" s="388"/>
      <c r="C276" s="384"/>
      <c r="D276" s="438"/>
      <c r="E276" s="439"/>
      <c r="F276" s="383"/>
      <c r="G276" s="406"/>
      <c r="H276" s="422" t="s">
        <v>1223</v>
      </c>
    </row>
    <row r="277" spans="2:8" x14ac:dyDescent="0.2">
      <c r="B277" s="395"/>
      <c r="C277" s="386"/>
      <c r="D277" s="438"/>
      <c r="E277" s="439"/>
      <c r="F277" s="385"/>
      <c r="G277" s="408"/>
      <c r="H277" s="424" t="s">
        <v>1224</v>
      </c>
    </row>
    <row r="278" spans="2:8" x14ac:dyDescent="0.2">
      <c r="B278" s="397" t="s">
        <v>48</v>
      </c>
      <c r="C278" s="382" t="s">
        <v>734</v>
      </c>
      <c r="D278" s="436" t="s">
        <v>559</v>
      </c>
      <c r="E278" s="437" t="s">
        <v>634</v>
      </c>
      <c r="F278" s="383" t="s">
        <v>373</v>
      </c>
      <c r="G278" s="406" t="s">
        <v>634</v>
      </c>
      <c r="H278" s="419" t="s">
        <v>1225</v>
      </c>
    </row>
    <row r="279" spans="2:8" x14ac:dyDescent="0.2">
      <c r="B279" s="388"/>
      <c r="C279" s="384"/>
      <c r="D279" s="438"/>
      <c r="E279" s="439"/>
      <c r="F279" s="383"/>
      <c r="G279" s="406"/>
      <c r="H279" s="420" t="s">
        <v>1226</v>
      </c>
    </row>
    <row r="280" spans="2:8" x14ac:dyDescent="0.2">
      <c r="B280" s="388"/>
      <c r="C280" s="384"/>
      <c r="D280" s="438"/>
      <c r="E280" s="439"/>
      <c r="F280" s="383"/>
      <c r="G280" s="406"/>
      <c r="H280" s="421" t="s">
        <v>1227</v>
      </c>
    </row>
    <row r="281" spans="2:8" x14ac:dyDescent="0.2">
      <c r="B281" s="388"/>
      <c r="C281" s="384"/>
      <c r="D281" s="438"/>
      <c r="E281" s="439"/>
      <c r="F281" s="383"/>
      <c r="G281" s="406"/>
      <c r="H281" s="425" t="s">
        <v>1228</v>
      </c>
    </row>
    <row r="282" spans="2:8" x14ac:dyDescent="0.2">
      <c r="B282" s="388"/>
      <c r="C282" s="384"/>
      <c r="D282" s="438"/>
      <c r="E282" s="439"/>
      <c r="F282" s="383"/>
      <c r="G282" s="406"/>
      <c r="H282" s="425" t="s">
        <v>1229</v>
      </c>
    </row>
    <row r="283" spans="2:8" x14ac:dyDescent="0.2">
      <c r="B283" s="388"/>
      <c r="C283" s="384"/>
      <c r="D283" s="438"/>
      <c r="E283" s="439"/>
      <c r="F283" s="383"/>
      <c r="G283" s="406"/>
      <c r="H283" s="425" t="s">
        <v>1230</v>
      </c>
    </row>
    <row r="284" spans="2:8" x14ac:dyDescent="0.2">
      <c r="B284" s="388"/>
      <c r="C284" s="384"/>
      <c r="D284" s="438"/>
      <c r="E284" s="439"/>
      <c r="F284" s="383"/>
      <c r="G284" s="406"/>
      <c r="H284" s="425" t="s">
        <v>1231</v>
      </c>
    </row>
    <row r="285" spans="2:8" x14ac:dyDescent="0.2">
      <c r="B285" s="388"/>
      <c r="C285" s="384"/>
      <c r="D285" s="440"/>
      <c r="E285" s="441"/>
      <c r="F285" s="383"/>
      <c r="G285" s="406"/>
      <c r="H285" s="424" t="s">
        <v>1232</v>
      </c>
    </row>
    <row r="286" spans="2:8" x14ac:dyDescent="0.2">
      <c r="B286" s="388"/>
      <c r="C286" s="384"/>
      <c r="D286" s="438" t="s">
        <v>560</v>
      </c>
      <c r="E286" s="439" t="s">
        <v>635</v>
      </c>
      <c r="F286" s="381" t="s">
        <v>735</v>
      </c>
      <c r="G286" s="400" t="s">
        <v>635</v>
      </c>
      <c r="H286" s="423" t="s">
        <v>1233</v>
      </c>
    </row>
    <row r="287" spans="2:8" x14ac:dyDescent="0.2">
      <c r="B287" s="388"/>
      <c r="C287" s="384"/>
      <c r="D287" s="438"/>
      <c r="E287" s="439"/>
      <c r="F287" s="385"/>
      <c r="G287" s="408"/>
      <c r="H287" s="424" t="s">
        <v>1234</v>
      </c>
    </row>
    <row r="288" spans="2:8" x14ac:dyDescent="0.2">
      <c r="B288" s="388"/>
      <c r="C288" s="384"/>
      <c r="D288" s="436" t="s">
        <v>561</v>
      </c>
      <c r="E288" s="566" t="s">
        <v>636</v>
      </c>
      <c r="F288" s="383" t="s">
        <v>736</v>
      </c>
      <c r="G288" s="406" t="s">
        <v>374</v>
      </c>
      <c r="H288" s="405" t="s">
        <v>374</v>
      </c>
    </row>
    <row r="289" spans="2:8" x14ac:dyDescent="0.2">
      <c r="B289" s="388"/>
      <c r="C289" s="384"/>
      <c r="D289" s="440"/>
      <c r="E289" s="571"/>
      <c r="F289" s="394" t="s">
        <v>737</v>
      </c>
      <c r="G289" s="407" t="s">
        <v>375</v>
      </c>
      <c r="H289" s="405" t="s">
        <v>375</v>
      </c>
    </row>
    <row r="290" spans="2:8" x14ac:dyDescent="0.2">
      <c r="B290" s="388"/>
      <c r="C290" s="384"/>
      <c r="D290" s="436" t="s">
        <v>562</v>
      </c>
      <c r="E290" s="437" t="s">
        <v>637</v>
      </c>
      <c r="F290" s="381" t="s">
        <v>738</v>
      </c>
      <c r="G290" s="400" t="s">
        <v>637</v>
      </c>
      <c r="H290" s="423" t="s">
        <v>1235</v>
      </c>
    </row>
    <row r="291" spans="2:8" x14ac:dyDescent="0.2">
      <c r="B291" s="388"/>
      <c r="C291" s="384"/>
      <c r="D291" s="438"/>
      <c r="E291" s="439"/>
      <c r="F291" s="383"/>
      <c r="G291" s="406"/>
      <c r="H291" s="425" t="s">
        <v>1236</v>
      </c>
    </row>
    <row r="292" spans="2:8" x14ac:dyDescent="0.2">
      <c r="B292" s="388"/>
      <c r="C292" s="384"/>
      <c r="D292" s="438"/>
      <c r="E292" s="439"/>
      <c r="F292" s="383"/>
      <c r="G292" s="406"/>
      <c r="H292" s="425" t="s">
        <v>1237</v>
      </c>
    </row>
    <row r="293" spans="2:8" x14ac:dyDescent="0.2">
      <c r="B293" s="395"/>
      <c r="C293" s="386"/>
      <c r="D293" s="440"/>
      <c r="E293" s="441"/>
      <c r="F293" s="385"/>
      <c r="G293" s="408"/>
      <c r="H293" s="424" t="s">
        <v>1238</v>
      </c>
    </row>
    <row r="294" spans="2:8" x14ac:dyDescent="0.2">
      <c r="B294" s="397" t="s">
        <v>49</v>
      </c>
      <c r="C294" s="382" t="s">
        <v>741</v>
      </c>
      <c r="D294" s="436" t="s">
        <v>563</v>
      </c>
      <c r="E294" s="437" t="s">
        <v>950</v>
      </c>
      <c r="F294" s="381" t="s">
        <v>739</v>
      </c>
      <c r="G294" s="400" t="s">
        <v>740</v>
      </c>
      <c r="H294" s="423" t="s">
        <v>1239</v>
      </c>
    </row>
    <row r="295" spans="2:8" x14ac:dyDescent="0.2">
      <c r="B295" s="388"/>
      <c r="C295" s="384"/>
      <c r="D295" s="438"/>
      <c r="E295" s="439"/>
      <c r="F295" s="383"/>
      <c r="G295" s="406"/>
      <c r="H295" s="425" t="s">
        <v>1240</v>
      </c>
    </row>
    <row r="296" spans="2:8" x14ac:dyDescent="0.2">
      <c r="B296" s="388"/>
      <c r="C296" s="384"/>
      <c r="D296" s="438"/>
      <c r="E296" s="439"/>
      <c r="F296" s="383"/>
      <c r="G296" s="406"/>
      <c r="H296" s="425" t="s">
        <v>1241</v>
      </c>
    </row>
    <row r="297" spans="2:8" x14ac:dyDescent="0.2">
      <c r="B297" s="388"/>
      <c r="C297" s="384"/>
      <c r="D297" s="438"/>
      <c r="E297" s="439"/>
      <c r="F297" s="383"/>
      <c r="G297" s="406"/>
      <c r="H297" s="425" t="s">
        <v>1242</v>
      </c>
    </row>
    <row r="298" spans="2:8" x14ac:dyDescent="0.2">
      <c r="B298" s="388"/>
      <c r="C298" s="384"/>
      <c r="D298" s="438"/>
      <c r="E298" s="439"/>
      <c r="F298" s="385"/>
      <c r="G298" s="408"/>
      <c r="H298" s="426" t="s">
        <v>1243</v>
      </c>
    </row>
    <row r="299" spans="2:8" x14ac:dyDescent="0.2">
      <c r="B299" s="388"/>
      <c r="C299" s="384"/>
      <c r="D299" s="438"/>
      <c r="E299" s="439"/>
      <c r="F299" s="381" t="s">
        <v>742</v>
      </c>
      <c r="G299" s="400" t="s">
        <v>743</v>
      </c>
      <c r="H299" s="425" t="s">
        <v>1244</v>
      </c>
    </row>
    <row r="300" spans="2:8" x14ac:dyDescent="0.2">
      <c r="B300" s="388"/>
      <c r="C300" s="384"/>
      <c r="D300" s="440"/>
      <c r="E300" s="441"/>
      <c r="F300" s="385"/>
      <c r="G300" s="408"/>
      <c r="H300" s="424" t="s">
        <v>1245</v>
      </c>
    </row>
    <row r="301" spans="2:8" x14ac:dyDescent="0.2">
      <c r="B301" s="388"/>
      <c r="C301" s="384"/>
      <c r="D301" s="436" t="s">
        <v>564</v>
      </c>
      <c r="E301" s="566" t="s">
        <v>638</v>
      </c>
      <c r="F301" s="381" t="s">
        <v>744</v>
      </c>
      <c r="G301" s="562" t="s">
        <v>638</v>
      </c>
      <c r="H301" s="421" t="s">
        <v>1246</v>
      </c>
    </row>
    <row r="302" spans="2:8" x14ac:dyDescent="0.2">
      <c r="B302" s="388"/>
      <c r="C302" s="384"/>
      <c r="D302" s="438"/>
      <c r="E302" s="568"/>
      <c r="F302" s="383"/>
      <c r="G302" s="563"/>
      <c r="H302" s="425" t="s">
        <v>1247</v>
      </c>
    </row>
    <row r="303" spans="2:8" x14ac:dyDescent="0.2">
      <c r="B303" s="395"/>
      <c r="C303" s="386"/>
      <c r="D303" s="440"/>
      <c r="E303" s="441"/>
      <c r="F303" s="385"/>
      <c r="G303" s="408"/>
      <c r="H303" s="424" t="s">
        <v>1248</v>
      </c>
    </row>
    <row r="304" spans="2:8" x14ac:dyDescent="0.2">
      <c r="B304" s="397" t="s">
        <v>51</v>
      </c>
      <c r="C304" s="382" t="s">
        <v>746</v>
      </c>
      <c r="D304" s="436" t="s">
        <v>565</v>
      </c>
      <c r="E304" s="437" t="s">
        <v>376</v>
      </c>
      <c r="F304" s="381" t="s">
        <v>745</v>
      </c>
      <c r="G304" s="400" t="s">
        <v>376</v>
      </c>
      <c r="H304" s="420" t="s">
        <v>1249</v>
      </c>
    </row>
    <row r="305" spans="2:8" x14ac:dyDescent="0.2">
      <c r="B305" s="388"/>
      <c r="C305" s="384"/>
      <c r="D305" s="440"/>
      <c r="E305" s="441"/>
      <c r="F305" s="395"/>
      <c r="G305" s="408"/>
      <c r="H305" s="422" t="s">
        <v>1250</v>
      </c>
    </row>
    <row r="306" spans="2:8" x14ac:dyDescent="0.2">
      <c r="B306" s="388"/>
      <c r="C306" s="384"/>
      <c r="D306" s="454" t="s">
        <v>566</v>
      </c>
      <c r="E306" s="439" t="s">
        <v>639</v>
      </c>
      <c r="F306" s="390" t="s">
        <v>747</v>
      </c>
      <c r="G306" s="410" t="s">
        <v>377</v>
      </c>
      <c r="H306" s="429" t="s">
        <v>377</v>
      </c>
    </row>
    <row r="307" spans="2:8" x14ac:dyDescent="0.2">
      <c r="B307" s="388"/>
      <c r="C307" s="384"/>
      <c r="D307" s="438"/>
      <c r="E307" s="439"/>
      <c r="F307" s="394" t="s">
        <v>748</v>
      </c>
      <c r="G307" s="407" t="s">
        <v>378</v>
      </c>
      <c r="H307" s="405" t="s">
        <v>378</v>
      </c>
    </row>
    <row r="308" spans="2:8" x14ac:dyDescent="0.2">
      <c r="B308" s="388"/>
      <c r="C308" s="384"/>
      <c r="D308" s="436" t="s">
        <v>567</v>
      </c>
      <c r="E308" s="437" t="s">
        <v>514</v>
      </c>
      <c r="F308" s="383" t="s">
        <v>749</v>
      </c>
      <c r="G308" s="406" t="s">
        <v>514</v>
      </c>
      <c r="H308" s="421" t="s">
        <v>1251</v>
      </c>
    </row>
    <row r="309" spans="2:8" x14ac:dyDescent="0.2">
      <c r="B309" s="388"/>
      <c r="C309" s="384"/>
      <c r="D309" s="440"/>
      <c r="E309" s="441"/>
      <c r="F309" s="383"/>
      <c r="G309" s="406"/>
      <c r="H309" s="424" t="s">
        <v>1252</v>
      </c>
    </row>
    <row r="310" spans="2:8" x14ac:dyDescent="0.2">
      <c r="B310" s="388"/>
      <c r="C310" s="384"/>
      <c r="D310" s="438" t="s">
        <v>568</v>
      </c>
      <c r="E310" s="439" t="s">
        <v>379</v>
      </c>
      <c r="F310" s="381" t="s">
        <v>750</v>
      </c>
      <c r="G310" s="400" t="s">
        <v>379</v>
      </c>
      <c r="H310" s="423" t="s">
        <v>1253</v>
      </c>
    </row>
    <row r="311" spans="2:8" x14ac:dyDescent="0.2">
      <c r="B311" s="388"/>
      <c r="C311" s="384"/>
      <c r="D311" s="438"/>
      <c r="E311" s="439"/>
      <c r="F311" s="383"/>
      <c r="G311" s="406"/>
      <c r="H311" s="425" t="s">
        <v>1254</v>
      </c>
    </row>
    <row r="312" spans="2:8" x14ac:dyDescent="0.2">
      <c r="B312" s="388"/>
      <c r="C312" s="384"/>
      <c r="D312" s="438"/>
      <c r="E312" s="439"/>
      <c r="F312" s="383"/>
      <c r="G312" s="406"/>
      <c r="H312" s="425" t="s">
        <v>1255</v>
      </c>
    </row>
    <row r="313" spans="2:8" x14ac:dyDescent="0.2">
      <c r="B313" s="388"/>
      <c r="C313" s="384"/>
      <c r="D313" s="438"/>
      <c r="E313" s="439"/>
      <c r="F313" s="385"/>
      <c r="G313" s="408"/>
      <c r="H313" s="424" t="s">
        <v>1256</v>
      </c>
    </row>
    <row r="314" spans="2:8" x14ac:dyDescent="0.2">
      <c r="B314" s="388"/>
      <c r="C314" s="384"/>
      <c r="D314" s="436" t="s">
        <v>569</v>
      </c>
      <c r="E314" s="566" t="s">
        <v>382</v>
      </c>
      <c r="F314" s="383" t="s">
        <v>751</v>
      </c>
      <c r="G314" s="406" t="s">
        <v>381</v>
      </c>
      <c r="H314" s="421" t="s">
        <v>1257</v>
      </c>
    </row>
    <row r="315" spans="2:8" x14ac:dyDescent="0.2">
      <c r="B315" s="388"/>
      <c r="C315" s="384"/>
      <c r="D315" s="438"/>
      <c r="E315" s="568"/>
      <c r="F315" s="383"/>
      <c r="G315" s="406"/>
      <c r="H315" s="424" t="s">
        <v>1258</v>
      </c>
    </row>
    <row r="316" spans="2:8" x14ac:dyDescent="0.2">
      <c r="B316" s="388"/>
      <c r="C316" s="384"/>
      <c r="D316" s="438"/>
      <c r="E316" s="439"/>
      <c r="F316" s="381" t="s">
        <v>752</v>
      </c>
      <c r="G316" s="400" t="s">
        <v>1003</v>
      </c>
      <c r="H316" s="423" t="s">
        <v>1259</v>
      </c>
    </row>
    <row r="317" spans="2:8" x14ac:dyDescent="0.2">
      <c r="B317" s="388"/>
      <c r="C317" s="384"/>
      <c r="D317" s="438"/>
      <c r="E317" s="439"/>
      <c r="F317" s="385"/>
      <c r="G317" s="408"/>
      <c r="H317" s="424" t="s">
        <v>1260</v>
      </c>
    </row>
    <row r="318" spans="2:8" x14ac:dyDescent="0.2">
      <c r="B318" s="388"/>
      <c r="C318" s="384"/>
      <c r="D318" s="438"/>
      <c r="E318" s="439"/>
      <c r="F318" s="381" t="s">
        <v>753</v>
      </c>
      <c r="G318" s="400" t="s">
        <v>383</v>
      </c>
      <c r="H318" s="421" t="s">
        <v>1261</v>
      </c>
    </row>
    <row r="319" spans="2:8" x14ac:dyDescent="0.2">
      <c r="B319" s="388"/>
      <c r="C319" s="384"/>
      <c r="D319" s="440"/>
      <c r="E319" s="441"/>
      <c r="F319" s="395"/>
      <c r="G319" s="408"/>
      <c r="H319" s="422" t="s">
        <v>383</v>
      </c>
    </row>
    <row r="320" spans="2:8" x14ac:dyDescent="0.2">
      <c r="B320" s="397" t="s">
        <v>101</v>
      </c>
      <c r="C320" s="562" t="s">
        <v>973</v>
      </c>
      <c r="D320" s="438" t="s">
        <v>570</v>
      </c>
      <c r="E320" s="439" t="s">
        <v>33</v>
      </c>
      <c r="F320" s="383" t="s">
        <v>384</v>
      </c>
      <c r="G320" s="406" t="s">
        <v>754</v>
      </c>
      <c r="H320" s="423" t="s">
        <v>1262</v>
      </c>
    </row>
    <row r="321" spans="2:8" x14ac:dyDescent="0.2">
      <c r="B321" s="388"/>
      <c r="C321" s="563"/>
      <c r="D321" s="438"/>
      <c r="E321" s="439"/>
      <c r="F321" s="383"/>
      <c r="G321" s="406"/>
      <c r="H321" s="424" t="s">
        <v>1263</v>
      </c>
    </row>
    <row r="322" spans="2:8" x14ac:dyDescent="0.2">
      <c r="B322" s="388"/>
      <c r="C322" s="384"/>
      <c r="D322" s="438"/>
      <c r="E322" s="439"/>
      <c r="F322" s="381" t="s">
        <v>385</v>
      </c>
      <c r="G322" s="400" t="s">
        <v>33</v>
      </c>
      <c r="H322" s="421" t="s">
        <v>1264</v>
      </c>
    </row>
    <row r="323" spans="2:8" x14ac:dyDescent="0.2">
      <c r="B323" s="388"/>
      <c r="C323" s="384"/>
      <c r="D323" s="438"/>
      <c r="E323" s="439"/>
      <c r="F323" s="383"/>
      <c r="G323" s="406"/>
      <c r="H323" s="425" t="s">
        <v>1265</v>
      </c>
    </row>
    <row r="324" spans="2:8" x14ac:dyDescent="0.2">
      <c r="B324" s="388"/>
      <c r="C324" s="384"/>
      <c r="D324" s="438"/>
      <c r="E324" s="439"/>
      <c r="F324" s="383"/>
      <c r="G324" s="406"/>
      <c r="H324" s="425" t="s">
        <v>1266</v>
      </c>
    </row>
    <row r="325" spans="2:8" x14ac:dyDescent="0.2">
      <c r="B325" s="388"/>
      <c r="C325" s="384"/>
      <c r="D325" s="438"/>
      <c r="E325" s="439"/>
      <c r="F325" s="383"/>
      <c r="G325" s="406"/>
      <c r="H325" s="425" t="s">
        <v>1267</v>
      </c>
    </row>
    <row r="326" spans="2:8" x14ac:dyDescent="0.2">
      <c r="B326" s="388"/>
      <c r="C326" s="384"/>
      <c r="D326" s="438"/>
      <c r="E326" s="439"/>
      <c r="F326" s="383"/>
      <c r="G326" s="406"/>
      <c r="H326" s="425" t="s">
        <v>1268</v>
      </c>
    </row>
    <row r="327" spans="2:8" x14ac:dyDescent="0.2">
      <c r="B327" s="388"/>
      <c r="C327" s="384"/>
      <c r="D327" s="438"/>
      <c r="E327" s="439"/>
      <c r="F327" s="383"/>
      <c r="G327" s="406"/>
      <c r="H327" s="425" t="s">
        <v>1269</v>
      </c>
    </row>
    <row r="328" spans="2:8" x14ac:dyDescent="0.2">
      <c r="B328" s="388"/>
      <c r="C328" s="384"/>
      <c r="D328" s="438"/>
      <c r="E328" s="439"/>
      <c r="F328" s="385"/>
      <c r="G328" s="408"/>
      <c r="H328" s="422" t="s">
        <v>33</v>
      </c>
    </row>
    <row r="329" spans="2:8" x14ac:dyDescent="0.2">
      <c r="B329" s="395"/>
      <c r="C329" s="386"/>
      <c r="D329" s="444" t="s">
        <v>571</v>
      </c>
      <c r="E329" s="455" t="s">
        <v>640</v>
      </c>
      <c r="F329" s="394" t="s">
        <v>755</v>
      </c>
      <c r="G329" s="415" t="s">
        <v>640</v>
      </c>
      <c r="H329" s="405" t="s">
        <v>1270</v>
      </c>
    </row>
    <row r="330" spans="2:8" x14ac:dyDescent="0.2">
      <c r="B330" s="388" t="s">
        <v>103</v>
      </c>
      <c r="C330" s="384" t="s">
        <v>756</v>
      </c>
      <c r="D330" s="438" t="s">
        <v>572</v>
      </c>
      <c r="E330" s="439" t="s">
        <v>515</v>
      </c>
      <c r="F330" s="381" t="s">
        <v>386</v>
      </c>
      <c r="G330" s="400" t="s">
        <v>387</v>
      </c>
      <c r="H330" s="423" t="s">
        <v>1271</v>
      </c>
    </row>
    <row r="331" spans="2:8" x14ac:dyDescent="0.2">
      <c r="B331" s="388"/>
      <c r="C331" s="384"/>
      <c r="D331" s="438"/>
      <c r="E331" s="439"/>
      <c r="F331" s="385"/>
      <c r="G331" s="408"/>
      <c r="H331" s="426" t="s">
        <v>1272</v>
      </c>
    </row>
    <row r="332" spans="2:8" x14ac:dyDescent="0.2">
      <c r="B332" s="388"/>
      <c r="C332" s="384"/>
      <c r="D332" s="438"/>
      <c r="E332" s="439"/>
      <c r="F332" s="383" t="s">
        <v>388</v>
      </c>
      <c r="G332" s="406" t="s">
        <v>389</v>
      </c>
      <c r="H332" s="423" t="s">
        <v>1273</v>
      </c>
    </row>
    <row r="333" spans="2:8" x14ac:dyDescent="0.2">
      <c r="B333" s="388"/>
      <c r="C333" s="384"/>
      <c r="D333" s="438"/>
      <c r="E333" s="439"/>
      <c r="F333" s="383"/>
      <c r="G333" s="406"/>
      <c r="H333" s="426" t="s">
        <v>1274</v>
      </c>
    </row>
    <row r="334" spans="2:8" x14ac:dyDescent="0.2">
      <c r="B334" s="388"/>
      <c r="C334" s="384"/>
      <c r="D334" s="444" t="s">
        <v>573</v>
      </c>
      <c r="E334" s="445" t="s">
        <v>391</v>
      </c>
      <c r="F334" s="394" t="s">
        <v>390</v>
      </c>
      <c r="G334" s="407" t="s">
        <v>391</v>
      </c>
      <c r="H334" s="405" t="s">
        <v>391</v>
      </c>
    </row>
    <row r="335" spans="2:8" x14ac:dyDescent="0.2">
      <c r="B335" s="388"/>
      <c r="C335" s="384"/>
      <c r="D335" s="436" t="s">
        <v>574</v>
      </c>
      <c r="E335" s="437" t="s">
        <v>393</v>
      </c>
      <c r="F335" s="383" t="s">
        <v>392</v>
      </c>
      <c r="G335" s="406" t="s">
        <v>393</v>
      </c>
      <c r="H335" s="423" t="s">
        <v>1275</v>
      </c>
    </row>
    <row r="336" spans="2:8" x14ac:dyDescent="0.2">
      <c r="B336" s="388"/>
      <c r="C336" s="384"/>
      <c r="D336" s="438"/>
      <c r="E336" s="439"/>
      <c r="F336" s="383"/>
      <c r="G336" s="406"/>
      <c r="H336" s="425" t="s">
        <v>1276</v>
      </c>
    </row>
    <row r="337" spans="2:8" x14ac:dyDescent="0.2">
      <c r="B337" s="388"/>
      <c r="C337" s="384"/>
      <c r="D337" s="440"/>
      <c r="E337" s="441"/>
      <c r="F337" s="383"/>
      <c r="G337" s="406"/>
      <c r="H337" s="426" t="s">
        <v>1277</v>
      </c>
    </row>
    <row r="338" spans="2:8" x14ac:dyDescent="0.2">
      <c r="B338" s="388"/>
      <c r="C338" s="384"/>
      <c r="D338" s="438" t="s">
        <v>575</v>
      </c>
      <c r="E338" s="439" t="s">
        <v>394</v>
      </c>
      <c r="F338" s="381" t="s">
        <v>395</v>
      </c>
      <c r="G338" s="400" t="s">
        <v>394</v>
      </c>
      <c r="H338" s="423" t="s">
        <v>1278</v>
      </c>
    </row>
    <row r="339" spans="2:8" x14ac:dyDescent="0.2">
      <c r="B339" s="388"/>
      <c r="C339" s="384"/>
      <c r="D339" s="438"/>
      <c r="E339" s="439"/>
      <c r="F339" s="383"/>
      <c r="G339" s="406"/>
      <c r="H339" s="425" t="s">
        <v>1279</v>
      </c>
    </row>
    <row r="340" spans="2:8" x14ac:dyDescent="0.2">
      <c r="B340" s="388"/>
      <c r="C340" s="384"/>
      <c r="D340" s="438"/>
      <c r="E340" s="439"/>
      <c r="F340" s="383"/>
      <c r="G340" s="406"/>
      <c r="H340" s="425" t="s">
        <v>1280</v>
      </c>
    </row>
    <row r="341" spans="2:8" x14ac:dyDescent="0.2">
      <c r="B341" s="388"/>
      <c r="C341" s="384"/>
      <c r="D341" s="438"/>
      <c r="E341" s="439"/>
      <c r="F341" s="383"/>
      <c r="G341" s="406"/>
      <c r="H341" s="420" t="s">
        <v>394</v>
      </c>
    </row>
    <row r="342" spans="2:8" x14ac:dyDescent="0.2">
      <c r="B342" s="397" t="s">
        <v>108</v>
      </c>
      <c r="C342" s="382" t="s">
        <v>974</v>
      </c>
      <c r="D342" s="436" t="s">
        <v>576</v>
      </c>
      <c r="E342" s="452" t="s">
        <v>984</v>
      </c>
      <c r="F342" s="381" t="s">
        <v>757</v>
      </c>
      <c r="G342" s="400" t="s">
        <v>984</v>
      </c>
      <c r="H342" s="419" t="s">
        <v>1281</v>
      </c>
    </row>
    <row r="343" spans="2:8" x14ac:dyDescent="0.2">
      <c r="B343" s="388"/>
      <c r="C343" s="384"/>
      <c r="D343" s="438"/>
      <c r="E343" s="439"/>
      <c r="F343" s="383"/>
      <c r="G343" s="406"/>
      <c r="H343" s="420" t="s">
        <v>1282</v>
      </c>
    </row>
    <row r="344" spans="2:8" x14ac:dyDescent="0.2">
      <c r="B344" s="388"/>
      <c r="C344" s="384"/>
      <c r="D344" s="438"/>
      <c r="E344" s="439"/>
      <c r="F344" s="383"/>
      <c r="G344" s="406"/>
      <c r="H344" s="420" t="s">
        <v>1283</v>
      </c>
    </row>
    <row r="345" spans="2:8" x14ac:dyDescent="0.2">
      <c r="B345" s="388"/>
      <c r="C345" s="384"/>
      <c r="D345" s="440"/>
      <c r="E345" s="441"/>
      <c r="F345" s="385"/>
      <c r="G345" s="408"/>
      <c r="H345" s="426" t="s">
        <v>1284</v>
      </c>
    </row>
    <row r="346" spans="2:8" x14ac:dyDescent="0.2">
      <c r="B346" s="388"/>
      <c r="C346" s="384"/>
      <c r="D346" s="438" t="s">
        <v>577</v>
      </c>
      <c r="E346" s="439" t="s">
        <v>397</v>
      </c>
      <c r="F346" s="394" t="s">
        <v>758</v>
      </c>
      <c r="G346" s="407" t="s">
        <v>396</v>
      </c>
      <c r="H346" s="405" t="s">
        <v>396</v>
      </c>
    </row>
    <row r="347" spans="2:8" x14ac:dyDescent="0.2">
      <c r="B347" s="395"/>
      <c r="C347" s="386"/>
      <c r="D347" s="438"/>
      <c r="E347" s="439"/>
      <c r="F347" s="394" t="s">
        <v>759</v>
      </c>
      <c r="G347" s="407" t="s">
        <v>398</v>
      </c>
      <c r="H347" s="419" t="s">
        <v>398</v>
      </c>
    </row>
    <row r="348" spans="2:8" x14ac:dyDescent="0.2">
      <c r="B348" s="397" t="s">
        <v>109</v>
      </c>
      <c r="C348" s="382" t="s">
        <v>37</v>
      </c>
      <c r="D348" s="436" t="s">
        <v>578</v>
      </c>
      <c r="E348" s="437" t="s">
        <v>37</v>
      </c>
      <c r="F348" s="383" t="s">
        <v>760</v>
      </c>
      <c r="G348" s="406" t="s">
        <v>37</v>
      </c>
      <c r="H348" s="423" t="s">
        <v>1285</v>
      </c>
    </row>
    <row r="349" spans="2:8" x14ac:dyDescent="0.2">
      <c r="B349" s="388"/>
      <c r="C349" s="384"/>
      <c r="D349" s="438"/>
      <c r="E349" s="439"/>
      <c r="F349" s="383"/>
      <c r="G349" s="406"/>
      <c r="H349" s="425" t="s">
        <v>1286</v>
      </c>
    </row>
    <row r="350" spans="2:8" x14ac:dyDescent="0.2">
      <c r="B350" s="395"/>
      <c r="C350" s="386"/>
      <c r="D350" s="440"/>
      <c r="E350" s="441"/>
      <c r="F350" s="383"/>
      <c r="G350" s="406"/>
      <c r="H350" s="425" t="s">
        <v>1287</v>
      </c>
    </row>
    <row r="351" spans="2:8" x14ac:dyDescent="0.2">
      <c r="B351" s="397" t="s">
        <v>110</v>
      </c>
      <c r="C351" s="382" t="s">
        <v>39</v>
      </c>
      <c r="D351" s="438" t="s">
        <v>579</v>
      </c>
      <c r="E351" s="439" t="s">
        <v>39</v>
      </c>
      <c r="F351" s="381" t="s">
        <v>761</v>
      </c>
      <c r="G351" s="400" t="s">
        <v>39</v>
      </c>
      <c r="H351" s="423" t="s">
        <v>1288</v>
      </c>
    </row>
    <row r="352" spans="2:8" x14ac:dyDescent="0.2">
      <c r="B352" s="395"/>
      <c r="C352" s="386"/>
      <c r="D352" s="438"/>
      <c r="E352" s="439"/>
      <c r="F352" s="385"/>
      <c r="G352" s="408"/>
      <c r="H352" s="426" t="s">
        <v>39</v>
      </c>
    </row>
    <row r="353" spans="2:8" x14ac:dyDescent="0.2">
      <c r="B353" s="397" t="s">
        <v>111</v>
      </c>
      <c r="C353" s="382" t="s">
        <v>401</v>
      </c>
      <c r="D353" s="436" t="s">
        <v>580</v>
      </c>
      <c r="E353" s="437" t="s">
        <v>401</v>
      </c>
      <c r="F353" s="383" t="s">
        <v>399</v>
      </c>
      <c r="G353" s="406" t="s">
        <v>400</v>
      </c>
      <c r="H353" s="426" t="s">
        <v>400</v>
      </c>
    </row>
    <row r="354" spans="2:8" x14ac:dyDescent="0.2">
      <c r="B354" s="395"/>
      <c r="C354" s="386"/>
      <c r="D354" s="440"/>
      <c r="E354" s="441"/>
      <c r="F354" s="394" t="s">
        <v>402</v>
      </c>
      <c r="G354" s="407" t="s">
        <v>403</v>
      </c>
      <c r="H354" s="405" t="s">
        <v>403</v>
      </c>
    </row>
    <row r="355" spans="2:8" x14ac:dyDescent="0.2">
      <c r="B355" s="397" t="s">
        <v>112</v>
      </c>
      <c r="C355" s="382" t="s">
        <v>405</v>
      </c>
      <c r="D355" s="436" t="s">
        <v>581</v>
      </c>
      <c r="E355" s="437" t="s">
        <v>405</v>
      </c>
      <c r="F355" s="381" t="s">
        <v>762</v>
      </c>
      <c r="G355" s="400" t="s">
        <v>404</v>
      </c>
      <c r="H355" s="419" t="s">
        <v>404</v>
      </c>
    </row>
    <row r="356" spans="2:8" x14ac:dyDescent="0.2">
      <c r="B356" s="388"/>
      <c r="C356" s="384"/>
      <c r="D356" s="438"/>
      <c r="E356" s="439"/>
      <c r="F356" s="383"/>
      <c r="G356" s="406"/>
      <c r="H356" s="420" t="s">
        <v>1289</v>
      </c>
    </row>
    <row r="357" spans="2:8" x14ac:dyDescent="0.2">
      <c r="B357" s="388"/>
      <c r="C357" s="384"/>
      <c r="D357" s="438"/>
      <c r="E357" s="439"/>
      <c r="F357" s="383"/>
      <c r="G357" s="406"/>
      <c r="H357" s="420" t="s">
        <v>1290</v>
      </c>
    </row>
    <row r="358" spans="2:8" x14ac:dyDescent="0.2">
      <c r="B358" s="388"/>
      <c r="C358" s="384"/>
      <c r="D358" s="438"/>
      <c r="E358" s="439"/>
      <c r="F358" s="383"/>
      <c r="G358" s="406"/>
      <c r="H358" s="420" t="s">
        <v>1291</v>
      </c>
    </row>
    <row r="359" spans="2:8" x14ac:dyDescent="0.2">
      <c r="B359" s="388"/>
      <c r="C359" s="384"/>
      <c r="D359" s="438"/>
      <c r="E359" s="439"/>
      <c r="F359" s="385"/>
      <c r="G359" s="408"/>
      <c r="H359" s="426" t="s">
        <v>1292</v>
      </c>
    </row>
    <row r="360" spans="2:8" x14ac:dyDescent="0.2">
      <c r="B360" s="388"/>
      <c r="C360" s="384"/>
      <c r="D360" s="438"/>
      <c r="E360" s="439"/>
      <c r="F360" s="381" t="s">
        <v>763</v>
      </c>
      <c r="G360" s="400" t="s">
        <v>406</v>
      </c>
      <c r="H360" s="423" t="s">
        <v>1293</v>
      </c>
    </row>
    <row r="361" spans="2:8" x14ac:dyDescent="0.2">
      <c r="B361" s="395"/>
      <c r="C361" s="386"/>
      <c r="D361" s="440"/>
      <c r="E361" s="441"/>
      <c r="F361" s="385"/>
      <c r="G361" s="408"/>
      <c r="H361" s="426" t="s">
        <v>1294</v>
      </c>
    </row>
    <row r="362" spans="2:8" x14ac:dyDescent="0.2">
      <c r="B362" s="397" t="s">
        <v>113</v>
      </c>
      <c r="C362" s="382" t="s">
        <v>765</v>
      </c>
      <c r="D362" s="438" t="s">
        <v>582</v>
      </c>
      <c r="E362" s="439" t="s">
        <v>407</v>
      </c>
      <c r="F362" s="381" t="s">
        <v>764</v>
      </c>
      <c r="G362" s="400" t="s">
        <v>407</v>
      </c>
      <c r="H362" s="425" t="s">
        <v>1295</v>
      </c>
    </row>
    <row r="363" spans="2:8" x14ac:dyDescent="0.2">
      <c r="B363" s="388"/>
      <c r="C363" s="384"/>
      <c r="D363" s="438"/>
      <c r="E363" s="439"/>
      <c r="F363" s="383"/>
      <c r="G363" s="406"/>
      <c r="H363" s="422" t="s">
        <v>1296</v>
      </c>
    </row>
    <row r="364" spans="2:8" x14ac:dyDescent="0.2">
      <c r="B364" s="388"/>
      <c r="C364" s="384"/>
      <c r="D364" s="444" t="s">
        <v>583</v>
      </c>
      <c r="E364" s="445" t="s">
        <v>409</v>
      </c>
      <c r="F364" s="416" t="s">
        <v>408</v>
      </c>
      <c r="G364" s="407" t="s">
        <v>1004</v>
      </c>
      <c r="H364" s="405" t="s">
        <v>1004</v>
      </c>
    </row>
    <row r="365" spans="2:8" x14ac:dyDescent="0.2">
      <c r="B365" s="395"/>
      <c r="C365" s="386"/>
      <c r="D365" s="444" t="s">
        <v>584</v>
      </c>
      <c r="E365" s="445" t="s">
        <v>641</v>
      </c>
      <c r="F365" s="417" t="s">
        <v>410</v>
      </c>
      <c r="G365" s="408" t="s">
        <v>411</v>
      </c>
      <c r="H365" s="426" t="s">
        <v>411</v>
      </c>
    </row>
    <row r="366" spans="2:8" x14ac:dyDescent="0.2">
      <c r="B366" s="397" t="s">
        <v>114</v>
      </c>
      <c r="C366" s="382" t="s">
        <v>767</v>
      </c>
      <c r="D366" s="438" t="s">
        <v>585</v>
      </c>
      <c r="E366" s="439" t="s">
        <v>413</v>
      </c>
      <c r="F366" s="383" t="s">
        <v>766</v>
      </c>
      <c r="G366" s="406" t="s">
        <v>412</v>
      </c>
      <c r="H366" s="405" t="s">
        <v>412</v>
      </c>
    </row>
    <row r="367" spans="2:8" x14ac:dyDescent="0.2">
      <c r="B367" s="388"/>
      <c r="C367" s="384"/>
      <c r="D367" s="438"/>
      <c r="E367" s="439"/>
      <c r="F367" s="394" t="s">
        <v>768</v>
      </c>
      <c r="G367" s="407" t="s">
        <v>414</v>
      </c>
      <c r="H367" s="405" t="s">
        <v>414</v>
      </c>
    </row>
    <row r="368" spans="2:8" x14ac:dyDescent="0.2">
      <c r="B368" s="388"/>
      <c r="C368" s="384"/>
      <c r="D368" s="436" t="s">
        <v>586</v>
      </c>
      <c r="E368" s="566" t="s">
        <v>952</v>
      </c>
      <c r="F368" s="383" t="s">
        <v>769</v>
      </c>
      <c r="G368" s="406" t="s">
        <v>415</v>
      </c>
      <c r="H368" s="423" t="s">
        <v>1297</v>
      </c>
    </row>
    <row r="369" spans="2:8" x14ac:dyDescent="0.2">
      <c r="B369" s="388"/>
      <c r="C369" s="384"/>
      <c r="D369" s="438"/>
      <c r="E369" s="568"/>
      <c r="F369" s="383"/>
      <c r="G369" s="406"/>
      <c r="H369" s="424" t="s">
        <v>1298</v>
      </c>
    </row>
    <row r="370" spans="2:8" x14ac:dyDescent="0.2">
      <c r="B370" s="388"/>
      <c r="C370" s="384"/>
      <c r="D370" s="440"/>
      <c r="E370" s="441"/>
      <c r="F370" s="396" t="s">
        <v>770</v>
      </c>
      <c r="G370" s="418" t="s">
        <v>771</v>
      </c>
      <c r="H370" s="428" t="s">
        <v>1299</v>
      </c>
    </row>
    <row r="371" spans="2:8" x14ac:dyDescent="0.2">
      <c r="B371" s="388"/>
      <c r="C371" s="384"/>
      <c r="D371" s="436" t="s">
        <v>587</v>
      </c>
      <c r="E371" s="437" t="s">
        <v>516</v>
      </c>
      <c r="F371" s="394" t="s">
        <v>772</v>
      </c>
      <c r="G371" s="407" t="s">
        <v>773</v>
      </c>
      <c r="H371" s="405" t="s">
        <v>1300</v>
      </c>
    </row>
    <row r="372" spans="2:8" x14ac:dyDescent="0.2">
      <c r="B372" s="388"/>
      <c r="C372" s="384"/>
      <c r="D372" s="438"/>
      <c r="E372" s="439"/>
      <c r="F372" s="383" t="s">
        <v>774</v>
      </c>
      <c r="G372" s="406" t="s">
        <v>775</v>
      </c>
      <c r="H372" s="405" t="s">
        <v>1301</v>
      </c>
    </row>
    <row r="373" spans="2:8" x14ac:dyDescent="0.2">
      <c r="B373" s="388"/>
      <c r="C373" s="384"/>
      <c r="D373" s="436" t="s">
        <v>588</v>
      </c>
      <c r="E373" s="437" t="s">
        <v>417</v>
      </c>
      <c r="F373" s="394" t="s">
        <v>776</v>
      </c>
      <c r="G373" s="407" t="s">
        <v>416</v>
      </c>
      <c r="H373" s="405" t="s">
        <v>416</v>
      </c>
    </row>
    <row r="374" spans="2:8" x14ac:dyDescent="0.2">
      <c r="B374" s="388"/>
      <c r="C374" s="384"/>
      <c r="D374" s="438"/>
      <c r="E374" s="439"/>
      <c r="F374" s="383" t="s">
        <v>777</v>
      </c>
      <c r="G374" s="406" t="s">
        <v>418</v>
      </c>
      <c r="H374" s="419" t="s">
        <v>418</v>
      </c>
    </row>
    <row r="375" spans="2:8" x14ac:dyDescent="0.2">
      <c r="B375" s="388"/>
      <c r="C375" s="384"/>
      <c r="D375" s="438"/>
      <c r="E375" s="439"/>
      <c r="F375" s="383"/>
      <c r="G375" s="406"/>
      <c r="H375" s="420" t="s">
        <v>1302</v>
      </c>
    </row>
    <row r="376" spans="2:8" x14ac:dyDescent="0.2">
      <c r="B376" s="388"/>
      <c r="C376" s="384"/>
      <c r="D376" s="438"/>
      <c r="E376" s="439"/>
      <c r="F376" s="383"/>
      <c r="G376" s="406"/>
      <c r="H376" s="426" t="s">
        <v>1303</v>
      </c>
    </row>
    <row r="377" spans="2:8" x14ac:dyDescent="0.2">
      <c r="B377" s="388"/>
      <c r="C377" s="384"/>
      <c r="D377" s="440"/>
      <c r="E377" s="441"/>
      <c r="F377" s="394" t="s">
        <v>778</v>
      </c>
      <c r="G377" s="407" t="s">
        <v>419</v>
      </c>
      <c r="H377" s="405" t="s">
        <v>419</v>
      </c>
    </row>
    <row r="378" spans="2:8" x14ac:dyDescent="0.2">
      <c r="B378" s="388"/>
      <c r="C378" s="384"/>
      <c r="D378" s="438" t="s">
        <v>589</v>
      </c>
      <c r="E378" s="439" t="s">
        <v>420</v>
      </c>
      <c r="F378" s="383" t="s">
        <v>421</v>
      </c>
      <c r="G378" s="406" t="s">
        <v>420</v>
      </c>
      <c r="H378" s="419" t="s">
        <v>420</v>
      </c>
    </row>
    <row r="379" spans="2:8" x14ac:dyDescent="0.2">
      <c r="B379" s="388"/>
      <c r="C379" s="384"/>
      <c r="D379" s="438"/>
      <c r="E379" s="439"/>
      <c r="F379" s="383"/>
      <c r="G379" s="406"/>
      <c r="H379" s="420" t="s">
        <v>1304</v>
      </c>
    </row>
    <row r="380" spans="2:8" x14ac:dyDescent="0.2">
      <c r="B380" s="388"/>
      <c r="C380" s="384"/>
      <c r="D380" s="438"/>
      <c r="E380" s="439"/>
      <c r="F380" s="383"/>
      <c r="G380" s="406"/>
      <c r="H380" s="420" t="s">
        <v>1305</v>
      </c>
    </row>
    <row r="381" spans="2:8" x14ac:dyDescent="0.2">
      <c r="B381" s="388"/>
      <c r="C381" s="384"/>
      <c r="D381" s="438"/>
      <c r="E381" s="439"/>
      <c r="F381" s="383"/>
      <c r="G381" s="406"/>
      <c r="H381" s="420" t="s">
        <v>1306</v>
      </c>
    </row>
    <row r="382" spans="2:8" x14ac:dyDescent="0.2">
      <c r="B382" s="388"/>
      <c r="C382" s="384"/>
      <c r="D382" s="438"/>
      <c r="E382" s="439"/>
      <c r="F382" s="383"/>
      <c r="G382" s="406"/>
      <c r="H382" s="426" t="s">
        <v>1307</v>
      </c>
    </row>
    <row r="383" spans="2:8" x14ac:dyDescent="0.2">
      <c r="B383" s="388"/>
      <c r="C383" s="384"/>
      <c r="D383" s="444" t="s">
        <v>590</v>
      </c>
      <c r="E383" s="445" t="s">
        <v>642</v>
      </c>
      <c r="F383" s="394" t="s">
        <v>779</v>
      </c>
      <c r="G383" s="407" t="s">
        <v>642</v>
      </c>
      <c r="H383" s="405" t="s">
        <v>1308</v>
      </c>
    </row>
    <row r="384" spans="2:8" x14ac:dyDescent="0.2">
      <c r="B384" s="388"/>
      <c r="C384" s="384"/>
      <c r="D384" s="444" t="s">
        <v>591</v>
      </c>
      <c r="E384" s="445" t="s">
        <v>422</v>
      </c>
      <c r="F384" s="383" t="s">
        <v>780</v>
      </c>
      <c r="G384" s="406" t="s">
        <v>422</v>
      </c>
      <c r="H384" s="405" t="s">
        <v>422</v>
      </c>
    </row>
    <row r="385" spans="2:8" x14ac:dyDescent="0.2">
      <c r="B385" s="388"/>
      <c r="C385" s="384"/>
      <c r="D385" s="436" t="s">
        <v>592</v>
      </c>
      <c r="E385" s="437" t="s">
        <v>643</v>
      </c>
      <c r="F385" s="394" t="s">
        <v>781</v>
      </c>
      <c r="G385" s="407" t="s">
        <v>423</v>
      </c>
      <c r="H385" s="405" t="s">
        <v>423</v>
      </c>
    </row>
    <row r="386" spans="2:8" x14ac:dyDescent="0.2">
      <c r="B386" s="388"/>
      <c r="C386" s="384"/>
      <c r="D386" s="438"/>
      <c r="E386" s="439"/>
      <c r="F386" s="383" t="s">
        <v>424</v>
      </c>
      <c r="G386" s="562" t="s">
        <v>782</v>
      </c>
      <c r="H386" s="423" t="s">
        <v>1309</v>
      </c>
    </row>
    <row r="387" spans="2:8" x14ac:dyDescent="0.2">
      <c r="B387" s="388"/>
      <c r="C387" s="384"/>
      <c r="D387" s="438"/>
      <c r="E387" s="439"/>
      <c r="F387" s="383"/>
      <c r="G387" s="563"/>
      <c r="H387" s="425" t="s">
        <v>1310</v>
      </c>
    </row>
    <row r="388" spans="2:8" x14ac:dyDescent="0.2">
      <c r="B388" s="388"/>
      <c r="C388" s="384"/>
      <c r="D388" s="438"/>
      <c r="E388" s="439"/>
      <c r="F388" s="383"/>
      <c r="G388" s="406"/>
      <c r="H388" s="425" t="s">
        <v>1311</v>
      </c>
    </row>
    <row r="389" spans="2:8" x14ac:dyDescent="0.2">
      <c r="B389" s="388"/>
      <c r="C389" s="384"/>
      <c r="D389" s="438"/>
      <c r="E389" s="439"/>
      <c r="F389" s="383"/>
      <c r="G389" s="406"/>
      <c r="H389" s="425" t="s">
        <v>1312</v>
      </c>
    </row>
    <row r="390" spans="2:8" x14ac:dyDescent="0.2">
      <c r="B390" s="388"/>
      <c r="C390" s="384"/>
      <c r="D390" s="438"/>
      <c r="E390" s="439"/>
      <c r="F390" s="383"/>
      <c r="G390" s="406"/>
      <c r="H390" s="425" t="s">
        <v>1313</v>
      </c>
    </row>
    <row r="391" spans="2:8" x14ac:dyDescent="0.2">
      <c r="B391" s="388"/>
      <c r="C391" s="384"/>
      <c r="D391" s="438"/>
      <c r="E391" s="439"/>
      <c r="F391" s="383"/>
      <c r="G391" s="406"/>
      <c r="H391" s="425" t="s">
        <v>1314</v>
      </c>
    </row>
    <row r="392" spans="2:8" x14ac:dyDescent="0.2">
      <c r="B392" s="388"/>
      <c r="C392" s="384"/>
      <c r="D392" s="438"/>
      <c r="E392" s="439"/>
      <c r="F392" s="383"/>
      <c r="G392" s="406"/>
      <c r="H392" s="425" t="s">
        <v>1315</v>
      </c>
    </row>
    <row r="393" spans="2:8" x14ac:dyDescent="0.2">
      <c r="B393" s="388"/>
      <c r="C393" s="384"/>
      <c r="D393" s="438"/>
      <c r="E393" s="439"/>
      <c r="F393" s="383"/>
      <c r="G393" s="406"/>
      <c r="H393" s="424" t="s">
        <v>1316</v>
      </c>
    </row>
    <row r="394" spans="2:8" x14ac:dyDescent="0.2">
      <c r="B394" s="395"/>
      <c r="C394" s="386"/>
      <c r="D394" s="444" t="s">
        <v>593</v>
      </c>
      <c r="E394" s="445" t="s">
        <v>644</v>
      </c>
      <c r="F394" s="394" t="s">
        <v>783</v>
      </c>
      <c r="G394" s="407" t="s">
        <v>644</v>
      </c>
      <c r="H394" s="420" t="s">
        <v>1317</v>
      </c>
    </row>
    <row r="395" spans="2:8" x14ac:dyDescent="0.2">
      <c r="B395" s="388" t="s">
        <v>115</v>
      </c>
      <c r="C395" s="384" t="s">
        <v>785</v>
      </c>
      <c r="D395" s="438" t="s">
        <v>594</v>
      </c>
      <c r="E395" s="439" t="s">
        <v>645</v>
      </c>
      <c r="F395" s="383" t="s">
        <v>784</v>
      </c>
      <c r="G395" s="406" t="s">
        <v>1005</v>
      </c>
      <c r="H395" s="423" t="s">
        <v>1318</v>
      </c>
    </row>
    <row r="396" spans="2:8" x14ac:dyDescent="0.2">
      <c r="B396" s="388"/>
      <c r="C396" s="384"/>
      <c r="D396" s="438"/>
      <c r="E396" s="439"/>
      <c r="F396" s="383"/>
      <c r="G396" s="406"/>
      <c r="H396" s="425" t="s">
        <v>1319</v>
      </c>
    </row>
    <row r="397" spans="2:8" x14ac:dyDescent="0.2">
      <c r="B397" s="388"/>
      <c r="C397" s="384"/>
      <c r="D397" s="438"/>
      <c r="E397" s="439"/>
      <c r="F397" s="383"/>
      <c r="G397" s="406"/>
      <c r="H397" s="424" t="s">
        <v>1320</v>
      </c>
    </row>
    <row r="398" spans="2:8" x14ac:dyDescent="0.2">
      <c r="B398" s="388"/>
      <c r="C398" s="384"/>
      <c r="D398" s="436" t="s">
        <v>595</v>
      </c>
      <c r="E398" s="437" t="s">
        <v>426</v>
      </c>
      <c r="F398" s="381" t="s">
        <v>786</v>
      </c>
      <c r="G398" s="400" t="s">
        <v>426</v>
      </c>
      <c r="H398" s="423" t="s">
        <v>1321</v>
      </c>
    </row>
    <row r="399" spans="2:8" x14ac:dyDescent="0.2">
      <c r="B399" s="388"/>
      <c r="C399" s="384"/>
      <c r="D399" s="438"/>
      <c r="E399" s="439"/>
      <c r="F399" s="383"/>
      <c r="G399" s="406"/>
      <c r="H399" s="425" t="s">
        <v>1322</v>
      </c>
    </row>
    <row r="400" spans="2:8" x14ac:dyDescent="0.2">
      <c r="B400" s="388"/>
      <c r="C400" s="384"/>
      <c r="D400" s="440"/>
      <c r="E400" s="441"/>
      <c r="F400" s="385"/>
      <c r="G400" s="408"/>
      <c r="H400" s="424" t="s">
        <v>1323</v>
      </c>
    </row>
    <row r="401" spans="2:8" x14ac:dyDescent="0.2">
      <c r="B401" s="388"/>
      <c r="C401" s="384"/>
      <c r="D401" s="438" t="s">
        <v>596</v>
      </c>
      <c r="E401" s="439" t="s">
        <v>427</v>
      </c>
      <c r="F401" s="383" t="s">
        <v>787</v>
      </c>
      <c r="G401" s="406" t="s">
        <v>427</v>
      </c>
      <c r="H401" s="422" t="s">
        <v>1324</v>
      </c>
    </row>
    <row r="402" spans="2:8" x14ac:dyDescent="0.2">
      <c r="B402" s="388"/>
      <c r="C402" s="384"/>
      <c r="D402" s="438"/>
      <c r="E402" s="439"/>
      <c r="F402" s="383"/>
      <c r="G402" s="406"/>
      <c r="H402" s="420" t="s">
        <v>1325</v>
      </c>
    </row>
    <row r="403" spans="2:8" x14ac:dyDescent="0.2">
      <c r="B403" s="388"/>
      <c r="C403" s="384"/>
      <c r="D403" s="438"/>
      <c r="E403" s="439"/>
      <c r="F403" s="383"/>
      <c r="G403" s="406"/>
      <c r="H403" s="421" t="s">
        <v>1326</v>
      </c>
    </row>
    <row r="404" spans="2:8" x14ac:dyDescent="0.2">
      <c r="B404" s="388"/>
      <c r="C404" s="384"/>
      <c r="D404" s="447" t="s">
        <v>597</v>
      </c>
      <c r="E404" s="456" t="s">
        <v>646</v>
      </c>
      <c r="F404" s="396" t="s">
        <v>788</v>
      </c>
      <c r="G404" s="402" t="s">
        <v>646</v>
      </c>
      <c r="H404" s="428" t="s">
        <v>1327</v>
      </c>
    </row>
    <row r="405" spans="2:8" x14ac:dyDescent="0.2">
      <c r="B405" s="388"/>
      <c r="C405" s="384"/>
      <c r="D405" s="438" t="s">
        <v>598</v>
      </c>
      <c r="E405" s="566" t="s">
        <v>647</v>
      </c>
      <c r="F405" s="383" t="s">
        <v>789</v>
      </c>
      <c r="G405" s="562" t="s">
        <v>647</v>
      </c>
      <c r="H405" s="423" t="s">
        <v>1328</v>
      </c>
    </row>
    <row r="406" spans="2:8" x14ac:dyDescent="0.2">
      <c r="B406" s="388"/>
      <c r="C406" s="384"/>
      <c r="D406" s="438"/>
      <c r="E406" s="568"/>
      <c r="F406" s="383"/>
      <c r="G406" s="563"/>
      <c r="H406" s="425" t="s">
        <v>1329</v>
      </c>
    </row>
    <row r="407" spans="2:8" x14ac:dyDescent="0.2">
      <c r="B407" s="388"/>
      <c r="C407" s="384"/>
      <c r="D407" s="438"/>
      <c r="E407" s="439"/>
      <c r="F407" s="383"/>
      <c r="G407" s="406"/>
      <c r="H407" s="424" t="s">
        <v>1330</v>
      </c>
    </row>
    <row r="408" spans="2:8" x14ac:dyDescent="0.2">
      <c r="B408" s="397" t="s">
        <v>116</v>
      </c>
      <c r="C408" s="382" t="s">
        <v>431</v>
      </c>
      <c r="D408" s="436" t="s">
        <v>599</v>
      </c>
      <c r="E408" s="437" t="s">
        <v>431</v>
      </c>
      <c r="F408" s="381" t="s">
        <v>428</v>
      </c>
      <c r="G408" s="400" t="s">
        <v>430</v>
      </c>
      <c r="H408" s="426" t="s">
        <v>429</v>
      </c>
    </row>
    <row r="409" spans="2:8" x14ac:dyDescent="0.2">
      <c r="B409" s="395"/>
      <c r="C409" s="386"/>
      <c r="D409" s="440"/>
      <c r="E409" s="441"/>
      <c r="F409" s="394" t="s">
        <v>432</v>
      </c>
      <c r="G409" s="407" t="s">
        <v>434</v>
      </c>
      <c r="H409" s="426" t="s">
        <v>433</v>
      </c>
    </row>
    <row r="410" spans="2:8" x14ac:dyDescent="0.2">
      <c r="B410" s="397" t="s">
        <v>117</v>
      </c>
      <c r="C410" s="382" t="s">
        <v>791</v>
      </c>
      <c r="D410" s="438" t="s">
        <v>600</v>
      </c>
      <c r="E410" s="439" t="s">
        <v>436</v>
      </c>
      <c r="F410" s="381" t="s">
        <v>790</v>
      </c>
      <c r="G410" s="400" t="s">
        <v>435</v>
      </c>
      <c r="H410" s="423" t="s">
        <v>1331</v>
      </c>
    </row>
    <row r="411" spans="2:8" x14ac:dyDescent="0.2">
      <c r="B411" s="388"/>
      <c r="C411" s="384"/>
      <c r="D411" s="438"/>
      <c r="E411" s="439"/>
      <c r="F411" s="383"/>
      <c r="G411" s="406"/>
      <c r="H411" s="422" t="s">
        <v>1332</v>
      </c>
    </row>
    <row r="412" spans="2:8" x14ac:dyDescent="0.2">
      <c r="B412" s="388"/>
      <c r="C412" s="384"/>
      <c r="D412" s="438"/>
      <c r="E412" s="439"/>
      <c r="F412" s="383"/>
      <c r="G412" s="406"/>
      <c r="H412" s="425" t="s">
        <v>1333</v>
      </c>
    </row>
    <row r="413" spans="2:8" x14ac:dyDescent="0.2">
      <c r="B413" s="388"/>
      <c r="C413" s="384"/>
      <c r="D413" s="438"/>
      <c r="E413" s="439"/>
      <c r="F413" s="385"/>
      <c r="G413" s="408"/>
      <c r="H413" s="424" t="s">
        <v>1334</v>
      </c>
    </row>
    <row r="414" spans="2:8" x14ac:dyDescent="0.2">
      <c r="B414" s="388"/>
      <c r="C414" s="384"/>
      <c r="D414" s="438"/>
      <c r="E414" s="439"/>
      <c r="F414" s="381" t="s">
        <v>437</v>
      </c>
      <c r="G414" s="400" t="s">
        <v>792</v>
      </c>
      <c r="H414" s="423" t="s">
        <v>1335</v>
      </c>
    </row>
    <row r="415" spans="2:8" x14ac:dyDescent="0.2">
      <c r="B415" s="388"/>
      <c r="C415" s="384"/>
      <c r="D415" s="438"/>
      <c r="E415" s="439"/>
      <c r="F415" s="383"/>
      <c r="G415" s="406"/>
      <c r="H415" s="425" t="s">
        <v>1336</v>
      </c>
    </row>
    <row r="416" spans="2:8" x14ac:dyDescent="0.2">
      <c r="B416" s="388"/>
      <c r="C416" s="384"/>
      <c r="D416" s="438"/>
      <c r="E416" s="439"/>
      <c r="F416" s="383"/>
      <c r="G416" s="406"/>
      <c r="H416" s="425" t="s">
        <v>1337</v>
      </c>
    </row>
    <row r="417" spans="2:8" x14ac:dyDescent="0.2">
      <c r="B417" s="388"/>
      <c r="C417" s="384"/>
      <c r="D417" s="438"/>
      <c r="E417" s="439"/>
      <c r="F417" s="385"/>
      <c r="G417" s="408"/>
      <c r="H417" s="424" t="s">
        <v>1338</v>
      </c>
    </row>
    <row r="418" spans="2:8" x14ac:dyDescent="0.2">
      <c r="B418" s="388"/>
      <c r="C418" s="384"/>
      <c r="D418" s="457" t="s">
        <v>985</v>
      </c>
      <c r="E418" s="437" t="s">
        <v>986</v>
      </c>
      <c r="F418" s="381" t="s">
        <v>438</v>
      </c>
      <c r="G418" s="400" t="s">
        <v>439</v>
      </c>
      <c r="H418" s="423" t="s">
        <v>1339</v>
      </c>
    </row>
    <row r="419" spans="2:8" x14ac:dyDescent="0.2">
      <c r="B419" s="388"/>
      <c r="C419" s="384"/>
      <c r="D419" s="438"/>
      <c r="E419" s="439"/>
      <c r="F419" s="383"/>
      <c r="G419" s="406"/>
      <c r="H419" s="425" t="s">
        <v>1340</v>
      </c>
    </row>
    <row r="420" spans="2:8" x14ac:dyDescent="0.2">
      <c r="B420" s="388"/>
      <c r="C420" s="384"/>
      <c r="D420" s="438"/>
      <c r="E420" s="439"/>
      <c r="F420" s="383"/>
      <c r="G420" s="406"/>
      <c r="H420" s="425" t="s">
        <v>1341</v>
      </c>
    </row>
    <row r="421" spans="2:8" x14ac:dyDescent="0.2">
      <c r="B421" s="388"/>
      <c r="C421" s="384"/>
      <c r="D421" s="438"/>
      <c r="E421" s="439"/>
      <c r="F421" s="383"/>
      <c r="G421" s="406"/>
      <c r="H421" s="425" t="s">
        <v>1342</v>
      </c>
    </row>
    <row r="422" spans="2:8" x14ac:dyDescent="0.2">
      <c r="B422" s="388"/>
      <c r="C422" s="384"/>
      <c r="D422" s="438"/>
      <c r="E422" s="439"/>
      <c r="F422" s="383"/>
      <c r="G422" s="406"/>
      <c r="H422" s="425" t="s">
        <v>1343</v>
      </c>
    </row>
    <row r="423" spans="2:8" x14ac:dyDescent="0.2">
      <c r="B423" s="388"/>
      <c r="C423" s="384"/>
      <c r="D423" s="438"/>
      <c r="E423" s="439"/>
      <c r="F423" s="385"/>
      <c r="G423" s="408"/>
      <c r="H423" s="424" t="s">
        <v>1344</v>
      </c>
    </row>
    <row r="424" spans="2:8" x14ac:dyDescent="0.2">
      <c r="B424" s="395"/>
      <c r="C424" s="386"/>
      <c r="D424" s="438"/>
      <c r="E424" s="439"/>
      <c r="F424" s="383" t="s">
        <v>793</v>
      </c>
      <c r="G424" s="406" t="s">
        <v>441</v>
      </c>
      <c r="H424" s="426" t="s">
        <v>441</v>
      </c>
    </row>
    <row r="425" spans="2:8" x14ac:dyDescent="0.2">
      <c r="B425" s="388" t="s">
        <v>118</v>
      </c>
      <c r="C425" s="384" t="s">
        <v>794</v>
      </c>
      <c r="D425" s="436" t="s">
        <v>601</v>
      </c>
      <c r="E425" s="437" t="s">
        <v>648</v>
      </c>
      <c r="F425" s="381" t="s">
        <v>442</v>
      </c>
      <c r="G425" s="400" t="s">
        <v>648</v>
      </c>
      <c r="H425" s="423" t="s">
        <v>1345</v>
      </c>
    </row>
    <row r="426" spans="2:8" x14ac:dyDescent="0.2">
      <c r="B426" s="388"/>
      <c r="C426" s="384"/>
      <c r="D426" s="438"/>
      <c r="E426" s="439"/>
      <c r="F426" s="383"/>
      <c r="G426" s="406"/>
      <c r="H426" s="425" t="s">
        <v>1346</v>
      </c>
    </row>
    <row r="427" spans="2:8" x14ac:dyDescent="0.2">
      <c r="B427" s="388"/>
      <c r="C427" s="384"/>
      <c r="D427" s="438"/>
      <c r="E427" s="439"/>
      <c r="F427" s="383"/>
      <c r="G427" s="406"/>
      <c r="H427" s="425" t="s">
        <v>1347</v>
      </c>
    </row>
    <row r="428" spans="2:8" x14ac:dyDescent="0.2">
      <c r="B428" s="388"/>
      <c r="C428" s="384"/>
      <c r="D428" s="438"/>
      <c r="E428" s="439"/>
      <c r="F428" s="383"/>
      <c r="G428" s="406"/>
      <c r="H428" s="425" t="s">
        <v>1348</v>
      </c>
    </row>
    <row r="429" spans="2:8" x14ac:dyDescent="0.2">
      <c r="B429" s="388"/>
      <c r="C429" s="384"/>
      <c r="D429" s="440"/>
      <c r="E429" s="441"/>
      <c r="F429" s="385"/>
      <c r="G429" s="408"/>
      <c r="H429" s="420" t="s">
        <v>1349</v>
      </c>
    </row>
    <row r="430" spans="2:8" x14ac:dyDescent="0.2">
      <c r="B430" s="388"/>
      <c r="C430" s="384"/>
      <c r="D430" s="438" t="s">
        <v>602</v>
      </c>
      <c r="E430" s="439" t="s">
        <v>649</v>
      </c>
      <c r="F430" s="383" t="s">
        <v>443</v>
      </c>
      <c r="G430" s="406" t="s">
        <v>649</v>
      </c>
      <c r="H430" s="423" t="s">
        <v>1350</v>
      </c>
    </row>
    <row r="431" spans="2:8" x14ac:dyDescent="0.2">
      <c r="B431" s="388"/>
      <c r="C431" s="384"/>
      <c r="D431" s="438"/>
      <c r="E431" s="439"/>
      <c r="F431" s="383"/>
      <c r="G431" s="406"/>
      <c r="H431" s="422" t="s">
        <v>649</v>
      </c>
    </row>
    <row r="432" spans="2:8" x14ac:dyDescent="0.2">
      <c r="B432" s="388"/>
      <c r="C432" s="384"/>
      <c r="D432" s="436" t="s">
        <v>603</v>
      </c>
      <c r="E432" s="437" t="s">
        <v>650</v>
      </c>
      <c r="F432" s="381" t="s">
        <v>444</v>
      </c>
      <c r="G432" s="400" t="s">
        <v>650</v>
      </c>
      <c r="H432" s="423" t="s">
        <v>1351</v>
      </c>
    </row>
    <row r="433" spans="2:8" x14ac:dyDescent="0.2">
      <c r="B433" s="388"/>
      <c r="C433" s="384"/>
      <c r="D433" s="438"/>
      <c r="E433" s="439"/>
      <c r="F433" s="383"/>
      <c r="G433" s="406"/>
      <c r="H433" s="425" t="s">
        <v>1352</v>
      </c>
    </row>
    <row r="434" spans="2:8" x14ac:dyDescent="0.2">
      <c r="B434" s="388"/>
      <c r="C434" s="384"/>
      <c r="D434" s="438"/>
      <c r="E434" s="439"/>
      <c r="F434" s="383"/>
      <c r="G434" s="406"/>
      <c r="H434" s="425" t="s">
        <v>1353</v>
      </c>
    </row>
    <row r="435" spans="2:8" x14ac:dyDescent="0.2">
      <c r="B435" s="388"/>
      <c r="C435" s="384"/>
      <c r="D435" s="438"/>
      <c r="E435" s="439"/>
      <c r="F435" s="383"/>
      <c r="G435" s="406"/>
      <c r="H435" s="422" t="s">
        <v>1354</v>
      </c>
    </row>
    <row r="436" spans="2:8" x14ac:dyDescent="0.2">
      <c r="B436" s="388"/>
      <c r="C436" s="384"/>
      <c r="D436" s="440"/>
      <c r="E436" s="441"/>
      <c r="F436" s="385"/>
      <c r="G436" s="408"/>
      <c r="H436" s="424" t="s">
        <v>1355</v>
      </c>
    </row>
    <row r="437" spans="2:8" x14ac:dyDescent="0.2">
      <c r="B437" s="388"/>
      <c r="C437" s="384"/>
      <c r="D437" s="438" t="s">
        <v>604</v>
      </c>
      <c r="E437" s="439" t="s">
        <v>651</v>
      </c>
      <c r="F437" s="383" t="s">
        <v>445</v>
      </c>
      <c r="G437" s="406" t="s">
        <v>651</v>
      </c>
      <c r="H437" s="421" t="s">
        <v>1356</v>
      </c>
    </row>
    <row r="438" spans="2:8" x14ac:dyDescent="0.2">
      <c r="B438" s="388"/>
      <c r="C438" s="384"/>
      <c r="D438" s="438"/>
      <c r="E438" s="439"/>
      <c r="F438" s="383"/>
      <c r="G438" s="406"/>
      <c r="H438" s="421" t="s">
        <v>1357</v>
      </c>
    </row>
    <row r="439" spans="2:8" x14ac:dyDescent="0.2">
      <c r="B439" s="397" t="s">
        <v>119</v>
      </c>
      <c r="C439" s="562" t="s">
        <v>975</v>
      </c>
      <c r="D439" s="436" t="s">
        <v>605</v>
      </c>
      <c r="E439" s="566" t="s">
        <v>975</v>
      </c>
      <c r="F439" s="381" t="s">
        <v>795</v>
      </c>
      <c r="G439" s="562" t="s">
        <v>975</v>
      </c>
      <c r="H439" s="423" t="s">
        <v>1358</v>
      </c>
    </row>
    <row r="440" spans="2:8" x14ac:dyDescent="0.2">
      <c r="B440" s="395"/>
      <c r="C440" s="569"/>
      <c r="D440" s="440"/>
      <c r="E440" s="567"/>
      <c r="F440" s="385"/>
      <c r="G440" s="570"/>
      <c r="H440" s="424" t="s">
        <v>1359</v>
      </c>
    </row>
    <row r="441" spans="2:8" x14ac:dyDescent="0.2">
      <c r="B441" s="388" t="s">
        <v>120</v>
      </c>
      <c r="C441" s="384" t="s">
        <v>50</v>
      </c>
      <c r="D441" s="438" t="s">
        <v>606</v>
      </c>
      <c r="E441" s="439" t="s">
        <v>447</v>
      </c>
      <c r="F441" s="383" t="s">
        <v>446</v>
      </c>
      <c r="G441" s="562" t="s">
        <v>1006</v>
      </c>
      <c r="H441" s="419" t="s">
        <v>1360</v>
      </c>
    </row>
    <row r="442" spans="2:8" x14ac:dyDescent="0.2">
      <c r="B442" s="388"/>
      <c r="C442" s="384"/>
      <c r="D442" s="438"/>
      <c r="E442" s="439"/>
      <c r="F442" s="383"/>
      <c r="G442" s="563"/>
      <c r="H442" s="420" t="s">
        <v>1361</v>
      </c>
    </row>
    <row r="443" spans="2:8" x14ac:dyDescent="0.2">
      <c r="B443" s="388"/>
      <c r="C443" s="384"/>
      <c r="D443" s="438"/>
      <c r="E443" s="439"/>
      <c r="F443" s="383"/>
      <c r="G443" s="406"/>
      <c r="H443" s="420" t="s">
        <v>1362</v>
      </c>
    </row>
    <row r="444" spans="2:8" x14ac:dyDescent="0.2">
      <c r="B444" s="388"/>
      <c r="C444" s="384"/>
      <c r="D444" s="438"/>
      <c r="E444" s="439"/>
      <c r="F444" s="383"/>
      <c r="G444" s="406"/>
      <c r="H444" s="420" t="s">
        <v>1363</v>
      </c>
    </row>
    <row r="445" spans="2:8" x14ac:dyDescent="0.2">
      <c r="B445" s="388"/>
      <c r="C445" s="384"/>
      <c r="D445" s="438"/>
      <c r="E445" s="439"/>
      <c r="F445" s="383"/>
      <c r="G445" s="406"/>
      <c r="H445" s="420" t="s">
        <v>1364</v>
      </c>
    </row>
    <row r="446" spans="2:8" x14ac:dyDescent="0.2">
      <c r="B446" s="388"/>
      <c r="C446" s="384"/>
      <c r="D446" s="438"/>
      <c r="E446" s="439"/>
      <c r="F446" s="383"/>
      <c r="G446" s="406"/>
      <c r="H446" s="426" t="s">
        <v>1365</v>
      </c>
    </row>
    <row r="447" spans="2:8" x14ac:dyDescent="0.2">
      <c r="B447" s="388"/>
      <c r="C447" s="384"/>
      <c r="D447" s="440"/>
      <c r="E447" s="441"/>
      <c r="F447" s="394" t="s">
        <v>448</v>
      </c>
      <c r="G447" s="407" t="s">
        <v>449</v>
      </c>
      <c r="H447" s="426" t="s">
        <v>449</v>
      </c>
    </row>
    <row r="448" spans="2:8" x14ac:dyDescent="0.2">
      <c r="B448" s="388"/>
      <c r="C448" s="563"/>
      <c r="D448" s="436" t="s">
        <v>607</v>
      </c>
      <c r="E448" s="437" t="s">
        <v>451</v>
      </c>
      <c r="F448" s="381" t="s">
        <v>450</v>
      </c>
      <c r="G448" s="400" t="s">
        <v>451</v>
      </c>
      <c r="H448" s="419" t="s">
        <v>451</v>
      </c>
    </row>
    <row r="449" spans="2:8" x14ac:dyDescent="0.2">
      <c r="B449" s="388"/>
      <c r="C449" s="563"/>
      <c r="D449" s="438"/>
      <c r="E449" s="439"/>
      <c r="F449" s="383"/>
      <c r="G449" s="406"/>
      <c r="H449" s="420" t="s">
        <v>1366</v>
      </c>
    </row>
    <row r="450" spans="2:8" x14ac:dyDescent="0.2">
      <c r="B450" s="388"/>
      <c r="C450" s="384"/>
      <c r="D450" s="440"/>
      <c r="E450" s="441"/>
      <c r="F450" s="385"/>
      <c r="G450" s="408"/>
      <c r="H450" s="426" t="s">
        <v>1367</v>
      </c>
    </row>
    <row r="451" spans="2:8" x14ac:dyDescent="0.2">
      <c r="B451" s="388"/>
      <c r="C451" s="384"/>
      <c r="D451" s="436" t="s">
        <v>608</v>
      </c>
      <c r="E451" s="437" t="s">
        <v>517</v>
      </c>
      <c r="F451" s="394" t="s">
        <v>452</v>
      </c>
      <c r="G451" s="407" t="s">
        <v>796</v>
      </c>
      <c r="H451" s="405" t="s">
        <v>1368</v>
      </c>
    </row>
    <row r="452" spans="2:8" x14ac:dyDescent="0.2">
      <c r="B452" s="388"/>
      <c r="C452" s="384"/>
      <c r="D452" s="440"/>
      <c r="E452" s="441"/>
      <c r="F452" s="385" t="s">
        <v>453</v>
      </c>
      <c r="G452" s="408" t="s">
        <v>454</v>
      </c>
      <c r="H452" s="405" t="s">
        <v>454</v>
      </c>
    </row>
    <row r="453" spans="2:8" x14ac:dyDescent="0.2">
      <c r="B453" s="388"/>
      <c r="C453" s="563"/>
      <c r="D453" s="436" t="s">
        <v>609</v>
      </c>
      <c r="E453" s="566" t="s">
        <v>456</v>
      </c>
      <c r="F453" s="381" t="s">
        <v>455</v>
      </c>
      <c r="G453" s="562" t="s">
        <v>1007</v>
      </c>
      <c r="H453" s="423" t="s">
        <v>1369</v>
      </c>
    </row>
    <row r="454" spans="2:8" x14ac:dyDescent="0.2">
      <c r="B454" s="388"/>
      <c r="C454" s="563"/>
      <c r="D454" s="438"/>
      <c r="E454" s="568"/>
      <c r="F454" s="383"/>
      <c r="G454" s="563"/>
      <c r="H454" s="425" t="s">
        <v>1370</v>
      </c>
    </row>
    <row r="455" spans="2:8" x14ac:dyDescent="0.2">
      <c r="B455" s="388"/>
      <c r="C455" s="384"/>
      <c r="D455" s="438"/>
      <c r="E455" s="439"/>
      <c r="F455" s="383"/>
      <c r="G455" s="406"/>
      <c r="H455" s="425" t="s">
        <v>1371</v>
      </c>
    </row>
    <row r="456" spans="2:8" x14ac:dyDescent="0.2">
      <c r="B456" s="388"/>
      <c r="C456" s="384"/>
      <c r="D456" s="438"/>
      <c r="E456" s="439"/>
      <c r="F456" s="383"/>
      <c r="G456" s="406"/>
      <c r="H456" s="425" t="s">
        <v>1372</v>
      </c>
    </row>
    <row r="457" spans="2:8" x14ac:dyDescent="0.2">
      <c r="B457" s="388"/>
      <c r="C457" s="384"/>
      <c r="D457" s="438"/>
      <c r="E457" s="439"/>
      <c r="F457" s="383"/>
      <c r="G457" s="406"/>
      <c r="H457" s="422" t="s">
        <v>1373</v>
      </c>
    </row>
    <row r="458" spans="2:8" x14ac:dyDescent="0.2">
      <c r="B458" s="388"/>
      <c r="C458" s="384"/>
      <c r="D458" s="438"/>
      <c r="E458" s="439"/>
      <c r="F458" s="383"/>
      <c r="G458" s="406"/>
      <c r="H458" s="425" t="s">
        <v>1374</v>
      </c>
    </row>
    <row r="459" spans="2:8" x14ac:dyDescent="0.2">
      <c r="B459" s="388"/>
      <c r="C459" s="384"/>
      <c r="D459" s="438"/>
      <c r="E459" s="439"/>
      <c r="F459" s="383"/>
      <c r="G459" s="406"/>
      <c r="H459" s="425" t="s">
        <v>1375</v>
      </c>
    </row>
    <row r="460" spans="2:8" x14ac:dyDescent="0.2">
      <c r="B460" s="388"/>
      <c r="C460" s="384"/>
      <c r="D460" s="440"/>
      <c r="E460" s="441"/>
      <c r="F460" s="385"/>
      <c r="G460" s="408"/>
      <c r="H460" s="426" t="s">
        <v>456</v>
      </c>
    </row>
    <row r="461" spans="2:8" x14ac:dyDescent="0.2">
      <c r="B461" s="397" t="s">
        <v>121</v>
      </c>
      <c r="C461" s="382" t="s">
        <v>797</v>
      </c>
      <c r="D461" s="438" t="s">
        <v>610</v>
      </c>
      <c r="E461" s="439" t="s">
        <v>652</v>
      </c>
      <c r="F461" s="383" t="s">
        <v>457</v>
      </c>
      <c r="G461" s="406" t="s">
        <v>652</v>
      </c>
      <c r="H461" s="405" t="s">
        <v>1376</v>
      </c>
    </row>
    <row r="462" spans="2:8" x14ac:dyDescent="0.2">
      <c r="B462" s="388"/>
      <c r="C462" s="384"/>
      <c r="D462" s="436" t="s">
        <v>611</v>
      </c>
      <c r="E462" s="437" t="s">
        <v>653</v>
      </c>
      <c r="F462" s="381" t="s">
        <v>458</v>
      </c>
      <c r="G462" s="400" t="s">
        <v>653</v>
      </c>
      <c r="H462" s="419" t="s">
        <v>1377</v>
      </c>
    </row>
    <row r="463" spans="2:8" x14ac:dyDescent="0.2">
      <c r="B463" s="388"/>
      <c r="C463" s="384"/>
      <c r="D463" s="440"/>
      <c r="E463" s="441"/>
      <c r="F463" s="385"/>
      <c r="G463" s="408"/>
      <c r="H463" s="424" t="s">
        <v>1378</v>
      </c>
    </row>
    <row r="464" spans="2:8" x14ac:dyDescent="0.2">
      <c r="B464" s="388"/>
      <c r="C464" s="384"/>
      <c r="D464" s="438" t="s">
        <v>612</v>
      </c>
      <c r="E464" s="566" t="s">
        <v>654</v>
      </c>
      <c r="F464" s="383" t="s">
        <v>459</v>
      </c>
      <c r="G464" s="562" t="s">
        <v>654</v>
      </c>
      <c r="H464" s="423" t="s">
        <v>1379</v>
      </c>
    </row>
    <row r="465" spans="2:8" x14ac:dyDescent="0.2">
      <c r="B465" s="388"/>
      <c r="C465" s="384"/>
      <c r="D465" s="438"/>
      <c r="E465" s="568"/>
      <c r="F465" s="383"/>
      <c r="G465" s="563"/>
      <c r="H465" s="425" t="s">
        <v>1380</v>
      </c>
    </row>
    <row r="466" spans="2:8" x14ac:dyDescent="0.2">
      <c r="B466" s="388"/>
      <c r="C466" s="384"/>
      <c r="D466" s="438"/>
      <c r="E466" s="439"/>
      <c r="F466" s="383"/>
      <c r="G466" s="406"/>
      <c r="H466" s="425" t="s">
        <v>1381</v>
      </c>
    </row>
    <row r="467" spans="2:8" x14ac:dyDescent="0.2">
      <c r="B467" s="388"/>
      <c r="C467" s="384"/>
      <c r="D467" s="438"/>
      <c r="E467" s="439"/>
      <c r="F467" s="383"/>
      <c r="G467" s="406"/>
      <c r="H467" s="425" t="s">
        <v>1382</v>
      </c>
    </row>
    <row r="468" spans="2:8" x14ac:dyDescent="0.2">
      <c r="B468" s="388"/>
      <c r="C468" s="384"/>
      <c r="D468" s="438"/>
      <c r="E468" s="439"/>
      <c r="F468" s="383"/>
      <c r="G468" s="406"/>
      <c r="H468" s="424" t="s">
        <v>1383</v>
      </c>
    </row>
    <row r="469" spans="2:8" x14ac:dyDescent="0.2">
      <c r="B469" s="388"/>
      <c r="C469" s="384"/>
      <c r="D469" s="436" t="s">
        <v>613</v>
      </c>
      <c r="E469" s="437" t="s">
        <v>655</v>
      </c>
      <c r="F469" s="381" t="s">
        <v>460</v>
      </c>
      <c r="G469" s="400" t="s">
        <v>655</v>
      </c>
      <c r="H469" s="423" t="s">
        <v>1384</v>
      </c>
    </row>
    <row r="470" spans="2:8" x14ac:dyDescent="0.2">
      <c r="B470" s="388"/>
      <c r="C470" s="384"/>
      <c r="D470" s="438"/>
      <c r="E470" s="439"/>
      <c r="F470" s="383"/>
      <c r="G470" s="406"/>
      <c r="H470" s="425" t="s">
        <v>1385</v>
      </c>
    </row>
    <row r="471" spans="2:8" x14ac:dyDescent="0.2">
      <c r="B471" s="388"/>
      <c r="C471" s="384"/>
      <c r="D471" s="438"/>
      <c r="E471" s="439"/>
      <c r="F471" s="383"/>
      <c r="G471" s="406"/>
      <c r="H471" s="425" t="s">
        <v>1386</v>
      </c>
    </row>
    <row r="472" spans="2:8" x14ac:dyDescent="0.2">
      <c r="B472" s="388"/>
      <c r="C472" s="384"/>
      <c r="D472" s="438"/>
      <c r="E472" s="439"/>
      <c r="F472" s="383"/>
      <c r="G472" s="406"/>
      <c r="H472" s="425" t="s">
        <v>1387</v>
      </c>
    </row>
    <row r="473" spans="2:8" x14ac:dyDescent="0.2">
      <c r="B473" s="388"/>
      <c r="C473" s="384"/>
      <c r="D473" s="440"/>
      <c r="E473" s="441"/>
      <c r="F473" s="388"/>
      <c r="G473" s="406"/>
      <c r="H473" s="422" t="s">
        <v>1388</v>
      </c>
    </row>
    <row r="474" spans="2:8" x14ac:dyDescent="0.2">
      <c r="B474" s="388"/>
      <c r="C474" s="384"/>
      <c r="D474" s="458" t="s">
        <v>987</v>
      </c>
      <c r="E474" s="459" t="s">
        <v>953</v>
      </c>
      <c r="F474" s="404" t="s">
        <v>1008</v>
      </c>
      <c r="G474" s="405" t="s">
        <v>953</v>
      </c>
      <c r="H474" s="405" t="s">
        <v>953</v>
      </c>
    </row>
    <row r="475" spans="2:8" x14ac:dyDescent="0.2">
      <c r="B475" s="388"/>
      <c r="C475" s="384"/>
      <c r="D475" s="438" t="s">
        <v>614</v>
      </c>
      <c r="E475" s="439" t="s">
        <v>462</v>
      </c>
      <c r="F475" s="383" t="s">
        <v>461</v>
      </c>
      <c r="G475" s="406" t="s">
        <v>462</v>
      </c>
      <c r="H475" s="421" t="s">
        <v>1389</v>
      </c>
    </row>
    <row r="476" spans="2:8" x14ac:dyDescent="0.2">
      <c r="B476" s="388"/>
      <c r="C476" s="384"/>
      <c r="D476" s="438"/>
      <c r="E476" s="439"/>
      <c r="F476" s="383"/>
      <c r="G476" s="406"/>
      <c r="H476" s="425" t="s">
        <v>1390</v>
      </c>
    </row>
    <row r="477" spans="2:8" x14ac:dyDescent="0.2">
      <c r="B477" s="388"/>
      <c r="C477" s="384"/>
      <c r="D477" s="438"/>
      <c r="E477" s="439"/>
      <c r="F477" s="383"/>
      <c r="G477" s="406"/>
      <c r="H477" s="425" t="s">
        <v>1391</v>
      </c>
    </row>
    <row r="478" spans="2:8" x14ac:dyDescent="0.2">
      <c r="B478" s="388"/>
      <c r="C478" s="384"/>
      <c r="D478" s="438"/>
      <c r="E478" s="439"/>
      <c r="F478" s="383"/>
      <c r="G478" s="406"/>
      <c r="H478" s="425" t="s">
        <v>1392</v>
      </c>
    </row>
    <row r="479" spans="2:8" x14ac:dyDescent="0.2">
      <c r="B479" s="395"/>
      <c r="C479" s="386"/>
      <c r="D479" s="440"/>
      <c r="E479" s="439"/>
      <c r="F479" s="385"/>
      <c r="G479" s="406"/>
      <c r="H479" s="424" t="s">
        <v>1393</v>
      </c>
    </row>
    <row r="480" spans="2:8" x14ac:dyDescent="0.2">
      <c r="B480" s="434" t="s">
        <v>976</v>
      </c>
      <c r="C480" s="382" t="s">
        <v>464</v>
      </c>
      <c r="D480" s="460" t="s">
        <v>988</v>
      </c>
      <c r="E480" s="445" t="s">
        <v>464</v>
      </c>
      <c r="F480" s="391" t="s">
        <v>1009</v>
      </c>
      <c r="G480" s="407" t="s">
        <v>464</v>
      </c>
      <c r="H480" s="426" t="s">
        <v>463</v>
      </c>
    </row>
    <row r="481" spans="2:8" x14ac:dyDescent="0.2">
      <c r="B481" s="434" t="s">
        <v>977</v>
      </c>
      <c r="C481" s="392" t="s">
        <v>465</v>
      </c>
      <c r="D481" s="460" t="s">
        <v>989</v>
      </c>
      <c r="E481" s="445" t="s">
        <v>465</v>
      </c>
      <c r="F481" s="391" t="s">
        <v>1010</v>
      </c>
      <c r="G481" s="407" t="s">
        <v>465</v>
      </c>
      <c r="H481" s="405" t="s">
        <v>1394</v>
      </c>
    </row>
  </sheetData>
  <mergeCells count="31">
    <mergeCell ref="G464:G465"/>
    <mergeCell ref="E464:E465"/>
    <mergeCell ref="F8:G8"/>
    <mergeCell ref="G90:G91"/>
    <mergeCell ref="G147:G148"/>
    <mergeCell ref="G301:G302"/>
    <mergeCell ref="G386:G387"/>
    <mergeCell ref="E232:E233"/>
    <mergeCell ref="E288:E289"/>
    <mergeCell ref="E301:E302"/>
    <mergeCell ref="E314:E315"/>
    <mergeCell ref="E368:E369"/>
    <mergeCell ref="E405:E406"/>
    <mergeCell ref="G405:G406"/>
    <mergeCell ref="G439:G440"/>
    <mergeCell ref="G441:G442"/>
    <mergeCell ref="G453:G454"/>
    <mergeCell ref="C448:C449"/>
    <mergeCell ref="C453:C454"/>
    <mergeCell ref="D8:E8"/>
    <mergeCell ref="E90:E91"/>
    <mergeCell ref="E100:E101"/>
    <mergeCell ref="E114:E115"/>
    <mergeCell ref="E135:E137"/>
    <mergeCell ref="E147:E148"/>
    <mergeCell ref="B8:C8"/>
    <mergeCell ref="C187:C188"/>
    <mergeCell ref="C320:C321"/>
    <mergeCell ref="C439:C440"/>
    <mergeCell ref="E439:E440"/>
    <mergeCell ref="E453:E454"/>
  </mergeCells>
  <phoneticPr fontId="53"/>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sheetPr>
  <dimension ref="A1:N127"/>
  <sheetViews>
    <sheetView showGridLines="0" zoomScaleNormal="100" workbookViewId="0">
      <pane ySplit="8" topLeftCell="A9" activePane="bottomLeft" state="frozen"/>
      <selection activeCell="AK39" sqref="AK39"/>
      <selection pane="bottomLeft" activeCell="C2" sqref="C2"/>
    </sheetView>
  </sheetViews>
  <sheetFormatPr defaultColWidth="9" defaultRowHeight="12" x14ac:dyDescent="0.2"/>
  <cols>
    <col min="1" max="1" width="3.109375" style="19" customWidth="1"/>
    <col min="2" max="2" width="3.77734375" style="1" customWidth="1"/>
    <col min="3" max="3" width="21.88671875" style="1" customWidth="1"/>
    <col min="4" max="5" width="12.109375" style="1" customWidth="1"/>
    <col min="6" max="7" width="12" style="1" customWidth="1"/>
    <col min="8" max="8" width="12.88671875" style="1" customWidth="1"/>
    <col min="9" max="9" width="13" style="1" customWidth="1"/>
    <col min="10" max="10" width="2.88671875" style="1" customWidth="1"/>
    <col min="11" max="11" width="8.88671875" style="1" customWidth="1"/>
    <col min="12" max="12" width="9" style="1" customWidth="1"/>
    <col min="13" max="13" width="6.88671875" style="1" customWidth="1"/>
    <col min="14" max="14" width="10.33203125" style="1" customWidth="1"/>
    <col min="15" max="16384" width="9" style="1"/>
  </cols>
  <sheetData>
    <row r="1" spans="2:14" s="19" customFormat="1" x14ac:dyDescent="0.2"/>
    <row r="2" spans="2:14" s="19" customFormat="1" x14ac:dyDescent="0.2"/>
    <row r="3" spans="2:14" s="19" customFormat="1" ht="12.6" thickBot="1" x14ac:dyDescent="0.25"/>
    <row r="4" spans="2:14" ht="21" customHeight="1" thickTop="1" thickBot="1" x14ac:dyDescent="0.25">
      <c r="C4" s="178" t="s">
        <v>0</v>
      </c>
      <c r="D4" s="2"/>
      <c r="K4" s="590" t="s">
        <v>64</v>
      </c>
      <c r="L4" s="591"/>
    </row>
    <row r="5" spans="2:14" ht="15" customHeight="1" thickTop="1" thickBot="1" x14ac:dyDescent="0.25">
      <c r="D5" s="461" t="s">
        <v>1398</v>
      </c>
      <c r="E5" s="461"/>
      <c r="F5" s="25"/>
      <c r="G5" s="3"/>
      <c r="H5" s="3"/>
      <c r="I5" s="4" t="str">
        <f>"（単位："&amp;$K$29&amp;"）"</f>
        <v>（単位：万円）</v>
      </c>
      <c r="J5" s="3"/>
      <c r="K5" s="1" t="s">
        <v>65</v>
      </c>
    </row>
    <row r="6" spans="2:14" ht="14.25" customHeight="1" thickBot="1" x14ac:dyDescent="0.25">
      <c r="B6" s="584" t="s">
        <v>947</v>
      </c>
      <c r="C6" s="585"/>
      <c r="D6" s="592" t="s">
        <v>1396</v>
      </c>
      <c r="E6" s="593"/>
      <c r="F6" s="594" t="s">
        <v>5</v>
      </c>
      <c r="G6" s="596" t="s">
        <v>6</v>
      </c>
      <c r="H6" s="598" t="s">
        <v>1397</v>
      </c>
      <c r="I6" s="596" t="s">
        <v>7</v>
      </c>
      <c r="J6" s="3"/>
      <c r="K6" s="190">
        <v>0.52455299338756389</v>
      </c>
      <c r="L6" s="1" t="s">
        <v>66</v>
      </c>
    </row>
    <row r="7" spans="2:14" ht="13.5" customHeight="1" x14ac:dyDescent="0.2">
      <c r="B7" s="586"/>
      <c r="C7" s="587"/>
      <c r="D7" s="185" t="s">
        <v>1</v>
      </c>
      <c r="E7" s="185" t="s">
        <v>2</v>
      </c>
      <c r="F7" s="595"/>
      <c r="G7" s="597"/>
      <c r="H7" s="599"/>
      <c r="I7" s="597"/>
      <c r="J7" s="3"/>
    </row>
    <row r="8" spans="2:14" ht="13.5" customHeight="1" thickBot="1" x14ac:dyDescent="0.25">
      <c r="B8" s="588"/>
      <c r="C8" s="589"/>
      <c r="D8" s="196" t="s">
        <v>3</v>
      </c>
      <c r="E8" s="196" t="s">
        <v>4</v>
      </c>
      <c r="F8" s="187" t="s">
        <v>10</v>
      </c>
      <c r="G8" s="188" t="s">
        <v>11</v>
      </c>
      <c r="H8" s="189" t="s">
        <v>8</v>
      </c>
      <c r="I8" s="186" t="s">
        <v>9</v>
      </c>
      <c r="J8" s="3"/>
      <c r="K8" s="304" t="s">
        <v>67</v>
      </c>
      <c r="L8" s="304" t="s">
        <v>68</v>
      </c>
      <c r="M8" s="304" t="s">
        <v>69</v>
      </c>
      <c r="N8" s="304" t="s">
        <v>70</v>
      </c>
    </row>
    <row r="9" spans="2:14" ht="12.75" customHeight="1" thickTop="1" x14ac:dyDescent="0.2">
      <c r="B9" s="179" t="s">
        <v>12</v>
      </c>
      <c r="C9" s="180" t="s">
        <v>225</v>
      </c>
      <c r="D9" s="198"/>
      <c r="E9" s="199"/>
      <c r="F9" s="192">
        <f>$D9*その他係数!D4</f>
        <v>0</v>
      </c>
      <c r="G9" s="58">
        <f>$D9*その他係数!E4</f>
        <v>0</v>
      </c>
      <c r="H9" s="59">
        <f t="shared" ref="H9:H17" si="0">D9-(F9+G9)</f>
        <v>0</v>
      </c>
      <c r="I9" s="58">
        <f t="shared" ref="I9:I17" si="1">E9+H9</f>
        <v>0</v>
      </c>
      <c r="J9" s="3"/>
      <c r="K9" s="305">
        <v>0.55317774761362826</v>
      </c>
      <c r="L9" s="579" t="s">
        <v>220</v>
      </c>
      <c r="M9" s="306" t="s">
        <v>71</v>
      </c>
      <c r="N9" s="576" t="s">
        <v>948</v>
      </c>
    </row>
    <row r="10" spans="2:14" ht="12.75" customHeight="1" x14ac:dyDescent="0.2">
      <c r="B10" s="181" t="s">
        <v>13</v>
      </c>
      <c r="C10" s="182" t="s">
        <v>240</v>
      </c>
      <c r="D10" s="200"/>
      <c r="E10" s="201"/>
      <c r="F10" s="193">
        <f>$D10*その他係数!D5</f>
        <v>0</v>
      </c>
      <c r="G10" s="61">
        <f>$D10*その他係数!E5</f>
        <v>0</v>
      </c>
      <c r="H10" s="62">
        <f>D10-(F10+G10)</f>
        <v>0</v>
      </c>
      <c r="I10" s="60">
        <f t="shared" si="1"/>
        <v>0</v>
      </c>
      <c r="J10" s="3"/>
      <c r="K10" s="307">
        <v>0.50211892765457722</v>
      </c>
      <c r="L10" s="580"/>
      <c r="M10" s="352" t="s">
        <v>73</v>
      </c>
      <c r="N10" s="577"/>
    </row>
    <row r="11" spans="2:14" ht="12.75" customHeight="1" x14ac:dyDescent="0.2">
      <c r="B11" s="181" t="s">
        <v>14</v>
      </c>
      <c r="C11" s="182" t="s">
        <v>242</v>
      </c>
      <c r="D11" s="200"/>
      <c r="E11" s="201"/>
      <c r="F11" s="194">
        <f>$D11*その他係数!D6</f>
        <v>0</v>
      </c>
      <c r="G11" s="61">
        <f>$D11*その他係数!E6</f>
        <v>0</v>
      </c>
      <c r="H11" s="62">
        <f t="shared" si="0"/>
        <v>0</v>
      </c>
      <c r="I11" s="60">
        <f t="shared" si="1"/>
        <v>0</v>
      </c>
      <c r="J11" s="3"/>
      <c r="K11" s="308">
        <v>0.51810429634542976</v>
      </c>
      <c r="L11" s="580"/>
      <c r="M11" s="353" t="s">
        <v>72</v>
      </c>
      <c r="N11" s="578"/>
    </row>
    <row r="12" spans="2:14" ht="12.75" customHeight="1" x14ac:dyDescent="0.2">
      <c r="B12" s="181" t="s">
        <v>15</v>
      </c>
      <c r="C12" s="182" t="s">
        <v>244</v>
      </c>
      <c r="D12" s="200"/>
      <c r="E12" s="201"/>
      <c r="F12" s="194">
        <f>$D12*その他係数!D7</f>
        <v>0</v>
      </c>
      <c r="G12" s="61">
        <f>$D12*その他係数!E7</f>
        <v>0</v>
      </c>
      <c r="H12" s="62">
        <f t="shared" si="0"/>
        <v>0</v>
      </c>
      <c r="I12" s="60">
        <f t="shared" si="1"/>
        <v>0</v>
      </c>
      <c r="J12" s="3"/>
      <c r="K12" s="309">
        <v>0.48092261371495365</v>
      </c>
      <c r="L12" s="580"/>
      <c r="M12" s="579" t="s">
        <v>71</v>
      </c>
      <c r="N12" s="310">
        <v>2020</v>
      </c>
    </row>
    <row r="13" spans="2:14" ht="12.75" customHeight="1" x14ac:dyDescent="0.2">
      <c r="B13" s="181" t="s">
        <v>16</v>
      </c>
      <c r="C13" s="182" t="s">
        <v>248</v>
      </c>
      <c r="D13" s="200"/>
      <c r="E13" s="201"/>
      <c r="F13" s="194">
        <f>$D13*その他係数!D8</f>
        <v>0</v>
      </c>
      <c r="G13" s="61">
        <f>$D13*その他係数!E8</f>
        <v>0</v>
      </c>
      <c r="H13" s="62">
        <f t="shared" si="0"/>
        <v>0</v>
      </c>
      <c r="I13" s="60">
        <f t="shared" si="1"/>
        <v>0</v>
      </c>
      <c r="J13" s="3"/>
      <c r="K13" s="311">
        <v>0.53248600368920096</v>
      </c>
      <c r="L13" s="580"/>
      <c r="M13" s="580"/>
      <c r="N13" s="310">
        <v>2021</v>
      </c>
    </row>
    <row r="14" spans="2:14" ht="12.75" customHeight="1" x14ac:dyDescent="0.2">
      <c r="B14" s="181" t="s">
        <v>18</v>
      </c>
      <c r="C14" s="182" t="s">
        <v>512</v>
      </c>
      <c r="D14" s="200"/>
      <c r="E14" s="201"/>
      <c r="F14" s="193">
        <f>$D14*その他係数!D9</f>
        <v>0</v>
      </c>
      <c r="G14" s="63">
        <f>$D14*その他係数!E9</f>
        <v>0</v>
      </c>
      <c r="H14" s="64">
        <f t="shared" si="0"/>
        <v>0</v>
      </c>
      <c r="I14" s="60">
        <f t="shared" si="1"/>
        <v>0</v>
      </c>
      <c r="J14" s="3"/>
      <c r="K14" s="311">
        <v>0.53233368676011406</v>
      </c>
      <c r="L14" s="580"/>
      <c r="M14" s="580"/>
      <c r="N14" s="312">
        <v>2022</v>
      </c>
    </row>
    <row r="15" spans="2:14" ht="12.75" customHeight="1" x14ac:dyDescent="0.2">
      <c r="B15" s="181" t="s">
        <v>19</v>
      </c>
      <c r="C15" s="182" t="s">
        <v>665</v>
      </c>
      <c r="D15" s="200"/>
      <c r="E15" s="201"/>
      <c r="F15" s="193">
        <f>$D15*その他係数!D10</f>
        <v>0</v>
      </c>
      <c r="G15" s="63">
        <f>$D15*その他係数!E10</f>
        <v>0</v>
      </c>
      <c r="H15" s="64">
        <f t="shared" si="0"/>
        <v>0</v>
      </c>
      <c r="I15" s="60">
        <f t="shared" si="1"/>
        <v>0</v>
      </c>
      <c r="J15" s="3"/>
      <c r="K15" s="311">
        <v>0.59303991948116008</v>
      </c>
      <c r="L15" s="580"/>
      <c r="M15" s="580"/>
      <c r="N15" s="312">
        <v>2023</v>
      </c>
    </row>
    <row r="16" spans="2:14" ht="12.75" customHeight="1" x14ac:dyDescent="0.2">
      <c r="B16" s="181" t="s">
        <v>20</v>
      </c>
      <c r="C16" s="182" t="s">
        <v>252</v>
      </c>
      <c r="D16" s="200"/>
      <c r="E16" s="201"/>
      <c r="F16" s="193">
        <f>$D16*その他係数!D11</f>
        <v>0</v>
      </c>
      <c r="G16" s="63">
        <f>$D16*その他係数!E11</f>
        <v>0</v>
      </c>
      <c r="H16" s="64">
        <f t="shared" si="0"/>
        <v>0</v>
      </c>
      <c r="I16" s="60">
        <f t="shared" si="1"/>
        <v>0</v>
      </c>
      <c r="J16" s="3"/>
      <c r="K16" s="311">
        <v>0.53415963659961063</v>
      </c>
      <c r="L16" s="580"/>
      <c r="M16" s="580"/>
      <c r="N16" s="312">
        <v>2024</v>
      </c>
    </row>
    <row r="17" spans="2:14" ht="12.75" customHeight="1" x14ac:dyDescent="0.2">
      <c r="B17" s="181" t="s">
        <v>21</v>
      </c>
      <c r="C17" s="182" t="s">
        <v>624</v>
      </c>
      <c r="D17" s="200"/>
      <c r="E17" s="201"/>
      <c r="F17" s="193">
        <f>$D17*その他係数!D12</f>
        <v>0</v>
      </c>
      <c r="G17" s="63">
        <f>$D17*その他係数!E12</f>
        <v>0</v>
      </c>
      <c r="H17" s="64">
        <f t="shared" si="0"/>
        <v>0</v>
      </c>
      <c r="I17" s="60">
        <f t="shared" si="1"/>
        <v>0</v>
      </c>
      <c r="J17" s="3"/>
      <c r="K17" s="311"/>
      <c r="L17" s="580"/>
      <c r="M17" s="580"/>
      <c r="N17" s="313"/>
    </row>
    <row r="18" spans="2:14" ht="12.75" customHeight="1" x14ac:dyDescent="0.2">
      <c r="B18" s="181" t="s">
        <v>22</v>
      </c>
      <c r="C18" s="182" t="s">
        <v>513</v>
      </c>
      <c r="D18" s="200"/>
      <c r="E18" s="201"/>
      <c r="F18" s="193">
        <f>$D18*その他係数!D13</f>
        <v>0</v>
      </c>
      <c r="G18" s="63">
        <f>$D18*その他係数!E13</f>
        <v>0</v>
      </c>
      <c r="H18" s="64">
        <f t="shared" ref="H18:H81" si="2">D18-(F18+G18)</f>
        <v>0</v>
      </c>
      <c r="I18" s="60">
        <f t="shared" ref="I18:I81" si="3">E18+H18</f>
        <v>0</v>
      </c>
      <c r="J18" s="3"/>
      <c r="K18" s="314"/>
      <c r="L18" s="581"/>
      <c r="M18" s="581"/>
      <c r="N18" s="353"/>
    </row>
    <row r="19" spans="2:14" ht="12.75" customHeight="1" x14ac:dyDescent="0.2">
      <c r="B19" s="181" t="s">
        <v>23</v>
      </c>
      <c r="C19" s="182" t="s">
        <v>269</v>
      </c>
      <c r="D19" s="200"/>
      <c r="E19" s="201"/>
      <c r="F19" s="193">
        <f>$D19*その他係数!D14</f>
        <v>0</v>
      </c>
      <c r="G19" s="63">
        <f>$D19*その他係数!E14</f>
        <v>0</v>
      </c>
      <c r="H19" s="64">
        <f t="shared" si="2"/>
        <v>0</v>
      </c>
      <c r="I19" s="60">
        <f t="shared" si="3"/>
        <v>0</v>
      </c>
      <c r="J19" s="3"/>
      <c r="K19" s="315">
        <v>0.52455299338756389</v>
      </c>
      <c r="L19" s="582" t="s">
        <v>799</v>
      </c>
      <c r="M19" s="306" t="s">
        <v>74</v>
      </c>
      <c r="N19" s="582">
        <v>2019</v>
      </c>
    </row>
    <row r="20" spans="2:14" ht="12.75" customHeight="1" x14ac:dyDescent="0.2">
      <c r="B20" s="181" t="s">
        <v>24</v>
      </c>
      <c r="C20" s="182" t="s">
        <v>271</v>
      </c>
      <c r="D20" s="200"/>
      <c r="E20" s="201"/>
      <c r="F20" s="193">
        <f>$D20*その他係数!D15</f>
        <v>0</v>
      </c>
      <c r="G20" s="63">
        <f>$D20*その他係数!E15</f>
        <v>0</v>
      </c>
      <c r="H20" s="64">
        <f t="shared" si="2"/>
        <v>0</v>
      </c>
      <c r="I20" s="60">
        <f t="shared" si="3"/>
        <v>0</v>
      </c>
      <c r="J20" s="3"/>
      <c r="K20" s="316">
        <v>0.54910818755808533</v>
      </c>
      <c r="L20" s="583"/>
      <c r="M20" s="353" t="s">
        <v>72</v>
      </c>
      <c r="N20" s="583"/>
    </row>
    <row r="21" spans="2:14" ht="12.75" customHeight="1" x14ac:dyDescent="0.2">
      <c r="B21" s="181" t="s">
        <v>25</v>
      </c>
      <c r="C21" s="182" t="s">
        <v>625</v>
      </c>
      <c r="D21" s="200"/>
      <c r="E21" s="201"/>
      <c r="F21" s="193">
        <f>$D21*その他係数!D16</f>
        <v>0</v>
      </c>
      <c r="G21" s="63">
        <f>$D21*その他係数!E16</f>
        <v>0</v>
      </c>
      <c r="H21" s="64">
        <f t="shared" si="2"/>
        <v>0</v>
      </c>
      <c r="I21" s="60">
        <f t="shared" si="3"/>
        <v>0</v>
      </c>
      <c r="J21" s="3"/>
      <c r="K21" s="317"/>
      <c r="L21" s="318" t="s">
        <v>75</v>
      </c>
      <c r="M21" s="319"/>
      <c r="N21" s="319"/>
    </row>
    <row r="22" spans="2:14" ht="12.75" customHeight="1" x14ac:dyDescent="0.2">
      <c r="B22" s="181" t="s">
        <v>26</v>
      </c>
      <c r="C22" s="182" t="s">
        <v>626</v>
      </c>
      <c r="D22" s="200"/>
      <c r="E22" s="201"/>
      <c r="F22" s="193">
        <f>$D22*その他係数!D17</f>
        <v>0</v>
      </c>
      <c r="G22" s="63">
        <f>$D22*その他係数!E17</f>
        <v>0</v>
      </c>
      <c r="H22" s="64">
        <f t="shared" si="2"/>
        <v>0</v>
      </c>
      <c r="I22" s="60">
        <f t="shared" si="3"/>
        <v>0</v>
      </c>
      <c r="J22" s="3"/>
      <c r="K22" s="320" t="s">
        <v>222</v>
      </c>
      <c r="L22" s="319"/>
      <c r="M22" s="319"/>
      <c r="N22" s="319"/>
    </row>
    <row r="23" spans="2:14" ht="12.75" customHeight="1" x14ac:dyDescent="0.2">
      <c r="B23" s="181" t="s">
        <v>27</v>
      </c>
      <c r="C23" s="182" t="s">
        <v>288</v>
      </c>
      <c r="D23" s="200"/>
      <c r="E23" s="201"/>
      <c r="F23" s="193">
        <f>$D23*その他係数!D18</f>
        <v>0</v>
      </c>
      <c r="G23" s="63">
        <f>$D23*その他係数!E18</f>
        <v>0</v>
      </c>
      <c r="H23" s="64">
        <f t="shared" si="2"/>
        <v>0</v>
      </c>
      <c r="I23" s="60">
        <f t="shared" si="3"/>
        <v>0</v>
      </c>
      <c r="J23" s="3"/>
      <c r="K23" s="320" t="s">
        <v>221</v>
      </c>
      <c r="L23" s="319"/>
      <c r="M23" s="319"/>
      <c r="N23" s="319"/>
    </row>
    <row r="24" spans="2:14" ht="12.75" customHeight="1" x14ac:dyDescent="0.2">
      <c r="B24" s="181" t="s">
        <v>28</v>
      </c>
      <c r="C24" s="182" t="s">
        <v>290</v>
      </c>
      <c r="D24" s="200"/>
      <c r="E24" s="201"/>
      <c r="F24" s="193">
        <f>$D24*その他係数!D19</f>
        <v>0</v>
      </c>
      <c r="G24" s="63">
        <f>$D24*その他係数!E19</f>
        <v>0</v>
      </c>
      <c r="H24" s="64">
        <f t="shared" si="2"/>
        <v>0</v>
      </c>
      <c r="I24" s="60">
        <f t="shared" si="3"/>
        <v>0</v>
      </c>
      <c r="J24" s="3"/>
      <c r="K24" s="320" t="s">
        <v>76</v>
      </c>
      <c r="L24" s="319"/>
      <c r="M24" s="319"/>
      <c r="N24" s="319"/>
    </row>
    <row r="25" spans="2:14" ht="12.75" customHeight="1" thickBot="1" x14ac:dyDescent="0.25">
      <c r="B25" s="181" t="s">
        <v>29</v>
      </c>
      <c r="C25" s="182" t="s">
        <v>293</v>
      </c>
      <c r="D25" s="200"/>
      <c r="E25" s="201"/>
      <c r="F25" s="193">
        <f>$D25*その他係数!D20</f>
        <v>0</v>
      </c>
      <c r="G25" s="63">
        <f>$D25*その他係数!E20</f>
        <v>0</v>
      </c>
      <c r="H25" s="64">
        <f t="shared" si="2"/>
        <v>0</v>
      </c>
      <c r="I25" s="60">
        <f t="shared" si="3"/>
        <v>0</v>
      </c>
      <c r="J25" s="3"/>
    </row>
    <row r="26" spans="2:14" ht="12.75" customHeight="1" thickTop="1" x14ac:dyDescent="0.2">
      <c r="B26" s="181" t="s">
        <v>30</v>
      </c>
      <c r="C26" s="182" t="s">
        <v>296</v>
      </c>
      <c r="D26" s="200"/>
      <c r="E26" s="201"/>
      <c r="F26" s="193">
        <f>$D26*その他係数!D21</f>
        <v>0</v>
      </c>
      <c r="G26" s="63">
        <f>$D26*その他係数!E21</f>
        <v>0</v>
      </c>
      <c r="H26" s="64">
        <f t="shared" si="2"/>
        <v>0</v>
      </c>
      <c r="I26" s="60">
        <f t="shared" si="3"/>
        <v>0</v>
      </c>
      <c r="J26" s="3"/>
      <c r="K26" s="572" t="s">
        <v>77</v>
      </c>
      <c r="L26" s="573"/>
    </row>
    <row r="27" spans="2:14" ht="12.75" customHeight="1" thickBot="1" x14ac:dyDescent="0.25">
      <c r="B27" s="181" t="s">
        <v>31</v>
      </c>
      <c r="C27" s="182" t="s">
        <v>298</v>
      </c>
      <c r="D27" s="200"/>
      <c r="E27" s="201"/>
      <c r="F27" s="193">
        <f>$D27*その他係数!D22</f>
        <v>0</v>
      </c>
      <c r="G27" s="63">
        <f>$D27*その他係数!E22</f>
        <v>0</v>
      </c>
      <c r="H27" s="64">
        <f t="shared" si="2"/>
        <v>0</v>
      </c>
      <c r="I27" s="60">
        <f t="shared" si="3"/>
        <v>0</v>
      </c>
      <c r="J27" s="3"/>
      <c r="K27" s="574"/>
      <c r="L27" s="575"/>
    </row>
    <row r="28" spans="2:14" ht="12.75" customHeight="1" thickTop="1" thickBot="1" x14ac:dyDescent="0.25">
      <c r="B28" s="181" t="s">
        <v>32</v>
      </c>
      <c r="C28" s="182" t="s">
        <v>627</v>
      </c>
      <c r="D28" s="200"/>
      <c r="E28" s="201"/>
      <c r="F28" s="193">
        <f>$D28*その他係数!D23</f>
        <v>0</v>
      </c>
      <c r="G28" s="63">
        <f>$D28*その他係数!E23</f>
        <v>0</v>
      </c>
      <c r="H28" s="64">
        <f t="shared" si="2"/>
        <v>0</v>
      </c>
      <c r="I28" s="60">
        <f t="shared" si="3"/>
        <v>0</v>
      </c>
      <c r="J28" s="3"/>
      <c r="K28" s="1" t="s">
        <v>65</v>
      </c>
    </row>
    <row r="29" spans="2:14" ht="12.75" customHeight="1" thickBot="1" x14ac:dyDescent="0.25">
      <c r="B29" s="181" t="s">
        <v>34</v>
      </c>
      <c r="C29" s="182" t="s">
        <v>807</v>
      </c>
      <c r="D29" s="200"/>
      <c r="E29" s="201"/>
      <c r="F29" s="193">
        <f>$D29*その他係数!D24</f>
        <v>0</v>
      </c>
      <c r="G29" s="63">
        <f>$D29*その他係数!E24</f>
        <v>0</v>
      </c>
      <c r="H29" s="64">
        <f t="shared" si="2"/>
        <v>0</v>
      </c>
      <c r="I29" s="60">
        <f t="shared" si="3"/>
        <v>0</v>
      </c>
      <c r="J29" s="3"/>
      <c r="K29" s="191" t="s">
        <v>82</v>
      </c>
      <c r="L29" s="1" t="s">
        <v>66</v>
      </c>
    </row>
    <row r="30" spans="2:14" ht="12.75" customHeight="1" x14ac:dyDescent="0.2">
      <c r="B30" s="181" t="s">
        <v>35</v>
      </c>
      <c r="C30" s="182" t="s">
        <v>949</v>
      </c>
      <c r="D30" s="200"/>
      <c r="E30" s="201"/>
      <c r="F30" s="193">
        <f>$D30*その他係数!D25</f>
        <v>0</v>
      </c>
      <c r="G30" s="63">
        <f>$D30*その他係数!E25</f>
        <v>0</v>
      </c>
      <c r="H30" s="64">
        <f t="shared" si="2"/>
        <v>0</v>
      </c>
      <c r="I30" s="60">
        <f t="shared" si="3"/>
        <v>0</v>
      </c>
      <c r="J30" s="3"/>
    </row>
    <row r="31" spans="2:14" ht="12.75" customHeight="1" x14ac:dyDescent="0.2">
      <c r="B31" s="181" t="s">
        <v>36</v>
      </c>
      <c r="C31" s="182" t="s">
        <v>307</v>
      </c>
      <c r="D31" s="200"/>
      <c r="E31" s="201"/>
      <c r="F31" s="193">
        <f>$D31*その他係数!D26</f>
        <v>0</v>
      </c>
      <c r="G31" s="63">
        <f>$D31*その他係数!E26</f>
        <v>0</v>
      </c>
      <c r="H31" s="64">
        <f t="shared" si="2"/>
        <v>0</v>
      </c>
      <c r="I31" s="60">
        <f t="shared" si="3"/>
        <v>0</v>
      </c>
      <c r="J31" s="3"/>
      <c r="K31" s="9" t="s">
        <v>78</v>
      </c>
      <c r="L31" s="6">
        <v>100</v>
      </c>
    </row>
    <row r="32" spans="2:14" ht="12.75" customHeight="1" x14ac:dyDescent="0.2">
      <c r="B32" s="181" t="s">
        <v>38</v>
      </c>
      <c r="C32" s="182" t="s">
        <v>309</v>
      </c>
      <c r="D32" s="200"/>
      <c r="E32" s="201"/>
      <c r="F32" s="193">
        <f>$D32*その他係数!D27</f>
        <v>0</v>
      </c>
      <c r="G32" s="63">
        <f>$D32*その他係数!E27</f>
        <v>0</v>
      </c>
      <c r="H32" s="64">
        <f t="shared" si="2"/>
        <v>0</v>
      </c>
      <c r="I32" s="60">
        <f t="shared" si="3"/>
        <v>0</v>
      </c>
      <c r="J32" s="3"/>
      <c r="K32" s="10" t="s">
        <v>79</v>
      </c>
      <c r="L32" s="7">
        <v>10</v>
      </c>
      <c r="N32" s="13" t="s">
        <v>85</v>
      </c>
    </row>
    <row r="33" spans="2:14" ht="12.75" customHeight="1" x14ac:dyDescent="0.2">
      <c r="B33" s="181" t="s">
        <v>40</v>
      </c>
      <c r="C33" s="182" t="s">
        <v>310</v>
      </c>
      <c r="D33" s="200"/>
      <c r="E33" s="201"/>
      <c r="F33" s="193">
        <f>$D33*その他係数!D28</f>
        <v>0</v>
      </c>
      <c r="G33" s="63">
        <f>$D33*その他係数!E28</f>
        <v>0</v>
      </c>
      <c r="H33" s="64">
        <f t="shared" si="2"/>
        <v>0</v>
      </c>
      <c r="I33" s="60">
        <f t="shared" si="3"/>
        <v>0</v>
      </c>
      <c r="J33" s="3"/>
      <c r="K33" s="10" t="s">
        <v>80</v>
      </c>
      <c r="L33" s="7">
        <v>1</v>
      </c>
      <c r="N33" s="13">
        <f>VLOOKUP(K29,K31:L37,2,0)</f>
        <v>0.01</v>
      </c>
    </row>
    <row r="34" spans="2:14" ht="12.75" customHeight="1" x14ac:dyDescent="0.2">
      <c r="B34" s="181" t="s">
        <v>41</v>
      </c>
      <c r="C34" s="182" t="s">
        <v>628</v>
      </c>
      <c r="D34" s="200"/>
      <c r="E34" s="201"/>
      <c r="F34" s="193">
        <f>$D34*その他係数!D29</f>
        <v>0</v>
      </c>
      <c r="G34" s="63">
        <f>$D34*その他係数!E29</f>
        <v>0</v>
      </c>
      <c r="H34" s="64">
        <f t="shared" si="2"/>
        <v>0</v>
      </c>
      <c r="I34" s="60">
        <f t="shared" si="3"/>
        <v>0</v>
      </c>
      <c r="J34" s="3"/>
      <c r="K34" s="10" t="s">
        <v>81</v>
      </c>
      <c r="L34" s="7">
        <v>0.1</v>
      </c>
    </row>
    <row r="35" spans="2:14" ht="12.75" customHeight="1" x14ac:dyDescent="0.2">
      <c r="B35" s="181" t="s">
        <v>42</v>
      </c>
      <c r="C35" s="182" t="s">
        <v>317</v>
      </c>
      <c r="D35" s="200"/>
      <c r="E35" s="201"/>
      <c r="F35" s="193">
        <f>$D35*その他係数!D30</f>
        <v>0</v>
      </c>
      <c r="G35" s="63">
        <f>$D35*その他係数!E30</f>
        <v>0</v>
      </c>
      <c r="H35" s="64">
        <f t="shared" si="2"/>
        <v>0</v>
      </c>
      <c r="I35" s="60">
        <f t="shared" si="3"/>
        <v>0</v>
      </c>
      <c r="J35" s="3"/>
      <c r="K35" s="10" t="s">
        <v>82</v>
      </c>
      <c r="L35" s="7">
        <v>0.01</v>
      </c>
    </row>
    <row r="36" spans="2:14" ht="12.75" customHeight="1" x14ac:dyDescent="0.2">
      <c r="B36" s="181" t="s">
        <v>43</v>
      </c>
      <c r="C36" s="182" t="s">
        <v>320</v>
      </c>
      <c r="D36" s="200"/>
      <c r="E36" s="201"/>
      <c r="F36" s="193">
        <f>$D36*その他係数!D31</f>
        <v>0</v>
      </c>
      <c r="G36" s="63">
        <f>$D36*その他係数!E31</f>
        <v>0</v>
      </c>
      <c r="H36" s="64">
        <f t="shared" si="2"/>
        <v>0</v>
      </c>
      <c r="I36" s="60">
        <f t="shared" si="3"/>
        <v>0</v>
      </c>
      <c r="J36" s="3"/>
      <c r="K36" s="10" t="s">
        <v>83</v>
      </c>
      <c r="L36" s="7">
        <v>1E-3</v>
      </c>
    </row>
    <row r="37" spans="2:14" ht="12.75" customHeight="1" x14ac:dyDescent="0.2">
      <c r="B37" s="181" t="s">
        <v>44</v>
      </c>
      <c r="C37" s="182" t="s">
        <v>322</v>
      </c>
      <c r="D37" s="200"/>
      <c r="E37" s="201"/>
      <c r="F37" s="193">
        <f>$D37*その他係数!D32</f>
        <v>0</v>
      </c>
      <c r="G37" s="63">
        <f>$D37*その他係数!E32</f>
        <v>0</v>
      </c>
      <c r="H37" s="64">
        <f t="shared" si="2"/>
        <v>0</v>
      </c>
      <c r="I37" s="60">
        <f t="shared" si="3"/>
        <v>0</v>
      </c>
      <c r="J37" s="3"/>
      <c r="K37" s="11" t="s">
        <v>84</v>
      </c>
      <c r="L37" s="8">
        <v>9.9999999999999995E-7</v>
      </c>
    </row>
    <row r="38" spans="2:14" ht="12.75" customHeight="1" x14ac:dyDescent="0.2">
      <c r="B38" s="181" t="s">
        <v>45</v>
      </c>
      <c r="C38" s="182" t="s">
        <v>324</v>
      </c>
      <c r="D38" s="200"/>
      <c r="E38" s="201"/>
      <c r="F38" s="193">
        <f>$D38*その他係数!D33</f>
        <v>0</v>
      </c>
      <c r="G38" s="63">
        <f>$D38*その他係数!E33</f>
        <v>0</v>
      </c>
      <c r="H38" s="64">
        <f t="shared" si="2"/>
        <v>0</v>
      </c>
      <c r="I38" s="60">
        <f t="shared" si="3"/>
        <v>0</v>
      </c>
      <c r="J38" s="3"/>
    </row>
    <row r="39" spans="2:14" ht="12.75" customHeight="1" x14ac:dyDescent="0.2">
      <c r="B39" s="181" t="s">
        <v>46</v>
      </c>
      <c r="C39" s="182" t="s">
        <v>808</v>
      </c>
      <c r="D39" s="200"/>
      <c r="E39" s="201"/>
      <c r="F39" s="193">
        <f>$D39*その他係数!D34</f>
        <v>0</v>
      </c>
      <c r="G39" s="63">
        <f>$D39*その他係数!E34</f>
        <v>0</v>
      </c>
      <c r="H39" s="64">
        <f t="shared" si="2"/>
        <v>0</v>
      </c>
      <c r="I39" s="60">
        <f t="shared" si="3"/>
        <v>0</v>
      </c>
      <c r="J39" s="3"/>
    </row>
    <row r="40" spans="2:14" ht="12.75" customHeight="1" x14ac:dyDescent="0.2">
      <c r="B40" s="181" t="s">
        <v>47</v>
      </c>
      <c r="C40" s="182" t="s">
        <v>328</v>
      </c>
      <c r="D40" s="200"/>
      <c r="E40" s="201"/>
      <c r="F40" s="193">
        <f>$D40*その他係数!D35</f>
        <v>0</v>
      </c>
      <c r="G40" s="63">
        <f>$D40*その他係数!E35</f>
        <v>0</v>
      </c>
      <c r="H40" s="64">
        <f t="shared" si="2"/>
        <v>0</v>
      </c>
      <c r="I40" s="60">
        <f t="shared" si="3"/>
        <v>0</v>
      </c>
      <c r="J40" s="3"/>
    </row>
    <row r="41" spans="2:14" ht="12.75" customHeight="1" x14ac:dyDescent="0.2">
      <c r="B41" s="181" t="s">
        <v>48</v>
      </c>
      <c r="C41" s="182" t="s">
        <v>330</v>
      </c>
      <c r="D41" s="200"/>
      <c r="E41" s="201"/>
      <c r="F41" s="193">
        <f>$D41*その他係数!D36</f>
        <v>0</v>
      </c>
      <c r="G41" s="63">
        <f>$D41*その他係数!E36</f>
        <v>0</v>
      </c>
      <c r="H41" s="64">
        <f t="shared" si="2"/>
        <v>0</v>
      </c>
      <c r="I41" s="60">
        <f t="shared" si="3"/>
        <v>0</v>
      </c>
      <c r="J41" s="3"/>
    </row>
    <row r="42" spans="2:14" ht="12.75" customHeight="1" x14ac:dyDescent="0.2">
      <c r="B42" s="181" t="s">
        <v>49</v>
      </c>
      <c r="C42" s="182" t="s">
        <v>332</v>
      </c>
      <c r="D42" s="200"/>
      <c r="E42" s="201"/>
      <c r="F42" s="193">
        <f>$D42*その他係数!D37</f>
        <v>0</v>
      </c>
      <c r="G42" s="63">
        <f>$D42*その他係数!E37</f>
        <v>0</v>
      </c>
      <c r="H42" s="64">
        <f t="shared" si="2"/>
        <v>0</v>
      </c>
      <c r="I42" s="60">
        <f t="shared" si="3"/>
        <v>0</v>
      </c>
      <c r="J42" s="3"/>
    </row>
    <row r="43" spans="2:14" ht="12.75" customHeight="1" x14ac:dyDescent="0.2">
      <c r="B43" s="181" t="s">
        <v>51</v>
      </c>
      <c r="C43" s="182" t="s">
        <v>334</v>
      </c>
      <c r="D43" s="200"/>
      <c r="E43" s="201"/>
      <c r="F43" s="193">
        <f>$D43*その他係数!D38</f>
        <v>0</v>
      </c>
      <c r="G43" s="63">
        <f>$D43*その他係数!E38</f>
        <v>0</v>
      </c>
      <c r="H43" s="64">
        <f t="shared" si="2"/>
        <v>0</v>
      </c>
      <c r="I43" s="60">
        <f t="shared" si="3"/>
        <v>0</v>
      </c>
      <c r="J43" s="3"/>
    </row>
    <row r="44" spans="2:14" ht="12.75" customHeight="1" x14ac:dyDescent="0.2">
      <c r="B44" s="181" t="s">
        <v>52</v>
      </c>
      <c r="C44" s="182" t="s">
        <v>336</v>
      </c>
      <c r="D44" s="200"/>
      <c r="E44" s="201"/>
      <c r="F44" s="193">
        <f>$D44*その他係数!D39</f>
        <v>0</v>
      </c>
      <c r="G44" s="63">
        <f>$D44*その他係数!E39</f>
        <v>0</v>
      </c>
      <c r="H44" s="64">
        <f t="shared" si="2"/>
        <v>0</v>
      </c>
      <c r="I44" s="60">
        <f t="shared" si="3"/>
        <v>0</v>
      </c>
      <c r="J44" s="3"/>
    </row>
    <row r="45" spans="2:14" ht="12.75" customHeight="1" x14ac:dyDescent="0.2">
      <c r="B45" s="181" t="s">
        <v>53</v>
      </c>
      <c r="C45" s="182" t="s">
        <v>339</v>
      </c>
      <c r="D45" s="200"/>
      <c r="E45" s="201"/>
      <c r="F45" s="193">
        <f>$D45*その他係数!D40</f>
        <v>0</v>
      </c>
      <c r="G45" s="63">
        <f>$D45*その他係数!E40</f>
        <v>0</v>
      </c>
      <c r="H45" s="64">
        <f t="shared" si="2"/>
        <v>0</v>
      </c>
      <c r="I45" s="60">
        <f t="shared" si="3"/>
        <v>0</v>
      </c>
      <c r="J45" s="3"/>
    </row>
    <row r="46" spans="2:14" ht="12.75" customHeight="1" x14ac:dyDescent="0.2">
      <c r="B46" s="181" t="s">
        <v>100</v>
      </c>
      <c r="C46" s="182" t="s">
        <v>809</v>
      </c>
      <c r="D46" s="200"/>
      <c r="E46" s="201"/>
      <c r="F46" s="193">
        <f>$D46*その他係数!D41</f>
        <v>0</v>
      </c>
      <c r="G46" s="63">
        <f>$D46*その他係数!E41</f>
        <v>0</v>
      </c>
      <c r="H46" s="64">
        <f t="shared" si="2"/>
        <v>0</v>
      </c>
      <c r="I46" s="60">
        <f t="shared" si="3"/>
        <v>0</v>
      </c>
      <c r="J46" s="3"/>
    </row>
    <row r="47" spans="2:14" ht="12.75" customHeight="1" x14ac:dyDescent="0.2">
      <c r="B47" s="181" t="s">
        <v>101</v>
      </c>
      <c r="C47" s="182" t="s">
        <v>345</v>
      </c>
      <c r="D47" s="200"/>
      <c r="E47" s="201"/>
      <c r="F47" s="193">
        <f>$D47*その他係数!D42</f>
        <v>0</v>
      </c>
      <c r="G47" s="63">
        <f>$D47*その他係数!E42</f>
        <v>0</v>
      </c>
      <c r="H47" s="64">
        <f t="shared" si="2"/>
        <v>0</v>
      </c>
      <c r="I47" s="60">
        <f t="shared" si="3"/>
        <v>0</v>
      </c>
      <c r="J47" s="3"/>
    </row>
    <row r="48" spans="2:14" ht="12.75" customHeight="1" x14ac:dyDescent="0.2">
      <c r="B48" s="181" t="s">
        <v>102</v>
      </c>
      <c r="C48" s="182" t="s">
        <v>347</v>
      </c>
      <c r="D48" s="200"/>
      <c r="E48" s="201"/>
      <c r="F48" s="193">
        <f>$D48*その他係数!D43</f>
        <v>0</v>
      </c>
      <c r="G48" s="63">
        <f>$D48*その他係数!E43</f>
        <v>0</v>
      </c>
      <c r="H48" s="64">
        <f t="shared" si="2"/>
        <v>0</v>
      </c>
      <c r="I48" s="60">
        <f t="shared" si="3"/>
        <v>0</v>
      </c>
      <c r="J48" s="3"/>
    </row>
    <row r="49" spans="2:10" ht="12.75" customHeight="1" x14ac:dyDescent="0.2">
      <c r="B49" s="181" t="s">
        <v>103</v>
      </c>
      <c r="C49" s="182" t="s">
        <v>351</v>
      </c>
      <c r="D49" s="200"/>
      <c r="E49" s="201"/>
      <c r="F49" s="193">
        <f>$D49*その他係数!D44</f>
        <v>0</v>
      </c>
      <c r="G49" s="63">
        <f>$D49*その他係数!E44</f>
        <v>0</v>
      </c>
      <c r="H49" s="64">
        <f t="shared" si="2"/>
        <v>0</v>
      </c>
      <c r="I49" s="60">
        <f t="shared" si="3"/>
        <v>0</v>
      </c>
      <c r="J49" s="3"/>
    </row>
    <row r="50" spans="2:10" ht="12.75" customHeight="1" x14ac:dyDescent="0.2">
      <c r="B50" s="181" t="s">
        <v>104</v>
      </c>
      <c r="C50" s="182" t="s">
        <v>810</v>
      </c>
      <c r="D50" s="200"/>
      <c r="E50" s="201"/>
      <c r="F50" s="193">
        <f>$D50*その他係数!D45</f>
        <v>0</v>
      </c>
      <c r="G50" s="63">
        <f>$D50*その他係数!E45</f>
        <v>0</v>
      </c>
      <c r="H50" s="64">
        <f t="shared" si="2"/>
        <v>0</v>
      </c>
      <c r="I50" s="60">
        <f t="shared" si="3"/>
        <v>0</v>
      </c>
      <c r="J50" s="3"/>
    </row>
    <row r="51" spans="2:10" ht="12.75" customHeight="1" x14ac:dyDescent="0.2">
      <c r="B51" s="181" t="s">
        <v>105</v>
      </c>
      <c r="C51" s="182" t="s">
        <v>358</v>
      </c>
      <c r="D51" s="200"/>
      <c r="E51" s="201"/>
      <c r="F51" s="193">
        <f>$D51*その他係数!D46</f>
        <v>0</v>
      </c>
      <c r="G51" s="63">
        <f>$D51*その他係数!E46</f>
        <v>0</v>
      </c>
      <c r="H51" s="64">
        <f t="shared" si="2"/>
        <v>0</v>
      </c>
      <c r="I51" s="60">
        <f t="shared" si="3"/>
        <v>0</v>
      </c>
      <c r="J51" s="3"/>
    </row>
    <row r="52" spans="2:10" ht="12.75" customHeight="1" x14ac:dyDescent="0.2">
      <c r="B52" s="181" t="s">
        <v>106</v>
      </c>
      <c r="C52" s="182" t="s">
        <v>629</v>
      </c>
      <c r="D52" s="200"/>
      <c r="E52" s="201"/>
      <c r="F52" s="193">
        <f>$D52*その他係数!D47</f>
        <v>0</v>
      </c>
      <c r="G52" s="63">
        <f>$D52*その他係数!E47</f>
        <v>0</v>
      </c>
      <c r="H52" s="64">
        <f t="shared" si="2"/>
        <v>0</v>
      </c>
      <c r="I52" s="60">
        <f t="shared" si="3"/>
        <v>0</v>
      </c>
      <c r="J52" s="3"/>
    </row>
    <row r="53" spans="2:10" ht="12.75" customHeight="1" x14ac:dyDescent="0.2">
      <c r="B53" s="181" t="s">
        <v>107</v>
      </c>
      <c r="C53" s="182" t="s">
        <v>630</v>
      </c>
      <c r="D53" s="200"/>
      <c r="E53" s="201"/>
      <c r="F53" s="193">
        <f>$D53*その他係数!D48</f>
        <v>0</v>
      </c>
      <c r="G53" s="63">
        <f>$D53*その他係数!E48</f>
        <v>0</v>
      </c>
      <c r="H53" s="64">
        <f t="shared" si="2"/>
        <v>0</v>
      </c>
      <c r="I53" s="60">
        <f t="shared" si="3"/>
        <v>0</v>
      </c>
      <c r="J53" s="3"/>
    </row>
    <row r="54" spans="2:10" ht="12.75" customHeight="1" x14ac:dyDescent="0.2">
      <c r="B54" s="181" t="s">
        <v>108</v>
      </c>
      <c r="C54" s="182" t="s">
        <v>631</v>
      </c>
      <c r="D54" s="200"/>
      <c r="E54" s="201"/>
      <c r="F54" s="193">
        <f>$D54*その他係数!D49</f>
        <v>0</v>
      </c>
      <c r="G54" s="63">
        <f>$D54*その他係数!E49</f>
        <v>0</v>
      </c>
      <c r="H54" s="64">
        <f t="shared" si="2"/>
        <v>0</v>
      </c>
      <c r="I54" s="60">
        <f t="shared" si="3"/>
        <v>0</v>
      </c>
      <c r="J54" s="3"/>
    </row>
    <row r="55" spans="2:10" ht="12.75" customHeight="1" x14ac:dyDescent="0.2">
      <c r="B55" s="181" t="s">
        <v>109</v>
      </c>
      <c r="C55" s="182" t="s">
        <v>632</v>
      </c>
      <c r="D55" s="200"/>
      <c r="E55" s="201"/>
      <c r="F55" s="193">
        <f>$D55*その他係数!D50</f>
        <v>0</v>
      </c>
      <c r="G55" s="63">
        <f>$D55*その他係数!E50</f>
        <v>0</v>
      </c>
      <c r="H55" s="64">
        <f t="shared" si="2"/>
        <v>0</v>
      </c>
      <c r="I55" s="60">
        <f t="shared" si="3"/>
        <v>0</v>
      </c>
      <c r="J55" s="3"/>
    </row>
    <row r="56" spans="2:10" ht="12.75" customHeight="1" x14ac:dyDescent="0.2">
      <c r="B56" s="181" t="s">
        <v>110</v>
      </c>
      <c r="C56" s="182" t="s">
        <v>633</v>
      </c>
      <c r="D56" s="200"/>
      <c r="E56" s="201"/>
      <c r="F56" s="193">
        <f>$D56*その他係数!D51</f>
        <v>0</v>
      </c>
      <c r="G56" s="63">
        <f>$D56*その他係数!E51</f>
        <v>0</v>
      </c>
      <c r="H56" s="64">
        <f t="shared" si="2"/>
        <v>0</v>
      </c>
      <c r="I56" s="60">
        <f t="shared" si="3"/>
        <v>0</v>
      </c>
      <c r="J56" s="3"/>
    </row>
    <row r="57" spans="2:10" ht="12.75" customHeight="1" x14ac:dyDescent="0.2">
      <c r="B57" s="181" t="s">
        <v>466</v>
      </c>
      <c r="C57" s="182" t="s">
        <v>634</v>
      </c>
      <c r="D57" s="200"/>
      <c r="E57" s="201"/>
      <c r="F57" s="193">
        <f>$D57*その他係数!D52</f>
        <v>0</v>
      </c>
      <c r="G57" s="63">
        <f>$D57*その他係数!E52</f>
        <v>0</v>
      </c>
      <c r="H57" s="64">
        <f t="shared" si="2"/>
        <v>0</v>
      </c>
      <c r="I57" s="60">
        <f t="shared" si="3"/>
        <v>0</v>
      </c>
    </row>
    <row r="58" spans="2:10" ht="12.75" customHeight="1" x14ac:dyDescent="0.2">
      <c r="B58" s="181" t="s">
        <v>467</v>
      </c>
      <c r="C58" s="182" t="s">
        <v>635</v>
      </c>
      <c r="D58" s="200"/>
      <c r="E58" s="201"/>
      <c r="F58" s="193">
        <f>$D58*その他係数!D53</f>
        <v>0</v>
      </c>
      <c r="G58" s="63">
        <f>$D58*その他係数!E53</f>
        <v>0</v>
      </c>
      <c r="H58" s="64">
        <f t="shared" si="2"/>
        <v>0</v>
      </c>
      <c r="I58" s="60">
        <f t="shared" si="3"/>
        <v>0</v>
      </c>
    </row>
    <row r="59" spans="2:10" ht="12.75" customHeight="1" x14ac:dyDescent="0.2">
      <c r="B59" s="181" t="s">
        <v>111</v>
      </c>
      <c r="C59" s="182" t="s">
        <v>636</v>
      </c>
      <c r="D59" s="200"/>
      <c r="E59" s="201"/>
      <c r="F59" s="193">
        <f>$D59*その他係数!D54</f>
        <v>0</v>
      </c>
      <c r="G59" s="63">
        <f>$D59*その他係数!E54</f>
        <v>0</v>
      </c>
      <c r="H59" s="64">
        <f t="shared" si="2"/>
        <v>0</v>
      </c>
      <c r="I59" s="60">
        <f t="shared" si="3"/>
        <v>0</v>
      </c>
    </row>
    <row r="60" spans="2:10" ht="12.75" customHeight="1" x14ac:dyDescent="0.2">
      <c r="B60" s="181" t="s">
        <v>468</v>
      </c>
      <c r="C60" s="182" t="s">
        <v>637</v>
      </c>
      <c r="D60" s="200"/>
      <c r="E60" s="201"/>
      <c r="F60" s="193">
        <f>$D60*その他係数!D55</f>
        <v>0</v>
      </c>
      <c r="G60" s="63">
        <f>$D60*その他係数!E55</f>
        <v>0</v>
      </c>
      <c r="H60" s="64">
        <f t="shared" si="2"/>
        <v>0</v>
      </c>
      <c r="I60" s="60">
        <f t="shared" si="3"/>
        <v>0</v>
      </c>
    </row>
    <row r="61" spans="2:10" ht="12.75" customHeight="1" x14ac:dyDescent="0.2">
      <c r="B61" s="181" t="s">
        <v>112</v>
      </c>
      <c r="C61" s="182" t="s">
        <v>950</v>
      </c>
      <c r="D61" s="200"/>
      <c r="E61" s="201"/>
      <c r="F61" s="193">
        <f>$D61*その他係数!D56</f>
        <v>0</v>
      </c>
      <c r="G61" s="63">
        <f>$D61*その他係数!E56</f>
        <v>0</v>
      </c>
      <c r="H61" s="64">
        <f t="shared" si="2"/>
        <v>0</v>
      </c>
      <c r="I61" s="60">
        <f t="shared" si="3"/>
        <v>0</v>
      </c>
    </row>
    <row r="62" spans="2:10" ht="12.75" customHeight="1" x14ac:dyDescent="0.2">
      <c r="B62" s="181" t="s">
        <v>469</v>
      </c>
      <c r="C62" s="182" t="s">
        <v>638</v>
      </c>
      <c r="D62" s="200"/>
      <c r="E62" s="201"/>
      <c r="F62" s="193">
        <f>$D62*その他係数!D57</f>
        <v>0</v>
      </c>
      <c r="G62" s="63">
        <f>$D62*その他係数!E57</f>
        <v>0</v>
      </c>
      <c r="H62" s="64">
        <f t="shared" si="2"/>
        <v>0</v>
      </c>
      <c r="I62" s="60">
        <f t="shared" si="3"/>
        <v>0</v>
      </c>
    </row>
    <row r="63" spans="2:10" ht="12.75" customHeight="1" x14ac:dyDescent="0.2">
      <c r="B63" s="181" t="s">
        <v>113</v>
      </c>
      <c r="C63" s="182" t="s">
        <v>376</v>
      </c>
      <c r="D63" s="200"/>
      <c r="E63" s="201"/>
      <c r="F63" s="193">
        <f>$D63*その他係数!D58</f>
        <v>0</v>
      </c>
      <c r="G63" s="63">
        <f>$D63*その他係数!E58</f>
        <v>0</v>
      </c>
      <c r="H63" s="64">
        <f t="shared" si="2"/>
        <v>0</v>
      </c>
      <c r="I63" s="60">
        <f t="shared" si="3"/>
        <v>0</v>
      </c>
    </row>
    <row r="64" spans="2:10" ht="12.75" customHeight="1" x14ac:dyDescent="0.2">
      <c r="B64" s="181" t="s">
        <v>470</v>
      </c>
      <c r="C64" s="182" t="s">
        <v>639</v>
      </c>
      <c r="D64" s="200"/>
      <c r="E64" s="201"/>
      <c r="F64" s="193">
        <f>$D64*その他係数!D59</f>
        <v>0</v>
      </c>
      <c r="G64" s="63">
        <f>$D64*その他係数!E59</f>
        <v>0</v>
      </c>
      <c r="H64" s="64">
        <f t="shared" si="2"/>
        <v>0</v>
      </c>
      <c r="I64" s="60">
        <f t="shared" si="3"/>
        <v>0</v>
      </c>
    </row>
    <row r="65" spans="2:9" ht="12.75" customHeight="1" x14ac:dyDescent="0.2">
      <c r="B65" s="181" t="s">
        <v>114</v>
      </c>
      <c r="C65" s="182" t="s">
        <v>514</v>
      </c>
      <c r="D65" s="200"/>
      <c r="E65" s="201"/>
      <c r="F65" s="193">
        <f>$D65*その他係数!D60</f>
        <v>0</v>
      </c>
      <c r="G65" s="63">
        <f>$D65*その他係数!E60</f>
        <v>0</v>
      </c>
      <c r="H65" s="64">
        <f t="shared" si="2"/>
        <v>0</v>
      </c>
      <c r="I65" s="60">
        <f t="shared" si="3"/>
        <v>0</v>
      </c>
    </row>
    <row r="66" spans="2:9" ht="12.75" customHeight="1" x14ac:dyDescent="0.2">
      <c r="B66" s="181" t="s">
        <v>471</v>
      </c>
      <c r="C66" s="182" t="s">
        <v>379</v>
      </c>
      <c r="D66" s="200"/>
      <c r="E66" s="201"/>
      <c r="F66" s="193">
        <f>$D66*その他係数!D61</f>
        <v>0</v>
      </c>
      <c r="G66" s="63">
        <f>$D66*その他係数!E61</f>
        <v>0</v>
      </c>
      <c r="H66" s="64">
        <f t="shared" si="2"/>
        <v>0</v>
      </c>
      <c r="I66" s="60">
        <f t="shared" si="3"/>
        <v>0</v>
      </c>
    </row>
    <row r="67" spans="2:9" ht="12.75" customHeight="1" x14ac:dyDescent="0.2">
      <c r="B67" s="181" t="s">
        <v>115</v>
      </c>
      <c r="C67" s="182" t="s">
        <v>382</v>
      </c>
      <c r="D67" s="200"/>
      <c r="E67" s="201"/>
      <c r="F67" s="193">
        <f>$D67*その他係数!D62</f>
        <v>0</v>
      </c>
      <c r="G67" s="63">
        <f>$D67*その他係数!E62</f>
        <v>0</v>
      </c>
      <c r="H67" s="64">
        <f t="shared" si="2"/>
        <v>0</v>
      </c>
      <c r="I67" s="60">
        <f t="shared" si="3"/>
        <v>0</v>
      </c>
    </row>
    <row r="68" spans="2:9" ht="12.75" customHeight="1" x14ac:dyDescent="0.2">
      <c r="B68" s="181" t="s">
        <v>472</v>
      </c>
      <c r="C68" s="182" t="s">
        <v>33</v>
      </c>
      <c r="D68" s="200"/>
      <c r="E68" s="201"/>
      <c r="F68" s="193">
        <f>$D68*その他係数!D63</f>
        <v>0</v>
      </c>
      <c r="G68" s="63">
        <f>$D68*その他係数!E63</f>
        <v>0</v>
      </c>
      <c r="H68" s="64">
        <f t="shared" si="2"/>
        <v>0</v>
      </c>
      <c r="I68" s="60">
        <f t="shared" si="3"/>
        <v>0</v>
      </c>
    </row>
    <row r="69" spans="2:9" ht="12.75" customHeight="1" x14ac:dyDescent="0.2">
      <c r="B69" s="181" t="s">
        <v>116</v>
      </c>
      <c r="C69" s="182" t="s">
        <v>640</v>
      </c>
      <c r="D69" s="200"/>
      <c r="E69" s="201"/>
      <c r="F69" s="193">
        <f>$D69*その他係数!D64</f>
        <v>0</v>
      </c>
      <c r="G69" s="63">
        <f>$D69*その他係数!E64</f>
        <v>0</v>
      </c>
      <c r="H69" s="64">
        <f t="shared" si="2"/>
        <v>0</v>
      </c>
      <c r="I69" s="60">
        <f t="shared" si="3"/>
        <v>0</v>
      </c>
    </row>
    <row r="70" spans="2:9" ht="12.75" customHeight="1" x14ac:dyDescent="0.2">
      <c r="B70" s="181" t="s">
        <v>473</v>
      </c>
      <c r="C70" s="182" t="s">
        <v>515</v>
      </c>
      <c r="D70" s="200"/>
      <c r="E70" s="201"/>
      <c r="F70" s="193">
        <f>$D70*その他係数!D65</f>
        <v>0</v>
      </c>
      <c r="G70" s="63">
        <f>$D70*その他係数!E65</f>
        <v>0</v>
      </c>
      <c r="H70" s="64">
        <f t="shared" si="2"/>
        <v>0</v>
      </c>
      <c r="I70" s="60">
        <f t="shared" si="3"/>
        <v>0</v>
      </c>
    </row>
    <row r="71" spans="2:9" ht="12.75" customHeight="1" x14ac:dyDescent="0.2">
      <c r="B71" s="181" t="s">
        <v>117</v>
      </c>
      <c r="C71" s="182" t="s">
        <v>391</v>
      </c>
      <c r="D71" s="200"/>
      <c r="E71" s="201"/>
      <c r="F71" s="193">
        <f>$D71*その他係数!D66</f>
        <v>0</v>
      </c>
      <c r="G71" s="63">
        <f>$D71*その他係数!E66</f>
        <v>0</v>
      </c>
      <c r="H71" s="64">
        <f t="shared" si="2"/>
        <v>0</v>
      </c>
      <c r="I71" s="60">
        <f t="shared" si="3"/>
        <v>0</v>
      </c>
    </row>
    <row r="72" spans="2:9" ht="12.75" customHeight="1" x14ac:dyDescent="0.2">
      <c r="B72" s="181" t="s">
        <v>118</v>
      </c>
      <c r="C72" s="182" t="s">
        <v>393</v>
      </c>
      <c r="D72" s="200"/>
      <c r="E72" s="201"/>
      <c r="F72" s="193">
        <f>$D72*その他係数!D67</f>
        <v>0</v>
      </c>
      <c r="G72" s="63">
        <f>$D72*その他係数!E67</f>
        <v>0</v>
      </c>
      <c r="H72" s="64">
        <f t="shared" si="2"/>
        <v>0</v>
      </c>
      <c r="I72" s="60">
        <f t="shared" si="3"/>
        <v>0</v>
      </c>
    </row>
    <row r="73" spans="2:9" ht="12.75" customHeight="1" x14ac:dyDescent="0.2">
      <c r="B73" s="181" t="s">
        <v>119</v>
      </c>
      <c r="C73" s="182" t="s">
        <v>394</v>
      </c>
      <c r="D73" s="200"/>
      <c r="E73" s="201"/>
      <c r="F73" s="193">
        <f>$D73*その他係数!D68</f>
        <v>0</v>
      </c>
      <c r="G73" s="63">
        <f>$D73*その他係数!E68</f>
        <v>0</v>
      </c>
      <c r="H73" s="64">
        <f t="shared" si="2"/>
        <v>0</v>
      </c>
      <c r="I73" s="60">
        <f t="shared" si="3"/>
        <v>0</v>
      </c>
    </row>
    <row r="74" spans="2:9" ht="12.75" customHeight="1" x14ac:dyDescent="0.2">
      <c r="B74" s="181" t="s">
        <v>120</v>
      </c>
      <c r="C74" s="182" t="s">
        <v>951</v>
      </c>
      <c r="D74" s="200"/>
      <c r="E74" s="201"/>
      <c r="F74" s="193">
        <f>$D74*その他係数!D69</f>
        <v>0</v>
      </c>
      <c r="G74" s="63">
        <f>$D74*その他係数!E69</f>
        <v>0</v>
      </c>
      <c r="H74" s="64">
        <f t="shared" si="2"/>
        <v>0</v>
      </c>
      <c r="I74" s="60">
        <f t="shared" si="3"/>
        <v>0</v>
      </c>
    </row>
    <row r="75" spans="2:9" ht="12.75" customHeight="1" x14ac:dyDescent="0.2">
      <c r="B75" s="181" t="s">
        <v>121</v>
      </c>
      <c r="C75" s="182" t="s">
        <v>397</v>
      </c>
      <c r="D75" s="200"/>
      <c r="E75" s="201"/>
      <c r="F75" s="193">
        <f>$D75*その他係数!D70</f>
        <v>0</v>
      </c>
      <c r="G75" s="63">
        <f>$D75*その他係数!E70</f>
        <v>0</v>
      </c>
      <c r="H75" s="64">
        <f t="shared" si="2"/>
        <v>0</v>
      </c>
      <c r="I75" s="60">
        <f t="shared" si="3"/>
        <v>0</v>
      </c>
    </row>
    <row r="76" spans="2:9" ht="12.75" customHeight="1" x14ac:dyDescent="0.2">
      <c r="B76" s="181" t="s">
        <v>122</v>
      </c>
      <c r="C76" s="182" t="s">
        <v>37</v>
      </c>
      <c r="D76" s="200"/>
      <c r="E76" s="201"/>
      <c r="F76" s="193">
        <f>$D76*その他係数!D71</f>
        <v>0</v>
      </c>
      <c r="G76" s="63">
        <f>$D76*その他係数!E71</f>
        <v>0</v>
      </c>
      <c r="H76" s="64">
        <f t="shared" si="2"/>
        <v>0</v>
      </c>
      <c r="I76" s="60">
        <f t="shared" si="3"/>
        <v>0</v>
      </c>
    </row>
    <row r="77" spans="2:9" ht="12.75" customHeight="1" x14ac:dyDescent="0.2">
      <c r="B77" s="181" t="s">
        <v>123</v>
      </c>
      <c r="C77" s="182" t="s">
        <v>39</v>
      </c>
      <c r="D77" s="200"/>
      <c r="E77" s="201"/>
      <c r="F77" s="193">
        <f>$D77*その他係数!D72</f>
        <v>0</v>
      </c>
      <c r="G77" s="63">
        <f>$D77*その他係数!E72</f>
        <v>0</v>
      </c>
      <c r="H77" s="64">
        <f t="shared" si="2"/>
        <v>0</v>
      </c>
      <c r="I77" s="60">
        <f>E77+H77</f>
        <v>0</v>
      </c>
    </row>
    <row r="78" spans="2:9" ht="12.75" customHeight="1" x14ac:dyDescent="0.2">
      <c r="B78" s="181" t="s">
        <v>124</v>
      </c>
      <c r="C78" s="182" t="s">
        <v>401</v>
      </c>
      <c r="D78" s="200"/>
      <c r="E78" s="201"/>
      <c r="F78" s="195" t="s">
        <v>63</v>
      </c>
      <c r="G78" s="63">
        <f>$D78*その他係数!E73</f>
        <v>0</v>
      </c>
      <c r="H78" s="64">
        <f>$D78+F117</f>
        <v>0</v>
      </c>
      <c r="I78" s="60">
        <f>E78+H78</f>
        <v>0</v>
      </c>
    </row>
    <row r="79" spans="2:9" ht="12.75" customHeight="1" x14ac:dyDescent="0.2">
      <c r="B79" s="181" t="s">
        <v>474</v>
      </c>
      <c r="C79" s="182" t="s">
        <v>405</v>
      </c>
      <c r="D79" s="200"/>
      <c r="E79" s="201"/>
      <c r="F79" s="193">
        <f>$D79*その他係数!D74</f>
        <v>0</v>
      </c>
      <c r="G79" s="63">
        <f>$D79*その他係数!E74</f>
        <v>0</v>
      </c>
      <c r="H79" s="64">
        <f t="shared" si="2"/>
        <v>0</v>
      </c>
      <c r="I79" s="60">
        <f t="shared" si="3"/>
        <v>0</v>
      </c>
    </row>
    <row r="80" spans="2:9" ht="12.75" customHeight="1" x14ac:dyDescent="0.2">
      <c r="B80" s="181" t="s">
        <v>475</v>
      </c>
      <c r="C80" s="182" t="s">
        <v>407</v>
      </c>
      <c r="D80" s="200"/>
      <c r="E80" s="201"/>
      <c r="F80" s="193">
        <f>$D80*その他係数!D75</f>
        <v>0</v>
      </c>
      <c r="G80" s="63">
        <f>$D80*その他係数!E75</f>
        <v>0</v>
      </c>
      <c r="H80" s="64">
        <f t="shared" si="2"/>
        <v>0</v>
      </c>
      <c r="I80" s="60">
        <f t="shared" si="3"/>
        <v>0</v>
      </c>
    </row>
    <row r="81" spans="2:9" ht="12.75" customHeight="1" x14ac:dyDescent="0.2">
      <c r="B81" s="181" t="s">
        <v>476</v>
      </c>
      <c r="C81" s="182" t="s">
        <v>409</v>
      </c>
      <c r="D81" s="200"/>
      <c r="E81" s="201"/>
      <c r="F81" s="193">
        <f>$D81*その他係数!D76</f>
        <v>0</v>
      </c>
      <c r="G81" s="63">
        <f>$D81*その他係数!E76</f>
        <v>0</v>
      </c>
      <c r="H81" s="64">
        <f t="shared" si="2"/>
        <v>0</v>
      </c>
      <c r="I81" s="60">
        <f t="shared" si="3"/>
        <v>0</v>
      </c>
    </row>
    <row r="82" spans="2:9" ht="12.75" customHeight="1" x14ac:dyDescent="0.2">
      <c r="B82" s="181" t="s">
        <v>477</v>
      </c>
      <c r="C82" s="182" t="s">
        <v>641</v>
      </c>
      <c r="D82" s="200"/>
      <c r="E82" s="201"/>
      <c r="F82" s="193">
        <f>$D82*その他係数!D77</f>
        <v>0</v>
      </c>
      <c r="G82" s="63">
        <f>$D82*その他係数!E77</f>
        <v>0</v>
      </c>
      <c r="H82" s="64">
        <f>D82-(F82+G82)</f>
        <v>0</v>
      </c>
      <c r="I82" s="60">
        <f t="shared" ref="I82:I104" si="4">E82+H82</f>
        <v>0</v>
      </c>
    </row>
    <row r="83" spans="2:9" ht="12.75" customHeight="1" x14ac:dyDescent="0.2">
      <c r="B83" s="181" t="s">
        <v>478</v>
      </c>
      <c r="C83" s="182" t="s">
        <v>413</v>
      </c>
      <c r="D83" s="200"/>
      <c r="E83" s="201"/>
      <c r="F83" s="193">
        <f>$D83*その他係数!D78</f>
        <v>0</v>
      </c>
      <c r="G83" s="65" t="s">
        <v>63</v>
      </c>
      <c r="H83" s="64">
        <f>$D83+G$117*その他係数!E78</f>
        <v>0</v>
      </c>
      <c r="I83" s="60">
        <f>E83+H83</f>
        <v>0</v>
      </c>
    </row>
    <row r="84" spans="2:9" ht="12.75" customHeight="1" x14ac:dyDescent="0.2">
      <c r="B84" s="181" t="s">
        <v>479</v>
      </c>
      <c r="C84" s="182" t="s">
        <v>952</v>
      </c>
      <c r="D84" s="200"/>
      <c r="E84" s="201"/>
      <c r="F84" s="193">
        <f>$D84*その他係数!D79</f>
        <v>0</v>
      </c>
      <c r="G84" s="65" t="s">
        <v>63</v>
      </c>
      <c r="H84" s="64">
        <f>$D84+G$117*その他係数!E79</f>
        <v>0</v>
      </c>
      <c r="I84" s="60">
        <f t="shared" si="4"/>
        <v>0</v>
      </c>
    </row>
    <row r="85" spans="2:9" ht="12.75" customHeight="1" x14ac:dyDescent="0.2">
      <c r="B85" s="181" t="s">
        <v>480</v>
      </c>
      <c r="C85" s="182" t="s">
        <v>516</v>
      </c>
      <c r="D85" s="200"/>
      <c r="E85" s="201"/>
      <c r="F85" s="193">
        <f>$D85*その他係数!D80</f>
        <v>0</v>
      </c>
      <c r="G85" s="65" t="s">
        <v>63</v>
      </c>
      <c r="H85" s="64">
        <f>$D85+G$117*その他係数!E80</f>
        <v>0</v>
      </c>
      <c r="I85" s="60">
        <f t="shared" si="4"/>
        <v>0</v>
      </c>
    </row>
    <row r="86" spans="2:9" ht="12.75" customHeight="1" x14ac:dyDescent="0.2">
      <c r="B86" s="181" t="s">
        <v>481</v>
      </c>
      <c r="C86" s="182" t="s">
        <v>417</v>
      </c>
      <c r="D86" s="200"/>
      <c r="E86" s="201"/>
      <c r="F86" s="193">
        <f>$D86*その他係数!D81</f>
        <v>0</v>
      </c>
      <c r="G86" s="65" t="s">
        <v>63</v>
      </c>
      <c r="H86" s="64">
        <f>$D86+G$117*その他係数!E81</f>
        <v>0</v>
      </c>
      <c r="I86" s="60">
        <f t="shared" si="4"/>
        <v>0</v>
      </c>
    </row>
    <row r="87" spans="2:9" ht="12.75" customHeight="1" x14ac:dyDescent="0.2">
      <c r="B87" s="181" t="s">
        <v>482</v>
      </c>
      <c r="C87" s="182" t="s">
        <v>420</v>
      </c>
      <c r="D87" s="200"/>
      <c r="E87" s="201"/>
      <c r="F87" s="193">
        <f>$D87*その他係数!D82</f>
        <v>0</v>
      </c>
      <c r="G87" s="65" t="s">
        <v>63</v>
      </c>
      <c r="H87" s="64">
        <f>$D87+G$117*その他係数!E82</f>
        <v>0</v>
      </c>
      <c r="I87" s="60">
        <f t="shared" si="4"/>
        <v>0</v>
      </c>
    </row>
    <row r="88" spans="2:9" ht="12.75" customHeight="1" x14ac:dyDescent="0.2">
      <c r="B88" s="181" t="s">
        <v>483</v>
      </c>
      <c r="C88" s="182" t="s">
        <v>642</v>
      </c>
      <c r="D88" s="200"/>
      <c r="E88" s="201"/>
      <c r="F88" s="193">
        <f>$D88*その他係数!D83</f>
        <v>0</v>
      </c>
      <c r="G88" s="65" t="s">
        <v>63</v>
      </c>
      <c r="H88" s="64">
        <f>$D88+G$117*その他係数!E83</f>
        <v>0</v>
      </c>
      <c r="I88" s="60">
        <f t="shared" si="4"/>
        <v>0</v>
      </c>
    </row>
    <row r="89" spans="2:9" ht="12.75" customHeight="1" x14ac:dyDescent="0.2">
      <c r="B89" s="181" t="s">
        <v>484</v>
      </c>
      <c r="C89" s="182" t="s">
        <v>422</v>
      </c>
      <c r="D89" s="200"/>
      <c r="E89" s="201"/>
      <c r="F89" s="193">
        <f>$D89*その他係数!D84</f>
        <v>0</v>
      </c>
      <c r="G89" s="65" t="s">
        <v>63</v>
      </c>
      <c r="H89" s="64">
        <f>$D89+G$117*その他係数!E84</f>
        <v>0</v>
      </c>
      <c r="I89" s="60">
        <f t="shared" si="4"/>
        <v>0</v>
      </c>
    </row>
    <row r="90" spans="2:9" ht="12.75" customHeight="1" x14ac:dyDescent="0.2">
      <c r="B90" s="181" t="s">
        <v>485</v>
      </c>
      <c r="C90" s="182" t="s">
        <v>643</v>
      </c>
      <c r="D90" s="200"/>
      <c r="E90" s="201"/>
      <c r="F90" s="193">
        <f>$D90*その他係数!D85</f>
        <v>0</v>
      </c>
      <c r="G90" s="63">
        <f>$D90*その他係数!E85</f>
        <v>0</v>
      </c>
      <c r="H90" s="64">
        <f>D90-(F90+G90)</f>
        <v>0</v>
      </c>
      <c r="I90" s="60">
        <f t="shared" si="4"/>
        <v>0</v>
      </c>
    </row>
    <row r="91" spans="2:9" ht="12.75" customHeight="1" x14ac:dyDescent="0.2">
      <c r="B91" s="181" t="s">
        <v>486</v>
      </c>
      <c r="C91" s="182" t="s">
        <v>644</v>
      </c>
      <c r="D91" s="200"/>
      <c r="E91" s="201"/>
      <c r="F91" s="193">
        <f>$D91*その他係数!D86</f>
        <v>0</v>
      </c>
      <c r="G91" s="63">
        <f>$D91*その他係数!E86</f>
        <v>0</v>
      </c>
      <c r="H91" s="64">
        <f>D91-(F91+G91)</f>
        <v>0</v>
      </c>
      <c r="I91" s="60">
        <f t="shared" si="4"/>
        <v>0</v>
      </c>
    </row>
    <row r="92" spans="2:9" ht="12.75" customHeight="1" x14ac:dyDescent="0.2">
      <c r="B92" s="181" t="s">
        <v>487</v>
      </c>
      <c r="C92" s="182" t="s">
        <v>645</v>
      </c>
      <c r="D92" s="200"/>
      <c r="E92" s="201"/>
      <c r="F92" s="193">
        <f>$D92*その他係数!D87</f>
        <v>0</v>
      </c>
      <c r="G92" s="63">
        <f>$D92*その他係数!E87</f>
        <v>0</v>
      </c>
      <c r="H92" s="64">
        <f>D92-(F92+G92)</f>
        <v>0</v>
      </c>
      <c r="I92" s="60">
        <f t="shared" si="4"/>
        <v>0</v>
      </c>
    </row>
    <row r="93" spans="2:9" ht="12.75" customHeight="1" x14ac:dyDescent="0.2">
      <c r="B93" s="181" t="s">
        <v>488</v>
      </c>
      <c r="C93" s="182" t="s">
        <v>426</v>
      </c>
      <c r="D93" s="200"/>
      <c r="E93" s="201"/>
      <c r="F93" s="193">
        <f>$D93*その他係数!D88</f>
        <v>0</v>
      </c>
      <c r="G93" s="63">
        <f>$D93*その他係数!E88</f>
        <v>0</v>
      </c>
      <c r="H93" s="64">
        <f t="shared" ref="H93:H114" si="5">D93-(F93+G93)</f>
        <v>0</v>
      </c>
      <c r="I93" s="60">
        <f t="shared" si="4"/>
        <v>0</v>
      </c>
    </row>
    <row r="94" spans="2:9" ht="12.75" customHeight="1" x14ac:dyDescent="0.2">
      <c r="B94" s="181" t="s">
        <v>489</v>
      </c>
      <c r="C94" s="182" t="s">
        <v>427</v>
      </c>
      <c r="D94" s="200"/>
      <c r="E94" s="201"/>
      <c r="F94" s="193">
        <f>$D94*その他係数!D89</f>
        <v>0</v>
      </c>
      <c r="G94" s="63">
        <f>$D94*その他係数!E89</f>
        <v>0</v>
      </c>
      <c r="H94" s="64">
        <f t="shared" si="5"/>
        <v>0</v>
      </c>
      <c r="I94" s="60">
        <f t="shared" si="4"/>
        <v>0</v>
      </c>
    </row>
    <row r="95" spans="2:9" ht="12.75" customHeight="1" x14ac:dyDescent="0.2">
      <c r="B95" s="181" t="s">
        <v>490</v>
      </c>
      <c r="C95" s="182" t="s">
        <v>646</v>
      </c>
      <c r="D95" s="200"/>
      <c r="E95" s="201"/>
      <c r="F95" s="193">
        <f>$D95*その他係数!D90</f>
        <v>0</v>
      </c>
      <c r="G95" s="63">
        <f>$D95*その他係数!E90</f>
        <v>0</v>
      </c>
      <c r="H95" s="64">
        <f t="shared" si="5"/>
        <v>0</v>
      </c>
      <c r="I95" s="60">
        <f t="shared" si="4"/>
        <v>0</v>
      </c>
    </row>
    <row r="96" spans="2:9" ht="12.75" customHeight="1" x14ac:dyDescent="0.2">
      <c r="B96" s="181" t="s">
        <v>491</v>
      </c>
      <c r="C96" s="182" t="s">
        <v>647</v>
      </c>
      <c r="D96" s="200"/>
      <c r="E96" s="201"/>
      <c r="F96" s="193">
        <f>$D96*その他係数!D91</f>
        <v>0</v>
      </c>
      <c r="G96" s="63">
        <f>$D96*その他係数!E91</f>
        <v>0</v>
      </c>
      <c r="H96" s="64">
        <f t="shared" si="5"/>
        <v>0</v>
      </c>
      <c r="I96" s="60">
        <f t="shared" si="4"/>
        <v>0</v>
      </c>
    </row>
    <row r="97" spans="2:9" ht="12.75" customHeight="1" x14ac:dyDescent="0.2">
      <c r="B97" s="181" t="s">
        <v>492</v>
      </c>
      <c r="C97" s="182" t="s">
        <v>431</v>
      </c>
      <c r="D97" s="200"/>
      <c r="E97" s="201"/>
      <c r="F97" s="193">
        <f>$D97*その他係数!D92</f>
        <v>0</v>
      </c>
      <c r="G97" s="63">
        <f>$D97*その他係数!E92</f>
        <v>0</v>
      </c>
      <c r="H97" s="64">
        <f t="shared" si="5"/>
        <v>0</v>
      </c>
      <c r="I97" s="60">
        <f t="shared" si="4"/>
        <v>0</v>
      </c>
    </row>
    <row r="98" spans="2:9" ht="12.75" customHeight="1" x14ac:dyDescent="0.2">
      <c r="B98" s="181" t="s">
        <v>493</v>
      </c>
      <c r="C98" s="182" t="s">
        <v>436</v>
      </c>
      <c r="D98" s="200"/>
      <c r="E98" s="201"/>
      <c r="F98" s="193">
        <f>$D98*その他係数!D93</f>
        <v>0</v>
      </c>
      <c r="G98" s="63">
        <f>$D98*その他係数!E93</f>
        <v>0</v>
      </c>
      <c r="H98" s="64">
        <f t="shared" si="5"/>
        <v>0</v>
      </c>
      <c r="I98" s="60">
        <f t="shared" si="4"/>
        <v>0</v>
      </c>
    </row>
    <row r="99" spans="2:9" ht="12.75" customHeight="1" x14ac:dyDescent="0.2">
      <c r="B99" s="181" t="s">
        <v>494</v>
      </c>
      <c r="C99" s="182" t="s">
        <v>440</v>
      </c>
      <c r="D99" s="200"/>
      <c r="E99" s="201"/>
      <c r="F99" s="193">
        <f>$D99*その他係数!D94</f>
        <v>0</v>
      </c>
      <c r="G99" s="63">
        <f>$D99*その他係数!E94</f>
        <v>0</v>
      </c>
      <c r="H99" s="64">
        <f t="shared" si="5"/>
        <v>0</v>
      </c>
      <c r="I99" s="60">
        <f t="shared" si="4"/>
        <v>0</v>
      </c>
    </row>
    <row r="100" spans="2:9" ht="12.75" customHeight="1" x14ac:dyDescent="0.2">
      <c r="B100" s="181" t="s">
        <v>495</v>
      </c>
      <c r="C100" s="182" t="s">
        <v>648</v>
      </c>
      <c r="D100" s="200"/>
      <c r="E100" s="201"/>
      <c r="F100" s="193">
        <f>$D100*その他係数!D95</f>
        <v>0</v>
      </c>
      <c r="G100" s="63">
        <f>$D100*その他係数!E95</f>
        <v>0</v>
      </c>
      <c r="H100" s="64">
        <f t="shared" si="5"/>
        <v>0</v>
      </c>
      <c r="I100" s="60">
        <f t="shared" si="4"/>
        <v>0</v>
      </c>
    </row>
    <row r="101" spans="2:9" ht="12.75" customHeight="1" x14ac:dyDescent="0.2">
      <c r="B101" s="181" t="s">
        <v>496</v>
      </c>
      <c r="C101" s="182" t="s">
        <v>649</v>
      </c>
      <c r="D101" s="200"/>
      <c r="E101" s="201"/>
      <c r="F101" s="193">
        <f>$D101*その他係数!D96</f>
        <v>0</v>
      </c>
      <c r="G101" s="63">
        <f>$D101*その他係数!E96</f>
        <v>0</v>
      </c>
      <c r="H101" s="64">
        <f t="shared" si="5"/>
        <v>0</v>
      </c>
      <c r="I101" s="60">
        <f t="shared" si="4"/>
        <v>0</v>
      </c>
    </row>
    <row r="102" spans="2:9" ht="12.75" customHeight="1" x14ac:dyDescent="0.2">
      <c r="B102" s="181" t="s">
        <v>497</v>
      </c>
      <c r="C102" s="182" t="s">
        <v>650</v>
      </c>
      <c r="D102" s="200"/>
      <c r="E102" s="201"/>
      <c r="F102" s="193">
        <f>$D102*その他係数!D97</f>
        <v>0</v>
      </c>
      <c r="G102" s="63">
        <f>$D102*その他係数!E97</f>
        <v>0</v>
      </c>
      <c r="H102" s="64">
        <f>D102-(F102+G102)</f>
        <v>0</v>
      </c>
      <c r="I102" s="60">
        <f t="shared" si="4"/>
        <v>0</v>
      </c>
    </row>
    <row r="103" spans="2:9" ht="12.75" customHeight="1" x14ac:dyDescent="0.2">
      <c r="B103" s="181" t="s">
        <v>498</v>
      </c>
      <c r="C103" s="182" t="s">
        <v>651</v>
      </c>
      <c r="D103" s="200"/>
      <c r="E103" s="201"/>
      <c r="F103" s="193">
        <f>$D103*その他係数!D98</f>
        <v>0</v>
      </c>
      <c r="G103" s="63">
        <f>$D103*その他係数!E98</f>
        <v>0</v>
      </c>
      <c r="H103" s="64">
        <f t="shared" si="5"/>
        <v>0</v>
      </c>
      <c r="I103" s="60">
        <f t="shared" si="4"/>
        <v>0</v>
      </c>
    </row>
    <row r="104" spans="2:9" ht="12.75" customHeight="1" x14ac:dyDescent="0.2">
      <c r="B104" s="181" t="s">
        <v>499</v>
      </c>
      <c r="C104" s="182" t="s">
        <v>811</v>
      </c>
      <c r="D104" s="200"/>
      <c r="E104" s="201"/>
      <c r="F104" s="193">
        <f>$D104*その他係数!D99</f>
        <v>0</v>
      </c>
      <c r="G104" s="63">
        <f>$D104*その他係数!E99</f>
        <v>0</v>
      </c>
      <c r="H104" s="64">
        <f t="shared" si="5"/>
        <v>0</v>
      </c>
      <c r="I104" s="60">
        <f t="shared" si="4"/>
        <v>0</v>
      </c>
    </row>
    <row r="105" spans="2:9" ht="12.75" customHeight="1" x14ac:dyDescent="0.2">
      <c r="B105" s="181" t="s">
        <v>500</v>
      </c>
      <c r="C105" s="182" t="s">
        <v>447</v>
      </c>
      <c r="D105" s="200"/>
      <c r="E105" s="201"/>
      <c r="F105" s="193">
        <f>$D105*その他係数!D100</f>
        <v>0</v>
      </c>
      <c r="G105" s="63">
        <f>$D105*その他係数!E100</f>
        <v>0</v>
      </c>
      <c r="H105" s="64">
        <f t="shared" si="5"/>
        <v>0</v>
      </c>
      <c r="I105" s="60">
        <f t="shared" ref="I105:I114" si="6">E105+H105</f>
        <v>0</v>
      </c>
    </row>
    <row r="106" spans="2:9" ht="12.75" customHeight="1" x14ac:dyDescent="0.2">
      <c r="B106" s="181" t="s">
        <v>501</v>
      </c>
      <c r="C106" s="182" t="s">
        <v>451</v>
      </c>
      <c r="D106" s="200"/>
      <c r="E106" s="201"/>
      <c r="F106" s="193">
        <f>$D106*その他係数!D101</f>
        <v>0</v>
      </c>
      <c r="G106" s="63">
        <f>$D106*その他係数!E101</f>
        <v>0</v>
      </c>
      <c r="H106" s="64">
        <f t="shared" si="5"/>
        <v>0</v>
      </c>
      <c r="I106" s="60">
        <f t="shared" si="6"/>
        <v>0</v>
      </c>
    </row>
    <row r="107" spans="2:9" ht="12.75" customHeight="1" x14ac:dyDescent="0.2">
      <c r="B107" s="181" t="s">
        <v>502</v>
      </c>
      <c r="C107" s="182" t="s">
        <v>517</v>
      </c>
      <c r="D107" s="200"/>
      <c r="E107" s="201"/>
      <c r="F107" s="193">
        <f>$D107*その他係数!D102</f>
        <v>0</v>
      </c>
      <c r="G107" s="63">
        <f>$D107*その他係数!E102</f>
        <v>0</v>
      </c>
      <c r="H107" s="64">
        <f t="shared" si="5"/>
        <v>0</v>
      </c>
      <c r="I107" s="60">
        <f t="shared" si="6"/>
        <v>0</v>
      </c>
    </row>
    <row r="108" spans="2:9" ht="12.75" customHeight="1" x14ac:dyDescent="0.2">
      <c r="B108" s="181" t="s">
        <v>503</v>
      </c>
      <c r="C108" s="182" t="s">
        <v>456</v>
      </c>
      <c r="D108" s="200"/>
      <c r="E108" s="201"/>
      <c r="F108" s="193">
        <f>$D108*その他係数!D103</f>
        <v>0</v>
      </c>
      <c r="G108" s="63">
        <f>$D108*その他係数!E103</f>
        <v>0</v>
      </c>
      <c r="H108" s="64">
        <f t="shared" si="5"/>
        <v>0</v>
      </c>
      <c r="I108" s="60">
        <f t="shared" si="6"/>
        <v>0</v>
      </c>
    </row>
    <row r="109" spans="2:9" ht="12.75" customHeight="1" x14ac:dyDescent="0.2">
      <c r="B109" s="181" t="s">
        <v>380</v>
      </c>
      <c r="C109" s="182" t="s">
        <v>652</v>
      </c>
      <c r="D109" s="200"/>
      <c r="E109" s="201"/>
      <c r="F109" s="193">
        <f>$D109*その他係数!D104</f>
        <v>0</v>
      </c>
      <c r="G109" s="63">
        <f>$D109*その他係数!E104</f>
        <v>0</v>
      </c>
      <c r="H109" s="64">
        <f t="shared" si="5"/>
        <v>0</v>
      </c>
      <c r="I109" s="60">
        <f t="shared" si="6"/>
        <v>0</v>
      </c>
    </row>
    <row r="110" spans="2:9" ht="12.75" customHeight="1" x14ac:dyDescent="0.2">
      <c r="B110" s="181" t="s">
        <v>504</v>
      </c>
      <c r="C110" s="182" t="s">
        <v>653</v>
      </c>
      <c r="D110" s="200"/>
      <c r="E110" s="201"/>
      <c r="F110" s="193">
        <f>$D110*その他係数!D105</f>
        <v>0</v>
      </c>
      <c r="G110" s="63">
        <f>$D110*その他係数!E105</f>
        <v>0</v>
      </c>
      <c r="H110" s="64">
        <f t="shared" si="5"/>
        <v>0</v>
      </c>
      <c r="I110" s="60">
        <f t="shared" si="6"/>
        <v>0</v>
      </c>
    </row>
    <row r="111" spans="2:9" ht="12.75" customHeight="1" x14ac:dyDescent="0.2">
      <c r="B111" s="181" t="s">
        <v>505</v>
      </c>
      <c r="C111" s="182" t="s">
        <v>654</v>
      </c>
      <c r="D111" s="200"/>
      <c r="E111" s="201"/>
      <c r="F111" s="193">
        <f>$D111*その他係数!D106</f>
        <v>0</v>
      </c>
      <c r="G111" s="63">
        <f>$D111*その他係数!E106</f>
        <v>0</v>
      </c>
      <c r="H111" s="64">
        <f t="shared" si="5"/>
        <v>0</v>
      </c>
      <c r="I111" s="60">
        <f t="shared" si="6"/>
        <v>0</v>
      </c>
    </row>
    <row r="112" spans="2:9" ht="12.75" customHeight="1" x14ac:dyDescent="0.2">
      <c r="B112" s="181" t="s">
        <v>506</v>
      </c>
      <c r="C112" s="182" t="s">
        <v>655</v>
      </c>
      <c r="D112" s="200"/>
      <c r="E112" s="201"/>
      <c r="F112" s="193">
        <f>$D112*その他係数!D107</f>
        <v>0</v>
      </c>
      <c r="G112" s="63">
        <f>$D112*その他係数!E107</f>
        <v>0</v>
      </c>
      <c r="H112" s="64">
        <f t="shared" si="5"/>
        <v>0</v>
      </c>
      <c r="I112" s="60">
        <f t="shared" si="6"/>
        <v>0</v>
      </c>
    </row>
    <row r="113" spans="2:9" ht="12.75" customHeight="1" x14ac:dyDescent="0.2">
      <c r="B113" s="181" t="s">
        <v>507</v>
      </c>
      <c r="C113" s="182" t="s">
        <v>953</v>
      </c>
      <c r="D113" s="200"/>
      <c r="E113" s="201"/>
      <c r="F113" s="193">
        <f>$D113*その他係数!D108</f>
        <v>0</v>
      </c>
      <c r="G113" s="63">
        <f>$D113*その他係数!E108</f>
        <v>0</v>
      </c>
      <c r="H113" s="64">
        <f t="shared" si="5"/>
        <v>0</v>
      </c>
      <c r="I113" s="60">
        <f t="shared" si="6"/>
        <v>0</v>
      </c>
    </row>
    <row r="114" spans="2:9" ht="12.75" customHeight="1" x14ac:dyDescent="0.2">
      <c r="B114" s="181" t="s">
        <v>508</v>
      </c>
      <c r="C114" s="182" t="s">
        <v>462</v>
      </c>
      <c r="D114" s="200"/>
      <c r="E114" s="201"/>
      <c r="F114" s="193">
        <f>$D114*その他係数!D109</f>
        <v>0</v>
      </c>
      <c r="G114" s="63">
        <f>$D114*その他係数!E109</f>
        <v>0</v>
      </c>
      <c r="H114" s="64">
        <f t="shared" si="5"/>
        <v>0</v>
      </c>
      <c r="I114" s="60">
        <f t="shared" si="6"/>
        <v>0</v>
      </c>
    </row>
    <row r="115" spans="2:9" s="19" customFormat="1" ht="12.75" customHeight="1" x14ac:dyDescent="0.2">
      <c r="B115" s="181" t="s">
        <v>509</v>
      </c>
      <c r="C115" s="182" t="s">
        <v>463</v>
      </c>
      <c r="D115" s="379"/>
      <c r="E115" s="380"/>
      <c r="F115" s="193">
        <f>$D115*その他係数!D110</f>
        <v>0</v>
      </c>
      <c r="G115" s="63">
        <f>$D115*その他係数!E110</f>
        <v>0</v>
      </c>
      <c r="H115" s="64">
        <f t="shared" ref="H115:H116" si="7">D115-(F115+G115)</f>
        <v>0</v>
      </c>
      <c r="I115" s="60">
        <f t="shared" ref="I115:I116" si="8">E115+H115</f>
        <v>0</v>
      </c>
    </row>
    <row r="116" spans="2:9" ht="12.75" customHeight="1" thickBot="1" x14ac:dyDescent="0.25">
      <c r="B116" s="181" t="s">
        <v>510</v>
      </c>
      <c r="C116" s="182" t="s">
        <v>812</v>
      </c>
      <c r="D116" s="202"/>
      <c r="E116" s="203"/>
      <c r="F116" s="193">
        <f>$D116*その他係数!D111</f>
        <v>0</v>
      </c>
      <c r="G116" s="63">
        <f>$D116*その他係数!E111</f>
        <v>0</v>
      </c>
      <c r="H116" s="64">
        <f t="shared" si="7"/>
        <v>0</v>
      </c>
      <c r="I116" s="60">
        <f t="shared" si="8"/>
        <v>0</v>
      </c>
    </row>
    <row r="117" spans="2:9" ht="12.75" customHeight="1" thickTop="1" x14ac:dyDescent="0.2">
      <c r="B117" s="183"/>
      <c r="C117" s="184" t="s">
        <v>54</v>
      </c>
      <c r="D117" s="197">
        <f t="shared" ref="D117:I117" si="9">SUM(D9:D116)</f>
        <v>0</v>
      </c>
      <c r="E117" s="197">
        <f t="shared" si="9"/>
        <v>0</v>
      </c>
      <c r="F117" s="66">
        <f t="shared" si="9"/>
        <v>0</v>
      </c>
      <c r="G117" s="67">
        <f t="shared" si="9"/>
        <v>0</v>
      </c>
      <c r="H117" s="68">
        <f t="shared" si="9"/>
        <v>0</v>
      </c>
      <c r="I117" s="66">
        <f t="shared" si="9"/>
        <v>0</v>
      </c>
    </row>
    <row r="118" spans="2:9" x14ac:dyDescent="0.2">
      <c r="E118" s="3"/>
      <c r="F118" s="3"/>
      <c r="G118" s="3"/>
      <c r="H118" s="3"/>
      <c r="I118" s="3"/>
    </row>
    <row r="119" spans="2:9" x14ac:dyDescent="0.2">
      <c r="E119" s="3"/>
      <c r="F119" s="3"/>
      <c r="G119" s="3"/>
      <c r="H119" s="3"/>
      <c r="I119" s="3"/>
    </row>
    <row r="120" spans="2:9" x14ac:dyDescent="0.2">
      <c r="E120" s="3"/>
      <c r="F120" s="3"/>
      <c r="G120" s="3"/>
      <c r="H120" s="3"/>
      <c r="I120" s="3"/>
    </row>
    <row r="121" spans="2:9" x14ac:dyDescent="0.2">
      <c r="E121" s="3"/>
      <c r="F121" s="3"/>
      <c r="G121" s="3"/>
      <c r="H121" s="3"/>
      <c r="I121" s="3"/>
    </row>
    <row r="122" spans="2:9" x14ac:dyDescent="0.2">
      <c r="E122" s="3"/>
      <c r="F122" s="3"/>
      <c r="G122" s="3"/>
      <c r="H122" s="3"/>
      <c r="I122" s="3"/>
    </row>
    <row r="123" spans="2:9" x14ac:dyDescent="0.2">
      <c r="E123" s="3"/>
      <c r="F123" s="3"/>
      <c r="G123" s="3"/>
      <c r="H123" s="3"/>
      <c r="I123" s="3"/>
    </row>
    <row r="124" spans="2:9" x14ac:dyDescent="0.2">
      <c r="E124" s="3"/>
      <c r="F124" s="3"/>
      <c r="G124" s="3"/>
      <c r="H124" s="3"/>
      <c r="I124" s="3"/>
    </row>
    <row r="125" spans="2:9" x14ac:dyDescent="0.2">
      <c r="E125" s="3"/>
      <c r="F125" s="3"/>
      <c r="G125" s="3"/>
      <c r="H125" s="3"/>
      <c r="I125" s="3"/>
    </row>
    <row r="126" spans="2:9" x14ac:dyDescent="0.2">
      <c r="E126" s="3"/>
      <c r="F126" s="3"/>
      <c r="G126" s="3"/>
      <c r="H126" s="3"/>
      <c r="I126" s="3"/>
    </row>
    <row r="127" spans="2:9" x14ac:dyDescent="0.2">
      <c r="E127" s="3"/>
      <c r="F127" s="3"/>
      <c r="G127" s="3"/>
      <c r="H127" s="3"/>
      <c r="I127" s="3"/>
    </row>
  </sheetData>
  <sheetProtection formatCells="0" formatColumns="0" formatRows="0"/>
  <mergeCells count="13">
    <mergeCell ref="B6:C8"/>
    <mergeCell ref="K4:L4"/>
    <mergeCell ref="D6:E6"/>
    <mergeCell ref="F6:F7"/>
    <mergeCell ref="G6:G7"/>
    <mergeCell ref="H6:H7"/>
    <mergeCell ref="I6:I7"/>
    <mergeCell ref="K26:L27"/>
    <mergeCell ref="N9:N11"/>
    <mergeCell ref="L9:L18"/>
    <mergeCell ref="M12:M18"/>
    <mergeCell ref="L19:L20"/>
    <mergeCell ref="N19:N20"/>
  </mergeCells>
  <phoneticPr fontId="20"/>
  <conditionalFormatting sqref="D9:E116">
    <cfRule type="cellIs" dxfId="1" priority="1" stopIfTrue="1" operator="greaterThan">
      <formula>0</formula>
    </cfRule>
  </conditionalFormatting>
  <dataValidations count="2">
    <dataValidation type="list" allowBlank="1" showInputMessage="1" showErrorMessage="1" sqref="K29" xr:uid="{00000000-0002-0000-0300-000000000000}">
      <formula1>$K$31:$K$37</formula1>
    </dataValidation>
    <dataValidation type="list" allowBlank="1" showInputMessage="1" showErrorMessage="1" sqref="K6" xr:uid="{00000000-0002-0000-0300-000001000000}">
      <formula1>$K$9:$K$21</formula1>
    </dataValidation>
  </dataValidations>
  <printOptions horizontalCentered="1" verticalCentered="1"/>
  <pageMargins left="0.31496062992125984" right="0.31496062992125984" top="0.35433070866141736" bottom="0.35433070866141736" header="0.31496062992125984" footer="0.11811023622047245"/>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B1:G115"/>
  <sheetViews>
    <sheetView showGridLines="0" zoomScaleNormal="100" workbookViewId="0">
      <pane ySplit="6" topLeftCell="A7" activePane="bottomLeft" state="frozen"/>
      <selection activeCell="AK39" sqref="AK39"/>
      <selection pane="bottomLeft" activeCell="D2" sqref="D2"/>
    </sheetView>
  </sheetViews>
  <sheetFormatPr defaultRowHeight="13.2" x14ac:dyDescent="0.2"/>
  <cols>
    <col min="1" max="1" width="3.21875" customWidth="1"/>
    <col min="2" max="2" width="5.33203125" customWidth="1"/>
    <col min="3" max="3" width="6.33203125" customWidth="1"/>
    <col min="4" max="4" width="25.109375" customWidth="1"/>
    <col min="5" max="5" width="14.33203125" customWidth="1"/>
    <col min="6" max="6" width="9.109375" customWidth="1"/>
    <col min="7" max="7" width="11.88671875" customWidth="1"/>
  </cols>
  <sheetData>
    <row r="1" spans="2:7" s="48" customFormat="1" x14ac:dyDescent="0.2"/>
    <row r="2" spans="2:7" s="48" customFormat="1" x14ac:dyDescent="0.2"/>
    <row r="3" spans="2:7" s="48" customFormat="1" ht="13.8" thickBot="1" x14ac:dyDescent="0.25"/>
    <row r="4" spans="2:7" ht="21.75" customHeight="1" thickTop="1" thickBot="1" x14ac:dyDescent="0.25">
      <c r="B4" s="590" t="s">
        <v>167</v>
      </c>
      <c r="C4" s="591"/>
    </row>
    <row r="5" spans="2:7" ht="13.8" thickTop="1" x14ac:dyDescent="0.2">
      <c r="E5" s="48"/>
      <c r="F5" s="48"/>
    </row>
    <row r="6" spans="2:7" ht="35.25" customHeight="1" thickBot="1" x14ac:dyDescent="0.25">
      <c r="C6" s="600" t="s">
        <v>947</v>
      </c>
      <c r="D6" s="601"/>
      <c r="E6" s="207" t="s">
        <v>60</v>
      </c>
      <c r="G6" s="208" t="s">
        <v>62</v>
      </c>
    </row>
    <row r="7" spans="2:7" ht="13.8" thickTop="1" x14ac:dyDescent="0.2">
      <c r="C7" s="209" t="s">
        <v>12</v>
      </c>
      <c r="D7" s="210" t="s">
        <v>225</v>
      </c>
      <c r="E7" s="84">
        <v>0.4348018338802393</v>
      </c>
      <c r="G7" s="204"/>
    </row>
    <row r="8" spans="2:7" x14ac:dyDescent="0.2">
      <c r="C8" s="211" t="s">
        <v>13</v>
      </c>
      <c r="D8" s="212" t="s">
        <v>240</v>
      </c>
      <c r="E8" s="85">
        <v>0.51619889119889117</v>
      </c>
      <c r="G8" s="205"/>
    </row>
    <row r="9" spans="2:7" x14ac:dyDescent="0.2">
      <c r="C9" s="211" t="s">
        <v>14</v>
      </c>
      <c r="D9" s="212" t="s">
        <v>242</v>
      </c>
      <c r="E9" s="85">
        <v>1</v>
      </c>
      <c r="G9" s="205"/>
    </row>
    <row r="10" spans="2:7" x14ac:dyDescent="0.2">
      <c r="C10" s="211" t="s">
        <v>15</v>
      </c>
      <c r="D10" s="212" t="s">
        <v>244</v>
      </c>
      <c r="E10" s="85">
        <v>0.56485956890920974</v>
      </c>
      <c r="G10" s="205"/>
    </row>
    <row r="11" spans="2:7" x14ac:dyDescent="0.2">
      <c r="C11" s="211" t="s">
        <v>16</v>
      </c>
      <c r="D11" s="212" t="s">
        <v>248</v>
      </c>
      <c r="E11" s="85">
        <v>0.1142235123367199</v>
      </c>
      <c r="G11" s="205"/>
    </row>
    <row r="12" spans="2:7" x14ac:dyDescent="0.2">
      <c r="C12" s="211" t="s">
        <v>18</v>
      </c>
      <c r="D12" s="212" t="s">
        <v>512</v>
      </c>
      <c r="E12" s="85">
        <v>0</v>
      </c>
      <c r="G12" s="205"/>
    </row>
    <row r="13" spans="2:7" x14ac:dyDescent="0.2">
      <c r="C13" s="211" t="s">
        <v>19</v>
      </c>
      <c r="D13" s="212" t="s">
        <v>665</v>
      </c>
      <c r="E13" s="85">
        <v>0.46661284742244258</v>
      </c>
      <c r="G13" s="205"/>
    </row>
    <row r="14" spans="2:7" x14ac:dyDescent="0.2">
      <c r="C14" s="211" t="s">
        <v>20</v>
      </c>
      <c r="D14" s="212" t="s">
        <v>252</v>
      </c>
      <c r="E14" s="85">
        <v>0.19499821107768844</v>
      </c>
      <c r="G14" s="205"/>
    </row>
    <row r="15" spans="2:7" x14ac:dyDescent="0.2">
      <c r="C15" s="211" t="s">
        <v>21</v>
      </c>
      <c r="D15" s="212" t="s">
        <v>624</v>
      </c>
      <c r="E15" s="85">
        <v>0.31470416556115677</v>
      </c>
      <c r="G15" s="205"/>
    </row>
    <row r="16" spans="2:7" x14ac:dyDescent="0.2">
      <c r="C16" s="211" t="s">
        <v>22</v>
      </c>
      <c r="D16" s="212" t="s">
        <v>513</v>
      </c>
      <c r="E16" s="85">
        <v>1.5454995054401399E-3</v>
      </c>
      <c r="G16" s="205"/>
    </row>
    <row r="17" spans="3:7" x14ac:dyDescent="0.2">
      <c r="C17" s="211" t="s">
        <v>23</v>
      </c>
      <c r="D17" s="212" t="s">
        <v>269</v>
      </c>
      <c r="E17" s="85">
        <v>0</v>
      </c>
      <c r="G17" s="205"/>
    </row>
    <row r="18" spans="3:7" x14ac:dyDescent="0.2">
      <c r="C18" s="211" t="s">
        <v>24</v>
      </c>
      <c r="D18" s="212" t="s">
        <v>271</v>
      </c>
      <c r="E18" s="85">
        <v>6.2630480167014668E-2</v>
      </c>
      <c r="G18" s="205"/>
    </row>
    <row r="19" spans="3:7" x14ac:dyDescent="0.2">
      <c r="C19" s="211" t="s">
        <v>25</v>
      </c>
      <c r="D19" s="212" t="s">
        <v>625</v>
      </c>
      <c r="E19" s="85">
        <v>3.5405725902083685E-2</v>
      </c>
      <c r="G19" s="205"/>
    </row>
    <row r="20" spans="3:7" x14ac:dyDescent="0.2">
      <c r="C20" s="211" t="s">
        <v>26</v>
      </c>
      <c r="D20" s="212" t="s">
        <v>626</v>
      </c>
      <c r="E20" s="85">
        <v>0.13748082750364743</v>
      </c>
      <c r="G20" s="205"/>
    </row>
    <row r="21" spans="3:7" x14ac:dyDescent="0.2">
      <c r="C21" s="211" t="s">
        <v>27</v>
      </c>
      <c r="D21" s="212" t="s">
        <v>288</v>
      </c>
      <c r="E21" s="85">
        <v>0.12359676068137393</v>
      </c>
      <c r="G21" s="205"/>
    </row>
    <row r="22" spans="3:7" x14ac:dyDescent="0.2">
      <c r="C22" s="211" t="s">
        <v>28</v>
      </c>
      <c r="D22" s="212" t="s">
        <v>290</v>
      </c>
      <c r="E22" s="85">
        <v>0.31583510261854209</v>
      </c>
      <c r="G22" s="205"/>
    </row>
    <row r="23" spans="3:7" x14ac:dyDescent="0.2">
      <c r="C23" s="211" t="s">
        <v>29</v>
      </c>
      <c r="D23" s="212" t="s">
        <v>293</v>
      </c>
      <c r="E23" s="85">
        <v>0.48405997983870963</v>
      </c>
      <c r="G23" s="205"/>
    </row>
    <row r="24" spans="3:7" x14ac:dyDescent="0.2">
      <c r="C24" s="211" t="s">
        <v>30</v>
      </c>
      <c r="D24" s="212" t="s">
        <v>296</v>
      </c>
      <c r="E24" s="85">
        <v>0.6460940723421813</v>
      </c>
      <c r="G24" s="205"/>
    </row>
    <row r="25" spans="3:7" x14ac:dyDescent="0.2">
      <c r="C25" s="211" t="s">
        <v>31</v>
      </c>
      <c r="D25" s="212" t="s">
        <v>298</v>
      </c>
      <c r="E25" s="85">
        <v>0.17015585019772039</v>
      </c>
      <c r="G25" s="205"/>
    </row>
    <row r="26" spans="3:7" x14ac:dyDescent="0.2">
      <c r="C26" s="211" t="s">
        <v>32</v>
      </c>
      <c r="D26" s="212" t="s">
        <v>627</v>
      </c>
      <c r="E26" s="85">
        <v>2.5701454044199434E-2</v>
      </c>
      <c r="G26" s="205"/>
    </row>
    <row r="27" spans="3:7" x14ac:dyDescent="0.2">
      <c r="C27" s="211" t="s">
        <v>34</v>
      </c>
      <c r="D27" s="212" t="s">
        <v>807</v>
      </c>
      <c r="E27" s="85">
        <v>0</v>
      </c>
      <c r="G27" s="205"/>
    </row>
    <row r="28" spans="3:7" x14ac:dyDescent="0.2">
      <c r="C28" s="211" t="s">
        <v>35</v>
      </c>
      <c r="D28" s="212" t="s">
        <v>949</v>
      </c>
      <c r="E28" s="85">
        <v>2.9515938606894387E-5</v>
      </c>
      <c r="G28" s="205"/>
    </row>
    <row r="29" spans="3:7" x14ac:dyDescent="0.2">
      <c r="C29" s="211" t="s">
        <v>36</v>
      </c>
      <c r="D29" s="212" t="s">
        <v>307</v>
      </c>
      <c r="E29" s="85">
        <v>2.9796774426846029E-2</v>
      </c>
      <c r="G29" s="205"/>
    </row>
    <row r="30" spans="3:7" x14ac:dyDescent="0.2">
      <c r="C30" s="211" t="s">
        <v>38</v>
      </c>
      <c r="D30" s="212" t="s">
        <v>309</v>
      </c>
      <c r="E30" s="85">
        <v>0</v>
      </c>
      <c r="G30" s="205"/>
    </row>
    <row r="31" spans="3:7" x14ac:dyDescent="0.2">
      <c r="C31" s="211" t="s">
        <v>40</v>
      </c>
      <c r="D31" s="212" t="s">
        <v>310</v>
      </c>
      <c r="E31" s="85">
        <v>3.7541908413804004E-3</v>
      </c>
      <c r="G31" s="205"/>
    </row>
    <row r="32" spans="3:7" x14ac:dyDescent="0.2">
      <c r="C32" s="211" t="s">
        <v>41</v>
      </c>
      <c r="D32" s="212" t="s">
        <v>628</v>
      </c>
      <c r="E32" s="85">
        <v>5.63248830453702E-2</v>
      </c>
      <c r="G32" s="205"/>
    </row>
    <row r="33" spans="3:7" x14ac:dyDescent="0.2">
      <c r="C33" s="211" t="s">
        <v>42</v>
      </c>
      <c r="D33" s="212" t="s">
        <v>317</v>
      </c>
      <c r="E33" s="85">
        <v>3.0481830651685193E-5</v>
      </c>
      <c r="G33" s="205"/>
    </row>
    <row r="34" spans="3:7" x14ac:dyDescent="0.2">
      <c r="C34" s="211" t="s">
        <v>43</v>
      </c>
      <c r="D34" s="212" t="s">
        <v>320</v>
      </c>
      <c r="E34" s="85">
        <v>0.6518326725463226</v>
      </c>
      <c r="G34" s="205"/>
    </row>
    <row r="35" spans="3:7" x14ac:dyDescent="0.2">
      <c r="C35" s="211" t="s">
        <v>44</v>
      </c>
      <c r="D35" s="212" t="s">
        <v>322</v>
      </c>
      <c r="E35" s="85">
        <v>0.12672392479764372</v>
      </c>
      <c r="G35" s="205"/>
    </row>
    <row r="36" spans="3:7" x14ac:dyDescent="0.2">
      <c r="C36" s="211" t="s">
        <v>45</v>
      </c>
      <c r="D36" s="212" t="s">
        <v>324</v>
      </c>
      <c r="E36" s="85">
        <v>1.0312163616792214E-2</v>
      </c>
      <c r="G36" s="205"/>
    </row>
    <row r="37" spans="3:7" x14ac:dyDescent="0.2">
      <c r="C37" s="211" t="s">
        <v>46</v>
      </c>
      <c r="D37" s="212" t="s">
        <v>808</v>
      </c>
      <c r="E37" s="85">
        <v>5.1948828311812578E-2</v>
      </c>
      <c r="G37" s="205"/>
    </row>
    <row r="38" spans="3:7" x14ac:dyDescent="0.2">
      <c r="C38" s="211" t="s">
        <v>47</v>
      </c>
      <c r="D38" s="212" t="s">
        <v>328</v>
      </c>
      <c r="E38" s="85">
        <v>5.8041253101737023E-2</v>
      </c>
      <c r="G38" s="205"/>
    </row>
    <row r="39" spans="3:7" x14ac:dyDescent="0.2">
      <c r="C39" s="211" t="s">
        <v>48</v>
      </c>
      <c r="D39" s="212" t="s">
        <v>330</v>
      </c>
      <c r="E39" s="85">
        <v>0.51025444290069055</v>
      </c>
      <c r="G39" s="205"/>
    </row>
    <row r="40" spans="3:7" x14ac:dyDescent="0.2">
      <c r="C40" s="211" t="s">
        <v>49</v>
      </c>
      <c r="D40" s="212" t="s">
        <v>332</v>
      </c>
      <c r="E40" s="85">
        <v>0.21931582463171961</v>
      </c>
      <c r="G40" s="205"/>
    </row>
    <row r="41" spans="3:7" x14ac:dyDescent="0.2">
      <c r="C41" s="211" t="s">
        <v>51</v>
      </c>
      <c r="D41" s="212" t="s">
        <v>334</v>
      </c>
      <c r="E41" s="85">
        <v>0.42187232586000345</v>
      </c>
      <c r="G41" s="205"/>
    </row>
    <row r="42" spans="3:7" x14ac:dyDescent="0.2">
      <c r="C42" s="211" t="s">
        <v>52</v>
      </c>
      <c r="D42" s="212" t="s">
        <v>336</v>
      </c>
      <c r="E42" s="85">
        <v>2.3432581880051044</v>
      </c>
      <c r="G42" s="205"/>
    </row>
    <row r="43" spans="3:7" x14ac:dyDescent="0.2">
      <c r="C43" s="211" t="s">
        <v>53</v>
      </c>
      <c r="D43" s="212" t="s">
        <v>339</v>
      </c>
      <c r="E43" s="85">
        <v>0</v>
      </c>
      <c r="G43" s="205"/>
    </row>
    <row r="44" spans="3:7" x14ac:dyDescent="0.2">
      <c r="C44" s="211" t="s">
        <v>100</v>
      </c>
      <c r="D44" s="212" t="s">
        <v>809</v>
      </c>
      <c r="E44" s="85">
        <v>0.17903464767499289</v>
      </c>
      <c r="G44" s="205"/>
    </row>
    <row r="45" spans="3:7" x14ac:dyDescent="0.2">
      <c r="C45" s="211" t="s">
        <v>101</v>
      </c>
      <c r="D45" s="212" t="s">
        <v>345</v>
      </c>
      <c r="E45" s="85">
        <v>0.21550803259116524</v>
      </c>
      <c r="G45" s="205"/>
    </row>
    <row r="46" spans="3:7" x14ac:dyDescent="0.2">
      <c r="C46" s="211" t="s">
        <v>102</v>
      </c>
      <c r="D46" s="212" t="s">
        <v>347</v>
      </c>
      <c r="E46" s="85">
        <v>2.314565615243791E-3</v>
      </c>
      <c r="G46" s="205"/>
    </row>
    <row r="47" spans="3:7" x14ac:dyDescent="0.2">
      <c r="C47" s="211" t="s">
        <v>103</v>
      </c>
      <c r="D47" s="212" t="s">
        <v>351</v>
      </c>
      <c r="E47" s="85">
        <v>9.2207185422592319E-2</v>
      </c>
      <c r="G47" s="205"/>
    </row>
    <row r="48" spans="3:7" x14ac:dyDescent="0.2">
      <c r="C48" s="211" t="s">
        <v>104</v>
      </c>
      <c r="D48" s="212" t="s">
        <v>810</v>
      </c>
      <c r="E48" s="85">
        <v>0.31353171452818307</v>
      </c>
      <c r="G48" s="205"/>
    </row>
    <row r="49" spans="3:7" x14ac:dyDescent="0.2">
      <c r="C49" s="211" t="s">
        <v>105</v>
      </c>
      <c r="D49" s="212" t="s">
        <v>358</v>
      </c>
      <c r="E49" s="85">
        <v>0.27054391946744605</v>
      </c>
      <c r="G49" s="205"/>
    </row>
    <row r="50" spans="3:7" x14ac:dyDescent="0.2">
      <c r="C50" s="211" t="s">
        <v>106</v>
      </c>
      <c r="D50" s="212" t="s">
        <v>629</v>
      </c>
      <c r="E50" s="85">
        <v>0.11334359373326341</v>
      </c>
      <c r="G50" s="205"/>
    </row>
    <row r="51" spans="3:7" x14ac:dyDescent="0.2">
      <c r="C51" s="211" t="s">
        <v>107</v>
      </c>
      <c r="D51" s="212" t="s">
        <v>630</v>
      </c>
      <c r="E51" s="85">
        <v>0.203493375301387</v>
      </c>
      <c r="G51" s="205"/>
    </row>
    <row r="52" spans="3:7" x14ac:dyDescent="0.2">
      <c r="C52" s="211" t="s">
        <v>108</v>
      </c>
      <c r="D52" s="212" t="s">
        <v>631</v>
      </c>
      <c r="E52" s="85">
        <v>0.27578229513473285</v>
      </c>
      <c r="G52" s="205"/>
    </row>
    <row r="53" spans="3:7" x14ac:dyDescent="0.2">
      <c r="C53" s="211" t="s">
        <v>109</v>
      </c>
      <c r="D53" s="212" t="s">
        <v>632</v>
      </c>
      <c r="E53" s="85">
        <v>2.5019684919215579E-2</v>
      </c>
      <c r="G53" s="205"/>
    </row>
    <row r="54" spans="3:7" x14ac:dyDescent="0.2">
      <c r="C54" s="211" t="s">
        <v>110</v>
      </c>
      <c r="D54" s="212" t="s">
        <v>633</v>
      </c>
      <c r="E54" s="85">
        <v>7.7913715389568594E-2</v>
      </c>
      <c r="G54" s="205"/>
    </row>
    <row r="55" spans="3:7" x14ac:dyDescent="0.2">
      <c r="C55" s="211" t="s">
        <v>466</v>
      </c>
      <c r="D55" s="212" t="s">
        <v>634</v>
      </c>
      <c r="E55" s="85">
        <v>8.9026845637583896E-2</v>
      </c>
      <c r="G55" s="205"/>
    </row>
    <row r="56" spans="3:7" x14ac:dyDescent="0.2">
      <c r="C56" s="211" t="s">
        <v>467</v>
      </c>
      <c r="D56" s="212" t="s">
        <v>635</v>
      </c>
      <c r="E56" s="85">
        <v>4.5202668665298762E-2</v>
      </c>
      <c r="G56" s="205"/>
    </row>
    <row r="57" spans="3:7" x14ac:dyDescent="0.2">
      <c r="C57" s="211" t="s">
        <v>111</v>
      </c>
      <c r="D57" s="212" t="s">
        <v>636</v>
      </c>
      <c r="E57" s="85">
        <v>6.2995443891390779E-2</v>
      </c>
      <c r="G57" s="205"/>
    </row>
    <row r="58" spans="3:7" x14ac:dyDescent="0.2">
      <c r="C58" s="211" t="s">
        <v>468</v>
      </c>
      <c r="D58" s="212" t="s">
        <v>637</v>
      </c>
      <c r="E58" s="85">
        <v>1.4064949608062705E-2</v>
      </c>
      <c r="G58" s="205"/>
    </row>
    <row r="59" spans="3:7" x14ac:dyDescent="0.2">
      <c r="C59" s="211" t="s">
        <v>112</v>
      </c>
      <c r="D59" s="212" t="s">
        <v>950</v>
      </c>
      <c r="E59" s="85">
        <v>8.6083705269751731E-2</v>
      </c>
      <c r="G59" s="205"/>
    </row>
    <row r="60" spans="3:7" x14ac:dyDescent="0.2">
      <c r="C60" s="211" t="s">
        <v>469</v>
      </c>
      <c r="D60" s="212" t="s">
        <v>638</v>
      </c>
      <c r="E60" s="85">
        <v>0.11110981130751141</v>
      </c>
      <c r="G60" s="205"/>
    </row>
    <row r="61" spans="3:7" x14ac:dyDescent="0.2">
      <c r="C61" s="211" t="s">
        <v>113</v>
      </c>
      <c r="D61" s="212" t="s">
        <v>376</v>
      </c>
      <c r="E61" s="85">
        <v>0</v>
      </c>
      <c r="G61" s="205"/>
    </row>
    <row r="62" spans="3:7" x14ac:dyDescent="0.2">
      <c r="C62" s="211" t="s">
        <v>470</v>
      </c>
      <c r="D62" s="212" t="s">
        <v>639</v>
      </c>
      <c r="E62" s="85">
        <v>2.0683057990122933E-4</v>
      </c>
      <c r="G62" s="205"/>
    </row>
    <row r="63" spans="3:7" x14ac:dyDescent="0.2">
      <c r="C63" s="211" t="s">
        <v>114</v>
      </c>
      <c r="D63" s="212" t="s">
        <v>514</v>
      </c>
      <c r="E63" s="85">
        <v>0.10753064798598955</v>
      </c>
      <c r="G63" s="205"/>
    </row>
    <row r="64" spans="3:7" x14ac:dyDescent="0.2">
      <c r="C64" s="211" t="s">
        <v>471</v>
      </c>
      <c r="D64" s="212" t="s">
        <v>379</v>
      </c>
      <c r="E64" s="85">
        <v>0.62806806203884957</v>
      </c>
      <c r="G64" s="205"/>
    </row>
    <row r="65" spans="3:7" x14ac:dyDescent="0.2">
      <c r="C65" s="211" t="s">
        <v>115</v>
      </c>
      <c r="D65" s="212" t="s">
        <v>382</v>
      </c>
      <c r="E65" s="85">
        <v>3.477111322900972E-2</v>
      </c>
      <c r="G65" s="205"/>
    </row>
    <row r="66" spans="3:7" x14ac:dyDescent="0.2">
      <c r="C66" s="211" t="s">
        <v>472</v>
      </c>
      <c r="D66" s="212" t="s">
        <v>33</v>
      </c>
      <c r="E66" s="85">
        <v>0.23016264169541645</v>
      </c>
      <c r="G66" s="205"/>
    </row>
    <row r="67" spans="3:7" x14ac:dyDescent="0.2">
      <c r="C67" s="211" t="s">
        <v>116</v>
      </c>
      <c r="D67" s="212" t="s">
        <v>640</v>
      </c>
      <c r="E67" s="85">
        <v>1</v>
      </c>
      <c r="G67" s="205"/>
    </row>
    <row r="68" spans="3:7" x14ac:dyDescent="0.2">
      <c r="C68" s="211" t="s">
        <v>473</v>
      </c>
      <c r="D68" s="212" t="s">
        <v>515</v>
      </c>
      <c r="E68" s="85">
        <v>1</v>
      </c>
      <c r="G68" s="205"/>
    </row>
    <row r="69" spans="3:7" x14ac:dyDescent="0.2">
      <c r="C69" s="211" t="s">
        <v>117</v>
      </c>
      <c r="D69" s="212" t="s">
        <v>391</v>
      </c>
      <c r="E69" s="85">
        <v>1</v>
      </c>
      <c r="G69" s="205"/>
    </row>
    <row r="70" spans="3:7" x14ac:dyDescent="0.2">
      <c r="C70" s="211" t="s">
        <v>118</v>
      </c>
      <c r="D70" s="212" t="s">
        <v>393</v>
      </c>
      <c r="E70" s="85">
        <v>1</v>
      </c>
      <c r="G70" s="205"/>
    </row>
    <row r="71" spans="3:7" x14ac:dyDescent="0.2">
      <c r="C71" s="211" t="s">
        <v>119</v>
      </c>
      <c r="D71" s="212" t="s">
        <v>394</v>
      </c>
      <c r="E71" s="85">
        <v>1</v>
      </c>
      <c r="G71" s="205"/>
    </row>
    <row r="72" spans="3:7" x14ac:dyDescent="0.2">
      <c r="C72" s="211" t="s">
        <v>120</v>
      </c>
      <c r="D72" s="212" t="s">
        <v>951</v>
      </c>
      <c r="E72" s="85">
        <v>0.6380654380938835</v>
      </c>
      <c r="G72" s="205"/>
    </row>
    <row r="73" spans="3:7" x14ac:dyDescent="0.2">
      <c r="C73" s="211" t="s">
        <v>121</v>
      </c>
      <c r="D73" s="212" t="s">
        <v>397</v>
      </c>
      <c r="E73" s="85">
        <v>0.99988718835783852</v>
      </c>
      <c r="G73" s="205"/>
    </row>
    <row r="74" spans="3:7" x14ac:dyDescent="0.2">
      <c r="C74" s="211" t="s">
        <v>122</v>
      </c>
      <c r="D74" s="212" t="s">
        <v>37</v>
      </c>
      <c r="E74" s="85">
        <v>0.99986202065444663</v>
      </c>
      <c r="G74" s="205"/>
    </row>
    <row r="75" spans="3:7" x14ac:dyDescent="0.2">
      <c r="C75" s="211" t="s">
        <v>123</v>
      </c>
      <c r="D75" s="212" t="s">
        <v>39</v>
      </c>
      <c r="E75" s="85">
        <v>0.93078587650512068</v>
      </c>
      <c r="G75" s="205"/>
    </row>
    <row r="76" spans="3:7" x14ac:dyDescent="0.2">
      <c r="C76" s="211" t="s">
        <v>124</v>
      </c>
      <c r="D76" s="212" t="s">
        <v>401</v>
      </c>
      <c r="E76" s="85">
        <v>0.643846172221336</v>
      </c>
      <c r="G76" s="205"/>
    </row>
    <row r="77" spans="3:7" x14ac:dyDescent="0.2">
      <c r="C77" s="211" t="s">
        <v>474</v>
      </c>
      <c r="D77" s="212" t="s">
        <v>405</v>
      </c>
      <c r="E77" s="85">
        <v>0.87689045744114369</v>
      </c>
      <c r="G77" s="205"/>
    </row>
    <row r="78" spans="3:7" x14ac:dyDescent="0.2">
      <c r="C78" s="211" t="s">
        <v>475</v>
      </c>
      <c r="D78" s="212" t="s">
        <v>407</v>
      </c>
      <c r="E78" s="85">
        <v>0.95335020839768458</v>
      </c>
      <c r="G78" s="205"/>
    </row>
    <row r="79" spans="3:7" x14ac:dyDescent="0.2">
      <c r="C79" s="211" t="s">
        <v>476</v>
      </c>
      <c r="D79" s="212" t="s">
        <v>409</v>
      </c>
      <c r="E79" s="85">
        <v>0.99985836320984378</v>
      </c>
      <c r="G79" s="205"/>
    </row>
    <row r="80" spans="3:7" x14ac:dyDescent="0.2">
      <c r="C80" s="211" t="s">
        <v>477</v>
      </c>
      <c r="D80" s="212" t="s">
        <v>641</v>
      </c>
      <c r="E80" s="85">
        <v>1</v>
      </c>
      <c r="G80" s="205"/>
    </row>
    <row r="81" spans="3:7" x14ac:dyDescent="0.2">
      <c r="C81" s="211" t="s">
        <v>478</v>
      </c>
      <c r="D81" s="212" t="s">
        <v>413</v>
      </c>
      <c r="E81" s="85">
        <v>0.55246785566155121</v>
      </c>
      <c r="G81" s="205"/>
    </row>
    <row r="82" spans="3:7" x14ac:dyDescent="0.2">
      <c r="C82" s="211" t="s">
        <v>479</v>
      </c>
      <c r="D82" s="212" t="s">
        <v>952</v>
      </c>
      <c r="E82" s="85">
        <v>0.72379296533644044</v>
      </c>
      <c r="G82" s="205"/>
    </row>
    <row r="83" spans="3:7" x14ac:dyDescent="0.2">
      <c r="C83" s="211" t="s">
        <v>480</v>
      </c>
      <c r="D83" s="212" t="s">
        <v>516</v>
      </c>
      <c r="E83" s="85">
        <v>1</v>
      </c>
      <c r="G83" s="205"/>
    </row>
    <row r="84" spans="3:7" x14ac:dyDescent="0.2">
      <c r="C84" s="211" t="s">
        <v>481</v>
      </c>
      <c r="D84" s="212" t="s">
        <v>417</v>
      </c>
      <c r="E84" s="85">
        <v>2.2646590769983543E-3</v>
      </c>
      <c r="G84" s="205"/>
    </row>
    <row r="85" spans="3:7" x14ac:dyDescent="0.2">
      <c r="C85" s="211" t="s">
        <v>482</v>
      </c>
      <c r="D85" s="212" t="s">
        <v>420</v>
      </c>
      <c r="E85" s="85">
        <v>2.4675894031439882E-2</v>
      </c>
      <c r="G85" s="205"/>
    </row>
    <row r="86" spans="3:7" x14ac:dyDescent="0.2">
      <c r="C86" s="211" t="s">
        <v>483</v>
      </c>
      <c r="D86" s="212" t="s">
        <v>642</v>
      </c>
      <c r="E86" s="85">
        <v>0.30318471337579622</v>
      </c>
      <c r="G86" s="205"/>
    </row>
    <row r="87" spans="3:7" x14ac:dyDescent="0.2">
      <c r="C87" s="211" t="s">
        <v>484</v>
      </c>
      <c r="D87" s="212" t="s">
        <v>422</v>
      </c>
      <c r="E87" s="85">
        <v>0.43888709724706088</v>
      </c>
      <c r="G87" s="205"/>
    </row>
    <row r="88" spans="3:7" x14ac:dyDescent="0.2">
      <c r="C88" s="211" t="s">
        <v>485</v>
      </c>
      <c r="D88" s="212" t="s">
        <v>643</v>
      </c>
      <c r="E88" s="85">
        <v>0.870814082124032</v>
      </c>
      <c r="G88" s="205"/>
    </row>
    <row r="89" spans="3:7" x14ac:dyDescent="0.2">
      <c r="C89" s="211" t="s">
        <v>486</v>
      </c>
      <c r="D89" s="212" t="s">
        <v>644</v>
      </c>
      <c r="E89" s="85">
        <v>0.95809753160746536</v>
      </c>
      <c r="G89" s="205"/>
    </row>
    <row r="90" spans="3:7" x14ac:dyDescent="0.2">
      <c r="C90" s="211" t="s">
        <v>487</v>
      </c>
      <c r="D90" s="212" t="s">
        <v>645</v>
      </c>
      <c r="E90" s="85">
        <v>0.93456044381265047</v>
      </c>
      <c r="G90" s="205"/>
    </row>
    <row r="91" spans="3:7" x14ac:dyDescent="0.2">
      <c r="C91" s="211" t="s">
        <v>488</v>
      </c>
      <c r="D91" s="212" t="s">
        <v>426</v>
      </c>
      <c r="E91" s="85">
        <v>1</v>
      </c>
      <c r="G91" s="205"/>
    </row>
    <row r="92" spans="3:7" x14ac:dyDescent="0.2">
      <c r="C92" s="211" t="s">
        <v>489</v>
      </c>
      <c r="D92" s="212" t="s">
        <v>427</v>
      </c>
      <c r="E92" s="85">
        <v>0.20637052536334333</v>
      </c>
      <c r="G92" s="205"/>
    </row>
    <row r="93" spans="3:7" x14ac:dyDescent="0.2">
      <c r="C93" s="211" t="s">
        <v>490</v>
      </c>
      <c r="D93" s="212" t="s">
        <v>646</v>
      </c>
      <c r="E93" s="85">
        <v>0.15196391701897549</v>
      </c>
      <c r="G93" s="205"/>
    </row>
    <row r="94" spans="3:7" x14ac:dyDescent="0.2">
      <c r="C94" s="211" t="s">
        <v>491</v>
      </c>
      <c r="D94" s="212" t="s">
        <v>647</v>
      </c>
      <c r="E94" s="85">
        <v>0.69209873907215647</v>
      </c>
      <c r="G94" s="205"/>
    </row>
    <row r="95" spans="3:7" x14ac:dyDescent="0.2">
      <c r="C95" s="211" t="s">
        <v>492</v>
      </c>
      <c r="D95" s="212" t="s">
        <v>431</v>
      </c>
      <c r="E95" s="85">
        <v>1</v>
      </c>
      <c r="G95" s="205"/>
    </row>
    <row r="96" spans="3:7" x14ac:dyDescent="0.2">
      <c r="C96" s="211" t="s">
        <v>493</v>
      </c>
      <c r="D96" s="212" t="s">
        <v>436</v>
      </c>
      <c r="E96" s="85">
        <v>0.97765173000567218</v>
      </c>
      <c r="G96" s="205"/>
    </row>
    <row r="97" spans="3:7" x14ac:dyDescent="0.2">
      <c r="C97" s="211" t="s">
        <v>494</v>
      </c>
      <c r="D97" s="212" t="s">
        <v>440</v>
      </c>
      <c r="E97" s="85">
        <v>0.56186896235020811</v>
      </c>
      <c r="G97" s="205"/>
    </row>
    <row r="98" spans="3:7" x14ac:dyDescent="0.2">
      <c r="C98" s="211" t="s">
        <v>495</v>
      </c>
      <c r="D98" s="212" t="s">
        <v>648</v>
      </c>
      <c r="E98" s="85">
        <v>0.97540086847511076</v>
      </c>
      <c r="G98" s="205"/>
    </row>
    <row r="99" spans="3:7" x14ac:dyDescent="0.2">
      <c r="C99" s="211" t="s">
        <v>496</v>
      </c>
      <c r="D99" s="212" t="s">
        <v>649</v>
      </c>
      <c r="E99" s="85">
        <v>1</v>
      </c>
      <c r="G99" s="205"/>
    </row>
    <row r="100" spans="3:7" x14ac:dyDescent="0.2">
      <c r="C100" s="211" t="s">
        <v>497</v>
      </c>
      <c r="D100" s="212" t="s">
        <v>650</v>
      </c>
      <c r="E100" s="85">
        <v>1</v>
      </c>
      <c r="G100" s="205"/>
    </row>
    <row r="101" spans="3:7" x14ac:dyDescent="0.2">
      <c r="C101" s="211" t="s">
        <v>498</v>
      </c>
      <c r="D101" s="212" t="s">
        <v>651</v>
      </c>
      <c r="E101" s="85">
        <v>1</v>
      </c>
      <c r="G101" s="205"/>
    </row>
    <row r="102" spans="3:7" x14ac:dyDescent="0.2">
      <c r="C102" s="211" t="s">
        <v>499</v>
      </c>
      <c r="D102" s="212" t="s">
        <v>811</v>
      </c>
      <c r="E102" s="85">
        <v>0.97546900936452752</v>
      </c>
      <c r="G102" s="205"/>
    </row>
    <row r="103" spans="3:7" x14ac:dyDescent="0.2">
      <c r="C103" s="211" t="s">
        <v>500</v>
      </c>
      <c r="D103" s="212" t="s">
        <v>447</v>
      </c>
      <c r="E103" s="85">
        <v>0.51391181860866664</v>
      </c>
      <c r="G103" s="205"/>
    </row>
    <row r="104" spans="3:7" x14ac:dyDescent="0.2">
      <c r="C104" s="211" t="s">
        <v>501</v>
      </c>
      <c r="D104" s="212" t="s">
        <v>451</v>
      </c>
      <c r="E104" s="85">
        <v>0.31273909373372366</v>
      </c>
      <c r="G104" s="205"/>
    </row>
    <row r="105" spans="3:7" x14ac:dyDescent="0.2">
      <c r="C105" s="211" t="s">
        <v>502</v>
      </c>
      <c r="D105" s="212" t="s">
        <v>517</v>
      </c>
      <c r="E105" s="85">
        <v>0.79809342801984484</v>
      </c>
      <c r="G105" s="205"/>
    </row>
    <row r="106" spans="3:7" x14ac:dyDescent="0.2">
      <c r="C106" s="211" t="s">
        <v>503</v>
      </c>
      <c r="D106" s="212" t="s">
        <v>456</v>
      </c>
      <c r="E106" s="85">
        <v>0.6140497062573107</v>
      </c>
      <c r="G106" s="205"/>
    </row>
    <row r="107" spans="3:7" x14ac:dyDescent="0.2">
      <c r="C107" s="211" t="s">
        <v>380</v>
      </c>
      <c r="D107" s="212" t="s">
        <v>652</v>
      </c>
      <c r="E107" s="85">
        <v>0.34133574804540834</v>
      </c>
      <c r="G107" s="205"/>
    </row>
    <row r="108" spans="3:7" x14ac:dyDescent="0.2">
      <c r="C108" s="211" t="s">
        <v>504</v>
      </c>
      <c r="D108" s="212" t="s">
        <v>653</v>
      </c>
      <c r="E108" s="85">
        <v>0.89315257846137996</v>
      </c>
      <c r="G108" s="205"/>
    </row>
    <row r="109" spans="3:7" x14ac:dyDescent="0.2">
      <c r="C109" s="211" t="s">
        <v>505</v>
      </c>
      <c r="D109" s="212" t="s">
        <v>654</v>
      </c>
      <c r="E109" s="85">
        <v>0.96819127645756853</v>
      </c>
      <c r="G109" s="205"/>
    </row>
    <row r="110" spans="3:7" x14ac:dyDescent="0.2">
      <c r="C110" s="211" t="s">
        <v>506</v>
      </c>
      <c r="D110" s="212" t="s">
        <v>655</v>
      </c>
      <c r="E110" s="85">
        <v>0.62078646976985863</v>
      </c>
      <c r="G110" s="205"/>
    </row>
    <row r="111" spans="3:7" x14ac:dyDescent="0.2">
      <c r="C111" s="211" t="s">
        <v>507</v>
      </c>
      <c r="D111" s="212" t="s">
        <v>953</v>
      </c>
      <c r="E111" s="85">
        <v>1</v>
      </c>
      <c r="G111" s="205"/>
    </row>
    <row r="112" spans="3:7" x14ac:dyDescent="0.2">
      <c r="C112" s="211" t="s">
        <v>508</v>
      </c>
      <c r="D112" s="212" t="s">
        <v>462</v>
      </c>
      <c r="E112" s="85">
        <v>0.90003949364983682</v>
      </c>
      <c r="G112" s="205"/>
    </row>
    <row r="113" spans="3:7" s="48" customFormat="1" x14ac:dyDescent="0.2">
      <c r="C113" s="375" t="s">
        <v>509</v>
      </c>
      <c r="D113" s="376" t="s">
        <v>463</v>
      </c>
      <c r="E113" s="377">
        <v>1</v>
      </c>
      <c r="G113" s="378"/>
    </row>
    <row r="114" spans="3:7" ht="13.8" thickBot="1" x14ac:dyDescent="0.25">
      <c r="C114" s="213" t="s">
        <v>510</v>
      </c>
      <c r="D114" s="214" t="s">
        <v>812</v>
      </c>
      <c r="E114" s="86">
        <v>0.63584902949585509</v>
      </c>
      <c r="G114" s="206"/>
    </row>
    <row r="115" spans="3:7" ht="13.8" thickTop="1" x14ac:dyDescent="0.2"/>
  </sheetData>
  <mergeCells count="2">
    <mergeCell ref="B4:C4"/>
    <mergeCell ref="C6:D6"/>
  </mergeCells>
  <phoneticPr fontId="20"/>
  <conditionalFormatting sqref="G7:G114">
    <cfRule type="cellIs" dxfId="0" priority="1" stopIfTrue="1" operator="greaterThan">
      <formula>0</formula>
    </cfRule>
  </conditionalFormatting>
  <printOptions horizontalCentered="1" verticalCentered="1"/>
  <pageMargins left="0.70866141732283472" right="0.31496062992125984" top="0.74803149606299213" bottom="0.74803149606299213" header="0.31496062992125984" footer="0.31496062992125984"/>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3:K165"/>
  <sheetViews>
    <sheetView showGridLines="0" zoomScaleNormal="100" workbookViewId="0">
      <selection activeCell="D3" sqref="D2:D3"/>
    </sheetView>
  </sheetViews>
  <sheetFormatPr defaultRowHeight="13.2" x14ac:dyDescent="0.2"/>
  <cols>
    <col min="1" max="1" width="2.6640625" customWidth="1"/>
    <col min="2" max="3" width="10.6640625" customWidth="1"/>
    <col min="4" max="7" width="16.44140625" customWidth="1"/>
    <col min="8" max="8" width="1.21875" customWidth="1"/>
    <col min="9" max="12" width="8.33203125" customWidth="1"/>
  </cols>
  <sheetData>
    <row r="3" spans="2:11" x14ac:dyDescent="0.2">
      <c r="G3" s="45">
        <f ca="1">TODAY()</f>
        <v>46090</v>
      </c>
      <c r="H3" s="44"/>
      <c r="J3" s="602"/>
      <c r="K3" s="602"/>
    </row>
    <row r="4" spans="2:11" ht="16.5" customHeight="1" thickBot="1" x14ac:dyDescent="0.25"/>
    <row r="5" spans="2:11" ht="15" customHeight="1" thickTop="1" x14ac:dyDescent="0.2">
      <c r="B5" s="215" t="s">
        <v>169</v>
      </c>
      <c r="C5" s="216"/>
      <c r="D5" s="216"/>
      <c r="E5" s="216"/>
      <c r="F5" s="216"/>
      <c r="G5" s="217"/>
      <c r="J5" s="303" t="s">
        <v>903</v>
      </c>
    </row>
    <row r="6" spans="2:11" ht="14.25" customHeight="1" x14ac:dyDescent="0.2">
      <c r="B6" s="607" t="s">
        <v>885</v>
      </c>
      <c r="C6" s="608"/>
      <c r="D6" s="608"/>
      <c r="E6" s="608"/>
      <c r="F6" s="608"/>
      <c r="G6" s="609"/>
    </row>
    <row r="7" spans="2:11" ht="14.25" customHeight="1" x14ac:dyDescent="0.2">
      <c r="B7" s="607"/>
      <c r="C7" s="608"/>
      <c r="D7" s="608"/>
      <c r="E7" s="608"/>
      <c r="F7" s="608"/>
      <c r="G7" s="609"/>
    </row>
    <row r="8" spans="2:11" ht="14.25" customHeight="1" x14ac:dyDescent="0.2">
      <c r="B8" s="607"/>
      <c r="C8" s="608"/>
      <c r="D8" s="608"/>
      <c r="E8" s="608"/>
      <c r="F8" s="608"/>
      <c r="G8" s="609"/>
    </row>
    <row r="9" spans="2:11" ht="14.25" customHeight="1" thickBot="1" x14ac:dyDescent="0.25">
      <c r="B9" s="610"/>
      <c r="C9" s="611"/>
      <c r="D9" s="611"/>
      <c r="E9" s="611"/>
      <c r="F9" s="611"/>
      <c r="G9" s="612"/>
    </row>
    <row r="10" spans="2:11" ht="18" customHeight="1" thickTop="1" x14ac:dyDescent="0.2">
      <c r="F10" s="25"/>
    </row>
    <row r="11" spans="2:11" ht="16.5" customHeight="1" thickBot="1" x14ac:dyDescent="0.25">
      <c r="B11" t="s">
        <v>170</v>
      </c>
      <c r="D11" s="30"/>
      <c r="E11" s="47" t="str">
        <f>"（単位："&amp;入力!$K$29&amp;",率）"</f>
        <v>（単位：万円,率）</v>
      </c>
      <c r="F11" s="25"/>
    </row>
    <row r="12" spans="2:11" ht="16.5" customHeight="1" x14ac:dyDescent="0.2">
      <c r="B12" s="617" t="s">
        <v>171</v>
      </c>
      <c r="C12" s="618"/>
      <c r="D12" s="603">
        <f>波及効果計算!D117</f>
        <v>0</v>
      </c>
      <c r="E12" s="604"/>
    </row>
    <row r="13" spans="2:11" ht="16.5" customHeight="1" thickBot="1" x14ac:dyDescent="0.25">
      <c r="B13" s="619" t="s">
        <v>172</v>
      </c>
      <c r="C13" s="620"/>
      <c r="D13" s="605">
        <f>入力!K6</f>
        <v>0.52455299338756389</v>
      </c>
      <c r="E13" s="606"/>
    </row>
    <row r="14" spans="2:11" ht="18" customHeight="1" x14ac:dyDescent="0.2"/>
    <row r="15" spans="2:11" ht="16.5" customHeight="1" thickBot="1" x14ac:dyDescent="0.25">
      <c r="B15" t="s">
        <v>173</v>
      </c>
      <c r="G15" s="47" t="str">
        <f>"（単位："&amp;入力!$K$29&amp;",人）"</f>
        <v>（単位：万円,人）</v>
      </c>
    </row>
    <row r="16" spans="2:11" ht="16.5" customHeight="1" x14ac:dyDescent="0.2">
      <c r="B16" s="621"/>
      <c r="C16" s="622"/>
      <c r="D16" s="342" t="s">
        <v>87</v>
      </c>
      <c r="E16" s="342" t="s">
        <v>176</v>
      </c>
      <c r="F16" s="342" t="s">
        <v>177</v>
      </c>
      <c r="G16" s="343" t="s">
        <v>178</v>
      </c>
      <c r="H16" s="42"/>
      <c r="I16" s="43"/>
    </row>
    <row r="17" spans="2:10" ht="16.5" customHeight="1" x14ac:dyDescent="0.2">
      <c r="B17" s="613" t="s">
        <v>89</v>
      </c>
      <c r="C17" s="614"/>
      <c r="D17" s="344">
        <f>波及効果計算!F117</f>
        <v>0</v>
      </c>
      <c r="E17" s="344">
        <f>波及効果計算!N117</f>
        <v>0</v>
      </c>
      <c r="F17" s="344">
        <f>波及効果計算!Z117</f>
        <v>0</v>
      </c>
      <c r="G17" s="345">
        <f>SUM(D17:F17)</f>
        <v>0</v>
      </c>
      <c r="H17" s="46"/>
      <c r="I17" s="39"/>
    </row>
    <row r="18" spans="2:10" ht="16.5" customHeight="1" x14ac:dyDescent="0.2">
      <c r="B18" s="613" t="s">
        <v>928</v>
      </c>
      <c r="C18" s="614"/>
      <c r="D18" s="344">
        <f>波及効果計算!G117</f>
        <v>0</v>
      </c>
      <c r="E18" s="344">
        <f>波及効果計算!O117</f>
        <v>0</v>
      </c>
      <c r="F18" s="344">
        <f>波及効果計算!AA117</f>
        <v>0</v>
      </c>
      <c r="G18" s="345">
        <f>SUM(D18:F18)</f>
        <v>0</v>
      </c>
      <c r="H18" s="46"/>
      <c r="I18" s="39"/>
    </row>
    <row r="19" spans="2:10" ht="16.5" customHeight="1" x14ac:dyDescent="0.2">
      <c r="B19" s="613" t="s">
        <v>929</v>
      </c>
      <c r="C19" s="614"/>
      <c r="D19" s="344">
        <f>波及効果計算!H117</f>
        <v>0</v>
      </c>
      <c r="E19" s="344">
        <f>波及効果計算!P117</f>
        <v>0</v>
      </c>
      <c r="F19" s="344">
        <f>波及効果計算!AB117</f>
        <v>0</v>
      </c>
      <c r="G19" s="346">
        <f>SUM(D19:F19)</f>
        <v>0</v>
      </c>
      <c r="H19" s="46"/>
      <c r="I19" s="39"/>
    </row>
    <row r="20" spans="2:10" ht="16.5" customHeight="1" x14ac:dyDescent="0.2">
      <c r="B20" s="613" t="s">
        <v>164</v>
      </c>
      <c r="C20" s="614"/>
      <c r="D20" s="344">
        <f>波及効果計算!AD117</f>
        <v>0</v>
      </c>
      <c r="E20" s="344">
        <f>波及効果計算!AF117</f>
        <v>0</v>
      </c>
      <c r="F20" s="347">
        <f>波及効果計算!AH117</f>
        <v>0</v>
      </c>
      <c r="G20" s="348">
        <f>SUM(D20:F20)</f>
        <v>0</v>
      </c>
      <c r="H20" s="321"/>
      <c r="I20" s="39"/>
    </row>
    <row r="21" spans="2:10" ht="16.5" customHeight="1" thickBot="1" x14ac:dyDescent="0.25">
      <c r="B21" s="615" t="s">
        <v>165</v>
      </c>
      <c r="C21" s="616"/>
      <c r="D21" s="349">
        <f>波及効果計算!AE117</f>
        <v>0</v>
      </c>
      <c r="E21" s="349">
        <f>波及効果計算!AG117</f>
        <v>0</v>
      </c>
      <c r="F21" s="350">
        <f>波及効果計算!AI117</f>
        <v>0</v>
      </c>
      <c r="G21" s="351">
        <f>SUM(D21:F21)</f>
        <v>0</v>
      </c>
      <c r="H21" s="321"/>
      <c r="I21" s="39"/>
    </row>
    <row r="22" spans="2:10" ht="15" customHeight="1" x14ac:dyDescent="0.2">
      <c r="B22" t="s">
        <v>168</v>
      </c>
    </row>
    <row r="23" spans="2:10" ht="15" customHeight="1" x14ac:dyDescent="0.2"/>
    <row r="24" spans="2:10" ht="15" customHeight="1" x14ac:dyDescent="0.2"/>
    <row r="25" spans="2:10" ht="15" customHeight="1" x14ac:dyDescent="0.2">
      <c r="G25" s="27" t="str">
        <f>"（単位："&amp;入力!$K$29&amp;"）"</f>
        <v>（単位：万円）</v>
      </c>
      <c r="J25" s="25"/>
    </row>
    <row r="26" spans="2:10" ht="15" customHeight="1" x14ac:dyDescent="0.2"/>
    <row r="27" spans="2:10" ht="15" customHeight="1" x14ac:dyDescent="0.2"/>
    <row r="28" spans="2:10" ht="15" customHeight="1" x14ac:dyDescent="0.2"/>
    <row r="29" spans="2:10" ht="15" customHeight="1" x14ac:dyDescent="0.2"/>
    <row r="30" spans="2:10" ht="15" customHeight="1" x14ac:dyDescent="0.2"/>
    <row r="31" spans="2:10" ht="15" customHeight="1" x14ac:dyDescent="0.2"/>
    <row r="32" spans="2:10" ht="15" customHeight="1" x14ac:dyDescent="0.2"/>
    <row r="33" spans="7:7" ht="15" customHeight="1" x14ac:dyDescent="0.2"/>
    <row r="34" spans="7:7" ht="15" customHeight="1" x14ac:dyDescent="0.2"/>
    <row r="35" spans="7:7" ht="15" customHeight="1" x14ac:dyDescent="0.2"/>
    <row r="36" spans="7:7" ht="15" customHeight="1" x14ac:dyDescent="0.2"/>
    <row r="37" spans="7:7" ht="15" customHeight="1" x14ac:dyDescent="0.2"/>
    <row r="38" spans="7:7" ht="15" customHeight="1" x14ac:dyDescent="0.2"/>
    <row r="39" spans="7:7" ht="15" customHeight="1" x14ac:dyDescent="0.2"/>
    <row r="40" spans="7:7" ht="15" customHeight="1" x14ac:dyDescent="0.2">
      <c r="G40" s="27" t="s">
        <v>194</v>
      </c>
    </row>
    <row r="41" spans="7:7" ht="15" customHeight="1" x14ac:dyDescent="0.2"/>
    <row r="42" spans="7:7" ht="15" customHeight="1" x14ac:dyDescent="0.2"/>
    <row r="43" spans="7:7" ht="15" customHeight="1" x14ac:dyDescent="0.2"/>
    <row r="44" spans="7:7" ht="15" customHeight="1" x14ac:dyDescent="0.2"/>
    <row r="45" spans="7:7" ht="15" customHeight="1" x14ac:dyDescent="0.2"/>
    <row r="46" spans="7:7" ht="15" customHeight="1" x14ac:dyDescent="0.2"/>
    <row r="47" spans="7:7" ht="15" customHeight="1" x14ac:dyDescent="0.2"/>
    <row r="48" spans="7:7" ht="15" customHeight="1" x14ac:dyDescent="0.2"/>
    <row r="49" spans="7:7" ht="15" customHeight="1" x14ac:dyDescent="0.2"/>
    <row r="50" spans="7:7" ht="15" customHeight="1" x14ac:dyDescent="0.2"/>
    <row r="51" spans="7:7" ht="15" customHeight="1" x14ac:dyDescent="0.2"/>
    <row r="52" spans="7:7" ht="15" customHeight="1" x14ac:dyDescent="0.2"/>
    <row r="53" spans="7:7" ht="15" customHeight="1" x14ac:dyDescent="0.2"/>
    <row r="54" spans="7:7" ht="15" customHeight="1" x14ac:dyDescent="0.2"/>
    <row r="55" spans="7:7" ht="15" customHeight="1" x14ac:dyDescent="0.2">
      <c r="G55" s="287" t="str">
        <f>"（単位："&amp;入力!$K$29&amp;"）"</f>
        <v>（単位：万円）</v>
      </c>
    </row>
    <row r="56" spans="7:7" ht="15" customHeight="1" x14ac:dyDescent="0.2"/>
    <row r="165" spans="7:7" x14ac:dyDescent="0.2">
      <c r="G165" s="286" t="s">
        <v>194</v>
      </c>
    </row>
  </sheetData>
  <sheetProtection formatCells="0" formatColumns="0" formatRows="0"/>
  <mergeCells count="12">
    <mergeCell ref="B19:C19"/>
    <mergeCell ref="B21:C21"/>
    <mergeCell ref="B20:C20"/>
    <mergeCell ref="B12:C12"/>
    <mergeCell ref="B13:C13"/>
    <mergeCell ref="B16:C16"/>
    <mergeCell ref="B18:C18"/>
    <mergeCell ref="J3:K3"/>
    <mergeCell ref="D12:E12"/>
    <mergeCell ref="D13:E13"/>
    <mergeCell ref="B6:G9"/>
    <mergeCell ref="B17:C17"/>
  </mergeCells>
  <phoneticPr fontId="20"/>
  <printOptions horizontalCentered="1" verticalCentered="1"/>
  <pageMargins left="0.70866141732283472" right="0.51181102362204722" top="0.55118110236220474" bottom="0.35433070866141736"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B1:P123"/>
  <sheetViews>
    <sheetView showGridLines="0" zoomScaleNormal="100" workbookViewId="0">
      <pane ySplit="12" topLeftCell="A13" activePane="bottomLeft" state="frozen"/>
      <selection activeCell="AK39" sqref="AK39"/>
      <selection pane="bottomLeft" activeCell="D3" sqref="D3"/>
    </sheetView>
  </sheetViews>
  <sheetFormatPr defaultColWidth="9" defaultRowHeight="12" x14ac:dyDescent="0.2"/>
  <cols>
    <col min="1" max="1" width="1.21875" style="19" customWidth="1"/>
    <col min="2" max="2" width="3.44140625" style="19" customWidth="1"/>
    <col min="3" max="3" width="16.44140625" style="19" customWidth="1"/>
    <col min="4" max="4" width="9.6640625" style="19" customWidth="1"/>
    <col min="5" max="7" width="9" style="19" customWidth="1"/>
    <col min="8" max="8" width="10.33203125" style="19" customWidth="1"/>
    <col min="9" max="9" width="9.44140625" style="19" customWidth="1"/>
    <col min="10" max="10" width="8.77734375" style="19" customWidth="1"/>
    <col min="11" max="11" width="8.33203125" style="19" customWidth="1"/>
    <col min="12" max="16384" width="9" style="19"/>
  </cols>
  <sheetData>
    <row r="1" spans="2:16" ht="21.75" customHeight="1" x14ac:dyDescent="0.2">
      <c r="B1"/>
      <c r="C1"/>
      <c r="D1" s="53"/>
      <c r="M1"/>
      <c r="N1"/>
      <c r="O1"/>
      <c r="P1"/>
    </row>
    <row r="2" spans="2:16" ht="8.25" customHeight="1" x14ac:dyDescent="0.2">
      <c r="B2" s="113"/>
      <c r="C2" s="113"/>
      <c r="D2" s="53"/>
      <c r="M2"/>
      <c r="N2"/>
      <c r="O2"/>
      <c r="P2"/>
    </row>
    <row r="3" spans="2:16" ht="16.5" customHeight="1" x14ac:dyDescent="0.2">
      <c r="M3"/>
      <c r="N3"/>
      <c r="O3"/>
      <c r="P3"/>
    </row>
    <row r="4" spans="2:16" ht="16.5" customHeight="1" x14ac:dyDescent="0.2">
      <c r="C4" s="76" t="s">
        <v>195</v>
      </c>
      <c r="D4" s="623">
        <f>D122</f>
        <v>0</v>
      </c>
      <c r="E4" s="623"/>
      <c r="F4" s="77" t="str">
        <f>入力!$K$29</f>
        <v>万円</v>
      </c>
      <c r="G4" s="78"/>
      <c r="H4" s="78"/>
      <c r="I4" s="78"/>
      <c r="J4" s="78"/>
      <c r="K4" s="48"/>
      <c r="M4"/>
      <c r="N4"/>
      <c r="O4"/>
      <c r="P4"/>
    </row>
    <row r="5" spans="2:16" ht="16.5" customHeight="1" x14ac:dyDescent="0.2">
      <c r="C5" s="76" t="s">
        <v>196</v>
      </c>
      <c r="D5" s="624">
        <f>H122</f>
        <v>0</v>
      </c>
      <c r="E5" s="624"/>
      <c r="F5" s="77" t="str">
        <f>入力!$K$29</f>
        <v>万円</v>
      </c>
      <c r="G5" s="76" t="s">
        <v>211</v>
      </c>
      <c r="H5" s="76"/>
      <c r="I5" s="79">
        <f>IFERROR(IF(D122="","",D5/D122),0)</f>
        <v>0</v>
      </c>
      <c r="J5" s="76" t="s">
        <v>210</v>
      </c>
      <c r="K5" s="48"/>
      <c r="M5"/>
      <c r="N5"/>
      <c r="O5"/>
      <c r="P5"/>
    </row>
    <row r="6" spans="2:16" ht="16.5" customHeight="1" x14ac:dyDescent="0.2">
      <c r="C6" s="80" t="s">
        <v>197</v>
      </c>
      <c r="D6" s="624">
        <f>I122</f>
        <v>0</v>
      </c>
      <c r="E6" s="624"/>
      <c r="F6" s="81" t="str">
        <f>入力!$K$29</f>
        <v>万円</v>
      </c>
      <c r="G6" s="80" t="s">
        <v>211</v>
      </c>
      <c r="H6" s="80"/>
      <c r="I6" s="79">
        <f>IFERROR(IF(D122="","",D6/D122),0)</f>
        <v>0</v>
      </c>
      <c r="J6" s="80" t="s">
        <v>210</v>
      </c>
      <c r="K6" s="48"/>
      <c r="M6" s="303" t="s">
        <v>904</v>
      </c>
      <c r="N6"/>
      <c r="O6"/>
      <c r="P6"/>
    </row>
    <row r="7" spans="2:16" ht="16.5" customHeight="1" x14ac:dyDescent="0.2">
      <c r="C7"/>
      <c r="D7"/>
      <c r="E7"/>
      <c r="F7"/>
      <c r="G7"/>
      <c r="H7"/>
      <c r="I7"/>
      <c r="J7"/>
      <c r="K7"/>
      <c r="M7"/>
      <c r="N7"/>
      <c r="O7"/>
      <c r="P7"/>
    </row>
    <row r="8" spans="2:16" ht="16.5" customHeight="1" x14ac:dyDescent="0.2">
      <c r="C8" s="76" t="s">
        <v>198</v>
      </c>
      <c r="D8" s="82">
        <f>+ROUNDDOWN(J122,0)</f>
        <v>0</v>
      </c>
      <c r="E8" s="76" t="s">
        <v>209</v>
      </c>
      <c r="F8" s="76" t="s">
        <v>212</v>
      </c>
      <c r="G8" s="76"/>
      <c r="H8" s="83">
        <f>+ROUNDDOWN(K122,0)</f>
        <v>0</v>
      </c>
      <c r="I8" s="76" t="s">
        <v>209</v>
      </c>
      <c r="J8" s="75" t="s">
        <v>213</v>
      </c>
      <c r="K8" s="57"/>
      <c r="M8"/>
      <c r="N8"/>
      <c r="O8"/>
      <c r="P8"/>
    </row>
    <row r="9" spans="2:16" ht="14.25" customHeight="1" x14ac:dyDescent="0.2">
      <c r="M9" s="114"/>
    </row>
    <row r="10" spans="2:16" ht="16.5" customHeight="1" x14ac:dyDescent="0.2">
      <c r="B10" s="625" t="s">
        <v>798</v>
      </c>
      <c r="C10" s="626"/>
      <c r="D10" s="218" t="s">
        <v>199</v>
      </c>
      <c r="E10" s="632" t="s">
        <v>223</v>
      </c>
      <c r="F10" s="633"/>
      <c r="G10" s="633"/>
      <c r="H10" s="633"/>
      <c r="I10" s="633"/>
      <c r="J10" s="633"/>
      <c r="K10" s="634"/>
    </row>
    <row r="11" spans="2:16" ht="16.5" customHeight="1" x14ac:dyDescent="0.2">
      <c r="B11" s="627"/>
      <c r="C11" s="628"/>
      <c r="D11" s="629" t="s">
        <v>200</v>
      </c>
      <c r="E11" s="635" t="s">
        <v>196</v>
      </c>
      <c r="F11" s="635"/>
      <c r="G11" s="635"/>
      <c r="H11" s="635"/>
      <c r="I11" s="629" t="s">
        <v>205</v>
      </c>
      <c r="J11" s="629" t="s">
        <v>206</v>
      </c>
      <c r="K11" s="629" t="s">
        <v>207</v>
      </c>
    </row>
    <row r="12" spans="2:16" ht="16.5" customHeight="1" x14ac:dyDescent="0.2">
      <c r="B12" s="627"/>
      <c r="C12" s="628"/>
      <c r="D12" s="630"/>
      <c r="E12" s="219" t="s">
        <v>201</v>
      </c>
      <c r="F12" s="220" t="s">
        <v>202</v>
      </c>
      <c r="G12" s="221" t="s">
        <v>203</v>
      </c>
      <c r="H12" s="222" t="s">
        <v>204</v>
      </c>
      <c r="I12" s="631"/>
      <c r="J12" s="631"/>
      <c r="K12" s="631"/>
    </row>
    <row r="13" spans="2:16" ht="11.25" customHeight="1" x14ac:dyDescent="0.2">
      <c r="B13" s="223"/>
      <c r="C13" s="224"/>
      <c r="D13" s="49" t="str">
        <f>入力!$K$29</f>
        <v>万円</v>
      </c>
      <c r="E13" s="69" t="str">
        <f>入力!$K$29</f>
        <v>万円</v>
      </c>
      <c r="F13" s="70" t="str">
        <f>入力!$K$29</f>
        <v>万円</v>
      </c>
      <c r="G13" s="71" t="str">
        <f>入力!$K$29</f>
        <v>万円</v>
      </c>
      <c r="H13" s="51" t="str">
        <f>入力!$K$29</f>
        <v>万円</v>
      </c>
      <c r="I13" s="50" t="str">
        <f>入力!$K$29</f>
        <v>万円</v>
      </c>
      <c r="J13" s="52" t="s">
        <v>208</v>
      </c>
      <c r="K13" s="52" t="s">
        <v>208</v>
      </c>
    </row>
    <row r="14" spans="2:16" ht="12.75" customHeight="1" x14ac:dyDescent="0.2">
      <c r="B14" s="225" t="s">
        <v>12</v>
      </c>
      <c r="C14" s="226" t="s">
        <v>225</v>
      </c>
      <c r="D14" s="92">
        <f>波及効果計算!D9</f>
        <v>0</v>
      </c>
      <c r="E14" s="93">
        <f>波及効果計算!F9</f>
        <v>0</v>
      </c>
      <c r="F14" s="94">
        <f>波及効果計算!N9</f>
        <v>0</v>
      </c>
      <c r="G14" s="95">
        <f>波及効果計算!Z9</f>
        <v>0</v>
      </c>
      <c r="H14" s="96">
        <f>SUM(E14:G14)</f>
        <v>0</v>
      </c>
      <c r="I14" s="92">
        <f>波及効果計算!G9+波及効果計算!O9+波及効果計算!AA9</f>
        <v>0</v>
      </c>
      <c r="J14" s="97">
        <f>波及効果計算!AJ9</f>
        <v>0</v>
      </c>
      <c r="K14" s="98">
        <f>波及効果計算!AK9</f>
        <v>0</v>
      </c>
    </row>
    <row r="15" spans="2:16" ht="12.75" customHeight="1" x14ac:dyDescent="0.2">
      <c r="B15" s="225" t="s">
        <v>13</v>
      </c>
      <c r="C15" s="226" t="s">
        <v>240</v>
      </c>
      <c r="D15" s="92">
        <f>波及効果計算!D10</f>
        <v>0</v>
      </c>
      <c r="E15" s="93">
        <f>波及効果計算!F10</f>
        <v>0</v>
      </c>
      <c r="F15" s="94">
        <f>波及効果計算!N10</f>
        <v>0</v>
      </c>
      <c r="G15" s="95">
        <f>波及効果計算!Z10</f>
        <v>0</v>
      </c>
      <c r="H15" s="96">
        <f>SUM(E15:G15)</f>
        <v>0</v>
      </c>
      <c r="I15" s="92">
        <f>波及効果計算!G10+波及効果計算!O10+波及効果計算!AA10</f>
        <v>0</v>
      </c>
      <c r="J15" s="97">
        <f>波及効果計算!AJ10</f>
        <v>0</v>
      </c>
      <c r="K15" s="98">
        <f>波及効果計算!AK10</f>
        <v>0</v>
      </c>
    </row>
    <row r="16" spans="2:16" ht="12.75" customHeight="1" x14ac:dyDescent="0.2">
      <c r="B16" s="225" t="s">
        <v>14</v>
      </c>
      <c r="C16" s="226" t="s">
        <v>242</v>
      </c>
      <c r="D16" s="92">
        <f>波及効果計算!D11</f>
        <v>0</v>
      </c>
      <c r="E16" s="93">
        <f>波及効果計算!F11</f>
        <v>0</v>
      </c>
      <c r="F16" s="94">
        <f>波及効果計算!N11</f>
        <v>0</v>
      </c>
      <c r="G16" s="95">
        <f>波及効果計算!Z11</f>
        <v>0</v>
      </c>
      <c r="H16" s="96">
        <f t="shared" ref="H16:H79" si="0">SUM(E16:G16)</f>
        <v>0</v>
      </c>
      <c r="I16" s="92">
        <f>波及効果計算!G11+波及効果計算!O11+波及効果計算!AA11</f>
        <v>0</v>
      </c>
      <c r="J16" s="97">
        <f>波及効果計算!AJ11</f>
        <v>0</v>
      </c>
      <c r="K16" s="98">
        <f>波及効果計算!AK11</f>
        <v>0</v>
      </c>
    </row>
    <row r="17" spans="2:11" ht="12.75" customHeight="1" x14ac:dyDescent="0.2">
      <c r="B17" s="225" t="s">
        <v>15</v>
      </c>
      <c r="C17" s="226" t="s">
        <v>244</v>
      </c>
      <c r="D17" s="92">
        <f>波及効果計算!D12</f>
        <v>0</v>
      </c>
      <c r="E17" s="93">
        <f>波及効果計算!F12</f>
        <v>0</v>
      </c>
      <c r="F17" s="94">
        <f>波及効果計算!N12</f>
        <v>0</v>
      </c>
      <c r="G17" s="95">
        <f>波及効果計算!Z12</f>
        <v>0</v>
      </c>
      <c r="H17" s="96">
        <f t="shared" si="0"/>
        <v>0</v>
      </c>
      <c r="I17" s="92">
        <f>波及効果計算!G12+波及効果計算!O12+波及効果計算!AA12</f>
        <v>0</v>
      </c>
      <c r="J17" s="97">
        <f>波及効果計算!AJ12</f>
        <v>0</v>
      </c>
      <c r="K17" s="98">
        <f>波及効果計算!AK12</f>
        <v>0</v>
      </c>
    </row>
    <row r="18" spans="2:11" ht="12.75" customHeight="1" x14ac:dyDescent="0.2">
      <c r="B18" s="227" t="s">
        <v>16</v>
      </c>
      <c r="C18" s="228" t="s">
        <v>248</v>
      </c>
      <c r="D18" s="99">
        <f>波及効果計算!D13</f>
        <v>0</v>
      </c>
      <c r="E18" s="100">
        <f>波及効果計算!F13</f>
        <v>0</v>
      </c>
      <c r="F18" s="101">
        <f>波及効果計算!N13</f>
        <v>0</v>
      </c>
      <c r="G18" s="102">
        <f>波及効果計算!Z13</f>
        <v>0</v>
      </c>
      <c r="H18" s="103">
        <f t="shared" si="0"/>
        <v>0</v>
      </c>
      <c r="I18" s="99">
        <f>波及効果計算!G13+波及効果計算!O13+波及効果計算!AA13</f>
        <v>0</v>
      </c>
      <c r="J18" s="104">
        <f>波及効果計算!AJ13</f>
        <v>0</v>
      </c>
      <c r="K18" s="105">
        <f>波及効果計算!AK13</f>
        <v>0</v>
      </c>
    </row>
    <row r="19" spans="2:11" ht="12.75" customHeight="1" x14ac:dyDescent="0.2">
      <c r="B19" s="225" t="s">
        <v>18</v>
      </c>
      <c r="C19" s="226" t="s">
        <v>512</v>
      </c>
      <c r="D19" s="92">
        <f>波及効果計算!D14</f>
        <v>0</v>
      </c>
      <c r="E19" s="93">
        <f>波及効果計算!F14</f>
        <v>0</v>
      </c>
      <c r="F19" s="94">
        <f>波及効果計算!N14</f>
        <v>0</v>
      </c>
      <c r="G19" s="95">
        <f>波及効果計算!Z14</f>
        <v>0</v>
      </c>
      <c r="H19" s="96">
        <f t="shared" si="0"/>
        <v>0</v>
      </c>
      <c r="I19" s="92">
        <f>波及効果計算!G14+波及効果計算!O14+波及効果計算!AA14</f>
        <v>0</v>
      </c>
      <c r="J19" s="97">
        <f>波及効果計算!AJ14</f>
        <v>0</v>
      </c>
      <c r="K19" s="98">
        <f>波及効果計算!AK14</f>
        <v>0</v>
      </c>
    </row>
    <row r="20" spans="2:11" ht="12.75" customHeight="1" x14ac:dyDescent="0.2">
      <c r="B20" s="225" t="s">
        <v>19</v>
      </c>
      <c r="C20" s="226" t="s">
        <v>665</v>
      </c>
      <c r="D20" s="92">
        <f>波及効果計算!D15</f>
        <v>0</v>
      </c>
      <c r="E20" s="93">
        <f>波及効果計算!F15</f>
        <v>0</v>
      </c>
      <c r="F20" s="94">
        <f>波及効果計算!N15</f>
        <v>0</v>
      </c>
      <c r="G20" s="95">
        <f>波及効果計算!Z15</f>
        <v>0</v>
      </c>
      <c r="H20" s="96">
        <f t="shared" si="0"/>
        <v>0</v>
      </c>
      <c r="I20" s="92">
        <f>波及効果計算!G15+波及効果計算!O15+波及効果計算!AA15</f>
        <v>0</v>
      </c>
      <c r="J20" s="97">
        <f>波及効果計算!AJ15</f>
        <v>0</v>
      </c>
      <c r="K20" s="98">
        <f>波及効果計算!AK15</f>
        <v>0</v>
      </c>
    </row>
    <row r="21" spans="2:11" ht="12.75" customHeight="1" x14ac:dyDescent="0.2">
      <c r="B21" s="225" t="s">
        <v>20</v>
      </c>
      <c r="C21" s="226" t="s">
        <v>252</v>
      </c>
      <c r="D21" s="92">
        <f>波及効果計算!D16</f>
        <v>0</v>
      </c>
      <c r="E21" s="93">
        <f>波及効果計算!F16</f>
        <v>0</v>
      </c>
      <c r="F21" s="94">
        <f>波及効果計算!N16</f>
        <v>0</v>
      </c>
      <c r="G21" s="95">
        <f>波及効果計算!Z16</f>
        <v>0</v>
      </c>
      <c r="H21" s="96">
        <f t="shared" si="0"/>
        <v>0</v>
      </c>
      <c r="I21" s="92">
        <f>波及効果計算!G16+波及効果計算!O16+波及効果計算!AA16</f>
        <v>0</v>
      </c>
      <c r="J21" s="97">
        <f>波及効果計算!AJ16</f>
        <v>0</v>
      </c>
      <c r="K21" s="98">
        <f>波及効果計算!AK16</f>
        <v>0</v>
      </c>
    </row>
    <row r="22" spans="2:11" ht="12.75" customHeight="1" x14ac:dyDescent="0.2">
      <c r="B22" s="225" t="s">
        <v>21</v>
      </c>
      <c r="C22" s="226" t="s">
        <v>624</v>
      </c>
      <c r="D22" s="92">
        <f>波及効果計算!D17</f>
        <v>0</v>
      </c>
      <c r="E22" s="93">
        <f>波及効果計算!F17</f>
        <v>0</v>
      </c>
      <c r="F22" s="94">
        <f>波及効果計算!N17</f>
        <v>0</v>
      </c>
      <c r="G22" s="95">
        <f>波及効果計算!Z17</f>
        <v>0</v>
      </c>
      <c r="H22" s="96">
        <f t="shared" si="0"/>
        <v>0</v>
      </c>
      <c r="I22" s="92">
        <f>波及効果計算!G17+波及効果計算!O17+波及効果計算!AA17</f>
        <v>0</v>
      </c>
      <c r="J22" s="97">
        <f>波及効果計算!AJ17</f>
        <v>0</v>
      </c>
      <c r="K22" s="98">
        <f>波及効果計算!AK17</f>
        <v>0</v>
      </c>
    </row>
    <row r="23" spans="2:11" ht="12.75" customHeight="1" x14ac:dyDescent="0.2">
      <c r="B23" s="225" t="s">
        <v>22</v>
      </c>
      <c r="C23" s="226" t="s">
        <v>513</v>
      </c>
      <c r="D23" s="92">
        <f>波及効果計算!D18</f>
        <v>0</v>
      </c>
      <c r="E23" s="93">
        <f>波及効果計算!F18</f>
        <v>0</v>
      </c>
      <c r="F23" s="94">
        <f>波及効果計算!N18</f>
        <v>0</v>
      </c>
      <c r="G23" s="95">
        <f>波及効果計算!Z18</f>
        <v>0</v>
      </c>
      <c r="H23" s="96">
        <f t="shared" si="0"/>
        <v>0</v>
      </c>
      <c r="I23" s="92">
        <f>波及効果計算!G18+波及効果計算!O18+波及効果計算!AA18</f>
        <v>0</v>
      </c>
      <c r="J23" s="97">
        <f>波及効果計算!AJ18</f>
        <v>0</v>
      </c>
      <c r="K23" s="98">
        <f>波及効果計算!AK18</f>
        <v>0</v>
      </c>
    </row>
    <row r="24" spans="2:11" ht="12.75" customHeight="1" x14ac:dyDescent="0.2">
      <c r="B24" s="229" t="s">
        <v>23</v>
      </c>
      <c r="C24" s="230" t="s">
        <v>269</v>
      </c>
      <c r="D24" s="106">
        <f>波及効果計算!D19</f>
        <v>0</v>
      </c>
      <c r="E24" s="107">
        <f>波及効果計算!F19</f>
        <v>0</v>
      </c>
      <c r="F24" s="108">
        <f>波及効果計算!N19</f>
        <v>0</v>
      </c>
      <c r="G24" s="109">
        <f>波及効果計算!Z19</f>
        <v>0</v>
      </c>
      <c r="H24" s="110">
        <f t="shared" si="0"/>
        <v>0</v>
      </c>
      <c r="I24" s="106">
        <f>波及効果計算!G19+波及効果計算!O19+波及効果計算!AA19</f>
        <v>0</v>
      </c>
      <c r="J24" s="111">
        <f>波及効果計算!AJ19</f>
        <v>0</v>
      </c>
      <c r="K24" s="112">
        <f>波及効果計算!AK19</f>
        <v>0</v>
      </c>
    </row>
    <row r="25" spans="2:11" ht="12.75" customHeight="1" x14ac:dyDescent="0.2">
      <c r="B25" s="225" t="s">
        <v>24</v>
      </c>
      <c r="C25" s="226" t="s">
        <v>271</v>
      </c>
      <c r="D25" s="92">
        <f>波及効果計算!D20</f>
        <v>0</v>
      </c>
      <c r="E25" s="93">
        <f>波及効果計算!F20</f>
        <v>0</v>
      </c>
      <c r="F25" s="94">
        <f>波及効果計算!N20</f>
        <v>0</v>
      </c>
      <c r="G25" s="95">
        <f>波及効果計算!Z20</f>
        <v>0</v>
      </c>
      <c r="H25" s="96">
        <f t="shared" si="0"/>
        <v>0</v>
      </c>
      <c r="I25" s="92">
        <f>波及効果計算!G20+波及効果計算!O20+波及効果計算!AA20</f>
        <v>0</v>
      </c>
      <c r="J25" s="97">
        <f>波及効果計算!AJ20</f>
        <v>0</v>
      </c>
      <c r="K25" s="98">
        <f>波及効果計算!AK20</f>
        <v>0</v>
      </c>
    </row>
    <row r="26" spans="2:11" ht="12.75" customHeight="1" x14ac:dyDescent="0.2">
      <c r="B26" s="225" t="s">
        <v>25</v>
      </c>
      <c r="C26" s="226" t="s">
        <v>625</v>
      </c>
      <c r="D26" s="92">
        <f>波及効果計算!D21</f>
        <v>0</v>
      </c>
      <c r="E26" s="93">
        <f>波及効果計算!F21</f>
        <v>0</v>
      </c>
      <c r="F26" s="94">
        <f>波及効果計算!N21</f>
        <v>0</v>
      </c>
      <c r="G26" s="95">
        <f>波及効果計算!Z21</f>
        <v>0</v>
      </c>
      <c r="H26" s="96">
        <f t="shared" si="0"/>
        <v>0</v>
      </c>
      <c r="I26" s="92">
        <f>波及効果計算!G21+波及効果計算!O21+波及効果計算!AA21</f>
        <v>0</v>
      </c>
      <c r="J26" s="97">
        <f>波及効果計算!AJ21</f>
        <v>0</v>
      </c>
      <c r="K26" s="98">
        <f>波及効果計算!AK21</f>
        <v>0</v>
      </c>
    </row>
    <row r="27" spans="2:11" ht="12.75" customHeight="1" x14ac:dyDescent="0.2">
      <c r="B27" s="225" t="s">
        <v>26</v>
      </c>
      <c r="C27" s="226" t="s">
        <v>626</v>
      </c>
      <c r="D27" s="92">
        <f>波及効果計算!D22</f>
        <v>0</v>
      </c>
      <c r="E27" s="93">
        <f>波及効果計算!F22</f>
        <v>0</v>
      </c>
      <c r="F27" s="94">
        <f>波及効果計算!N22</f>
        <v>0</v>
      </c>
      <c r="G27" s="95">
        <f>波及効果計算!Z22</f>
        <v>0</v>
      </c>
      <c r="H27" s="96">
        <f t="shared" si="0"/>
        <v>0</v>
      </c>
      <c r="I27" s="92">
        <f>波及効果計算!G22+波及効果計算!O22+波及効果計算!AA22</f>
        <v>0</v>
      </c>
      <c r="J27" s="97">
        <f>波及効果計算!AJ22</f>
        <v>0</v>
      </c>
      <c r="K27" s="98">
        <f>波及効果計算!AK22</f>
        <v>0</v>
      </c>
    </row>
    <row r="28" spans="2:11" ht="12.75" customHeight="1" x14ac:dyDescent="0.2">
      <c r="B28" s="227" t="s">
        <v>27</v>
      </c>
      <c r="C28" s="228" t="s">
        <v>288</v>
      </c>
      <c r="D28" s="99">
        <f>波及効果計算!D23</f>
        <v>0</v>
      </c>
      <c r="E28" s="100">
        <f>波及効果計算!F23</f>
        <v>0</v>
      </c>
      <c r="F28" s="101">
        <f>波及効果計算!N23</f>
        <v>0</v>
      </c>
      <c r="G28" s="102">
        <f>波及効果計算!Z23</f>
        <v>0</v>
      </c>
      <c r="H28" s="103">
        <f t="shared" si="0"/>
        <v>0</v>
      </c>
      <c r="I28" s="99">
        <f>波及効果計算!G23+波及効果計算!O23+波及効果計算!AA23</f>
        <v>0</v>
      </c>
      <c r="J28" s="104">
        <f>波及効果計算!AJ23</f>
        <v>0</v>
      </c>
      <c r="K28" s="105">
        <f>波及効果計算!AK23</f>
        <v>0</v>
      </c>
    </row>
    <row r="29" spans="2:11" ht="12.75" customHeight="1" x14ac:dyDescent="0.2">
      <c r="B29" s="225" t="s">
        <v>28</v>
      </c>
      <c r="C29" s="226" t="s">
        <v>290</v>
      </c>
      <c r="D29" s="92">
        <f>波及効果計算!D24</f>
        <v>0</v>
      </c>
      <c r="E29" s="93">
        <f>波及効果計算!F24</f>
        <v>0</v>
      </c>
      <c r="F29" s="94">
        <f>波及効果計算!N24</f>
        <v>0</v>
      </c>
      <c r="G29" s="95">
        <f>波及効果計算!Z24</f>
        <v>0</v>
      </c>
      <c r="H29" s="96">
        <f t="shared" si="0"/>
        <v>0</v>
      </c>
      <c r="I29" s="92">
        <f>波及効果計算!G24+波及効果計算!O24+波及効果計算!AA24</f>
        <v>0</v>
      </c>
      <c r="J29" s="97">
        <f>波及効果計算!AJ24</f>
        <v>0</v>
      </c>
      <c r="K29" s="98">
        <f>波及効果計算!AK24</f>
        <v>0</v>
      </c>
    </row>
    <row r="30" spans="2:11" ht="12.75" customHeight="1" x14ac:dyDescent="0.2">
      <c r="B30" s="225" t="s">
        <v>29</v>
      </c>
      <c r="C30" s="226" t="s">
        <v>293</v>
      </c>
      <c r="D30" s="92">
        <f>波及効果計算!D25</f>
        <v>0</v>
      </c>
      <c r="E30" s="93">
        <f>波及効果計算!F25</f>
        <v>0</v>
      </c>
      <c r="F30" s="94">
        <f>波及効果計算!N25</f>
        <v>0</v>
      </c>
      <c r="G30" s="95">
        <f>波及効果計算!Z25</f>
        <v>0</v>
      </c>
      <c r="H30" s="96">
        <f t="shared" si="0"/>
        <v>0</v>
      </c>
      <c r="I30" s="92">
        <f>波及効果計算!G25+波及効果計算!O25+波及効果計算!AA25</f>
        <v>0</v>
      </c>
      <c r="J30" s="97">
        <f>波及効果計算!AJ25</f>
        <v>0</v>
      </c>
      <c r="K30" s="98">
        <f>波及効果計算!AK25</f>
        <v>0</v>
      </c>
    </row>
    <row r="31" spans="2:11" ht="12.75" customHeight="1" x14ac:dyDescent="0.2">
      <c r="B31" s="225" t="s">
        <v>30</v>
      </c>
      <c r="C31" s="226" t="s">
        <v>296</v>
      </c>
      <c r="D31" s="92">
        <f>波及効果計算!D26</f>
        <v>0</v>
      </c>
      <c r="E31" s="93">
        <f>波及効果計算!F26</f>
        <v>0</v>
      </c>
      <c r="F31" s="94">
        <f>波及効果計算!N26</f>
        <v>0</v>
      </c>
      <c r="G31" s="95">
        <f>波及効果計算!Z26</f>
        <v>0</v>
      </c>
      <c r="H31" s="96">
        <f t="shared" si="0"/>
        <v>0</v>
      </c>
      <c r="I31" s="92">
        <f>波及効果計算!G26+波及効果計算!O26+波及効果計算!AA26</f>
        <v>0</v>
      </c>
      <c r="J31" s="97">
        <f>波及効果計算!AJ26</f>
        <v>0</v>
      </c>
      <c r="K31" s="98">
        <f>波及効果計算!AK26</f>
        <v>0</v>
      </c>
    </row>
    <row r="32" spans="2:11" ht="12.75" customHeight="1" x14ac:dyDescent="0.2">
      <c r="B32" s="225" t="s">
        <v>31</v>
      </c>
      <c r="C32" s="226" t="s">
        <v>298</v>
      </c>
      <c r="D32" s="92">
        <f>波及効果計算!D27</f>
        <v>0</v>
      </c>
      <c r="E32" s="93">
        <f>波及効果計算!F27</f>
        <v>0</v>
      </c>
      <c r="F32" s="94">
        <f>波及効果計算!N27</f>
        <v>0</v>
      </c>
      <c r="G32" s="95">
        <f>波及効果計算!Z27</f>
        <v>0</v>
      </c>
      <c r="H32" s="96">
        <f t="shared" si="0"/>
        <v>0</v>
      </c>
      <c r="I32" s="92">
        <f>波及効果計算!G27+波及効果計算!O27+波及効果計算!AA27</f>
        <v>0</v>
      </c>
      <c r="J32" s="97">
        <f>波及効果計算!AJ27</f>
        <v>0</v>
      </c>
      <c r="K32" s="98">
        <f>波及効果計算!AK27</f>
        <v>0</v>
      </c>
    </row>
    <row r="33" spans="2:11" ht="12.75" customHeight="1" x14ac:dyDescent="0.2">
      <c r="B33" s="225" t="s">
        <v>32</v>
      </c>
      <c r="C33" s="226" t="s">
        <v>627</v>
      </c>
      <c r="D33" s="92">
        <f>波及効果計算!D28</f>
        <v>0</v>
      </c>
      <c r="E33" s="93">
        <f>波及効果計算!F28</f>
        <v>0</v>
      </c>
      <c r="F33" s="94">
        <f>波及効果計算!N28</f>
        <v>0</v>
      </c>
      <c r="G33" s="95">
        <f>波及効果計算!Z28</f>
        <v>0</v>
      </c>
      <c r="H33" s="96">
        <f t="shared" si="0"/>
        <v>0</v>
      </c>
      <c r="I33" s="92">
        <f>波及効果計算!G28+波及効果計算!O28+波及効果計算!AA28</f>
        <v>0</v>
      </c>
      <c r="J33" s="97">
        <f>波及効果計算!AJ28</f>
        <v>0</v>
      </c>
      <c r="K33" s="98">
        <f>波及効果計算!AK28</f>
        <v>0</v>
      </c>
    </row>
    <row r="34" spans="2:11" ht="12.75" customHeight="1" x14ac:dyDescent="0.2">
      <c r="B34" s="229" t="s">
        <v>34</v>
      </c>
      <c r="C34" s="230" t="s">
        <v>807</v>
      </c>
      <c r="D34" s="106">
        <f>波及効果計算!D29</f>
        <v>0</v>
      </c>
      <c r="E34" s="107">
        <f>波及効果計算!F29</f>
        <v>0</v>
      </c>
      <c r="F34" s="108">
        <f>波及効果計算!N29</f>
        <v>0</v>
      </c>
      <c r="G34" s="109">
        <f>波及効果計算!Z29</f>
        <v>0</v>
      </c>
      <c r="H34" s="110">
        <f t="shared" si="0"/>
        <v>0</v>
      </c>
      <c r="I34" s="106">
        <f>波及効果計算!G29+波及効果計算!O29+波及効果計算!AA29</f>
        <v>0</v>
      </c>
      <c r="J34" s="111">
        <f>波及効果計算!AJ29</f>
        <v>0</v>
      </c>
      <c r="K34" s="112">
        <f>波及効果計算!AK29</f>
        <v>0</v>
      </c>
    </row>
    <row r="35" spans="2:11" ht="12.75" customHeight="1" x14ac:dyDescent="0.2">
      <c r="B35" s="225" t="s">
        <v>35</v>
      </c>
      <c r="C35" s="226" t="s">
        <v>949</v>
      </c>
      <c r="D35" s="92">
        <f>波及効果計算!D30</f>
        <v>0</v>
      </c>
      <c r="E35" s="93">
        <f>波及効果計算!F30</f>
        <v>0</v>
      </c>
      <c r="F35" s="94">
        <f>波及効果計算!N30</f>
        <v>0</v>
      </c>
      <c r="G35" s="95">
        <f>波及効果計算!Z30</f>
        <v>0</v>
      </c>
      <c r="H35" s="96">
        <f t="shared" si="0"/>
        <v>0</v>
      </c>
      <c r="I35" s="92">
        <f>波及効果計算!G30+波及効果計算!O30+波及効果計算!AA30</f>
        <v>0</v>
      </c>
      <c r="J35" s="97">
        <f>波及効果計算!AJ30</f>
        <v>0</v>
      </c>
      <c r="K35" s="98">
        <f>波及効果計算!AK30</f>
        <v>0</v>
      </c>
    </row>
    <row r="36" spans="2:11" ht="12.75" customHeight="1" x14ac:dyDescent="0.2">
      <c r="B36" s="225" t="s">
        <v>36</v>
      </c>
      <c r="C36" s="226" t="s">
        <v>307</v>
      </c>
      <c r="D36" s="92">
        <f>波及効果計算!D31</f>
        <v>0</v>
      </c>
      <c r="E36" s="93">
        <f>波及効果計算!F31</f>
        <v>0</v>
      </c>
      <c r="F36" s="94">
        <f>波及効果計算!N31</f>
        <v>0</v>
      </c>
      <c r="G36" s="95">
        <f>波及効果計算!Z31</f>
        <v>0</v>
      </c>
      <c r="H36" s="96">
        <f t="shared" si="0"/>
        <v>0</v>
      </c>
      <c r="I36" s="92">
        <f>波及効果計算!G31+波及効果計算!O31+波及効果計算!AA31</f>
        <v>0</v>
      </c>
      <c r="J36" s="97">
        <f>波及効果計算!AJ31</f>
        <v>0</v>
      </c>
      <c r="K36" s="98">
        <f>波及効果計算!AK31</f>
        <v>0</v>
      </c>
    </row>
    <row r="37" spans="2:11" ht="12.75" customHeight="1" x14ac:dyDescent="0.2">
      <c r="B37" s="225" t="s">
        <v>38</v>
      </c>
      <c r="C37" s="226" t="s">
        <v>309</v>
      </c>
      <c r="D37" s="92">
        <f>波及効果計算!D32</f>
        <v>0</v>
      </c>
      <c r="E37" s="93">
        <f>波及効果計算!F32</f>
        <v>0</v>
      </c>
      <c r="F37" s="94">
        <f>波及効果計算!N32</f>
        <v>0</v>
      </c>
      <c r="G37" s="95">
        <f>波及効果計算!Z32</f>
        <v>0</v>
      </c>
      <c r="H37" s="96">
        <f t="shared" si="0"/>
        <v>0</v>
      </c>
      <c r="I37" s="92">
        <f>波及効果計算!G32+波及効果計算!O32+波及効果計算!AA32</f>
        <v>0</v>
      </c>
      <c r="J37" s="97">
        <f>波及効果計算!AJ32</f>
        <v>0</v>
      </c>
      <c r="K37" s="98">
        <f>波及効果計算!AK32</f>
        <v>0</v>
      </c>
    </row>
    <row r="38" spans="2:11" ht="12.75" customHeight="1" x14ac:dyDescent="0.2">
      <c r="B38" s="227" t="s">
        <v>40</v>
      </c>
      <c r="C38" s="228" t="s">
        <v>310</v>
      </c>
      <c r="D38" s="99">
        <f>波及効果計算!D33</f>
        <v>0</v>
      </c>
      <c r="E38" s="100">
        <f>波及効果計算!F33</f>
        <v>0</v>
      </c>
      <c r="F38" s="101">
        <f>波及効果計算!N33</f>
        <v>0</v>
      </c>
      <c r="G38" s="102">
        <f>波及効果計算!Z33</f>
        <v>0</v>
      </c>
      <c r="H38" s="103">
        <f t="shared" si="0"/>
        <v>0</v>
      </c>
      <c r="I38" s="99">
        <f>波及効果計算!G33+波及効果計算!O33+波及効果計算!AA33</f>
        <v>0</v>
      </c>
      <c r="J38" s="104">
        <f>波及効果計算!AJ33</f>
        <v>0</v>
      </c>
      <c r="K38" s="105">
        <f>波及効果計算!AK33</f>
        <v>0</v>
      </c>
    </row>
    <row r="39" spans="2:11" ht="12.75" customHeight="1" x14ac:dyDescent="0.2">
      <c r="B39" s="225" t="s">
        <v>41</v>
      </c>
      <c r="C39" s="226" t="s">
        <v>628</v>
      </c>
      <c r="D39" s="92">
        <f>波及効果計算!D34</f>
        <v>0</v>
      </c>
      <c r="E39" s="93">
        <f>波及効果計算!F34</f>
        <v>0</v>
      </c>
      <c r="F39" s="94">
        <f>波及効果計算!N34</f>
        <v>0</v>
      </c>
      <c r="G39" s="95">
        <f>波及効果計算!Z34</f>
        <v>0</v>
      </c>
      <c r="H39" s="96">
        <f t="shared" si="0"/>
        <v>0</v>
      </c>
      <c r="I39" s="92">
        <f>波及効果計算!G34+波及効果計算!O34+波及効果計算!AA34</f>
        <v>0</v>
      </c>
      <c r="J39" s="97">
        <f>波及効果計算!AJ34</f>
        <v>0</v>
      </c>
      <c r="K39" s="98">
        <f>波及効果計算!AK34</f>
        <v>0</v>
      </c>
    </row>
    <row r="40" spans="2:11" ht="12.75" customHeight="1" x14ac:dyDescent="0.2">
      <c r="B40" s="225" t="s">
        <v>42</v>
      </c>
      <c r="C40" s="226" t="s">
        <v>317</v>
      </c>
      <c r="D40" s="92">
        <f>波及効果計算!D35</f>
        <v>0</v>
      </c>
      <c r="E40" s="93">
        <f>波及効果計算!F35</f>
        <v>0</v>
      </c>
      <c r="F40" s="94">
        <f>波及効果計算!N35</f>
        <v>0</v>
      </c>
      <c r="G40" s="95">
        <f>波及効果計算!Z35</f>
        <v>0</v>
      </c>
      <c r="H40" s="96">
        <f t="shared" si="0"/>
        <v>0</v>
      </c>
      <c r="I40" s="92">
        <f>波及効果計算!G35+波及効果計算!O35+波及効果計算!AA35</f>
        <v>0</v>
      </c>
      <c r="J40" s="97">
        <f>波及効果計算!AJ35</f>
        <v>0</v>
      </c>
      <c r="K40" s="98">
        <f>波及効果計算!AK35</f>
        <v>0</v>
      </c>
    </row>
    <row r="41" spans="2:11" ht="12.75" customHeight="1" x14ac:dyDescent="0.2">
      <c r="B41" s="225" t="s">
        <v>43</v>
      </c>
      <c r="C41" s="226" t="s">
        <v>320</v>
      </c>
      <c r="D41" s="92">
        <f>波及効果計算!D36</f>
        <v>0</v>
      </c>
      <c r="E41" s="93">
        <f>波及効果計算!F36</f>
        <v>0</v>
      </c>
      <c r="F41" s="94">
        <f>波及効果計算!N36</f>
        <v>0</v>
      </c>
      <c r="G41" s="95">
        <f>波及効果計算!Z36</f>
        <v>0</v>
      </c>
      <c r="H41" s="96">
        <f t="shared" si="0"/>
        <v>0</v>
      </c>
      <c r="I41" s="92">
        <f>波及効果計算!G36+波及効果計算!O36+波及効果計算!AA36</f>
        <v>0</v>
      </c>
      <c r="J41" s="97">
        <f>波及効果計算!AJ36</f>
        <v>0</v>
      </c>
      <c r="K41" s="98">
        <f>波及効果計算!AK36</f>
        <v>0</v>
      </c>
    </row>
    <row r="42" spans="2:11" ht="12.75" customHeight="1" x14ac:dyDescent="0.2">
      <c r="B42" s="225" t="s">
        <v>44</v>
      </c>
      <c r="C42" s="226" t="s">
        <v>322</v>
      </c>
      <c r="D42" s="92">
        <f>波及効果計算!D37</f>
        <v>0</v>
      </c>
      <c r="E42" s="93">
        <f>波及効果計算!F37</f>
        <v>0</v>
      </c>
      <c r="F42" s="94">
        <f>波及効果計算!N37</f>
        <v>0</v>
      </c>
      <c r="G42" s="95">
        <f>波及効果計算!Z37</f>
        <v>0</v>
      </c>
      <c r="H42" s="96">
        <f t="shared" si="0"/>
        <v>0</v>
      </c>
      <c r="I42" s="92">
        <f>波及効果計算!G37+波及効果計算!O37+波及効果計算!AA37</f>
        <v>0</v>
      </c>
      <c r="J42" s="97">
        <f>波及効果計算!AJ37</f>
        <v>0</v>
      </c>
      <c r="K42" s="98">
        <f>波及効果計算!AK37</f>
        <v>0</v>
      </c>
    </row>
    <row r="43" spans="2:11" ht="12.75" customHeight="1" x14ac:dyDescent="0.2">
      <c r="B43" s="225" t="s">
        <v>45</v>
      </c>
      <c r="C43" s="226" t="s">
        <v>324</v>
      </c>
      <c r="D43" s="92">
        <f>波及効果計算!D38</f>
        <v>0</v>
      </c>
      <c r="E43" s="93">
        <f>波及効果計算!F38</f>
        <v>0</v>
      </c>
      <c r="F43" s="94">
        <f>波及効果計算!N38</f>
        <v>0</v>
      </c>
      <c r="G43" s="95">
        <f>波及効果計算!Z38</f>
        <v>0</v>
      </c>
      <c r="H43" s="96">
        <f t="shared" si="0"/>
        <v>0</v>
      </c>
      <c r="I43" s="92">
        <f>波及効果計算!G38+波及効果計算!O38+波及効果計算!AA38</f>
        <v>0</v>
      </c>
      <c r="J43" s="97">
        <f>波及効果計算!AJ38</f>
        <v>0</v>
      </c>
      <c r="K43" s="98">
        <f>波及効果計算!AK38</f>
        <v>0</v>
      </c>
    </row>
    <row r="44" spans="2:11" ht="12.75" customHeight="1" x14ac:dyDescent="0.2">
      <c r="B44" s="229" t="s">
        <v>46</v>
      </c>
      <c r="C44" s="230" t="s">
        <v>808</v>
      </c>
      <c r="D44" s="106">
        <f>波及効果計算!D39</f>
        <v>0</v>
      </c>
      <c r="E44" s="107">
        <f>波及効果計算!F39</f>
        <v>0</v>
      </c>
      <c r="F44" s="108">
        <f>波及効果計算!N39</f>
        <v>0</v>
      </c>
      <c r="G44" s="109">
        <f>波及効果計算!Z39</f>
        <v>0</v>
      </c>
      <c r="H44" s="110">
        <f t="shared" si="0"/>
        <v>0</v>
      </c>
      <c r="I44" s="106">
        <f>波及効果計算!G39+波及効果計算!O39+波及効果計算!AA39</f>
        <v>0</v>
      </c>
      <c r="J44" s="111">
        <f>波及効果計算!AJ39</f>
        <v>0</v>
      </c>
      <c r="K44" s="112">
        <f>波及効果計算!AK39</f>
        <v>0</v>
      </c>
    </row>
    <row r="45" spans="2:11" ht="12.75" customHeight="1" x14ac:dyDescent="0.2">
      <c r="B45" s="225" t="s">
        <v>47</v>
      </c>
      <c r="C45" s="226" t="s">
        <v>328</v>
      </c>
      <c r="D45" s="92">
        <f>波及効果計算!D40</f>
        <v>0</v>
      </c>
      <c r="E45" s="93">
        <f>波及効果計算!F40</f>
        <v>0</v>
      </c>
      <c r="F45" s="94">
        <f>波及効果計算!N40</f>
        <v>0</v>
      </c>
      <c r="G45" s="95">
        <f>波及効果計算!Z40</f>
        <v>0</v>
      </c>
      <c r="H45" s="96">
        <f t="shared" si="0"/>
        <v>0</v>
      </c>
      <c r="I45" s="92">
        <f>波及効果計算!G40+波及効果計算!O40+波及効果計算!AA40</f>
        <v>0</v>
      </c>
      <c r="J45" s="97">
        <f>波及効果計算!AJ40</f>
        <v>0</v>
      </c>
      <c r="K45" s="98">
        <f>波及効果計算!AK40</f>
        <v>0</v>
      </c>
    </row>
    <row r="46" spans="2:11" ht="12.75" customHeight="1" x14ac:dyDescent="0.2">
      <c r="B46" s="225" t="s">
        <v>48</v>
      </c>
      <c r="C46" s="226" t="s">
        <v>330</v>
      </c>
      <c r="D46" s="92">
        <f>波及効果計算!D41</f>
        <v>0</v>
      </c>
      <c r="E46" s="93">
        <f>波及効果計算!F41</f>
        <v>0</v>
      </c>
      <c r="F46" s="94">
        <f>波及効果計算!N41</f>
        <v>0</v>
      </c>
      <c r="G46" s="95">
        <f>波及効果計算!Z41</f>
        <v>0</v>
      </c>
      <c r="H46" s="96">
        <f t="shared" si="0"/>
        <v>0</v>
      </c>
      <c r="I46" s="92">
        <f>波及効果計算!G41+波及効果計算!O41+波及効果計算!AA41</f>
        <v>0</v>
      </c>
      <c r="J46" s="97">
        <f>波及効果計算!AJ41</f>
        <v>0</v>
      </c>
      <c r="K46" s="98">
        <f>波及効果計算!AK41</f>
        <v>0</v>
      </c>
    </row>
    <row r="47" spans="2:11" ht="12.75" customHeight="1" x14ac:dyDescent="0.2">
      <c r="B47" s="225" t="s">
        <v>49</v>
      </c>
      <c r="C47" s="226" t="s">
        <v>332</v>
      </c>
      <c r="D47" s="92">
        <f>波及効果計算!D42</f>
        <v>0</v>
      </c>
      <c r="E47" s="93">
        <f>波及効果計算!F42</f>
        <v>0</v>
      </c>
      <c r="F47" s="94">
        <f>波及効果計算!N42</f>
        <v>0</v>
      </c>
      <c r="G47" s="95">
        <f>波及効果計算!Z42</f>
        <v>0</v>
      </c>
      <c r="H47" s="96">
        <f t="shared" si="0"/>
        <v>0</v>
      </c>
      <c r="I47" s="92">
        <f>波及効果計算!G42+波及効果計算!O42+波及効果計算!AA42</f>
        <v>0</v>
      </c>
      <c r="J47" s="97">
        <f>波及効果計算!AJ42</f>
        <v>0</v>
      </c>
      <c r="K47" s="98">
        <f>波及効果計算!AK42</f>
        <v>0</v>
      </c>
    </row>
    <row r="48" spans="2:11" ht="12.75" customHeight="1" x14ac:dyDescent="0.2">
      <c r="B48" s="227" t="s">
        <v>51</v>
      </c>
      <c r="C48" s="228" t="s">
        <v>334</v>
      </c>
      <c r="D48" s="99">
        <f>波及効果計算!D43</f>
        <v>0</v>
      </c>
      <c r="E48" s="100">
        <f>波及効果計算!F43</f>
        <v>0</v>
      </c>
      <c r="F48" s="101">
        <f>波及効果計算!N43</f>
        <v>0</v>
      </c>
      <c r="G48" s="102">
        <f>波及効果計算!Z43</f>
        <v>0</v>
      </c>
      <c r="H48" s="103">
        <f t="shared" si="0"/>
        <v>0</v>
      </c>
      <c r="I48" s="99">
        <f>波及効果計算!G43+波及効果計算!O43+波及効果計算!AA43</f>
        <v>0</v>
      </c>
      <c r="J48" s="104">
        <f>波及効果計算!AJ43</f>
        <v>0</v>
      </c>
      <c r="K48" s="105">
        <f>波及効果計算!AK43</f>
        <v>0</v>
      </c>
    </row>
    <row r="49" spans="2:11" ht="12.75" customHeight="1" x14ac:dyDescent="0.2">
      <c r="B49" s="225" t="s">
        <v>52</v>
      </c>
      <c r="C49" s="226" t="s">
        <v>336</v>
      </c>
      <c r="D49" s="92">
        <f>波及効果計算!D44</f>
        <v>0</v>
      </c>
      <c r="E49" s="93">
        <f>波及効果計算!F44</f>
        <v>0</v>
      </c>
      <c r="F49" s="94">
        <f>波及効果計算!N44</f>
        <v>0</v>
      </c>
      <c r="G49" s="95">
        <f>波及効果計算!Z44</f>
        <v>0</v>
      </c>
      <c r="H49" s="96">
        <f t="shared" si="0"/>
        <v>0</v>
      </c>
      <c r="I49" s="92">
        <f>波及効果計算!G44+波及効果計算!O44+波及効果計算!AA44</f>
        <v>0</v>
      </c>
      <c r="J49" s="97">
        <f>波及効果計算!AJ44</f>
        <v>0</v>
      </c>
      <c r="K49" s="98">
        <f>波及効果計算!AK44</f>
        <v>0</v>
      </c>
    </row>
    <row r="50" spans="2:11" ht="12.75" customHeight="1" x14ac:dyDescent="0.2">
      <c r="B50" s="225" t="s">
        <v>53</v>
      </c>
      <c r="C50" s="226" t="s">
        <v>339</v>
      </c>
      <c r="D50" s="92">
        <f>波及効果計算!D45</f>
        <v>0</v>
      </c>
      <c r="E50" s="93">
        <f>波及効果計算!F45</f>
        <v>0</v>
      </c>
      <c r="F50" s="94">
        <f>波及効果計算!N45</f>
        <v>0</v>
      </c>
      <c r="G50" s="95">
        <f>波及効果計算!Z45</f>
        <v>0</v>
      </c>
      <c r="H50" s="96">
        <f t="shared" si="0"/>
        <v>0</v>
      </c>
      <c r="I50" s="92">
        <f>波及効果計算!G45+波及効果計算!O45+波及効果計算!AA45</f>
        <v>0</v>
      </c>
      <c r="J50" s="97">
        <f>波及効果計算!AJ45</f>
        <v>0</v>
      </c>
      <c r="K50" s="98">
        <f>波及効果計算!AK45</f>
        <v>0</v>
      </c>
    </row>
    <row r="51" spans="2:11" ht="12.75" customHeight="1" x14ac:dyDescent="0.2">
      <c r="B51" s="225" t="s">
        <v>100</v>
      </c>
      <c r="C51" s="226" t="s">
        <v>809</v>
      </c>
      <c r="D51" s="92">
        <f>波及効果計算!D46</f>
        <v>0</v>
      </c>
      <c r="E51" s="93">
        <f>波及効果計算!F46</f>
        <v>0</v>
      </c>
      <c r="F51" s="94">
        <f>波及効果計算!N46</f>
        <v>0</v>
      </c>
      <c r="G51" s="95">
        <f>波及効果計算!Z46</f>
        <v>0</v>
      </c>
      <c r="H51" s="96">
        <f t="shared" si="0"/>
        <v>0</v>
      </c>
      <c r="I51" s="92">
        <f>波及効果計算!G46+波及効果計算!O46+波及効果計算!AA46</f>
        <v>0</v>
      </c>
      <c r="J51" s="97">
        <f>波及効果計算!AJ46</f>
        <v>0</v>
      </c>
      <c r="K51" s="98">
        <f>波及効果計算!AK46</f>
        <v>0</v>
      </c>
    </row>
    <row r="52" spans="2:11" ht="12.75" customHeight="1" x14ac:dyDescent="0.2">
      <c r="B52" s="225" t="s">
        <v>101</v>
      </c>
      <c r="C52" s="226" t="s">
        <v>345</v>
      </c>
      <c r="D52" s="92">
        <f>波及効果計算!D47</f>
        <v>0</v>
      </c>
      <c r="E52" s="93">
        <f>波及効果計算!F47</f>
        <v>0</v>
      </c>
      <c r="F52" s="94">
        <f>波及効果計算!N47</f>
        <v>0</v>
      </c>
      <c r="G52" s="95">
        <f>波及効果計算!Z47</f>
        <v>0</v>
      </c>
      <c r="H52" s="96">
        <f t="shared" si="0"/>
        <v>0</v>
      </c>
      <c r="I52" s="92">
        <f>波及効果計算!G47+波及効果計算!O47+波及効果計算!AA47</f>
        <v>0</v>
      </c>
      <c r="J52" s="97">
        <f>波及効果計算!AJ47</f>
        <v>0</v>
      </c>
      <c r="K52" s="98">
        <f>波及効果計算!AK47</f>
        <v>0</v>
      </c>
    </row>
    <row r="53" spans="2:11" ht="12.75" customHeight="1" x14ac:dyDescent="0.2">
      <c r="B53" s="225" t="s">
        <v>102</v>
      </c>
      <c r="C53" s="226" t="s">
        <v>347</v>
      </c>
      <c r="D53" s="92">
        <f>波及効果計算!D48</f>
        <v>0</v>
      </c>
      <c r="E53" s="93">
        <f>波及効果計算!F48</f>
        <v>0</v>
      </c>
      <c r="F53" s="94">
        <f>波及効果計算!N48</f>
        <v>0</v>
      </c>
      <c r="G53" s="95">
        <f>波及効果計算!Z48</f>
        <v>0</v>
      </c>
      <c r="H53" s="96">
        <f t="shared" si="0"/>
        <v>0</v>
      </c>
      <c r="I53" s="92">
        <f>波及効果計算!G48+波及効果計算!O48+波及効果計算!AA48</f>
        <v>0</v>
      </c>
      <c r="J53" s="97">
        <f>波及効果計算!AJ48</f>
        <v>0</v>
      </c>
      <c r="K53" s="98">
        <f>波及効果計算!AK48</f>
        <v>0</v>
      </c>
    </row>
    <row r="54" spans="2:11" ht="12.75" customHeight="1" x14ac:dyDescent="0.2">
      <c r="B54" s="229" t="s">
        <v>103</v>
      </c>
      <c r="C54" s="230" t="s">
        <v>351</v>
      </c>
      <c r="D54" s="106">
        <f>波及効果計算!D49</f>
        <v>0</v>
      </c>
      <c r="E54" s="107">
        <f>波及効果計算!F49</f>
        <v>0</v>
      </c>
      <c r="F54" s="108">
        <f>波及効果計算!N49</f>
        <v>0</v>
      </c>
      <c r="G54" s="109">
        <f>波及効果計算!Z49</f>
        <v>0</v>
      </c>
      <c r="H54" s="110">
        <f t="shared" si="0"/>
        <v>0</v>
      </c>
      <c r="I54" s="106">
        <f>波及効果計算!G49+波及効果計算!O49+波及効果計算!AA49</f>
        <v>0</v>
      </c>
      <c r="J54" s="111">
        <f>波及効果計算!AJ49</f>
        <v>0</v>
      </c>
      <c r="K54" s="112">
        <f>波及効果計算!AK49</f>
        <v>0</v>
      </c>
    </row>
    <row r="55" spans="2:11" ht="12.75" customHeight="1" x14ac:dyDescent="0.2">
      <c r="B55" s="225" t="s">
        <v>104</v>
      </c>
      <c r="C55" s="226" t="s">
        <v>810</v>
      </c>
      <c r="D55" s="92">
        <f>波及効果計算!D50</f>
        <v>0</v>
      </c>
      <c r="E55" s="93">
        <f>波及効果計算!F50</f>
        <v>0</v>
      </c>
      <c r="F55" s="94">
        <f>波及効果計算!N50</f>
        <v>0</v>
      </c>
      <c r="G55" s="95">
        <f>波及効果計算!Z50</f>
        <v>0</v>
      </c>
      <c r="H55" s="96">
        <f t="shared" si="0"/>
        <v>0</v>
      </c>
      <c r="I55" s="92">
        <f>波及効果計算!G50+波及効果計算!O50+波及効果計算!AA50</f>
        <v>0</v>
      </c>
      <c r="J55" s="97">
        <f>波及効果計算!AJ50</f>
        <v>0</v>
      </c>
      <c r="K55" s="98">
        <f>波及効果計算!AK50</f>
        <v>0</v>
      </c>
    </row>
    <row r="56" spans="2:11" ht="12.75" customHeight="1" x14ac:dyDescent="0.2">
      <c r="B56" s="225" t="s">
        <v>105</v>
      </c>
      <c r="C56" s="226" t="s">
        <v>358</v>
      </c>
      <c r="D56" s="92">
        <f>波及効果計算!D51</f>
        <v>0</v>
      </c>
      <c r="E56" s="93">
        <f>波及効果計算!F51</f>
        <v>0</v>
      </c>
      <c r="F56" s="94">
        <f>波及効果計算!N51</f>
        <v>0</v>
      </c>
      <c r="G56" s="95">
        <f>波及効果計算!Z51</f>
        <v>0</v>
      </c>
      <c r="H56" s="96">
        <f t="shared" si="0"/>
        <v>0</v>
      </c>
      <c r="I56" s="92">
        <f>波及効果計算!G51+波及効果計算!O51+波及効果計算!AA51</f>
        <v>0</v>
      </c>
      <c r="J56" s="97">
        <f>波及効果計算!AJ51</f>
        <v>0</v>
      </c>
      <c r="K56" s="98">
        <f>波及効果計算!AK51</f>
        <v>0</v>
      </c>
    </row>
    <row r="57" spans="2:11" ht="12.75" customHeight="1" x14ac:dyDescent="0.2">
      <c r="B57" s="225" t="s">
        <v>106</v>
      </c>
      <c r="C57" s="226" t="s">
        <v>629</v>
      </c>
      <c r="D57" s="92">
        <f>波及効果計算!D52</f>
        <v>0</v>
      </c>
      <c r="E57" s="93">
        <f>波及効果計算!F52</f>
        <v>0</v>
      </c>
      <c r="F57" s="94">
        <f>波及効果計算!N52</f>
        <v>0</v>
      </c>
      <c r="G57" s="95">
        <f>波及効果計算!Z52</f>
        <v>0</v>
      </c>
      <c r="H57" s="96">
        <f t="shared" si="0"/>
        <v>0</v>
      </c>
      <c r="I57" s="92">
        <f>波及効果計算!G52+波及効果計算!O52+波及効果計算!AA52</f>
        <v>0</v>
      </c>
      <c r="J57" s="97">
        <f>波及効果計算!AJ52</f>
        <v>0</v>
      </c>
      <c r="K57" s="98">
        <f>波及効果計算!AK52</f>
        <v>0</v>
      </c>
    </row>
    <row r="58" spans="2:11" ht="12.75" customHeight="1" x14ac:dyDescent="0.2">
      <c r="B58" s="227" t="s">
        <v>107</v>
      </c>
      <c r="C58" s="228" t="s">
        <v>630</v>
      </c>
      <c r="D58" s="99">
        <f>波及効果計算!D53</f>
        <v>0</v>
      </c>
      <c r="E58" s="100">
        <f>波及効果計算!F53</f>
        <v>0</v>
      </c>
      <c r="F58" s="101">
        <f>波及効果計算!N53</f>
        <v>0</v>
      </c>
      <c r="G58" s="102">
        <f>波及効果計算!Z53</f>
        <v>0</v>
      </c>
      <c r="H58" s="103">
        <f t="shared" si="0"/>
        <v>0</v>
      </c>
      <c r="I58" s="99">
        <f>波及効果計算!G53+波及効果計算!O53+波及効果計算!AA53</f>
        <v>0</v>
      </c>
      <c r="J58" s="104">
        <f>波及効果計算!AJ53</f>
        <v>0</v>
      </c>
      <c r="K58" s="105">
        <f>波及効果計算!AK53</f>
        <v>0</v>
      </c>
    </row>
    <row r="59" spans="2:11" ht="12.75" customHeight="1" x14ac:dyDescent="0.2">
      <c r="B59" s="229" t="s">
        <v>108</v>
      </c>
      <c r="C59" s="230" t="s">
        <v>631</v>
      </c>
      <c r="D59" s="106">
        <f>波及効果計算!D54</f>
        <v>0</v>
      </c>
      <c r="E59" s="107">
        <f>波及効果計算!F54</f>
        <v>0</v>
      </c>
      <c r="F59" s="108">
        <f>波及効果計算!N54</f>
        <v>0</v>
      </c>
      <c r="G59" s="109">
        <f>波及効果計算!Z54</f>
        <v>0</v>
      </c>
      <c r="H59" s="110">
        <f t="shared" si="0"/>
        <v>0</v>
      </c>
      <c r="I59" s="106">
        <f>波及効果計算!G54+波及効果計算!O54+波及効果計算!AA54</f>
        <v>0</v>
      </c>
      <c r="J59" s="111">
        <f>波及効果計算!AJ54</f>
        <v>0</v>
      </c>
      <c r="K59" s="112">
        <f>波及効果計算!AK54</f>
        <v>0</v>
      </c>
    </row>
    <row r="60" spans="2:11" ht="12.75" customHeight="1" x14ac:dyDescent="0.2">
      <c r="B60" s="225" t="s">
        <v>109</v>
      </c>
      <c r="C60" s="226" t="s">
        <v>632</v>
      </c>
      <c r="D60" s="92">
        <f>波及効果計算!D55</f>
        <v>0</v>
      </c>
      <c r="E60" s="93">
        <f>波及効果計算!F55</f>
        <v>0</v>
      </c>
      <c r="F60" s="94">
        <f>波及効果計算!N55</f>
        <v>0</v>
      </c>
      <c r="G60" s="95">
        <f>波及効果計算!Z55</f>
        <v>0</v>
      </c>
      <c r="H60" s="96">
        <f t="shared" si="0"/>
        <v>0</v>
      </c>
      <c r="I60" s="92">
        <f>波及効果計算!G55+波及効果計算!O55+波及効果計算!AA55</f>
        <v>0</v>
      </c>
      <c r="J60" s="97">
        <f>波及効果計算!AJ55</f>
        <v>0</v>
      </c>
      <c r="K60" s="98">
        <f>波及効果計算!AK55</f>
        <v>0</v>
      </c>
    </row>
    <row r="61" spans="2:11" ht="12.75" customHeight="1" x14ac:dyDescent="0.2">
      <c r="B61" s="225" t="s">
        <v>110</v>
      </c>
      <c r="C61" s="226" t="s">
        <v>633</v>
      </c>
      <c r="D61" s="92">
        <f>波及効果計算!D56</f>
        <v>0</v>
      </c>
      <c r="E61" s="93">
        <f>波及効果計算!F56</f>
        <v>0</v>
      </c>
      <c r="F61" s="94">
        <f>波及効果計算!N56</f>
        <v>0</v>
      </c>
      <c r="G61" s="95">
        <f>波及効果計算!Z56</f>
        <v>0</v>
      </c>
      <c r="H61" s="96">
        <f t="shared" si="0"/>
        <v>0</v>
      </c>
      <c r="I61" s="92">
        <f>波及効果計算!G56+波及効果計算!O56+波及効果計算!AA56</f>
        <v>0</v>
      </c>
      <c r="J61" s="97">
        <f>波及効果計算!AJ56</f>
        <v>0</v>
      </c>
      <c r="K61" s="98">
        <f>波及効果計算!AK56</f>
        <v>0</v>
      </c>
    </row>
    <row r="62" spans="2:11" ht="12.75" customHeight="1" x14ac:dyDescent="0.2">
      <c r="B62" s="225" t="s">
        <v>466</v>
      </c>
      <c r="C62" s="226" t="s">
        <v>634</v>
      </c>
      <c r="D62" s="92">
        <f>波及効果計算!D57</f>
        <v>0</v>
      </c>
      <c r="E62" s="93">
        <f>波及効果計算!F57</f>
        <v>0</v>
      </c>
      <c r="F62" s="94">
        <f>波及効果計算!N57</f>
        <v>0</v>
      </c>
      <c r="G62" s="95">
        <f>波及効果計算!Z57</f>
        <v>0</v>
      </c>
      <c r="H62" s="96">
        <f t="shared" si="0"/>
        <v>0</v>
      </c>
      <c r="I62" s="92">
        <f>波及効果計算!G57+波及効果計算!O57+波及効果計算!AA57</f>
        <v>0</v>
      </c>
      <c r="J62" s="97">
        <f>波及効果計算!AJ57</f>
        <v>0</v>
      </c>
      <c r="K62" s="98">
        <f>波及効果計算!AK57</f>
        <v>0</v>
      </c>
    </row>
    <row r="63" spans="2:11" ht="12.75" customHeight="1" x14ac:dyDescent="0.2">
      <c r="B63" s="227" t="s">
        <v>467</v>
      </c>
      <c r="C63" s="228" t="s">
        <v>635</v>
      </c>
      <c r="D63" s="99">
        <f>波及効果計算!D58</f>
        <v>0</v>
      </c>
      <c r="E63" s="100">
        <f>波及効果計算!F58</f>
        <v>0</v>
      </c>
      <c r="F63" s="101">
        <f>波及効果計算!N58</f>
        <v>0</v>
      </c>
      <c r="G63" s="102">
        <f>波及効果計算!Z58</f>
        <v>0</v>
      </c>
      <c r="H63" s="103">
        <f t="shared" si="0"/>
        <v>0</v>
      </c>
      <c r="I63" s="99">
        <f>波及効果計算!G58+波及効果計算!O58+波及効果計算!AA58</f>
        <v>0</v>
      </c>
      <c r="J63" s="104">
        <f>波及効果計算!AJ58</f>
        <v>0</v>
      </c>
      <c r="K63" s="105">
        <f>波及効果計算!AK58</f>
        <v>0</v>
      </c>
    </row>
    <row r="64" spans="2:11" ht="12.75" customHeight="1" x14ac:dyDescent="0.2">
      <c r="B64" s="225" t="s">
        <v>111</v>
      </c>
      <c r="C64" s="226" t="s">
        <v>636</v>
      </c>
      <c r="D64" s="92">
        <f>波及効果計算!D59</f>
        <v>0</v>
      </c>
      <c r="E64" s="93">
        <f>波及効果計算!F59</f>
        <v>0</v>
      </c>
      <c r="F64" s="94">
        <f>波及効果計算!N59</f>
        <v>0</v>
      </c>
      <c r="G64" s="95">
        <f>波及効果計算!Z59</f>
        <v>0</v>
      </c>
      <c r="H64" s="96">
        <f t="shared" si="0"/>
        <v>0</v>
      </c>
      <c r="I64" s="92">
        <f>波及効果計算!G59+波及効果計算!O59+波及効果計算!AA59</f>
        <v>0</v>
      </c>
      <c r="J64" s="97">
        <f>波及効果計算!AJ59</f>
        <v>0</v>
      </c>
      <c r="K64" s="98">
        <f>波及効果計算!AK59</f>
        <v>0</v>
      </c>
    </row>
    <row r="65" spans="2:11" ht="12.75" customHeight="1" x14ac:dyDescent="0.2">
      <c r="B65" s="225" t="s">
        <v>468</v>
      </c>
      <c r="C65" s="226" t="s">
        <v>637</v>
      </c>
      <c r="D65" s="92">
        <f>波及効果計算!D60</f>
        <v>0</v>
      </c>
      <c r="E65" s="93">
        <f>波及効果計算!F60</f>
        <v>0</v>
      </c>
      <c r="F65" s="94">
        <f>波及効果計算!N60</f>
        <v>0</v>
      </c>
      <c r="G65" s="95">
        <f>波及効果計算!Z60</f>
        <v>0</v>
      </c>
      <c r="H65" s="96">
        <f t="shared" si="0"/>
        <v>0</v>
      </c>
      <c r="I65" s="92">
        <f>波及効果計算!G60+波及効果計算!O60+波及効果計算!AA60</f>
        <v>0</v>
      </c>
      <c r="J65" s="97">
        <f>波及効果計算!AJ60</f>
        <v>0</v>
      </c>
      <c r="K65" s="98">
        <f>波及効果計算!AK60</f>
        <v>0</v>
      </c>
    </row>
    <row r="66" spans="2:11" ht="12.75" customHeight="1" x14ac:dyDescent="0.2">
      <c r="B66" s="225" t="s">
        <v>112</v>
      </c>
      <c r="C66" s="226" t="s">
        <v>950</v>
      </c>
      <c r="D66" s="92">
        <f>波及効果計算!D61</f>
        <v>0</v>
      </c>
      <c r="E66" s="93">
        <f>波及効果計算!F61</f>
        <v>0</v>
      </c>
      <c r="F66" s="94">
        <f>波及効果計算!N61</f>
        <v>0</v>
      </c>
      <c r="G66" s="95">
        <f>波及効果計算!Z61</f>
        <v>0</v>
      </c>
      <c r="H66" s="96">
        <f t="shared" si="0"/>
        <v>0</v>
      </c>
      <c r="I66" s="92">
        <f>波及効果計算!G61+波及効果計算!O61+波及効果計算!AA61</f>
        <v>0</v>
      </c>
      <c r="J66" s="97">
        <f>波及効果計算!AJ61</f>
        <v>0</v>
      </c>
      <c r="K66" s="98">
        <f>波及効果計算!AK61</f>
        <v>0</v>
      </c>
    </row>
    <row r="67" spans="2:11" ht="12.75" customHeight="1" x14ac:dyDescent="0.2">
      <c r="B67" s="225" t="s">
        <v>469</v>
      </c>
      <c r="C67" s="226" t="s">
        <v>638</v>
      </c>
      <c r="D67" s="92">
        <f>波及効果計算!D62</f>
        <v>0</v>
      </c>
      <c r="E67" s="93">
        <f>波及効果計算!F62</f>
        <v>0</v>
      </c>
      <c r="F67" s="94">
        <f>波及効果計算!N62</f>
        <v>0</v>
      </c>
      <c r="G67" s="95">
        <f>波及効果計算!Z62</f>
        <v>0</v>
      </c>
      <c r="H67" s="96">
        <f t="shared" si="0"/>
        <v>0</v>
      </c>
      <c r="I67" s="92">
        <f>波及効果計算!G62+波及効果計算!O62+波及効果計算!AA62</f>
        <v>0</v>
      </c>
      <c r="J67" s="97">
        <f>波及効果計算!AJ62</f>
        <v>0</v>
      </c>
      <c r="K67" s="98">
        <f>波及効果計算!AK62</f>
        <v>0</v>
      </c>
    </row>
    <row r="68" spans="2:11" ht="12.75" customHeight="1" x14ac:dyDescent="0.2">
      <c r="B68" s="225" t="s">
        <v>113</v>
      </c>
      <c r="C68" s="226" t="s">
        <v>376</v>
      </c>
      <c r="D68" s="92">
        <f>波及効果計算!D63</f>
        <v>0</v>
      </c>
      <c r="E68" s="93">
        <f>波及効果計算!F63</f>
        <v>0</v>
      </c>
      <c r="F68" s="94">
        <f>波及効果計算!N63</f>
        <v>0</v>
      </c>
      <c r="G68" s="95">
        <f>波及効果計算!Z63</f>
        <v>0</v>
      </c>
      <c r="H68" s="96">
        <f t="shared" si="0"/>
        <v>0</v>
      </c>
      <c r="I68" s="92">
        <f>波及効果計算!G63+波及効果計算!O63+波及効果計算!AA63</f>
        <v>0</v>
      </c>
      <c r="J68" s="97">
        <f>波及効果計算!AJ63</f>
        <v>0</v>
      </c>
      <c r="K68" s="98">
        <f>波及効果計算!AK63</f>
        <v>0</v>
      </c>
    </row>
    <row r="69" spans="2:11" ht="12.75" customHeight="1" x14ac:dyDescent="0.2">
      <c r="B69" s="229" t="s">
        <v>470</v>
      </c>
      <c r="C69" s="230" t="s">
        <v>639</v>
      </c>
      <c r="D69" s="106">
        <f>波及効果計算!D64</f>
        <v>0</v>
      </c>
      <c r="E69" s="107">
        <f>波及効果計算!F64</f>
        <v>0</v>
      </c>
      <c r="F69" s="108">
        <f>波及効果計算!N64</f>
        <v>0</v>
      </c>
      <c r="G69" s="109">
        <f>波及効果計算!Z64</f>
        <v>0</v>
      </c>
      <c r="H69" s="110">
        <f t="shared" si="0"/>
        <v>0</v>
      </c>
      <c r="I69" s="106">
        <f>波及効果計算!G64+波及効果計算!O64+波及効果計算!AA64</f>
        <v>0</v>
      </c>
      <c r="J69" s="111">
        <f>波及効果計算!AJ64</f>
        <v>0</v>
      </c>
      <c r="K69" s="112">
        <f>波及効果計算!AK64</f>
        <v>0</v>
      </c>
    </row>
    <row r="70" spans="2:11" ht="12.75" customHeight="1" x14ac:dyDescent="0.2">
      <c r="B70" s="225" t="s">
        <v>114</v>
      </c>
      <c r="C70" s="226" t="s">
        <v>514</v>
      </c>
      <c r="D70" s="92">
        <f>波及効果計算!D65</f>
        <v>0</v>
      </c>
      <c r="E70" s="93">
        <f>波及効果計算!F65</f>
        <v>0</v>
      </c>
      <c r="F70" s="94">
        <f>波及効果計算!N65</f>
        <v>0</v>
      </c>
      <c r="G70" s="95">
        <f>波及効果計算!Z65</f>
        <v>0</v>
      </c>
      <c r="H70" s="96">
        <f t="shared" si="0"/>
        <v>0</v>
      </c>
      <c r="I70" s="92">
        <f>波及効果計算!G65+波及効果計算!O65+波及効果計算!AA65</f>
        <v>0</v>
      </c>
      <c r="J70" s="97">
        <f>波及効果計算!AJ65</f>
        <v>0</v>
      </c>
      <c r="K70" s="98">
        <f>波及効果計算!AK65</f>
        <v>0</v>
      </c>
    </row>
    <row r="71" spans="2:11" ht="12.75" customHeight="1" x14ac:dyDescent="0.2">
      <c r="B71" s="225" t="s">
        <v>471</v>
      </c>
      <c r="C71" s="226" t="s">
        <v>379</v>
      </c>
      <c r="D71" s="92">
        <f>波及効果計算!D66</f>
        <v>0</v>
      </c>
      <c r="E71" s="93">
        <f>波及効果計算!F66</f>
        <v>0</v>
      </c>
      <c r="F71" s="94">
        <f>波及効果計算!N66</f>
        <v>0</v>
      </c>
      <c r="G71" s="95">
        <f>波及効果計算!Z66</f>
        <v>0</v>
      </c>
      <c r="H71" s="96">
        <f t="shared" si="0"/>
        <v>0</v>
      </c>
      <c r="I71" s="92">
        <f>波及効果計算!G66+波及効果計算!O66+波及効果計算!AA66</f>
        <v>0</v>
      </c>
      <c r="J71" s="97">
        <f>波及効果計算!AJ66</f>
        <v>0</v>
      </c>
      <c r="K71" s="98">
        <f>波及効果計算!AK66</f>
        <v>0</v>
      </c>
    </row>
    <row r="72" spans="2:11" ht="12.75" customHeight="1" x14ac:dyDescent="0.2">
      <c r="B72" s="225" t="s">
        <v>115</v>
      </c>
      <c r="C72" s="226" t="s">
        <v>382</v>
      </c>
      <c r="D72" s="92">
        <f>波及効果計算!D67</f>
        <v>0</v>
      </c>
      <c r="E72" s="93">
        <f>波及効果計算!F67</f>
        <v>0</v>
      </c>
      <c r="F72" s="94">
        <f>波及効果計算!N67</f>
        <v>0</v>
      </c>
      <c r="G72" s="95">
        <f>波及効果計算!Z67</f>
        <v>0</v>
      </c>
      <c r="H72" s="96">
        <f t="shared" si="0"/>
        <v>0</v>
      </c>
      <c r="I72" s="92">
        <f>波及効果計算!G67+波及効果計算!O67+波及効果計算!AA67</f>
        <v>0</v>
      </c>
      <c r="J72" s="97">
        <f>波及効果計算!AJ67</f>
        <v>0</v>
      </c>
      <c r="K72" s="98">
        <f>波及効果計算!AK67</f>
        <v>0</v>
      </c>
    </row>
    <row r="73" spans="2:11" ht="12.75" customHeight="1" x14ac:dyDescent="0.2">
      <c r="B73" s="227" t="s">
        <v>472</v>
      </c>
      <c r="C73" s="228" t="s">
        <v>33</v>
      </c>
      <c r="D73" s="99">
        <f>波及効果計算!D68</f>
        <v>0</v>
      </c>
      <c r="E73" s="100">
        <f>波及効果計算!F68</f>
        <v>0</v>
      </c>
      <c r="F73" s="101">
        <f>波及効果計算!N68</f>
        <v>0</v>
      </c>
      <c r="G73" s="102">
        <f>波及効果計算!Z68</f>
        <v>0</v>
      </c>
      <c r="H73" s="103">
        <f t="shared" si="0"/>
        <v>0</v>
      </c>
      <c r="I73" s="99">
        <f>波及効果計算!G68+波及効果計算!O68+波及効果計算!AA68</f>
        <v>0</v>
      </c>
      <c r="J73" s="104">
        <f>波及効果計算!AJ68</f>
        <v>0</v>
      </c>
      <c r="K73" s="105">
        <f>波及効果計算!AK68</f>
        <v>0</v>
      </c>
    </row>
    <row r="74" spans="2:11" ht="12.75" customHeight="1" x14ac:dyDescent="0.2">
      <c r="B74" s="225" t="s">
        <v>116</v>
      </c>
      <c r="C74" s="226" t="s">
        <v>640</v>
      </c>
      <c r="D74" s="92">
        <f>波及効果計算!D69</f>
        <v>0</v>
      </c>
      <c r="E74" s="93">
        <f>波及効果計算!F69</f>
        <v>0</v>
      </c>
      <c r="F74" s="94">
        <f>波及効果計算!N69</f>
        <v>0</v>
      </c>
      <c r="G74" s="95">
        <f>波及効果計算!Z69</f>
        <v>0</v>
      </c>
      <c r="H74" s="96">
        <f t="shared" si="0"/>
        <v>0</v>
      </c>
      <c r="I74" s="92">
        <f>波及効果計算!G69+波及効果計算!O69+波及効果計算!AA69</f>
        <v>0</v>
      </c>
      <c r="J74" s="97">
        <f>波及効果計算!AJ69</f>
        <v>0</v>
      </c>
      <c r="K74" s="98">
        <f>波及効果計算!AK69</f>
        <v>0</v>
      </c>
    </row>
    <row r="75" spans="2:11" ht="12.75" customHeight="1" x14ac:dyDescent="0.2">
      <c r="B75" s="225" t="s">
        <v>473</v>
      </c>
      <c r="C75" s="226" t="s">
        <v>515</v>
      </c>
      <c r="D75" s="92">
        <f>波及効果計算!D70</f>
        <v>0</v>
      </c>
      <c r="E75" s="93">
        <f>波及効果計算!F70</f>
        <v>0</v>
      </c>
      <c r="F75" s="94">
        <f>波及効果計算!N70</f>
        <v>0</v>
      </c>
      <c r="G75" s="95">
        <f>波及効果計算!Z70</f>
        <v>0</v>
      </c>
      <c r="H75" s="96">
        <f t="shared" si="0"/>
        <v>0</v>
      </c>
      <c r="I75" s="92">
        <f>波及効果計算!G70+波及効果計算!O70+波及効果計算!AA70</f>
        <v>0</v>
      </c>
      <c r="J75" s="97">
        <f>波及効果計算!AJ70</f>
        <v>0</v>
      </c>
      <c r="K75" s="98">
        <f>波及効果計算!AK70</f>
        <v>0</v>
      </c>
    </row>
    <row r="76" spans="2:11" ht="12.75" customHeight="1" x14ac:dyDescent="0.2">
      <c r="B76" s="225" t="s">
        <v>117</v>
      </c>
      <c r="C76" s="226" t="s">
        <v>391</v>
      </c>
      <c r="D76" s="92">
        <f>波及効果計算!D71</f>
        <v>0</v>
      </c>
      <c r="E76" s="93">
        <f>波及効果計算!F71</f>
        <v>0</v>
      </c>
      <c r="F76" s="94">
        <f>波及効果計算!N71</f>
        <v>0</v>
      </c>
      <c r="G76" s="95">
        <f>波及効果計算!Z71</f>
        <v>0</v>
      </c>
      <c r="H76" s="96">
        <f t="shared" si="0"/>
        <v>0</v>
      </c>
      <c r="I76" s="92">
        <f>波及効果計算!G71+波及効果計算!O71+波及効果計算!AA71</f>
        <v>0</v>
      </c>
      <c r="J76" s="97">
        <f>波及効果計算!AJ71</f>
        <v>0</v>
      </c>
      <c r="K76" s="98">
        <f>波及効果計算!AK71</f>
        <v>0</v>
      </c>
    </row>
    <row r="77" spans="2:11" ht="12.75" customHeight="1" x14ac:dyDescent="0.2">
      <c r="B77" s="225" t="s">
        <v>118</v>
      </c>
      <c r="C77" s="226" t="s">
        <v>393</v>
      </c>
      <c r="D77" s="92">
        <f>波及効果計算!D72</f>
        <v>0</v>
      </c>
      <c r="E77" s="93">
        <f>波及効果計算!F72</f>
        <v>0</v>
      </c>
      <c r="F77" s="94">
        <f>波及効果計算!N72</f>
        <v>0</v>
      </c>
      <c r="G77" s="95">
        <f>波及効果計算!Z72</f>
        <v>0</v>
      </c>
      <c r="H77" s="96">
        <f t="shared" si="0"/>
        <v>0</v>
      </c>
      <c r="I77" s="92">
        <f>波及効果計算!G72+波及効果計算!O72+波及効果計算!AA72</f>
        <v>0</v>
      </c>
      <c r="J77" s="97">
        <f>波及効果計算!AJ72</f>
        <v>0</v>
      </c>
      <c r="K77" s="98">
        <f>波及効果計算!AK72</f>
        <v>0</v>
      </c>
    </row>
    <row r="78" spans="2:11" ht="12.75" customHeight="1" x14ac:dyDescent="0.2">
      <c r="B78" s="225" t="s">
        <v>119</v>
      </c>
      <c r="C78" s="226" t="s">
        <v>394</v>
      </c>
      <c r="D78" s="92">
        <f>波及効果計算!D73</f>
        <v>0</v>
      </c>
      <c r="E78" s="93">
        <f>波及効果計算!F73</f>
        <v>0</v>
      </c>
      <c r="F78" s="94">
        <f>波及効果計算!N73</f>
        <v>0</v>
      </c>
      <c r="G78" s="95">
        <f>波及効果計算!Z73</f>
        <v>0</v>
      </c>
      <c r="H78" s="96">
        <f t="shared" si="0"/>
        <v>0</v>
      </c>
      <c r="I78" s="92">
        <f>波及効果計算!G73+波及効果計算!O73+波及効果計算!AA73</f>
        <v>0</v>
      </c>
      <c r="J78" s="97">
        <f>波及効果計算!AJ73</f>
        <v>0</v>
      </c>
      <c r="K78" s="98">
        <f>波及効果計算!AK73</f>
        <v>0</v>
      </c>
    </row>
    <row r="79" spans="2:11" ht="12.75" customHeight="1" x14ac:dyDescent="0.2">
      <c r="B79" s="229" t="s">
        <v>120</v>
      </c>
      <c r="C79" s="230" t="s">
        <v>951</v>
      </c>
      <c r="D79" s="106">
        <f>波及効果計算!D74</f>
        <v>0</v>
      </c>
      <c r="E79" s="107">
        <f>波及効果計算!F74</f>
        <v>0</v>
      </c>
      <c r="F79" s="108">
        <f>波及効果計算!N74</f>
        <v>0</v>
      </c>
      <c r="G79" s="109">
        <f>波及効果計算!Z74</f>
        <v>0</v>
      </c>
      <c r="H79" s="110">
        <f t="shared" si="0"/>
        <v>0</v>
      </c>
      <c r="I79" s="106">
        <f>波及効果計算!G74+波及効果計算!O74+波及効果計算!AA74</f>
        <v>0</v>
      </c>
      <c r="J79" s="111">
        <f>波及効果計算!AJ74</f>
        <v>0</v>
      </c>
      <c r="K79" s="112">
        <f>波及効果計算!AK74</f>
        <v>0</v>
      </c>
    </row>
    <row r="80" spans="2:11" ht="12.75" customHeight="1" x14ac:dyDescent="0.2">
      <c r="B80" s="225" t="s">
        <v>121</v>
      </c>
      <c r="C80" s="226" t="s">
        <v>397</v>
      </c>
      <c r="D80" s="92">
        <f>波及効果計算!D75</f>
        <v>0</v>
      </c>
      <c r="E80" s="93">
        <f>波及効果計算!F75</f>
        <v>0</v>
      </c>
      <c r="F80" s="94">
        <f>波及効果計算!N75</f>
        <v>0</v>
      </c>
      <c r="G80" s="95">
        <f>波及効果計算!Z75</f>
        <v>0</v>
      </c>
      <c r="H80" s="96">
        <f t="shared" ref="H80:H119" si="1">SUM(E80:G80)</f>
        <v>0</v>
      </c>
      <c r="I80" s="92">
        <f>波及効果計算!G75+波及効果計算!O75+波及効果計算!AA75</f>
        <v>0</v>
      </c>
      <c r="J80" s="97">
        <f>波及効果計算!AJ75</f>
        <v>0</v>
      </c>
      <c r="K80" s="98">
        <f>波及効果計算!AK75</f>
        <v>0</v>
      </c>
    </row>
    <row r="81" spans="2:11" ht="12.75" customHeight="1" x14ac:dyDescent="0.2">
      <c r="B81" s="225" t="s">
        <v>122</v>
      </c>
      <c r="C81" s="226" t="s">
        <v>37</v>
      </c>
      <c r="D81" s="92">
        <f>波及効果計算!D76</f>
        <v>0</v>
      </c>
      <c r="E81" s="93">
        <f>波及効果計算!F76</f>
        <v>0</v>
      </c>
      <c r="F81" s="94">
        <f>波及効果計算!N76</f>
        <v>0</v>
      </c>
      <c r="G81" s="95">
        <f>波及効果計算!Z76</f>
        <v>0</v>
      </c>
      <c r="H81" s="96">
        <f t="shared" si="1"/>
        <v>0</v>
      </c>
      <c r="I81" s="92">
        <f>波及効果計算!G76+波及効果計算!O76+波及効果計算!AA76</f>
        <v>0</v>
      </c>
      <c r="J81" s="97">
        <f>波及効果計算!AJ76</f>
        <v>0</v>
      </c>
      <c r="K81" s="98">
        <f>波及効果計算!AK76</f>
        <v>0</v>
      </c>
    </row>
    <row r="82" spans="2:11" ht="12.75" customHeight="1" x14ac:dyDescent="0.2">
      <c r="B82" s="225" t="s">
        <v>123</v>
      </c>
      <c r="C82" s="226" t="s">
        <v>39</v>
      </c>
      <c r="D82" s="92">
        <f>波及効果計算!D77</f>
        <v>0</v>
      </c>
      <c r="E82" s="93">
        <f>波及効果計算!F77</f>
        <v>0</v>
      </c>
      <c r="F82" s="94">
        <f>波及効果計算!N77</f>
        <v>0</v>
      </c>
      <c r="G82" s="95">
        <f>波及効果計算!Z77</f>
        <v>0</v>
      </c>
      <c r="H82" s="96">
        <f t="shared" si="1"/>
        <v>0</v>
      </c>
      <c r="I82" s="92">
        <f>波及効果計算!G77+波及効果計算!O77+波及効果計算!AA77</f>
        <v>0</v>
      </c>
      <c r="J82" s="97">
        <f>波及効果計算!AJ77</f>
        <v>0</v>
      </c>
      <c r="K82" s="98">
        <f>波及効果計算!AK77</f>
        <v>0</v>
      </c>
    </row>
    <row r="83" spans="2:11" ht="12.75" customHeight="1" x14ac:dyDescent="0.2">
      <c r="B83" s="227" t="s">
        <v>124</v>
      </c>
      <c r="C83" s="228" t="s">
        <v>401</v>
      </c>
      <c r="D83" s="99">
        <f>波及効果計算!D78</f>
        <v>0</v>
      </c>
      <c r="E83" s="100">
        <f>波及効果計算!F78</f>
        <v>0</v>
      </c>
      <c r="F83" s="101">
        <f>波及効果計算!N78</f>
        <v>0</v>
      </c>
      <c r="G83" s="102">
        <f>波及効果計算!Z78</f>
        <v>0</v>
      </c>
      <c r="H83" s="103">
        <f t="shared" si="1"/>
        <v>0</v>
      </c>
      <c r="I83" s="99">
        <f>波及効果計算!G78+波及効果計算!O78+波及効果計算!AA78</f>
        <v>0</v>
      </c>
      <c r="J83" s="104">
        <f>波及効果計算!AJ78</f>
        <v>0</v>
      </c>
      <c r="K83" s="105">
        <f>波及効果計算!AK78</f>
        <v>0</v>
      </c>
    </row>
    <row r="84" spans="2:11" ht="12.75" customHeight="1" x14ac:dyDescent="0.2">
      <c r="B84" s="225" t="s">
        <v>474</v>
      </c>
      <c r="C84" s="226" t="s">
        <v>405</v>
      </c>
      <c r="D84" s="92">
        <f>波及効果計算!D79</f>
        <v>0</v>
      </c>
      <c r="E84" s="93">
        <f>波及効果計算!F79</f>
        <v>0</v>
      </c>
      <c r="F84" s="94">
        <f>波及効果計算!N79</f>
        <v>0</v>
      </c>
      <c r="G84" s="95">
        <f>波及効果計算!Z79</f>
        <v>0</v>
      </c>
      <c r="H84" s="96">
        <f t="shared" si="1"/>
        <v>0</v>
      </c>
      <c r="I84" s="92">
        <f>波及効果計算!G79+波及効果計算!O79+波及効果計算!AA79</f>
        <v>0</v>
      </c>
      <c r="J84" s="97">
        <f>波及効果計算!AJ79</f>
        <v>0</v>
      </c>
      <c r="K84" s="98">
        <f>波及効果計算!AK79</f>
        <v>0</v>
      </c>
    </row>
    <row r="85" spans="2:11" ht="12.75" customHeight="1" x14ac:dyDescent="0.2">
      <c r="B85" s="225" t="s">
        <v>475</v>
      </c>
      <c r="C85" s="226" t="s">
        <v>407</v>
      </c>
      <c r="D85" s="92">
        <f>波及効果計算!D80</f>
        <v>0</v>
      </c>
      <c r="E85" s="93">
        <f>波及効果計算!F80</f>
        <v>0</v>
      </c>
      <c r="F85" s="94">
        <f>波及効果計算!N80</f>
        <v>0</v>
      </c>
      <c r="G85" s="95">
        <f>波及効果計算!Z80</f>
        <v>0</v>
      </c>
      <c r="H85" s="96">
        <f t="shared" si="1"/>
        <v>0</v>
      </c>
      <c r="I85" s="92">
        <f>波及効果計算!G80+波及効果計算!O80+波及効果計算!AA80</f>
        <v>0</v>
      </c>
      <c r="J85" s="97">
        <f>波及効果計算!AJ80</f>
        <v>0</v>
      </c>
      <c r="K85" s="98">
        <f>波及効果計算!AK80</f>
        <v>0</v>
      </c>
    </row>
    <row r="86" spans="2:11" ht="12.75" customHeight="1" x14ac:dyDescent="0.2">
      <c r="B86" s="225" t="s">
        <v>476</v>
      </c>
      <c r="C86" s="226" t="s">
        <v>409</v>
      </c>
      <c r="D86" s="92">
        <f>波及効果計算!D81</f>
        <v>0</v>
      </c>
      <c r="E86" s="93">
        <f>波及効果計算!F81</f>
        <v>0</v>
      </c>
      <c r="F86" s="94">
        <f>波及効果計算!N81</f>
        <v>0</v>
      </c>
      <c r="G86" s="95">
        <f>波及効果計算!Z81</f>
        <v>0</v>
      </c>
      <c r="H86" s="96">
        <f t="shared" si="1"/>
        <v>0</v>
      </c>
      <c r="I86" s="92">
        <f>波及効果計算!G81+波及効果計算!O81+波及効果計算!AA81</f>
        <v>0</v>
      </c>
      <c r="J86" s="97">
        <f>波及効果計算!AJ81</f>
        <v>0</v>
      </c>
      <c r="K86" s="98">
        <f>波及効果計算!AK81</f>
        <v>0</v>
      </c>
    </row>
    <row r="87" spans="2:11" ht="12.75" customHeight="1" x14ac:dyDescent="0.2">
      <c r="B87" s="225" t="s">
        <v>477</v>
      </c>
      <c r="C87" s="226" t="s">
        <v>641</v>
      </c>
      <c r="D87" s="92">
        <f>波及効果計算!D82</f>
        <v>0</v>
      </c>
      <c r="E87" s="93">
        <f>波及効果計算!F82</f>
        <v>0</v>
      </c>
      <c r="F87" s="94">
        <f>波及効果計算!N82</f>
        <v>0</v>
      </c>
      <c r="G87" s="95">
        <f>波及効果計算!Z82</f>
        <v>0</v>
      </c>
      <c r="H87" s="96">
        <f t="shared" si="1"/>
        <v>0</v>
      </c>
      <c r="I87" s="92">
        <f>波及効果計算!G82+波及効果計算!O82+波及効果計算!AA82</f>
        <v>0</v>
      </c>
      <c r="J87" s="97">
        <f>波及効果計算!AJ82</f>
        <v>0</v>
      </c>
      <c r="K87" s="98">
        <f>波及効果計算!AK82</f>
        <v>0</v>
      </c>
    </row>
    <row r="88" spans="2:11" ht="12.75" customHeight="1" x14ac:dyDescent="0.2">
      <c r="B88" s="225" t="s">
        <v>478</v>
      </c>
      <c r="C88" s="226" t="s">
        <v>413</v>
      </c>
      <c r="D88" s="92">
        <f>波及効果計算!D83</f>
        <v>0</v>
      </c>
      <c r="E88" s="93">
        <f>波及効果計算!F83</f>
        <v>0</v>
      </c>
      <c r="F88" s="94">
        <f>波及効果計算!N83</f>
        <v>0</v>
      </c>
      <c r="G88" s="95">
        <f>波及効果計算!Z83</f>
        <v>0</v>
      </c>
      <c r="H88" s="96">
        <f t="shared" si="1"/>
        <v>0</v>
      </c>
      <c r="I88" s="92">
        <f>波及効果計算!G83+波及効果計算!O83+波及効果計算!AA83</f>
        <v>0</v>
      </c>
      <c r="J88" s="97">
        <f>波及効果計算!AJ83</f>
        <v>0</v>
      </c>
      <c r="K88" s="98">
        <f>波及効果計算!AK83</f>
        <v>0</v>
      </c>
    </row>
    <row r="89" spans="2:11" ht="12.75" customHeight="1" x14ac:dyDescent="0.2">
      <c r="B89" s="229" t="s">
        <v>479</v>
      </c>
      <c r="C89" s="230" t="s">
        <v>952</v>
      </c>
      <c r="D89" s="106">
        <f>波及効果計算!D84</f>
        <v>0</v>
      </c>
      <c r="E89" s="107">
        <f>波及効果計算!F84</f>
        <v>0</v>
      </c>
      <c r="F89" s="108">
        <f>波及効果計算!N84</f>
        <v>0</v>
      </c>
      <c r="G89" s="109">
        <f>波及効果計算!Z84</f>
        <v>0</v>
      </c>
      <c r="H89" s="110">
        <f t="shared" si="1"/>
        <v>0</v>
      </c>
      <c r="I89" s="106">
        <f>波及効果計算!G84+波及効果計算!O84+波及効果計算!AA84</f>
        <v>0</v>
      </c>
      <c r="J89" s="111">
        <f>波及効果計算!AJ84</f>
        <v>0</v>
      </c>
      <c r="K89" s="112">
        <f>波及効果計算!AK84</f>
        <v>0</v>
      </c>
    </row>
    <row r="90" spans="2:11" ht="12.75" customHeight="1" x14ac:dyDescent="0.2">
      <c r="B90" s="225" t="s">
        <v>480</v>
      </c>
      <c r="C90" s="226" t="s">
        <v>516</v>
      </c>
      <c r="D90" s="92">
        <f>波及効果計算!D85</f>
        <v>0</v>
      </c>
      <c r="E90" s="93">
        <f>波及効果計算!F85</f>
        <v>0</v>
      </c>
      <c r="F90" s="94">
        <f>波及効果計算!N85</f>
        <v>0</v>
      </c>
      <c r="G90" s="95">
        <f>波及効果計算!Z85</f>
        <v>0</v>
      </c>
      <c r="H90" s="96">
        <f t="shared" si="1"/>
        <v>0</v>
      </c>
      <c r="I90" s="92">
        <f>波及効果計算!G85+波及効果計算!O85+波及効果計算!AA85</f>
        <v>0</v>
      </c>
      <c r="J90" s="97">
        <f>波及効果計算!AJ85</f>
        <v>0</v>
      </c>
      <c r="K90" s="98">
        <f>波及効果計算!AK85</f>
        <v>0</v>
      </c>
    </row>
    <row r="91" spans="2:11" ht="12.75" customHeight="1" x14ac:dyDescent="0.2">
      <c r="B91" s="225" t="s">
        <v>481</v>
      </c>
      <c r="C91" s="226" t="s">
        <v>417</v>
      </c>
      <c r="D91" s="92">
        <f>波及効果計算!D86</f>
        <v>0</v>
      </c>
      <c r="E91" s="93">
        <f>波及効果計算!F86</f>
        <v>0</v>
      </c>
      <c r="F91" s="94">
        <f>波及効果計算!N86</f>
        <v>0</v>
      </c>
      <c r="G91" s="95">
        <f>波及効果計算!Z86</f>
        <v>0</v>
      </c>
      <c r="H91" s="96">
        <f t="shared" si="1"/>
        <v>0</v>
      </c>
      <c r="I91" s="92">
        <f>波及効果計算!G86+波及効果計算!O86+波及効果計算!AA86</f>
        <v>0</v>
      </c>
      <c r="J91" s="97">
        <f>波及効果計算!AJ86</f>
        <v>0</v>
      </c>
      <c r="K91" s="98">
        <f>波及効果計算!AK86</f>
        <v>0</v>
      </c>
    </row>
    <row r="92" spans="2:11" ht="12.75" customHeight="1" x14ac:dyDescent="0.2">
      <c r="B92" s="225" t="s">
        <v>482</v>
      </c>
      <c r="C92" s="226" t="s">
        <v>420</v>
      </c>
      <c r="D92" s="92">
        <f>波及効果計算!D87</f>
        <v>0</v>
      </c>
      <c r="E92" s="93">
        <f>波及効果計算!F87</f>
        <v>0</v>
      </c>
      <c r="F92" s="94">
        <f>波及効果計算!N87</f>
        <v>0</v>
      </c>
      <c r="G92" s="95">
        <f>波及効果計算!Z87</f>
        <v>0</v>
      </c>
      <c r="H92" s="96">
        <f t="shared" si="1"/>
        <v>0</v>
      </c>
      <c r="I92" s="92">
        <f>波及効果計算!G87+波及効果計算!O87+波及効果計算!AA87</f>
        <v>0</v>
      </c>
      <c r="J92" s="97">
        <f>波及効果計算!AJ87</f>
        <v>0</v>
      </c>
      <c r="K92" s="98">
        <f>波及効果計算!AK87</f>
        <v>0</v>
      </c>
    </row>
    <row r="93" spans="2:11" ht="12.75" customHeight="1" x14ac:dyDescent="0.2">
      <c r="B93" s="227" t="s">
        <v>483</v>
      </c>
      <c r="C93" s="228" t="s">
        <v>642</v>
      </c>
      <c r="D93" s="99">
        <f>波及効果計算!D88</f>
        <v>0</v>
      </c>
      <c r="E93" s="100">
        <f>波及効果計算!F88</f>
        <v>0</v>
      </c>
      <c r="F93" s="101">
        <f>波及効果計算!N88</f>
        <v>0</v>
      </c>
      <c r="G93" s="102">
        <f>波及効果計算!Z88</f>
        <v>0</v>
      </c>
      <c r="H93" s="103">
        <f t="shared" si="1"/>
        <v>0</v>
      </c>
      <c r="I93" s="99">
        <f>波及効果計算!G88+波及効果計算!O88+波及効果計算!AA88</f>
        <v>0</v>
      </c>
      <c r="J93" s="104">
        <f>波及効果計算!AJ88</f>
        <v>0</v>
      </c>
      <c r="K93" s="105">
        <f>波及効果計算!AK88</f>
        <v>0</v>
      </c>
    </row>
    <row r="94" spans="2:11" ht="12.75" customHeight="1" x14ac:dyDescent="0.2">
      <c r="B94" s="229" t="s">
        <v>484</v>
      </c>
      <c r="C94" s="230" t="s">
        <v>422</v>
      </c>
      <c r="D94" s="106">
        <f>波及効果計算!D89</f>
        <v>0</v>
      </c>
      <c r="E94" s="107">
        <f>波及効果計算!F89</f>
        <v>0</v>
      </c>
      <c r="F94" s="108">
        <f>波及効果計算!N89</f>
        <v>0</v>
      </c>
      <c r="G94" s="109">
        <f>波及効果計算!Z89</f>
        <v>0</v>
      </c>
      <c r="H94" s="110">
        <f t="shared" si="1"/>
        <v>0</v>
      </c>
      <c r="I94" s="106">
        <f>波及効果計算!G89+波及効果計算!O89+波及効果計算!AA89</f>
        <v>0</v>
      </c>
      <c r="J94" s="111">
        <f>波及効果計算!AJ89</f>
        <v>0</v>
      </c>
      <c r="K94" s="112">
        <f>波及効果計算!AK89</f>
        <v>0</v>
      </c>
    </row>
    <row r="95" spans="2:11" ht="12.75" customHeight="1" x14ac:dyDescent="0.2">
      <c r="B95" s="225" t="s">
        <v>485</v>
      </c>
      <c r="C95" s="226" t="s">
        <v>643</v>
      </c>
      <c r="D95" s="92">
        <f>波及効果計算!D90</f>
        <v>0</v>
      </c>
      <c r="E95" s="93">
        <f>波及効果計算!F90</f>
        <v>0</v>
      </c>
      <c r="F95" s="94">
        <f>波及効果計算!N90</f>
        <v>0</v>
      </c>
      <c r="G95" s="95">
        <f>波及効果計算!Z90</f>
        <v>0</v>
      </c>
      <c r="H95" s="96">
        <f t="shared" si="1"/>
        <v>0</v>
      </c>
      <c r="I95" s="92">
        <f>波及効果計算!G90+波及効果計算!O90+波及効果計算!AA90</f>
        <v>0</v>
      </c>
      <c r="J95" s="97">
        <f>波及効果計算!AJ90</f>
        <v>0</v>
      </c>
      <c r="K95" s="98">
        <f>波及効果計算!AK90</f>
        <v>0</v>
      </c>
    </row>
    <row r="96" spans="2:11" ht="12.75" customHeight="1" x14ac:dyDescent="0.2">
      <c r="B96" s="225" t="s">
        <v>486</v>
      </c>
      <c r="C96" s="226" t="s">
        <v>644</v>
      </c>
      <c r="D96" s="92">
        <f>波及効果計算!D91</f>
        <v>0</v>
      </c>
      <c r="E96" s="93">
        <f>波及効果計算!F91</f>
        <v>0</v>
      </c>
      <c r="F96" s="94">
        <f>波及効果計算!N91</f>
        <v>0</v>
      </c>
      <c r="G96" s="95">
        <f>波及効果計算!Z91</f>
        <v>0</v>
      </c>
      <c r="H96" s="96">
        <f t="shared" si="1"/>
        <v>0</v>
      </c>
      <c r="I96" s="92">
        <f>波及効果計算!G91+波及効果計算!O91+波及効果計算!AA91</f>
        <v>0</v>
      </c>
      <c r="J96" s="97">
        <f>波及効果計算!AJ91</f>
        <v>0</v>
      </c>
      <c r="K96" s="98">
        <f>波及効果計算!AK91</f>
        <v>0</v>
      </c>
    </row>
    <row r="97" spans="2:11" ht="12.75" customHeight="1" x14ac:dyDescent="0.2">
      <c r="B97" s="225" t="s">
        <v>487</v>
      </c>
      <c r="C97" s="226" t="s">
        <v>645</v>
      </c>
      <c r="D97" s="92">
        <f>波及効果計算!D92</f>
        <v>0</v>
      </c>
      <c r="E97" s="93">
        <f>波及効果計算!F92</f>
        <v>0</v>
      </c>
      <c r="F97" s="94">
        <f>波及効果計算!N92</f>
        <v>0</v>
      </c>
      <c r="G97" s="95">
        <f>波及効果計算!Z92</f>
        <v>0</v>
      </c>
      <c r="H97" s="96">
        <f t="shared" si="1"/>
        <v>0</v>
      </c>
      <c r="I97" s="92">
        <f>波及効果計算!G92+波及効果計算!O92+波及効果計算!AA92</f>
        <v>0</v>
      </c>
      <c r="J97" s="97">
        <f>波及効果計算!AJ92</f>
        <v>0</v>
      </c>
      <c r="K97" s="98">
        <f>波及効果計算!AK92</f>
        <v>0</v>
      </c>
    </row>
    <row r="98" spans="2:11" ht="12.75" customHeight="1" x14ac:dyDescent="0.2">
      <c r="B98" s="225" t="s">
        <v>488</v>
      </c>
      <c r="C98" s="226" t="s">
        <v>426</v>
      </c>
      <c r="D98" s="92">
        <f>波及効果計算!D93</f>
        <v>0</v>
      </c>
      <c r="E98" s="93">
        <f>波及効果計算!F93</f>
        <v>0</v>
      </c>
      <c r="F98" s="94">
        <f>波及効果計算!N93</f>
        <v>0</v>
      </c>
      <c r="G98" s="95">
        <f>波及効果計算!Z93</f>
        <v>0</v>
      </c>
      <c r="H98" s="96">
        <f t="shared" si="1"/>
        <v>0</v>
      </c>
      <c r="I98" s="92">
        <f>波及効果計算!G93+波及効果計算!O93+波及効果計算!AA93</f>
        <v>0</v>
      </c>
      <c r="J98" s="97">
        <f>波及効果計算!AJ93</f>
        <v>0</v>
      </c>
      <c r="K98" s="98">
        <f>波及効果計算!AK93</f>
        <v>0</v>
      </c>
    </row>
    <row r="99" spans="2:11" ht="12.75" customHeight="1" x14ac:dyDescent="0.2">
      <c r="B99" s="229" t="s">
        <v>489</v>
      </c>
      <c r="C99" s="230" t="s">
        <v>427</v>
      </c>
      <c r="D99" s="106">
        <f>波及効果計算!D94</f>
        <v>0</v>
      </c>
      <c r="E99" s="107">
        <f>波及効果計算!F94</f>
        <v>0</v>
      </c>
      <c r="F99" s="108">
        <f>波及効果計算!N94</f>
        <v>0</v>
      </c>
      <c r="G99" s="109">
        <f>波及効果計算!Z94</f>
        <v>0</v>
      </c>
      <c r="H99" s="110">
        <f t="shared" si="1"/>
        <v>0</v>
      </c>
      <c r="I99" s="106">
        <f>波及効果計算!G94+波及効果計算!O94+波及効果計算!AA94</f>
        <v>0</v>
      </c>
      <c r="J99" s="111">
        <f>波及効果計算!AJ94</f>
        <v>0</v>
      </c>
      <c r="K99" s="112">
        <f>波及効果計算!AK94</f>
        <v>0</v>
      </c>
    </row>
    <row r="100" spans="2:11" ht="12.75" customHeight="1" x14ac:dyDescent="0.2">
      <c r="B100" s="225" t="s">
        <v>490</v>
      </c>
      <c r="C100" s="226" t="s">
        <v>646</v>
      </c>
      <c r="D100" s="92">
        <f>波及効果計算!D95</f>
        <v>0</v>
      </c>
      <c r="E100" s="93">
        <f>波及効果計算!F95</f>
        <v>0</v>
      </c>
      <c r="F100" s="94">
        <f>波及効果計算!N95</f>
        <v>0</v>
      </c>
      <c r="G100" s="95">
        <f>波及効果計算!Z95</f>
        <v>0</v>
      </c>
      <c r="H100" s="96">
        <f t="shared" si="1"/>
        <v>0</v>
      </c>
      <c r="I100" s="92">
        <f>波及効果計算!G95+波及効果計算!O95+波及効果計算!AA95</f>
        <v>0</v>
      </c>
      <c r="J100" s="97">
        <f>波及効果計算!AJ95</f>
        <v>0</v>
      </c>
      <c r="K100" s="98">
        <f>波及効果計算!AK95</f>
        <v>0</v>
      </c>
    </row>
    <row r="101" spans="2:11" ht="12.75" customHeight="1" x14ac:dyDescent="0.2">
      <c r="B101" s="225" t="s">
        <v>491</v>
      </c>
      <c r="C101" s="226" t="s">
        <v>647</v>
      </c>
      <c r="D101" s="92">
        <f>波及効果計算!D96</f>
        <v>0</v>
      </c>
      <c r="E101" s="93">
        <f>波及効果計算!F96</f>
        <v>0</v>
      </c>
      <c r="F101" s="94">
        <f>波及効果計算!N96</f>
        <v>0</v>
      </c>
      <c r="G101" s="95">
        <f>波及効果計算!Z96</f>
        <v>0</v>
      </c>
      <c r="H101" s="96">
        <f t="shared" si="1"/>
        <v>0</v>
      </c>
      <c r="I101" s="92">
        <f>波及効果計算!G96+波及効果計算!O96+波及効果計算!AA96</f>
        <v>0</v>
      </c>
      <c r="J101" s="97">
        <f>波及効果計算!AJ96</f>
        <v>0</v>
      </c>
      <c r="K101" s="98">
        <f>波及効果計算!AK96</f>
        <v>0</v>
      </c>
    </row>
    <row r="102" spans="2:11" ht="12.75" customHeight="1" x14ac:dyDescent="0.2">
      <c r="B102" s="225" t="s">
        <v>492</v>
      </c>
      <c r="C102" s="226" t="s">
        <v>431</v>
      </c>
      <c r="D102" s="92">
        <f>波及効果計算!D97</f>
        <v>0</v>
      </c>
      <c r="E102" s="93">
        <f>波及効果計算!F97</f>
        <v>0</v>
      </c>
      <c r="F102" s="94">
        <f>波及効果計算!N97</f>
        <v>0</v>
      </c>
      <c r="G102" s="95">
        <f>波及効果計算!Z97</f>
        <v>0</v>
      </c>
      <c r="H102" s="96">
        <f t="shared" si="1"/>
        <v>0</v>
      </c>
      <c r="I102" s="92">
        <f>波及効果計算!G97+波及効果計算!O97+波及効果計算!AA97</f>
        <v>0</v>
      </c>
      <c r="J102" s="97">
        <f>波及効果計算!AJ97</f>
        <v>0</v>
      </c>
      <c r="K102" s="98">
        <f>波及効果計算!AK97</f>
        <v>0</v>
      </c>
    </row>
    <row r="103" spans="2:11" ht="12.75" customHeight="1" x14ac:dyDescent="0.2">
      <c r="B103" s="227" t="s">
        <v>493</v>
      </c>
      <c r="C103" s="228" t="s">
        <v>436</v>
      </c>
      <c r="D103" s="99">
        <f>波及効果計算!D98</f>
        <v>0</v>
      </c>
      <c r="E103" s="100">
        <f>波及効果計算!F98</f>
        <v>0</v>
      </c>
      <c r="F103" s="101">
        <f>波及効果計算!N98</f>
        <v>0</v>
      </c>
      <c r="G103" s="102">
        <f>波及効果計算!Z98</f>
        <v>0</v>
      </c>
      <c r="H103" s="103">
        <f t="shared" si="1"/>
        <v>0</v>
      </c>
      <c r="I103" s="99">
        <f>波及効果計算!G98+波及効果計算!O98+波及効果計算!AA98</f>
        <v>0</v>
      </c>
      <c r="J103" s="104">
        <f>波及効果計算!AJ98</f>
        <v>0</v>
      </c>
      <c r="K103" s="105">
        <f>波及効果計算!AK98</f>
        <v>0</v>
      </c>
    </row>
    <row r="104" spans="2:11" ht="12.75" customHeight="1" x14ac:dyDescent="0.2">
      <c r="B104" s="225" t="s">
        <v>494</v>
      </c>
      <c r="C104" s="226" t="s">
        <v>440</v>
      </c>
      <c r="D104" s="92">
        <f>波及効果計算!D99</f>
        <v>0</v>
      </c>
      <c r="E104" s="93">
        <f>波及効果計算!F99</f>
        <v>0</v>
      </c>
      <c r="F104" s="94">
        <f>波及効果計算!N99</f>
        <v>0</v>
      </c>
      <c r="G104" s="95">
        <f>波及効果計算!Z99</f>
        <v>0</v>
      </c>
      <c r="H104" s="96">
        <f t="shared" si="1"/>
        <v>0</v>
      </c>
      <c r="I104" s="92">
        <f>波及効果計算!G99+波及効果計算!O99+波及効果計算!AA99</f>
        <v>0</v>
      </c>
      <c r="J104" s="97">
        <f>波及効果計算!AJ99</f>
        <v>0</v>
      </c>
      <c r="K104" s="98">
        <f>波及効果計算!AK99</f>
        <v>0</v>
      </c>
    </row>
    <row r="105" spans="2:11" ht="12.75" customHeight="1" x14ac:dyDescent="0.2">
      <c r="B105" s="225" t="s">
        <v>495</v>
      </c>
      <c r="C105" s="226" t="s">
        <v>648</v>
      </c>
      <c r="D105" s="92">
        <f>波及効果計算!D100</f>
        <v>0</v>
      </c>
      <c r="E105" s="93">
        <f>波及効果計算!F100</f>
        <v>0</v>
      </c>
      <c r="F105" s="94">
        <f>波及効果計算!N100</f>
        <v>0</v>
      </c>
      <c r="G105" s="95">
        <f>波及効果計算!Z100</f>
        <v>0</v>
      </c>
      <c r="H105" s="96">
        <f t="shared" si="1"/>
        <v>0</v>
      </c>
      <c r="I105" s="92">
        <f>波及効果計算!G100+波及効果計算!O100+波及効果計算!AA100</f>
        <v>0</v>
      </c>
      <c r="J105" s="97">
        <f>波及効果計算!AJ100</f>
        <v>0</v>
      </c>
      <c r="K105" s="98">
        <f>波及効果計算!AK100</f>
        <v>0</v>
      </c>
    </row>
    <row r="106" spans="2:11" ht="12.75" customHeight="1" x14ac:dyDescent="0.2">
      <c r="B106" s="225" t="s">
        <v>496</v>
      </c>
      <c r="C106" s="226" t="s">
        <v>649</v>
      </c>
      <c r="D106" s="92">
        <f>波及効果計算!D101</f>
        <v>0</v>
      </c>
      <c r="E106" s="93">
        <f>波及効果計算!F101</f>
        <v>0</v>
      </c>
      <c r="F106" s="94">
        <f>波及効果計算!N101</f>
        <v>0</v>
      </c>
      <c r="G106" s="95">
        <f>波及効果計算!Z101</f>
        <v>0</v>
      </c>
      <c r="H106" s="96">
        <f t="shared" si="1"/>
        <v>0</v>
      </c>
      <c r="I106" s="92">
        <f>波及効果計算!G101+波及効果計算!O101+波及効果計算!AA101</f>
        <v>0</v>
      </c>
      <c r="J106" s="97">
        <f>波及効果計算!AJ101</f>
        <v>0</v>
      </c>
      <c r="K106" s="98">
        <f>波及効果計算!AK101</f>
        <v>0</v>
      </c>
    </row>
    <row r="107" spans="2:11" ht="12.75" customHeight="1" x14ac:dyDescent="0.2">
      <c r="B107" s="225" t="s">
        <v>497</v>
      </c>
      <c r="C107" s="226" t="s">
        <v>650</v>
      </c>
      <c r="D107" s="92">
        <f>波及効果計算!D102</f>
        <v>0</v>
      </c>
      <c r="E107" s="93">
        <f>波及効果計算!F102</f>
        <v>0</v>
      </c>
      <c r="F107" s="94">
        <f>波及効果計算!N102</f>
        <v>0</v>
      </c>
      <c r="G107" s="95">
        <f>波及効果計算!Z102</f>
        <v>0</v>
      </c>
      <c r="H107" s="96">
        <f t="shared" si="1"/>
        <v>0</v>
      </c>
      <c r="I107" s="92">
        <f>波及効果計算!G102+波及効果計算!O102+波及効果計算!AA102</f>
        <v>0</v>
      </c>
      <c r="J107" s="97">
        <f>波及効果計算!AJ102</f>
        <v>0</v>
      </c>
      <c r="K107" s="98">
        <f>波及効果計算!AK102</f>
        <v>0</v>
      </c>
    </row>
    <row r="108" spans="2:11" ht="12.75" customHeight="1" x14ac:dyDescent="0.2">
      <c r="B108" s="225" t="s">
        <v>498</v>
      </c>
      <c r="C108" s="226" t="s">
        <v>651</v>
      </c>
      <c r="D108" s="92">
        <f>波及効果計算!D103</f>
        <v>0</v>
      </c>
      <c r="E108" s="93">
        <f>波及効果計算!F103</f>
        <v>0</v>
      </c>
      <c r="F108" s="94">
        <f>波及効果計算!N103</f>
        <v>0</v>
      </c>
      <c r="G108" s="95">
        <f>波及効果計算!Z103</f>
        <v>0</v>
      </c>
      <c r="H108" s="96">
        <f t="shared" si="1"/>
        <v>0</v>
      </c>
      <c r="I108" s="92">
        <f>波及効果計算!G103+波及効果計算!O103+波及効果計算!AA103</f>
        <v>0</v>
      </c>
      <c r="J108" s="97">
        <f>波及効果計算!AJ103</f>
        <v>0</v>
      </c>
      <c r="K108" s="98">
        <f>波及効果計算!AK103</f>
        <v>0</v>
      </c>
    </row>
    <row r="109" spans="2:11" ht="12.75" customHeight="1" x14ac:dyDescent="0.2">
      <c r="B109" s="229" t="s">
        <v>499</v>
      </c>
      <c r="C109" s="230" t="s">
        <v>811</v>
      </c>
      <c r="D109" s="106">
        <f>波及効果計算!D104</f>
        <v>0</v>
      </c>
      <c r="E109" s="107">
        <f>波及効果計算!F104</f>
        <v>0</v>
      </c>
      <c r="F109" s="108">
        <f>波及効果計算!N104</f>
        <v>0</v>
      </c>
      <c r="G109" s="109">
        <f>波及効果計算!Z104</f>
        <v>0</v>
      </c>
      <c r="H109" s="110">
        <f t="shared" si="1"/>
        <v>0</v>
      </c>
      <c r="I109" s="106">
        <f>波及効果計算!G104+波及効果計算!O104+波及効果計算!AA104</f>
        <v>0</v>
      </c>
      <c r="J109" s="111">
        <f>波及効果計算!AJ104</f>
        <v>0</v>
      </c>
      <c r="K109" s="112">
        <f>波及効果計算!AK104</f>
        <v>0</v>
      </c>
    </row>
    <row r="110" spans="2:11" ht="12.75" customHeight="1" x14ac:dyDescent="0.2">
      <c r="B110" s="225" t="s">
        <v>500</v>
      </c>
      <c r="C110" s="226" t="s">
        <v>447</v>
      </c>
      <c r="D110" s="92">
        <f>波及効果計算!D105</f>
        <v>0</v>
      </c>
      <c r="E110" s="93">
        <f>波及効果計算!F105</f>
        <v>0</v>
      </c>
      <c r="F110" s="94">
        <f>波及効果計算!N105</f>
        <v>0</v>
      </c>
      <c r="G110" s="95">
        <f>波及効果計算!Z105</f>
        <v>0</v>
      </c>
      <c r="H110" s="96">
        <f t="shared" si="1"/>
        <v>0</v>
      </c>
      <c r="I110" s="92">
        <f>波及効果計算!G105+波及効果計算!O105+波及効果計算!AA105</f>
        <v>0</v>
      </c>
      <c r="J110" s="97">
        <f>波及効果計算!AJ105</f>
        <v>0</v>
      </c>
      <c r="K110" s="98">
        <f>波及効果計算!AK105</f>
        <v>0</v>
      </c>
    </row>
    <row r="111" spans="2:11" ht="12.75" customHeight="1" x14ac:dyDescent="0.2">
      <c r="B111" s="225" t="s">
        <v>501</v>
      </c>
      <c r="C111" s="226" t="s">
        <v>451</v>
      </c>
      <c r="D111" s="92">
        <f>波及効果計算!D106</f>
        <v>0</v>
      </c>
      <c r="E111" s="93">
        <f>波及効果計算!F106</f>
        <v>0</v>
      </c>
      <c r="F111" s="94">
        <f>波及効果計算!N106</f>
        <v>0</v>
      </c>
      <c r="G111" s="95">
        <f>波及効果計算!Z106</f>
        <v>0</v>
      </c>
      <c r="H111" s="96">
        <f t="shared" si="1"/>
        <v>0</v>
      </c>
      <c r="I111" s="92">
        <f>波及効果計算!G106+波及効果計算!O106+波及効果計算!AA106</f>
        <v>0</v>
      </c>
      <c r="J111" s="97">
        <f>波及効果計算!AJ106</f>
        <v>0</v>
      </c>
      <c r="K111" s="98">
        <f>波及効果計算!AK106</f>
        <v>0</v>
      </c>
    </row>
    <row r="112" spans="2:11" ht="12.75" customHeight="1" x14ac:dyDescent="0.2">
      <c r="B112" s="225" t="s">
        <v>502</v>
      </c>
      <c r="C112" s="226" t="s">
        <v>517</v>
      </c>
      <c r="D112" s="92">
        <f>波及効果計算!D107</f>
        <v>0</v>
      </c>
      <c r="E112" s="93">
        <f>波及効果計算!F107</f>
        <v>0</v>
      </c>
      <c r="F112" s="94">
        <f>波及効果計算!N107</f>
        <v>0</v>
      </c>
      <c r="G112" s="95">
        <f>波及効果計算!Z107</f>
        <v>0</v>
      </c>
      <c r="H112" s="96">
        <f t="shared" si="1"/>
        <v>0</v>
      </c>
      <c r="I112" s="92">
        <f>波及効果計算!G107+波及効果計算!O107+波及効果計算!AA107</f>
        <v>0</v>
      </c>
      <c r="J112" s="97">
        <f>波及効果計算!AJ107</f>
        <v>0</v>
      </c>
      <c r="K112" s="98">
        <f>波及効果計算!AK107</f>
        <v>0</v>
      </c>
    </row>
    <row r="113" spans="2:11" ht="12.75" customHeight="1" x14ac:dyDescent="0.2">
      <c r="B113" s="227" t="s">
        <v>503</v>
      </c>
      <c r="C113" s="228" t="s">
        <v>456</v>
      </c>
      <c r="D113" s="99">
        <f>波及効果計算!D108</f>
        <v>0</v>
      </c>
      <c r="E113" s="100">
        <f>波及効果計算!F108</f>
        <v>0</v>
      </c>
      <c r="F113" s="101">
        <f>波及効果計算!N108</f>
        <v>0</v>
      </c>
      <c r="G113" s="102">
        <f>波及効果計算!Z108</f>
        <v>0</v>
      </c>
      <c r="H113" s="103">
        <f t="shared" si="1"/>
        <v>0</v>
      </c>
      <c r="I113" s="99">
        <f>波及効果計算!G108+波及効果計算!O108+波及効果計算!AA108</f>
        <v>0</v>
      </c>
      <c r="J113" s="104">
        <f>波及効果計算!AJ108</f>
        <v>0</v>
      </c>
      <c r="K113" s="105">
        <f>波及効果計算!AK108</f>
        <v>0</v>
      </c>
    </row>
    <row r="114" spans="2:11" ht="12.75" customHeight="1" x14ac:dyDescent="0.2">
      <c r="B114" s="229" t="s">
        <v>380</v>
      </c>
      <c r="C114" s="230" t="s">
        <v>652</v>
      </c>
      <c r="D114" s="106">
        <f>波及効果計算!D109</f>
        <v>0</v>
      </c>
      <c r="E114" s="107">
        <f>波及効果計算!F109</f>
        <v>0</v>
      </c>
      <c r="F114" s="108">
        <f>波及効果計算!N109</f>
        <v>0</v>
      </c>
      <c r="G114" s="109">
        <f>波及効果計算!Z109</f>
        <v>0</v>
      </c>
      <c r="H114" s="110">
        <f t="shared" si="1"/>
        <v>0</v>
      </c>
      <c r="I114" s="106">
        <f>波及効果計算!G109+波及効果計算!O109+波及効果計算!AA109</f>
        <v>0</v>
      </c>
      <c r="J114" s="111">
        <f>波及効果計算!AJ109</f>
        <v>0</v>
      </c>
      <c r="K114" s="112">
        <f>波及効果計算!AK109</f>
        <v>0</v>
      </c>
    </row>
    <row r="115" spans="2:11" ht="12.75" customHeight="1" x14ac:dyDescent="0.2">
      <c r="B115" s="225" t="s">
        <v>504</v>
      </c>
      <c r="C115" s="226" t="s">
        <v>653</v>
      </c>
      <c r="D115" s="92">
        <f>波及効果計算!D110</f>
        <v>0</v>
      </c>
      <c r="E115" s="93">
        <f>波及効果計算!F110</f>
        <v>0</v>
      </c>
      <c r="F115" s="94">
        <f>波及効果計算!N110</f>
        <v>0</v>
      </c>
      <c r="G115" s="95">
        <f>波及効果計算!Z110</f>
        <v>0</v>
      </c>
      <c r="H115" s="96">
        <f t="shared" si="1"/>
        <v>0</v>
      </c>
      <c r="I115" s="92">
        <f>波及効果計算!G110+波及効果計算!O110+波及効果計算!AA110</f>
        <v>0</v>
      </c>
      <c r="J115" s="97">
        <f>波及効果計算!AJ110</f>
        <v>0</v>
      </c>
      <c r="K115" s="98">
        <f>波及効果計算!AK110</f>
        <v>0</v>
      </c>
    </row>
    <row r="116" spans="2:11" ht="12.75" customHeight="1" x14ac:dyDescent="0.2">
      <c r="B116" s="225" t="s">
        <v>505</v>
      </c>
      <c r="C116" s="226" t="s">
        <v>654</v>
      </c>
      <c r="D116" s="92">
        <f>波及効果計算!D111</f>
        <v>0</v>
      </c>
      <c r="E116" s="93">
        <f>波及効果計算!F111</f>
        <v>0</v>
      </c>
      <c r="F116" s="94">
        <f>波及効果計算!N111</f>
        <v>0</v>
      </c>
      <c r="G116" s="95">
        <f>波及効果計算!Z111</f>
        <v>0</v>
      </c>
      <c r="H116" s="96">
        <f t="shared" si="1"/>
        <v>0</v>
      </c>
      <c r="I116" s="92">
        <f>波及効果計算!G111+波及効果計算!O111+波及効果計算!AA111</f>
        <v>0</v>
      </c>
      <c r="J116" s="97">
        <f>波及効果計算!AJ111</f>
        <v>0</v>
      </c>
      <c r="K116" s="98">
        <f>波及効果計算!AK111</f>
        <v>0</v>
      </c>
    </row>
    <row r="117" spans="2:11" ht="12.75" customHeight="1" x14ac:dyDescent="0.2">
      <c r="B117" s="225" t="s">
        <v>506</v>
      </c>
      <c r="C117" s="226" t="s">
        <v>655</v>
      </c>
      <c r="D117" s="92">
        <f>波及効果計算!D112</f>
        <v>0</v>
      </c>
      <c r="E117" s="93">
        <f>波及効果計算!F112</f>
        <v>0</v>
      </c>
      <c r="F117" s="94">
        <f>波及効果計算!N112</f>
        <v>0</v>
      </c>
      <c r="G117" s="95">
        <f>波及効果計算!Z112</f>
        <v>0</v>
      </c>
      <c r="H117" s="96">
        <f t="shared" si="1"/>
        <v>0</v>
      </c>
      <c r="I117" s="92">
        <f>波及効果計算!G112+波及効果計算!O112+波及効果計算!AA112</f>
        <v>0</v>
      </c>
      <c r="J117" s="97">
        <f>波及効果計算!AJ112</f>
        <v>0</v>
      </c>
      <c r="K117" s="98">
        <f>波及効果計算!AK112</f>
        <v>0</v>
      </c>
    </row>
    <row r="118" spans="2:11" ht="12.75" customHeight="1" x14ac:dyDescent="0.2">
      <c r="B118" s="227" t="s">
        <v>507</v>
      </c>
      <c r="C118" s="228" t="s">
        <v>953</v>
      </c>
      <c r="D118" s="99">
        <f>波及効果計算!D113</f>
        <v>0</v>
      </c>
      <c r="E118" s="100">
        <f>波及効果計算!F113</f>
        <v>0</v>
      </c>
      <c r="F118" s="101">
        <f>波及効果計算!N113</f>
        <v>0</v>
      </c>
      <c r="G118" s="102">
        <f>波及効果計算!Z113</f>
        <v>0</v>
      </c>
      <c r="H118" s="103">
        <f t="shared" si="1"/>
        <v>0</v>
      </c>
      <c r="I118" s="99">
        <f>波及効果計算!G113+波及効果計算!O113+波及効果計算!AA113</f>
        <v>0</v>
      </c>
      <c r="J118" s="104">
        <f>波及効果計算!AJ113</f>
        <v>0</v>
      </c>
      <c r="K118" s="105">
        <f>波及効果計算!AK113</f>
        <v>0</v>
      </c>
    </row>
    <row r="119" spans="2:11" ht="12.75" customHeight="1" x14ac:dyDescent="0.2">
      <c r="B119" s="225" t="s">
        <v>508</v>
      </c>
      <c r="C119" s="226" t="s">
        <v>462</v>
      </c>
      <c r="D119" s="92">
        <f>波及効果計算!D114</f>
        <v>0</v>
      </c>
      <c r="E119" s="93">
        <f>波及効果計算!F114</f>
        <v>0</v>
      </c>
      <c r="F119" s="94">
        <f>波及効果計算!N114</f>
        <v>0</v>
      </c>
      <c r="G119" s="95">
        <f>波及効果計算!Z114</f>
        <v>0</v>
      </c>
      <c r="H119" s="96">
        <f t="shared" si="1"/>
        <v>0</v>
      </c>
      <c r="I119" s="92">
        <f>波及効果計算!G114+波及効果計算!O114+波及効果計算!AA114</f>
        <v>0</v>
      </c>
      <c r="J119" s="97">
        <f>波及効果計算!AJ114</f>
        <v>0</v>
      </c>
      <c r="K119" s="98">
        <f>波及効果計算!AK114</f>
        <v>0</v>
      </c>
    </row>
    <row r="120" spans="2:11" ht="12.75" customHeight="1" x14ac:dyDescent="0.2">
      <c r="B120" s="225" t="s">
        <v>509</v>
      </c>
      <c r="C120" s="226" t="s">
        <v>463</v>
      </c>
      <c r="D120" s="92">
        <f>波及効果計算!D115</f>
        <v>0</v>
      </c>
      <c r="E120" s="93">
        <f>波及効果計算!F115</f>
        <v>0</v>
      </c>
      <c r="F120" s="94">
        <f>波及効果計算!N115</f>
        <v>0</v>
      </c>
      <c r="G120" s="95">
        <f>波及効果計算!Z115</f>
        <v>0</v>
      </c>
      <c r="H120" s="96">
        <f t="shared" ref="H120:H121" si="2">SUM(E120:G120)</f>
        <v>0</v>
      </c>
      <c r="I120" s="92">
        <f>波及効果計算!G115+波及効果計算!O115+波及効果計算!AA115</f>
        <v>0</v>
      </c>
      <c r="J120" s="97">
        <f>波及効果計算!AJ115</f>
        <v>0</v>
      </c>
      <c r="K120" s="98">
        <f>波及効果計算!AK115</f>
        <v>0</v>
      </c>
    </row>
    <row r="121" spans="2:11" ht="12.75" customHeight="1" x14ac:dyDescent="0.2">
      <c r="B121" s="225" t="s">
        <v>510</v>
      </c>
      <c r="C121" s="228" t="s">
        <v>812</v>
      </c>
      <c r="D121" s="92">
        <f>波及効果計算!D116</f>
        <v>0</v>
      </c>
      <c r="E121" s="93">
        <f>波及効果計算!F116</f>
        <v>0</v>
      </c>
      <c r="F121" s="94">
        <f>波及効果計算!N116</f>
        <v>0</v>
      </c>
      <c r="G121" s="95">
        <f>波及効果計算!Z116</f>
        <v>0</v>
      </c>
      <c r="H121" s="96">
        <f t="shared" si="2"/>
        <v>0</v>
      </c>
      <c r="I121" s="92">
        <f>波及効果計算!G116+波及効果計算!O116+波及効果計算!AA116</f>
        <v>0</v>
      </c>
      <c r="J121" s="97">
        <f>波及効果計算!AJ116</f>
        <v>0</v>
      </c>
      <c r="K121" s="98">
        <f>波及効果計算!AK116</f>
        <v>0</v>
      </c>
    </row>
    <row r="122" spans="2:11" ht="12.75" customHeight="1" x14ac:dyDescent="0.2">
      <c r="B122" s="231"/>
      <c r="C122" s="232" t="s">
        <v>54</v>
      </c>
      <c r="D122" s="54">
        <f t="shared" ref="D122:I122" si="3">SUM(D14:D121)</f>
        <v>0</v>
      </c>
      <c r="E122" s="72">
        <f t="shared" si="3"/>
        <v>0</v>
      </c>
      <c r="F122" s="73">
        <f t="shared" si="3"/>
        <v>0</v>
      </c>
      <c r="G122" s="74">
        <f t="shared" si="3"/>
        <v>0</v>
      </c>
      <c r="H122" s="55">
        <f t="shared" si="3"/>
        <v>0</v>
      </c>
      <c r="I122" s="54">
        <f t="shared" si="3"/>
        <v>0</v>
      </c>
      <c r="J122" s="56">
        <f>波及効果計算!AJ117</f>
        <v>0</v>
      </c>
      <c r="K122" s="54">
        <f>波及効果計算!AK117</f>
        <v>0</v>
      </c>
    </row>
    <row r="123" spans="2:11" ht="14.25" customHeight="1" x14ac:dyDescent="0.15">
      <c r="C123" s="115" t="s">
        <v>168</v>
      </c>
    </row>
  </sheetData>
  <sheetProtection formatCells="0" formatColumns="0" formatRows="0"/>
  <mergeCells count="10">
    <mergeCell ref="I11:I12"/>
    <mergeCell ref="J11:J12"/>
    <mergeCell ref="K11:K12"/>
    <mergeCell ref="E10:K10"/>
    <mergeCell ref="E11:H11"/>
    <mergeCell ref="D4:E4"/>
    <mergeCell ref="D5:E5"/>
    <mergeCell ref="D6:E6"/>
    <mergeCell ref="B10:C12"/>
    <mergeCell ref="D11:D12"/>
  </mergeCells>
  <phoneticPr fontId="20"/>
  <printOptions horizontalCentered="1" verticalCentered="1"/>
  <pageMargins left="0.51181102362204722" right="0.51181102362204722" top="0.55118110236220474" bottom="0.55118110236220474" header="0.31496062992125984" footer="0.31496062992125984"/>
  <pageSetup paperSize="9"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sheetPr>
  <dimension ref="A1:AN132"/>
  <sheetViews>
    <sheetView showGridLines="0" zoomScaleNormal="100" workbookViewId="0">
      <selection activeCell="J2" sqref="J2"/>
    </sheetView>
  </sheetViews>
  <sheetFormatPr defaultColWidth="9" defaultRowHeight="12" x14ac:dyDescent="0.2"/>
  <cols>
    <col min="1" max="1" width="1.33203125" style="26" customWidth="1"/>
    <col min="2" max="39" width="2.44140625" style="26" customWidth="1"/>
    <col min="40" max="40" width="9" style="26" customWidth="1"/>
    <col min="41" max="16384" width="9" style="26"/>
  </cols>
  <sheetData>
    <row r="1" spans="1:40" ht="16.2" x14ac:dyDescent="0.2">
      <c r="B1" s="24"/>
    </row>
    <row r="2" spans="1:40" ht="18" customHeight="1" x14ac:dyDescent="0.2">
      <c r="AH2" s="25"/>
      <c r="AI2" s="25"/>
    </row>
    <row r="3" spans="1:40" ht="15.75" customHeight="1" x14ac:dyDescent="0.2">
      <c r="C3" s="28"/>
      <c r="AE3" s="29" t="str">
        <f>"（単位："&amp;入力!$K$29&amp;"）"</f>
        <v>（単位：万円）</v>
      </c>
      <c r="AH3" s="25"/>
    </row>
    <row r="4" spans="1:40" ht="14.25" customHeight="1" thickBot="1" x14ac:dyDescent="0.25">
      <c r="A4" s="324"/>
      <c r="B4" s="324"/>
      <c r="C4" s="324"/>
      <c r="D4" s="324"/>
      <c r="E4" s="324"/>
      <c r="F4" s="324"/>
      <c r="G4" s="325"/>
      <c r="H4" s="325"/>
      <c r="I4" s="325"/>
      <c r="J4" s="325"/>
      <c r="K4" s="325"/>
      <c r="L4" s="325"/>
      <c r="M4" s="325"/>
      <c r="N4" s="325"/>
      <c r="O4" s="325"/>
      <c r="P4" s="325"/>
      <c r="Q4" s="325"/>
      <c r="R4" s="325"/>
      <c r="S4" s="325"/>
      <c r="T4" s="325"/>
      <c r="U4" s="325"/>
      <c r="V4" s="325"/>
      <c r="W4" s="325"/>
      <c r="X4" s="325"/>
      <c r="Y4" s="325"/>
      <c r="Z4" s="325"/>
      <c r="AA4" s="325"/>
      <c r="AB4" s="325"/>
      <c r="AC4" s="325"/>
      <c r="AD4" s="325"/>
      <c r="AE4" s="326"/>
      <c r="AF4" s="325"/>
      <c r="AG4" s="325"/>
      <c r="AH4" s="327"/>
      <c r="AI4" s="325"/>
      <c r="AJ4" s="325"/>
      <c r="AK4" s="325"/>
      <c r="AL4" s="325"/>
      <c r="AM4" s="325"/>
      <c r="AN4" s="325"/>
    </row>
    <row r="5" spans="1:40" ht="14.25" customHeight="1" thickTop="1" x14ac:dyDescent="0.2">
      <c r="A5" s="324"/>
      <c r="B5" s="325"/>
      <c r="C5" s="704" t="s">
        <v>909</v>
      </c>
      <c r="D5" s="705"/>
      <c r="E5" s="705"/>
      <c r="F5" s="705"/>
      <c r="G5" s="705"/>
      <c r="H5" s="705"/>
      <c r="I5" s="705"/>
      <c r="J5" s="705"/>
      <c r="K5" s="705"/>
      <c r="L5" s="705"/>
      <c r="M5" s="705"/>
      <c r="N5" s="705"/>
      <c r="O5" s="705"/>
      <c r="P5" s="705"/>
      <c r="Q5" s="705"/>
      <c r="R5" s="705"/>
      <c r="S5" s="705"/>
      <c r="T5" s="705"/>
      <c r="U5" s="705"/>
      <c r="V5" s="705"/>
      <c r="W5" s="705"/>
      <c r="X5" s="705"/>
      <c r="Y5" s="705"/>
      <c r="Z5" s="705"/>
      <c r="AA5" s="705"/>
      <c r="AB5" s="705"/>
      <c r="AC5" s="705"/>
      <c r="AD5" s="706"/>
      <c r="AE5" s="683">
        <f>波及効果計算!D117</f>
        <v>0</v>
      </c>
      <c r="AF5" s="683"/>
      <c r="AG5" s="683"/>
      <c r="AH5" s="683"/>
      <c r="AI5" s="684"/>
      <c r="AJ5" s="325"/>
      <c r="AK5" s="325"/>
      <c r="AL5" s="325"/>
      <c r="AM5" s="325"/>
      <c r="AN5" s="325"/>
    </row>
    <row r="6" spans="1:40" ht="14.25" customHeight="1" thickBot="1" x14ac:dyDescent="0.25">
      <c r="A6" s="324"/>
      <c r="B6" s="325"/>
      <c r="C6" s="707"/>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9"/>
      <c r="AE6" s="685"/>
      <c r="AF6" s="685"/>
      <c r="AG6" s="685"/>
      <c r="AH6" s="685"/>
      <c r="AI6" s="686"/>
      <c r="AJ6" s="325"/>
      <c r="AK6" s="325"/>
      <c r="AL6" s="325"/>
      <c r="AM6" s="325"/>
      <c r="AN6" s="325"/>
    </row>
    <row r="7" spans="1:40" ht="14.25" customHeight="1" thickTop="1" x14ac:dyDescent="0.2">
      <c r="A7" s="324"/>
      <c r="B7" s="325"/>
      <c r="C7" s="325"/>
      <c r="D7" s="325"/>
      <c r="E7" s="325"/>
      <c r="F7" s="325"/>
      <c r="G7" s="325"/>
      <c r="H7" s="325"/>
      <c r="I7" s="325"/>
      <c r="J7" s="325"/>
      <c r="K7" s="325"/>
      <c r="L7" s="325"/>
      <c r="M7" s="325"/>
      <c r="N7" s="325"/>
      <c r="O7" s="325"/>
      <c r="P7" s="325"/>
      <c r="Q7" s="324"/>
      <c r="R7" s="324"/>
      <c r="S7" s="324"/>
      <c r="T7" s="324"/>
      <c r="U7" s="324"/>
      <c r="V7" s="324"/>
      <c r="W7" s="324"/>
      <c r="X7" s="324"/>
      <c r="Y7" s="324"/>
      <c r="Z7" s="324"/>
      <c r="AA7" s="324"/>
      <c r="AB7" s="324"/>
      <c r="AC7" s="324"/>
      <c r="AD7" s="324"/>
      <c r="AE7" s="324"/>
      <c r="AF7" s="324"/>
      <c r="AG7" s="324"/>
      <c r="AH7" s="324"/>
      <c r="AI7" s="324"/>
      <c r="AJ7" s="325"/>
      <c r="AK7" s="325"/>
      <c r="AL7" s="325"/>
      <c r="AM7" s="325"/>
      <c r="AN7" s="325"/>
    </row>
    <row r="8" spans="1:40" ht="14.25" customHeight="1" x14ac:dyDescent="0.2">
      <c r="A8" s="324"/>
      <c r="B8" s="325"/>
      <c r="C8" s="325"/>
      <c r="D8" s="325"/>
      <c r="E8" s="325"/>
      <c r="F8" s="325"/>
      <c r="G8" s="325"/>
      <c r="H8" s="325"/>
      <c r="I8" s="325"/>
      <c r="J8" s="325"/>
      <c r="K8" s="325"/>
      <c r="L8" s="325"/>
      <c r="M8" s="325"/>
      <c r="N8" s="325"/>
      <c r="O8" s="665" t="s">
        <v>910</v>
      </c>
      <c r="P8" s="666"/>
      <c r="Q8" s="666"/>
      <c r="R8" s="666"/>
      <c r="S8" s="666"/>
      <c r="T8" s="667"/>
      <c r="U8" s="324"/>
      <c r="V8" s="324"/>
      <c r="W8" s="324"/>
      <c r="X8" s="324"/>
      <c r="Y8" s="324"/>
      <c r="Z8" s="324"/>
      <c r="AA8" s="324"/>
      <c r="AB8" s="324"/>
      <c r="AC8" s="324"/>
      <c r="AD8" s="324"/>
      <c r="AE8" s="324"/>
      <c r="AF8" s="324"/>
      <c r="AG8" s="324"/>
      <c r="AH8" s="324"/>
      <c r="AI8" s="324"/>
      <c r="AJ8" s="325"/>
      <c r="AK8" s="325"/>
      <c r="AL8" s="325"/>
      <c r="AM8" s="325"/>
      <c r="AN8" s="325"/>
    </row>
    <row r="9" spans="1:40" ht="14.25" customHeight="1" x14ac:dyDescent="0.2">
      <c r="A9" s="324"/>
      <c r="B9" s="325"/>
      <c r="C9" s="325"/>
      <c r="D9" s="325"/>
      <c r="E9" s="325"/>
      <c r="F9" s="328"/>
      <c r="G9" s="328"/>
      <c r="H9" s="328"/>
      <c r="I9" s="328"/>
      <c r="J9" s="328"/>
      <c r="K9" s="328"/>
      <c r="L9" s="325"/>
      <c r="M9" s="325"/>
      <c r="N9" s="325"/>
      <c r="O9" s="325"/>
      <c r="P9" s="325"/>
      <c r="Q9" s="324"/>
      <c r="R9" s="324"/>
      <c r="S9" s="324"/>
      <c r="T9" s="324"/>
      <c r="U9" s="324"/>
      <c r="V9" s="324"/>
      <c r="W9" s="324"/>
      <c r="X9" s="324"/>
      <c r="Y9" s="324"/>
      <c r="Z9" s="324"/>
      <c r="AA9" s="324"/>
      <c r="AB9" s="324"/>
      <c r="AC9" s="324"/>
      <c r="AD9" s="324"/>
      <c r="AE9" s="324"/>
      <c r="AF9" s="324"/>
      <c r="AG9" s="324"/>
      <c r="AH9" s="324"/>
      <c r="AI9" s="324"/>
      <c r="AJ9" s="325"/>
      <c r="AK9" s="325"/>
      <c r="AL9" s="325"/>
      <c r="AM9" s="325"/>
      <c r="AN9" s="325"/>
    </row>
    <row r="10" spans="1:40" ht="14.25" customHeight="1" x14ac:dyDescent="0.2">
      <c r="A10" s="329"/>
      <c r="B10" s="330" t="s">
        <v>87</v>
      </c>
      <c r="C10" s="329"/>
      <c r="D10" s="329"/>
      <c r="E10" s="329"/>
      <c r="F10" s="329"/>
      <c r="G10" s="325"/>
      <c r="H10" s="325"/>
      <c r="I10" s="325"/>
      <c r="J10" s="325"/>
      <c r="K10" s="325"/>
      <c r="L10" s="325"/>
      <c r="M10" s="325"/>
      <c r="N10" s="325"/>
      <c r="O10" s="325"/>
      <c r="P10" s="325"/>
      <c r="Q10" s="324"/>
      <c r="R10" s="324"/>
      <c r="S10" s="324"/>
      <c r="T10" s="324"/>
      <c r="U10" s="324"/>
      <c r="V10" s="324"/>
      <c r="W10" s="324"/>
      <c r="X10" s="324"/>
      <c r="Y10" s="324"/>
      <c r="Z10" s="324"/>
      <c r="AA10" s="324"/>
      <c r="AB10" s="324"/>
      <c r="AC10" s="324"/>
      <c r="AD10" s="324"/>
      <c r="AE10" s="324"/>
      <c r="AF10" s="324"/>
      <c r="AG10" s="324"/>
      <c r="AH10" s="324"/>
      <c r="AI10" s="324"/>
      <c r="AJ10" s="325"/>
      <c r="AK10" s="325"/>
      <c r="AL10" s="325"/>
      <c r="AM10" s="325"/>
      <c r="AN10" s="325"/>
    </row>
    <row r="11" spans="1:40" ht="14.25" customHeight="1" thickBot="1" x14ac:dyDescent="0.25">
      <c r="A11" s="329"/>
      <c r="B11" s="325"/>
      <c r="C11" s="325"/>
      <c r="D11" s="325"/>
      <c r="E11" s="325"/>
      <c r="F11" s="325"/>
      <c r="G11" s="325"/>
      <c r="H11" s="325"/>
      <c r="I11" s="325"/>
      <c r="J11" s="325"/>
      <c r="K11" s="325"/>
      <c r="L11" s="325"/>
      <c r="M11" s="325"/>
      <c r="N11" s="325"/>
      <c r="O11" s="325"/>
      <c r="P11" s="325"/>
      <c r="Q11" s="324"/>
      <c r="R11" s="324"/>
      <c r="S11" s="324"/>
      <c r="T11" s="324"/>
      <c r="U11" s="324"/>
      <c r="V11" s="324"/>
      <c r="W11" s="324"/>
      <c r="X11" s="324"/>
      <c r="Y11" s="324"/>
      <c r="Z11" s="324"/>
      <c r="AA11" s="324"/>
      <c r="AB11" s="324"/>
      <c r="AC11" s="324"/>
      <c r="AD11" s="324"/>
      <c r="AE11" s="324"/>
      <c r="AF11" s="324"/>
      <c r="AG11" s="324"/>
      <c r="AH11" s="324"/>
      <c r="AI11" s="324"/>
      <c r="AJ11" s="325"/>
      <c r="AK11" s="325"/>
      <c r="AL11" s="325"/>
      <c r="AM11" s="325"/>
      <c r="AN11" s="325"/>
    </row>
    <row r="12" spans="1:40" ht="14.25" customHeight="1" thickTop="1" x14ac:dyDescent="0.2">
      <c r="A12" s="329"/>
      <c r="B12" s="325"/>
      <c r="C12" s="694" t="s">
        <v>89</v>
      </c>
      <c r="D12" s="695"/>
      <c r="E12" s="695"/>
      <c r="F12" s="695"/>
      <c r="G12" s="695"/>
      <c r="H12" s="695"/>
      <c r="I12" s="695"/>
      <c r="J12" s="695"/>
      <c r="K12" s="695"/>
      <c r="L12" s="695"/>
      <c r="M12" s="695"/>
      <c r="N12" s="695"/>
      <c r="O12" s="695"/>
      <c r="P12" s="695"/>
      <c r="Q12" s="695"/>
      <c r="R12" s="695"/>
      <c r="S12" s="695"/>
      <c r="T12" s="695"/>
      <c r="U12" s="696"/>
      <c r="V12" s="700">
        <f>波及効果計算!F117</f>
        <v>0</v>
      </c>
      <c r="W12" s="700"/>
      <c r="X12" s="700"/>
      <c r="Y12" s="700"/>
      <c r="Z12" s="701"/>
      <c r="AA12" s="324"/>
      <c r="AB12" s="324"/>
      <c r="AC12" s="324"/>
      <c r="AD12" s="324"/>
      <c r="AE12" s="324"/>
      <c r="AF12" s="324"/>
      <c r="AG12" s="324"/>
      <c r="AH12" s="324"/>
      <c r="AI12" s="324"/>
      <c r="AJ12" s="325"/>
      <c r="AK12" s="325"/>
      <c r="AL12" s="325"/>
      <c r="AM12" s="325"/>
      <c r="AN12" s="325"/>
    </row>
    <row r="13" spans="1:40" ht="14.25" customHeight="1" thickBot="1" x14ac:dyDescent="0.25">
      <c r="A13" s="329"/>
      <c r="B13" s="325"/>
      <c r="C13" s="697"/>
      <c r="D13" s="698"/>
      <c r="E13" s="698"/>
      <c r="F13" s="698"/>
      <c r="G13" s="698"/>
      <c r="H13" s="698"/>
      <c r="I13" s="698"/>
      <c r="J13" s="698"/>
      <c r="K13" s="698"/>
      <c r="L13" s="698"/>
      <c r="M13" s="698"/>
      <c r="N13" s="698"/>
      <c r="O13" s="698"/>
      <c r="P13" s="698"/>
      <c r="Q13" s="698"/>
      <c r="R13" s="698"/>
      <c r="S13" s="698"/>
      <c r="T13" s="698"/>
      <c r="U13" s="699"/>
      <c r="V13" s="702"/>
      <c r="W13" s="702"/>
      <c r="X13" s="702"/>
      <c r="Y13" s="702"/>
      <c r="Z13" s="703"/>
      <c r="AA13" s="324"/>
      <c r="AB13" s="324"/>
      <c r="AC13" s="324"/>
      <c r="AD13" s="324"/>
      <c r="AE13" s="324"/>
      <c r="AF13" s="324"/>
      <c r="AG13" s="324"/>
      <c r="AH13" s="324"/>
      <c r="AI13" s="324"/>
      <c r="AJ13" s="325"/>
      <c r="AK13" s="325"/>
      <c r="AL13" s="325"/>
      <c r="AM13" s="325"/>
      <c r="AN13" s="325"/>
    </row>
    <row r="14" spans="1:40" ht="14.25" customHeight="1" thickTop="1" x14ac:dyDescent="0.2">
      <c r="A14" s="329"/>
      <c r="B14" s="325"/>
      <c r="C14" s="328"/>
      <c r="D14" s="328"/>
      <c r="E14" s="328"/>
      <c r="F14" s="328"/>
      <c r="G14" s="328"/>
      <c r="H14" s="328"/>
      <c r="I14" s="328"/>
      <c r="J14" s="328"/>
      <c r="K14" s="328"/>
      <c r="L14" s="328"/>
      <c r="M14" s="328"/>
      <c r="N14" s="325"/>
      <c r="O14" s="325"/>
      <c r="P14" s="325"/>
      <c r="Q14" s="324"/>
      <c r="R14" s="324"/>
      <c r="S14" s="324"/>
      <c r="T14" s="324"/>
      <c r="U14" s="324"/>
      <c r="V14" s="324"/>
      <c r="W14" s="324"/>
      <c r="X14" s="324"/>
      <c r="Y14" s="324"/>
      <c r="Z14" s="324"/>
      <c r="AA14" s="324"/>
      <c r="AB14" s="324"/>
      <c r="AC14" s="324"/>
      <c r="AD14" s="324"/>
      <c r="AE14" s="324"/>
      <c r="AF14" s="324"/>
      <c r="AG14" s="324"/>
      <c r="AH14" s="324"/>
      <c r="AI14" s="324"/>
      <c r="AJ14" s="325"/>
      <c r="AK14" s="325"/>
      <c r="AL14" s="325"/>
      <c r="AM14" s="325"/>
      <c r="AN14" s="325"/>
    </row>
    <row r="15" spans="1:40" ht="14.25" customHeight="1" x14ac:dyDescent="0.2">
      <c r="A15" s="329"/>
      <c r="B15" s="325"/>
      <c r="C15" s="328"/>
      <c r="D15" s="328"/>
      <c r="E15" s="328"/>
      <c r="F15" s="324"/>
      <c r="G15" s="324"/>
      <c r="H15" s="324"/>
      <c r="I15" s="324"/>
      <c r="J15" s="324"/>
      <c r="K15" s="324"/>
      <c r="L15" s="328"/>
      <c r="M15" s="328"/>
      <c r="N15" s="325"/>
      <c r="O15" s="325"/>
      <c r="P15" s="325"/>
      <c r="Q15" s="324"/>
      <c r="R15" s="324"/>
      <c r="S15" s="325"/>
      <c r="T15" s="325"/>
      <c r="U15" s="325"/>
      <c r="V15" s="325"/>
      <c r="W15" s="325"/>
      <c r="X15" s="325"/>
      <c r="Y15" s="324"/>
      <c r="Z15" s="324"/>
      <c r="AA15" s="324"/>
      <c r="AB15" s="324"/>
      <c r="AC15" s="324"/>
      <c r="AD15" s="324"/>
      <c r="AE15" s="324"/>
      <c r="AF15" s="324"/>
      <c r="AG15" s="324"/>
      <c r="AH15" s="324"/>
      <c r="AI15" s="324"/>
      <c r="AJ15" s="325"/>
      <c r="AK15" s="325"/>
      <c r="AL15" s="325"/>
      <c r="AM15" s="325"/>
      <c r="AN15" s="325"/>
    </row>
    <row r="16" spans="1:40" ht="15" customHeight="1" x14ac:dyDescent="0.2">
      <c r="A16" s="329"/>
      <c r="B16" s="324"/>
      <c r="C16" s="324"/>
      <c r="D16" s="324"/>
      <c r="E16" s="324"/>
      <c r="F16" s="665" t="s">
        <v>911</v>
      </c>
      <c r="G16" s="666"/>
      <c r="H16" s="666"/>
      <c r="I16" s="666"/>
      <c r="J16" s="666"/>
      <c r="K16" s="667"/>
      <c r="L16" s="324"/>
      <c r="M16" s="324"/>
      <c r="N16" s="324"/>
      <c r="O16" s="324"/>
      <c r="P16" s="665" t="s">
        <v>912</v>
      </c>
      <c r="Q16" s="666"/>
      <c r="R16" s="666"/>
      <c r="S16" s="666"/>
      <c r="T16" s="666"/>
      <c r="U16" s="667"/>
      <c r="V16" s="325"/>
      <c r="W16" s="325"/>
      <c r="X16" s="325"/>
      <c r="Y16" s="324"/>
      <c r="Z16" s="324"/>
      <c r="AA16" s="324"/>
      <c r="AB16" s="324"/>
      <c r="AC16" s="324"/>
      <c r="AD16" s="324"/>
      <c r="AE16" s="324"/>
      <c r="AF16" s="324"/>
      <c r="AG16" s="324"/>
      <c r="AH16" s="324"/>
      <c r="AI16" s="324"/>
      <c r="AJ16" s="324"/>
      <c r="AK16" s="324"/>
      <c r="AL16" s="324"/>
      <c r="AM16" s="324"/>
      <c r="AN16" s="324"/>
    </row>
    <row r="17" spans="1:40" ht="15" customHeight="1" x14ac:dyDescent="0.2">
      <c r="A17" s="329"/>
      <c r="B17" s="324"/>
      <c r="C17" s="324"/>
      <c r="D17" s="324"/>
      <c r="E17" s="324"/>
      <c r="F17" s="324"/>
      <c r="G17" s="324"/>
      <c r="H17" s="324"/>
      <c r="I17" s="324"/>
      <c r="J17" s="324"/>
      <c r="K17" s="324"/>
      <c r="L17" s="324"/>
      <c r="M17" s="324"/>
      <c r="N17" s="324"/>
      <c r="O17" s="324"/>
      <c r="P17" s="665" t="s">
        <v>913</v>
      </c>
      <c r="Q17" s="666"/>
      <c r="R17" s="666"/>
      <c r="S17" s="666"/>
      <c r="T17" s="666"/>
      <c r="U17" s="667"/>
      <c r="V17" s="325"/>
      <c r="W17" s="325"/>
      <c r="X17" s="325"/>
      <c r="Y17" s="324"/>
      <c r="Z17" s="324"/>
      <c r="AA17" s="324"/>
      <c r="AB17" s="324"/>
      <c r="AC17" s="324"/>
      <c r="AD17" s="324"/>
      <c r="AE17" s="324"/>
      <c r="AF17" s="324"/>
      <c r="AG17" s="324"/>
      <c r="AH17" s="324"/>
      <c r="AI17" s="324"/>
      <c r="AJ17" s="324"/>
      <c r="AK17" s="324"/>
      <c r="AL17" s="324"/>
      <c r="AM17" s="324"/>
      <c r="AN17" s="324"/>
    </row>
    <row r="18" spans="1:40" ht="14.25" customHeight="1" thickBot="1" x14ac:dyDescent="0.25">
      <c r="A18" s="329"/>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row>
    <row r="19" spans="1:40" ht="14.25" customHeight="1" thickTop="1" thickBot="1" x14ac:dyDescent="0.25">
      <c r="A19" s="329"/>
      <c r="B19" s="325"/>
      <c r="C19" s="752" t="s">
        <v>175</v>
      </c>
      <c r="D19" s="753"/>
      <c r="E19" s="753"/>
      <c r="F19" s="753"/>
      <c r="G19" s="753"/>
      <c r="H19" s="753"/>
      <c r="I19" s="700">
        <f>波及効果計算!I117</f>
        <v>0</v>
      </c>
      <c r="J19" s="700"/>
      <c r="K19" s="700"/>
      <c r="L19" s="700"/>
      <c r="M19" s="701"/>
      <c r="N19" s="756" t="s">
        <v>914</v>
      </c>
      <c r="O19" s="757"/>
      <c r="P19" s="757"/>
      <c r="Q19" s="757"/>
      <c r="R19" s="757"/>
      <c r="S19" s="757"/>
      <c r="T19" s="757"/>
      <c r="U19" s="758"/>
      <c r="V19" s="710">
        <f>波及効果計算!G117</f>
        <v>0</v>
      </c>
      <c r="W19" s="711"/>
      <c r="X19" s="711"/>
      <c r="Y19" s="711"/>
      <c r="Z19" s="712"/>
      <c r="AA19" s="325"/>
      <c r="AB19" s="325"/>
      <c r="AC19" s="325"/>
      <c r="AD19" s="325"/>
      <c r="AE19" s="325"/>
      <c r="AF19" s="325"/>
      <c r="AG19" s="325"/>
      <c r="AH19" s="325"/>
      <c r="AI19" s="325"/>
      <c r="AJ19" s="325"/>
      <c r="AK19" s="325"/>
      <c r="AL19" s="325"/>
      <c r="AM19" s="325"/>
      <c r="AN19" s="325"/>
    </row>
    <row r="20" spans="1:40" ht="14.25" customHeight="1" thickTop="1" thickBot="1" x14ac:dyDescent="0.25">
      <c r="A20" s="329"/>
      <c r="B20" s="325"/>
      <c r="C20" s="754"/>
      <c r="D20" s="755"/>
      <c r="E20" s="755"/>
      <c r="F20" s="755"/>
      <c r="G20" s="755"/>
      <c r="H20" s="755"/>
      <c r="I20" s="702"/>
      <c r="J20" s="702"/>
      <c r="K20" s="702"/>
      <c r="L20" s="702"/>
      <c r="M20" s="703"/>
      <c r="N20" s="340"/>
      <c r="O20" s="713" t="s">
        <v>915</v>
      </c>
      <c r="P20" s="714"/>
      <c r="Q20" s="714"/>
      <c r="R20" s="714"/>
      <c r="S20" s="714"/>
      <c r="T20" s="714"/>
      <c r="U20" s="715"/>
      <c r="V20" s="710">
        <f>波及効果計算!H117</f>
        <v>0</v>
      </c>
      <c r="W20" s="711"/>
      <c r="X20" s="711"/>
      <c r="Y20" s="711"/>
      <c r="Z20" s="712"/>
      <c r="AA20" s="325"/>
      <c r="AB20" s="325"/>
      <c r="AC20" s="325"/>
      <c r="AD20" s="325"/>
      <c r="AE20" s="325"/>
      <c r="AF20" s="325"/>
      <c r="AG20" s="325"/>
      <c r="AH20" s="325"/>
      <c r="AI20" s="325"/>
      <c r="AJ20" s="325"/>
      <c r="AK20" s="325"/>
      <c r="AL20" s="325"/>
      <c r="AM20" s="325"/>
      <c r="AN20" s="325"/>
    </row>
    <row r="21" spans="1:40" ht="14.25" customHeight="1" thickTop="1" x14ac:dyDescent="0.2">
      <c r="A21" s="325"/>
      <c r="B21" s="325"/>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row>
    <row r="22" spans="1:40" ht="14.25" customHeight="1" x14ac:dyDescent="0.2">
      <c r="A22" s="325"/>
      <c r="B22" s="325"/>
      <c r="C22" s="325"/>
      <c r="D22" s="325"/>
      <c r="E22" s="325"/>
      <c r="F22" s="665" t="s">
        <v>910</v>
      </c>
      <c r="G22" s="666"/>
      <c r="H22" s="666"/>
      <c r="I22" s="666"/>
      <c r="J22" s="666"/>
      <c r="K22" s="667"/>
      <c r="L22" s="325"/>
      <c r="M22" s="325"/>
      <c r="N22" s="325"/>
      <c r="O22" s="325"/>
      <c r="P22" s="325"/>
      <c r="Q22" s="325"/>
      <c r="R22" s="324"/>
      <c r="S22" s="324"/>
      <c r="T22" s="324"/>
      <c r="U22" s="325"/>
      <c r="V22" s="325"/>
      <c r="W22" s="325"/>
      <c r="X22" s="325"/>
      <c r="Y22" s="325"/>
      <c r="Z22" s="325"/>
      <c r="AA22" s="325"/>
      <c r="AB22" s="325"/>
      <c r="AC22" s="325"/>
      <c r="AD22" s="325"/>
      <c r="AE22" s="325"/>
      <c r="AF22" s="325"/>
      <c r="AG22" s="325"/>
      <c r="AH22" s="325"/>
      <c r="AI22" s="325"/>
      <c r="AJ22" s="325"/>
      <c r="AK22" s="325"/>
      <c r="AL22" s="325"/>
      <c r="AM22" s="325"/>
      <c r="AN22" s="325"/>
    </row>
    <row r="23" spans="1:40" ht="14.25" customHeight="1" x14ac:dyDescent="0.2">
      <c r="A23" s="325"/>
      <c r="B23" s="325"/>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row>
    <row r="24" spans="1:40" ht="14.25" customHeight="1" thickBot="1" x14ac:dyDescent="0.25">
      <c r="A24" s="325"/>
      <c r="B24" s="325"/>
      <c r="C24" s="325"/>
      <c r="D24" s="325"/>
      <c r="E24" s="32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324"/>
    </row>
    <row r="25" spans="1:40" ht="14.25" customHeight="1" thickTop="1" x14ac:dyDescent="0.2">
      <c r="A25" s="325"/>
      <c r="B25" s="325"/>
      <c r="C25" s="690" t="s">
        <v>174</v>
      </c>
      <c r="D25" s="691"/>
      <c r="E25" s="691"/>
      <c r="F25" s="691"/>
      <c r="G25" s="691"/>
      <c r="H25" s="691"/>
      <c r="I25" s="683">
        <f>波及効果計算!L117</f>
        <v>0</v>
      </c>
      <c r="J25" s="683"/>
      <c r="K25" s="683"/>
      <c r="L25" s="683"/>
      <c r="M25" s="684"/>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4"/>
    </row>
    <row r="26" spans="1:40" ht="14.25" customHeight="1" thickBot="1" x14ac:dyDescent="0.25">
      <c r="A26" s="325"/>
      <c r="B26" s="325"/>
      <c r="C26" s="692"/>
      <c r="D26" s="693"/>
      <c r="E26" s="693"/>
      <c r="F26" s="693"/>
      <c r="G26" s="693"/>
      <c r="H26" s="693"/>
      <c r="I26" s="685"/>
      <c r="J26" s="685"/>
      <c r="K26" s="685"/>
      <c r="L26" s="685"/>
      <c r="M26" s="686"/>
      <c r="N26" s="325"/>
      <c r="O26" s="325"/>
      <c r="P26" s="325"/>
      <c r="Q26" s="325"/>
      <c r="R26" s="325"/>
      <c r="S26" s="325"/>
      <c r="T26" s="325"/>
      <c r="U26" s="325"/>
      <c r="V26" s="325"/>
      <c r="W26" s="325"/>
      <c r="X26" s="325"/>
      <c r="Y26" s="325"/>
      <c r="Z26" s="325"/>
      <c r="AA26" s="325"/>
      <c r="AB26" s="325"/>
      <c r="AC26" s="325"/>
      <c r="AD26" s="325"/>
      <c r="AE26" s="325"/>
      <c r="AF26" s="325"/>
      <c r="AG26" s="325"/>
      <c r="AH26" s="325"/>
      <c r="AI26" s="325"/>
      <c r="AJ26" s="325"/>
      <c r="AK26" s="325"/>
      <c r="AL26" s="325"/>
      <c r="AM26" s="325"/>
      <c r="AN26" s="324"/>
    </row>
    <row r="27" spans="1:40" ht="14.25" customHeight="1" thickTop="1" x14ac:dyDescent="0.2">
      <c r="A27" s="325"/>
      <c r="B27" s="325"/>
      <c r="C27" s="325"/>
      <c r="D27" s="325"/>
      <c r="E27" s="325"/>
      <c r="F27" s="325"/>
      <c r="G27" s="325"/>
      <c r="H27" s="325"/>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25"/>
      <c r="AI27" s="325"/>
      <c r="AJ27" s="325"/>
      <c r="AK27" s="325"/>
      <c r="AL27" s="325"/>
      <c r="AM27" s="325"/>
      <c r="AN27" s="324"/>
    </row>
    <row r="28" spans="1:40" ht="14.25" customHeight="1" x14ac:dyDescent="0.2">
      <c r="A28" s="325"/>
      <c r="B28" s="325"/>
      <c r="C28" s="325"/>
      <c r="D28" s="325"/>
      <c r="E28" s="325"/>
      <c r="F28" s="665" t="s">
        <v>916</v>
      </c>
      <c r="G28" s="666"/>
      <c r="H28" s="666"/>
      <c r="I28" s="666"/>
      <c r="J28" s="666"/>
      <c r="K28" s="667"/>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325"/>
      <c r="AI28" s="325"/>
      <c r="AJ28" s="325"/>
      <c r="AK28" s="325"/>
      <c r="AL28" s="325"/>
      <c r="AM28" s="325"/>
      <c r="AN28" s="324"/>
    </row>
    <row r="29" spans="1:40" ht="14.25" customHeight="1" x14ac:dyDescent="0.2">
      <c r="A29" s="325"/>
      <c r="B29" s="325"/>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5"/>
      <c r="AI29" s="325"/>
      <c r="AJ29" s="325"/>
      <c r="AK29" s="325"/>
      <c r="AL29" s="325"/>
      <c r="AM29" s="325"/>
      <c r="AN29" s="324"/>
    </row>
    <row r="30" spans="1:40" ht="14.25" customHeight="1" x14ac:dyDescent="0.2">
      <c r="A30" s="331"/>
      <c r="B30" s="332" t="s">
        <v>176</v>
      </c>
      <c r="C30" s="331"/>
      <c r="D30" s="331"/>
      <c r="E30" s="331"/>
      <c r="F30" s="331"/>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4"/>
    </row>
    <row r="31" spans="1:40" ht="14.25" customHeight="1" thickBot="1" x14ac:dyDescent="0.25">
      <c r="A31" s="331"/>
      <c r="B31" s="325"/>
      <c r="C31" s="325"/>
      <c r="D31" s="325"/>
      <c r="E31" s="325"/>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5"/>
      <c r="AG31" s="325"/>
      <c r="AH31" s="325"/>
      <c r="AI31" s="325"/>
      <c r="AJ31" s="325"/>
      <c r="AK31" s="325"/>
      <c r="AL31" s="325"/>
      <c r="AM31" s="325"/>
      <c r="AN31" s="324"/>
    </row>
    <row r="32" spans="1:40" ht="14.25" customHeight="1" thickTop="1" x14ac:dyDescent="0.2">
      <c r="A32" s="331"/>
      <c r="B32" s="325"/>
      <c r="C32" s="759" t="s">
        <v>89</v>
      </c>
      <c r="D32" s="760"/>
      <c r="E32" s="760"/>
      <c r="F32" s="760"/>
      <c r="G32" s="760"/>
      <c r="H32" s="760"/>
      <c r="I32" s="760"/>
      <c r="J32" s="760"/>
      <c r="K32" s="760"/>
      <c r="L32" s="760"/>
      <c r="M32" s="760"/>
      <c r="N32" s="760"/>
      <c r="O32" s="760"/>
      <c r="P32" s="761"/>
      <c r="Q32" s="748">
        <f>波及効果計算!N117</f>
        <v>0</v>
      </c>
      <c r="R32" s="748"/>
      <c r="S32" s="748"/>
      <c r="T32" s="748"/>
      <c r="U32" s="749"/>
      <c r="V32" s="325"/>
      <c r="W32" s="325"/>
      <c r="X32" s="325"/>
      <c r="Y32" s="325"/>
      <c r="Z32" s="325"/>
      <c r="AA32" s="325"/>
      <c r="AB32" s="325"/>
      <c r="AC32" s="325"/>
      <c r="AD32" s="325"/>
      <c r="AE32" s="325"/>
      <c r="AF32" s="325"/>
      <c r="AG32" s="325"/>
      <c r="AH32" s="325"/>
      <c r="AI32" s="325"/>
      <c r="AJ32" s="325"/>
      <c r="AK32" s="325"/>
      <c r="AL32" s="325"/>
      <c r="AM32" s="325"/>
      <c r="AN32" s="324"/>
    </row>
    <row r="33" spans="1:40" ht="14.25" customHeight="1" thickBot="1" x14ac:dyDescent="0.25">
      <c r="A33" s="331"/>
      <c r="B33" s="325"/>
      <c r="C33" s="762"/>
      <c r="D33" s="763"/>
      <c r="E33" s="763"/>
      <c r="F33" s="763"/>
      <c r="G33" s="763"/>
      <c r="H33" s="763"/>
      <c r="I33" s="763"/>
      <c r="J33" s="763"/>
      <c r="K33" s="763"/>
      <c r="L33" s="763"/>
      <c r="M33" s="763"/>
      <c r="N33" s="763"/>
      <c r="O33" s="763"/>
      <c r="P33" s="764"/>
      <c r="Q33" s="750"/>
      <c r="R33" s="750"/>
      <c r="S33" s="750"/>
      <c r="T33" s="750"/>
      <c r="U33" s="751"/>
      <c r="V33" s="325"/>
      <c r="W33" s="325"/>
      <c r="X33" s="325"/>
      <c r="Y33" s="325"/>
      <c r="Z33" s="325"/>
      <c r="AA33" s="325"/>
      <c r="AB33" s="325"/>
      <c r="AC33" s="325"/>
      <c r="AD33" s="325"/>
      <c r="AE33" s="325"/>
      <c r="AF33" s="325"/>
      <c r="AG33" s="325"/>
      <c r="AH33" s="325"/>
      <c r="AI33" s="325"/>
      <c r="AJ33" s="325"/>
      <c r="AK33" s="325"/>
      <c r="AL33" s="325"/>
      <c r="AM33" s="325"/>
      <c r="AN33" s="324"/>
    </row>
    <row r="34" spans="1:40" ht="14.25" customHeight="1" thickTop="1" x14ac:dyDescent="0.2">
      <c r="A34" s="331"/>
      <c r="B34" s="325"/>
      <c r="C34" s="325"/>
      <c r="D34" s="325"/>
      <c r="E34" s="325"/>
      <c r="F34" s="325"/>
      <c r="G34" s="325"/>
      <c r="H34" s="325"/>
      <c r="I34" s="325"/>
      <c r="J34" s="325"/>
      <c r="K34" s="325"/>
      <c r="L34" s="324"/>
      <c r="M34" s="324"/>
      <c r="N34" s="325"/>
      <c r="O34" s="325"/>
      <c r="P34" s="325"/>
      <c r="Q34" s="325"/>
      <c r="R34" s="325"/>
      <c r="S34" s="325"/>
      <c r="T34" s="325"/>
      <c r="U34" s="325"/>
      <c r="V34" s="325"/>
      <c r="W34" s="325"/>
      <c r="X34" s="325"/>
      <c r="Y34" s="325"/>
      <c r="Z34" s="325"/>
      <c r="AA34" s="325"/>
      <c r="AB34" s="325"/>
      <c r="AC34" s="325"/>
      <c r="AD34" s="325"/>
      <c r="AE34" s="325"/>
      <c r="AF34" s="325"/>
      <c r="AG34" s="325"/>
      <c r="AH34" s="325"/>
      <c r="AI34" s="325"/>
      <c r="AJ34" s="325"/>
      <c r="AK34" s="325"/>
      <c r="AL34" s="325"/>
      <c r="AM34" s="325"/>
      <c r="AN34" s="324"/>
    </row>
    <row r="35" spans="1:40" ht="14.25" customHeight="1" x14ac:dyDescent="0.2">
      <c r="A35" s="331"/>
      <c r="B35" s="325"/>
      <c r="C35" s="325"/>
      <c r="D35" s="325"/>
      <c r="E35" s="325"/>
      <c r="F35" s="325"/>
      <c r="G35" s="325"/>
      <c r="H35" s="325"/>
      <c r="I35" s="325"/>
      <c r="J35" s="325"/>
      <c r="K35" s="665" t="s">
        <v>912</v>
      </c>
      <c r="L35" s="666"/>
      <c r="M35" s="666"/>
      <c r="N35" s="666"/>
      <c r="O35" s="666"/>
      <c r="P35" s="667"/>
      <c r="Q35" s="324"/>
      <c r="R35" s="324"/>
      <c r="S35" s="324"/>
      <c r="T35" s="325"/>
      <c r="U35" s="325"/>
      <c r="V35" s="325"/>
      <c r="W35" s="325"/>
      <c r="X35" s="325"/>
      <c r="Y35" s="325"/>
      <c r="Z35" s="325"/>
      <c r="AA35" s="325"/>
      <c r="AB35" s="325"/>
      <c r="AC35" s="325"/>
      <c r="AD35" s="325"/>
      <c r="AE35" s="325"/>
      <c r="AF35" s="325"/>
      <c r="AG35" s="325"/>
      <c r="AH35" s="325"/>
      <c r="AI35" s="325"/>
      <c r="AJ35" s="325"/>
      <c r="AK35" s="325"/>
      <c r="AL35" s="325"/>
      <c r="AM35" s="325"/>
      <c r="AN35" s="324"/>
    </row>
    <row r="36" spans="1:40" ht="14.25" customHeight="1" x14ac:dyDescent="0.2">
      <c r="A36" s="331"/>
      <c r="B36" s="324"/>
      <c r="C36" s="324"/>
      <c r="D36" s="324"/>
      <c r="E36" s="324"/>
      <c r="F36" s="324"/>
      <c r="G36" s="324"/>
      <c r="H36" s="324"/>
      <c r="I36" s="324"/>
      <c r="J36" s="325"/>
      <c r="K36" s="665" t="s">
        <v>913</v>
      </c>
      <c r="L36" s="666"/>
      <c r="M36" s="666"/>
      <c r="N36" s="666"/>
      <c r="O36" s="666"/>
      <c r="P36" s="667"/>
      <c r="Q36" s="324"/>
      <c r="R36" s="324"/>
      <c r="S36" s="324"/>
      <c r="T36" s="325"/>
      <c r="U36" s="325"/>
      <c r="V36" s="324"/>
      <c r="W36" s="324"/>
      <c r="X36" s="324"/>
      <c r="Y36" s="324"/>
      <c r="Z36" s="324"/>
      <c r="AA36" s="324"/>
      <c r="AB36" s="324"/>
      <c r="AC36" s="324"/>
      <c r="AD36" s="324"/>
      <c r="AE36" s="324"/>
      <c r="AF36" s="324"/>
      <c r="AG36" s="324"/>
      <c r="AH36" s="324"/>
      <c r="AI36" s="324"/>
      <c r="AJ36" s="324"/>
      <c r="AK36" s="324"/>
      <c r="AL36" s="324"/>
      <c r="AM36" s="324"/>
      <c r="AN36" s="324"/>
    </row>
    <row r="37" spans="1:40" ht="14.25" customHeight="1" thickBot="1" x14ac:dyDescent="0.25">
      <c r="A37" s="331"/>
      <c r="B37" s="32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24"/>
      <c r="AG37" s="324"/>
      <c r="AH37" s="324"/>
      <c r="AI37" s="324"/>
      <c r="AJ37" s="324"/>
      <c r="AK37" s="324"/>
      <c r="AL37" s="324"/>
      <c r="AM37" s="324"/>
      <c r="AN37" s="324"/>
    </row>
    <row r="38" spans="1:40" ht="15.75" customHeight="1" thickTop="1" thickBot="1" x14ac:dyDescent="0.25">
      <c r="A38" s="331"/>
      <c r="B38" s="324"/>
      <c r="C38" s="324"/>
      <c r="D38" s="324"/>
      <c r="E38" s="324"/>
      <c r="F38" s="324"/>
      <c r="G38" s="324"/>
      <c r="H38" s="324"/>
      <c r="I38" s="324"/>
      <c r="J38" s="724" t="s">
        <v>914</v>
      </c>
      <c r="K38" s="725"/>
      <c r="L38" s="725"/>
      <c r="M38" s="725"/>
      <c r="N38" s="725"/>
      <c r="O38" s="725"/>
      <c r="P38" s="725"/>
      <c r="Q38" s="725"/>
      <c r="R38" s="726">
        <f>波及効果計算!O117</f>
        <v>0</v>
      </c>
      <c r="S38" s="727"/>
      <c r="T38" s="727"/>
      <c r="U38" s="728"/>
      <c r="V38" s="324"/>
      <c r="W38" s="324"/>
      <c r="X38" s="324"/>
      <c r="Y38" s="324"/>
      <c r="Z38" s="324"/>
      <c r="AA38" s="324"/>
      <c r="AB38" s="324"/>
      <c r="AC38" s="324"/>
      <c r="AD38" s="324"/>
      <c r="AE38" s="324"/>
      <c r="AF38" s="324"/>
      <c r="AG38" s="324"/>
      <c r="AH38" s="324"/>
      <c r="AI38" s="324"/>
      <c r="AJ38" s="324"/>
      <c r="AK38" s="324"/>
      <c r="AL38" s="324"/>
      <c r="AM38" s="324"/>
      <c r="AN38" s="324"/>
    </row>
    <row r="39" spans="1:40" ht="14.25" customHeight="1" thickTop="1" thickBot="1" x14ac:dyDescent="0.25">
      <c r="A39" s="331"/>
      <c r="B39" s="324"/>
      <c r="C39" s="324"/>
      <c r="D39" s="324"/>
      <c r="E39" s="324"/>
      <c r="F39" s="324"/>
      <c r="G39" s="324"/>
      <c r="H39" s="324"/>
      <c r="I39" s="324"/>
      <c r="J39" s="333"/>
      <c r="K39" s="729" t="s">
        <v>915</v>
      </c>
      <c r="L39" s="730"/>
      <c r="M39" s="730"/>
      <c r="N39" s="730"/>
      <c r="O39" s="730"/>
      <c r="P39" s="730"/>
      <c r="Q39" s="731"/>
      <c r="R39" s="732">
        <f>波及効果計算!P117</f>
        <v>0</v>
      </c>
      <c r="S39" s="733"/>
      <c r="T39" s="733"/>
      <c r="U39" s="734"/>
      <c r="V39" s="324"/>
      <c r="W39" s="324"/>
      <c r="X39" s="324"/>
      <c r="Y39" s="324"/>
      <c r="Z39" s="324"/>
      <c r="AA39" s="324"/>
      <c r="AB39" s="324"/>
      <c r="AC39" s="324"/>
      <c r="AD39" s="324"/>
      <c r="AE39" s="324"/>
      <c r="AF39" s="324"/>
      <c r="AG39" s="324"/>
      <c r="AH39" s="324"/>
      <c r="AI39" s="324"/>
      <c r="AJ39" s="324"/>
      <c r="AK39" s="324"/>
      <c r="AL39" s="324"/>
      <c r="AM39" s="324"/>
      <c r="AN39" s="324"/>
    </row>
    <row r="40" spans="1:40" ht="14.25" customHeight="1" thickTop="1" x14ac:dyDescent="0.2">
      <c r="A40" s="324"/>
      <c r="B40" s="324"/>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c r="AA40" s="324"/>
      <c r="AB40" s="324"/>
      <c r="AC40" s="324"/>
      <c r="AD40" s="324"/>
      <c r="AE40" s="324"/>
      <c r="AF40" s="324"/>
      <c r="AG40" s="324"/>
      <c r="AH40" s="324"/>
      <c r="AI40" s="324"/>
      <c r="AJ40" s="324"/>
      <c r="AK40" s="324"/>
      <c r="AL40" s="324"/>
      <c r="AM40" s="324"/>
      <c r="AN40" s="324"/>
    </row>
    <row r="41" spans="1:40" ht="14.25" customHeight="1" thickBot="1" x14ac:dyDescent="0.25">
      <c r="A41" s="324"/>
      <c r="B41" s="325"/>
      <c r="C41" s="334"/>
      <c r="D41" s="325"/>
      <c r="E41" s="32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c r="AF41" s="325"/>
      <c r="AG41" s="325"/>
      <c r="AH41" s="325"/>
      <c r="AI41" s="325"/>
      <c r="AJ41" s="325"/>
      <c r="AK41" s="325"/>
      <c r="AL41" s="325"/>
      <c r="AM41" s="325"/>
      <c r="AN41" s="324"/>
    </row>
    <row r="42" spans="1:40" ht="14.25" customHeight="1" thickTop="1" x14ac:dyDescent="0.2">
      <c r="A42" s="324"/>
      <c r="B42" s="325"/>
      <c r="C42" s="735" t="s">
        <v>917</v>
      </c>
      <c r="D42" s="736"/>
      <c r="E42" s="736"/>
      <c r="F42" s="736"/>
      <c r="G42" s="736"/>
      <c r="H42" s="736"/>
      <c r="I42" s="736"/>
      <c r="J42" s="736"/>
      <c r="K42" s="736"/>
      <c r="L42" s="736"/>
      <c r="M42" s="736"/>
      <c r="N42" s="736"/>
      <c r="O42" s="736"/>
      <c r="P42" s="737"/>
      <c r="Q42" s="741">
        <f>波及効果計算!S117</f>
        <v>0</v>
      </c>
      <c r="R42" s="742"/>
      <c r="S42" s="742"/>
      <c r="T42" s="742"/>
      <c r="U42" s="743"/>
      <c r="V42" s="325"/>
      <c r="W42" s="325"/>
      <c r="X42" s="325"/>
      <c r="Y42" s="325"/>
      <c r="Z42" s="325"/>
      <c r="AA42" s="325"/>
      <c r="AB42" s="325"/>
      <c r="AC42" s="325"/>
      <c r="AD42" s="325"/>
      <c r="AE42" s="325"/>
      <c r="AF42" s="325"/>
      <c r="AG42" s="325"/>
      <c r="AH42" s="325"/>
      <c r="AI42" s="325"/>
      <c r="AJ42" s="325"/>
      <c r="AK42" s="325"/>
      <c r="AL42" s="325"/>
      <c r="AM42" s="325"/>
      <c r="AN42" s="325"/>
    </row>
    <row r="43" spans="1:40" ht="14.25" customHeight="1" thickBot="1" x14ac:dyDescent="0.25">
      <c r="A43" s="324"/>
      <c r="B43" s="325"/>
      <c r="C43" s="738"/>
      <c r="D43" s="739"/>
      <c r="E43" s="739"/>
      <c r="F43" s="739"/>
      <c r="G43" s="739"/>
      <c r="H43" s="739"/>
      <c r="I43" s="739"/>
      <c r="J43" s="739"/>
      <c r="K43" s="739"/>
      <c r="L43" s="739"/>
      <c r="M43" s="739"/>
      <c r="N43" s="739"/>
      <c r="O43" s="739"/>
      <c r="P43" s="740"/>
      <c r="Q43" s="744"/>
      <c r="R43" s="745"/>
      <c r="S43" s="745"/>
      <c r="T43" s="745"/>
      <c r="U43" s="746"/>
      <c r="V43" s="325"/>
      <c r="W43" s="325"/>
      <c r="X43" s="325"/>
      <c r="Y43" s="325"/>
      <c r="Z43" s="325"/>
      <c r="AA43" s="325"/>
      <c r="AB43" s="325"/>
      <c r="AC43" s="325"/>
      <c r="AD43" s="325"/>
      <c r="AE43" s="325"/>
      <c r="AF43" s="325"/>
      <c r="AG43" s="325"/>
      <c r="AH43" s="325"/>
      <c r="AI43" s="325"/>
      <c r="AJ43" s="325"/>
      <c r="AK43" s="325"/>
      <c r="AL43" s="325"/>
      <c r="AM43" s="325"/>
      <c r="AN43" s="325"/>
    </row>
    <row r="44" spans="1:40" ht="14.25" customHeight="1" thickTop="1" x14ac:dyDescent="0.2">
      <c r="A44" s="325"/>
      <c r="B44" s="325"/>
      <c r="C44" s="325"/>
      <c r="D44" s="325"/>
      <c r="E44" s="325"/>
      <c r="F44" s="325"/>
      <c r="G44" s="325"/>
      <c r="H44" s="325"/>
      <c r="I44" s="325"/>
      <c r="J44" s="325"/>
      <c r="K44" s="325"/>
      <c r="L44" s="325"/>
      <c r="M44" s="325"/>
      <c r="N44" s="325"/>
      <c r="O44" s="325"/>
      <c r="P44" s="325"/>
      <c r="Q44" s="325"/>
      <c r="R44" s="325"/>
      <c r="S44" s="325"/>
      <c r="T44" s="325"/>
      <c r="U44" s="325"/>
      <c r="V44" s="325"/>
      <c r="W44" s="325"/>
      <c r="X44" s="325"/>
      <c r="Y44" s="325"/>
      <c r="Z44" s="325"/>
      <c r="AA44" s="325"/>
      <c r="AB44" s="325"/>
      <c r="AC44" s="325"/>
      <c r="AD44" s="325"/>
      <c r="AE44" s="325"/>
      <c r="AF44" s="325"/>
      <c r="AG44" s="325"/>
      <c r="AH44" s="325"/>
      <c r="AI44" s="325"/>
      <c r="AJ44" s="325"/>
      <c r="AK44" s="325"/>
      <c r="AL44" s="325"/>
      <c r="AM44" s="325"/>
      <c r="AN44" s="325"/>
    </row>
    <row r="45" spans="1:40" ht="14.25" customHeight="1" x14ac:dyDescent="0.2">
      <c r="A45" s="325"/>
      <c r="B45" s="325"/>
      <c r="C45" s="325"/>
      <c r="D45" s="325"/>
      <c r="E45" s="665" t="s">
        <v>918</v>
      </c>
      <c r="F45" s="666"/>
      <c r="G45" s="666"/>
      <c r="H45" s="666"/>
      <c r="I45" s="666"/>
      <c r="J45" s="747">
        <f>入力!K6*100</f>
        <v>52.45529933875639</v>
      </c>
      <c r="K45" s="747"/>
      <c r="L45" s="335" t="s">
        <v>919</v>
      </c>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325"/>
    </row>
    <row r="46" spans="1:40" ht="14.25" customHeight="1" x14ac:dyDescent="0.2">
      <c r="A46" s="325"/>
      <c r="B46" s="325"/>
      <c r="C46" s="325"/>
      <c r="D46" s="325"/>
      <c r="E46" s="325"/>
      <c r="F46" s="328"/>
      <c r="G46" s="328"/>
      <c r="H46" s="328"/>
      <c r="I46" s="328"/>
      <c r="J46" s="328"/>
      <c r="K46" s="328"/>
      <c r="L46" s="325"/>
      <c r="M46" s="325"/>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row>
    <row r="47" spans="1:40" ht="14.25" customHeight="1" thickBot="1" x14ac:dyDescent="0.25">
      <c r="A47" s="325"/>
      <c r="B47" s="325"/>
      <c r="C47" s="325"/>
      <c r="D47" s="325"/>
      <c r="E47" s="325"/>
      <c r="F47" s="325"/>
      <c r="G47" s="325"/>
      <c r="H47" s="325"/>
      <c r="I47" s="325"/>
      <c r="J47" s="325"/>
      <c r="K47" s="325"/>
      <c r="L47" s="325"/>
      <c r="M47" s="325"/>
      <c r="N47" s="325"/>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325"/>
      <c r="AM47" s="325"/>
      <c r="AN47" s="325"/>
    </row>
    <row r="48" spans="1:40" ht="14.25" customHeight="1" thickTop="1" x14ac:dyDescent="0.2">
      <c r="A48" s="325"/>
      <c r="B48" s="325"/>
      <c r="C48" s="690" t="s">
        <v>920</v>
      </c>
      <c r="D48" s="691"/>
      <c r="E48" s="691"/>
      <c r="F48" s="691"/>
      <c r="G48" s="691"/>
      <c r="H48" s="691"/>
      <c r="I48" s="691"/>
      <c r="J48" s="691"/>
      <c r="K48" s="691"/>
      <c r="L48" s="691"/>
      <c r="M48" s="691"/>
      <c r="N48" s="691"/>
      <c r="O48" s="691"/>
      <c r="P48" s="683">
        <f>波及効果計算!U117</f>
        <v>0</v>
      </c>
      <c r="Q48" s="683"/>
      <c r="R48" s="683"/>
      <c r="S48" s="683"/>
      <c r="T48" s="684"/>
      <c r="U48" s="325"/>
      <c r="V48" s="325"/>
      <c r="W48" s="325"/>
      <c r="X48" s="325"/>
      <c r="Y48" s="325"/>
      <c r="Z48" s="325"/>
      <c r="AA48" s="325"/>
      <c r="AB48" s="325"/>
      <c r="AC48" s="325"/>
      <c r="AD48" s="325"/>
      <c r="AE48" s="325"/>
      <c r="AF48" s="325"/>
      <c r="AG48" s="325"/>
      <c r="AH48" s="325"/>
      <c r="AI48" s="325"/>
      <c r="AJ48" s="325"/>
      <c r="AK48" s="325"/>
      <c r="AL48" s="325"/>
      <c r="AM48" s="325"/>
      <c r="AN48" s="325"/>
    </row>
    <row r="49" spans="1:40" ht="14.25" customHeight="1" thickBot="1" x14ac:dyDescent="0.25">
      <c r="A49" s="325"/>
      <c r="B49" s="325"/>
      <c r="C49" s="692"/>
      <c r="D49" s="693"/>
      <c r="E49" s="693"/>
      <c r="F49" s="693"/>
      <c r="G49" s="693"/>
      <c r="H49" s="693"/>
      <c r="I49" s="693"/>
      <c r="J49" s="693"/>
      <c r="K49" s="693"/>
      <c r="L49" s="693"/>
      <c r="M49" s="693"/>
      <c r="N49" s="693"/>
      <c r="O49" s="693"/>
      <c r="P49" s="685"/>
      <c r="Q49" s="685"/>
      <c r="R49" s="685"/>
      <c r="S49" s="685"/>
      <c r="T49" s="686"/>
      <c r="U49" s="325"/>
      <c r="V49" s="325"/>
      <c r="W49" s="325"/>
      <c r="X49" s="325"/>
      <c r="Y49" s="325"/>
      <c r="Z49" s="325"/>
      <c r="AA49" s="325"/>
      <c r="AB49" s="325"/>
      <c r="AC49" s="325"/>
      <c r="AD49" s="325"/>
      <c r="AE49" s="325"/>
      <c r="AF49" s="325"/>
      <c r="AG49" s="325"/>
      <c r="AH49" s="325"/>
      <c r="AI49" s="325"/>
      <c r="AJ49" s="325"/>
      <c r="AK49" s="325"/>
      <c r="AL49" s="325"/>
      <c r="AM49" s="325"/>
      <c r="AN49" s="325"/>
    </row>
    <row r="50" spans="1:40" ht="12" customHeight="1" thickTop="1" x14ac:dyDescent="0.2">
      <c r="A50" s="325"/>
      <c r="B50" s="325"/>
      <c r="C50" s="325"/>
      <c r="D50" s="325"/>
      <c r="E50" s="325"/>
      <c r="F50" s="325"/>
      <c r="G50" s="325"/>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325"/>
    </row>
    <row r="51" spans="1:40" ht="12" customHeight="1" x14ac:dyDescent="0.2">
      <c r="A51" s="325"/>
      <c r="B51" s="325"/>
      <c r="C51" s="325"/>
      <c r="D51" s="325"/>
      <c r="E51" s="665" t="s">
        <v>921</v>
      </c>
      <c r="F51" s="666"/>
      <c r="G51" s="666"/>
      <c r="H51" s="666"/>
      <c r="I51" s="666"/>
      <c r="J51" s="666"/>
      <c r="K51" s="666"/>
      <c r="L51" s="667"/>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row>
    <row r="52" spans="1:40" ht="14.25" customHeight="1" x14ac:dyDescent="0.2">
      <c r="A52" s="325"/>
      <c r="B52" s="325"/>
      <c r="C52" s="325"/>
      <c r="D52" s="325"/>
      <c r="E52" s="687" t="s">
        <v>910</v>
      </c>
      <c r="F52" s="688"/>
      <c r="G52" s="688"/>
      <c r="H52" s="688"/>
      <c r="I52" s="688"/>
      <c r="J52" s="688"/>
      <c r="K52" s="688"/>
      <c r="L52" s="689"/>
      <c r="M52" s="325"/>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row>
    <row r="53" spans="1:40" ht="14.25" customHeight="1" x14ac:dyDescent="0.2">
      <c r="A53" s="325"/>
      <c r="B53" s="325"/>
      <c r="C53" s="325"/>
      <c r="D53" s="325"/>
      <c r="E53" s="328"/>
      <c r="F53" s="328"/>
      <c r="G53" s="328"/>
      <c r="H53" s="328"/>
      <c r="I53" s="328"/>
      <c r="J53" s="328"/>
      <c r="K53" s="328"/>
      <c r="L53" s="328"/>
      <c r="M53" s="325"/>
      <c r="N53" s="325"/>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325"/>
      <c r="AM53" s="325"/>
      <c r="AN53" s="325"/>
    </row>
    <row r="54" spans="1:40" ht="14.25" customHeight="1" thickBot="1" x14ac:dyDescent="0.25">
      <c r="A54" s="325"/>
      <c r="B54" s="325"/>
      <c r="C54" s="325"/>
      <c r="D54" s="325"/>
      <c r="E54" s="325"/>
      <c r="F54" s="325"/>
      <c r="G54" s="325"/>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row>
    <row r="55" spans="1:40" ht="14.25" customHeight="1" thickTop="1" x14ac:dyDescent="0.2">
      <c r="A55" s="325"/>
      <c r="B55" s="325"/>
      <c r="C55" s="690" t="s">
        <v>151</v>
      </c>
      <c r="D55" s="691"/>
      <c r="E55" s="691"/>
      <c r="F55" s="691"/>
      <c r="G55" s="691"/>
      <c r="H55" s="691"/>
      <c r="I55" s="691"/>
      <c r="J55" s="691"/>
      <c r="K55" s="691"/>
      <c r="L55" s="691"/>
      <c r="M55" s="691"/>
      <c r="N55" s="691"/>
      <c r="O55" s="691"/>
      <c r="P55" s="683">
        <f>波及効果計算!Y117</f>
        <v>0</v>
      </c>
      <c r="Q55" s="683"/>
      <c r="R55" s="683"/>
      <c r="S55" s="683"/>
      <c r="T55" s="684"/>
      <c r="U55" s="325"/>
      <c r="V55" s="325"/>
      <c r="W55" s="325"/>
      <c r="X55" s="325"/>
      <c r="Y55" s="325"/>
      <c r="Z55" s="325"/>
      <c r="AA55" s="325"/>
      <c r="AB55" s="325"/>
      <c r="AC55" s="325"/>
      <c r="AD55" s="325"/>
      <c r="AE55" s="325"/>
      <c r="AF55" s="325"/>
      <c r="AG55" s="325"/>
      <c r="AH55" s="325"/>
      <c r="AI55" s="325"/>
      <c r="AJ55" s="325"/>
      <c r="AK55" s="325"/>
      <c r="AL55" s="325"/>
      <c r="AM55" s="325"/>
      <c r="AN55" s="325"/>
    </row>
    <row r="56" spans="1:40" ht="14.25" customHeight="1" thickBot="1" x14ac:dyDescent="0.25">
      <c r="A56" s="325"/>
      <c r="B56" s="325"/>
      <c r="C56" s="692"/>
      <c r="D56" s="693"/>
      <c r="E56" s="693"/>
      <c r="F56" s="693"/>
      <c r="G56" s="693"/>
      <c r="H56" s="693"/>
      <c r="I56" s="693"/>
      <c r="J56" s="693"/>
      <c r="K56" s="693"/>
      <c r="L56" s="693"/>
      <c r="M56" s="693"/>
      <c r="N56" s="693"/>
      <c r="O56" s="693"/>
      <c r="P56" s="685"/>
      <c r="Q56" s="685"/>
      <c r="R56" s="685"/>
      <c r="S56" s="685"/>
      <c r="T56" s="686"/>
      <c r="U56" s="325"/>
      <c r="V56" s="325"/>
      <c r="W56" s="325"/>
      <c r="X56" s="325"/>
      <c r="Y56" s="325"/>
      <c r="Z56" s="325"/>
      <c r="AA56" s="325"/>
      <c r="AB56" s="325"/>
      <c r="AC56" s="325"/>
      <c r="AD56" s="325"/>
      <c r="AE56" s="325"/>
      <c r="AF56" s="325"/>
      <c r="AG56" s="325"/>
      <c r="AH56" s="325"/>
      <c r="AI56" s="325"/>
      <c r="AJ56" s="325"/>
      <c r="AK56" s="325"/>
      <c r="AL56" s="325"/>
      <c r="AM56" s="325"/>
      <c r="AN56" s="325"/>
    </row>
    <row r="57" spans="1:40" ht="14.25" customHeight="1" thickTop="1" x14ac:dyDescent="0.2">
      <c r="A57" s="325"/>
      <c r="B57" s="325"/>
      <c r="C57" s="325"/>
      <c r="D57" s="325"/>
      <c r="E57" s="325"/>
      <c r="F57" s="325"/>
      <c r="G57" s="325"/>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row>
    <row r="58" spans="1:40" ht="14.25" customHeight="1" x14ac:dyDescent="0.2">
      <c r="A58" s="325"/>
      <c r="B58" s="325"/>
      <c r="C58" s="325"/>
      <c r="D58" s="325"/>
      <c r="E58" s="325"/>
      <c r="F58" s="665" t="s">
        <v>916</v>
      </c>
      <c r="G58" s="666"/>
      <c r="H58" s="666"/>
      <c r="I58" s="666"/>
      <c r="J58" s="666"/>
      <c r="K58" s="667"/>
      <c r="L58" s="325"/>
      <c r="M58" s="325"/>
      <c r="N58" s="325"/>
      <c r="O58" s="325"/>
      <c r="P58" s="325"/>
      <c r="Q58" s="325"/>
      <c r="R58" s="325"/>
      <c r="S58" s="325"/>
      <c r="T58" s="325"/>
      <c r="U58" s="325"/>
      <c r="V58" s="325"/>
      <c r="W58" s="325"/>
      <c r="X58" s="325"/>
      <c r="Y58" s="325"/>
      <c r="Z58" s="325"/>
      <c r="AA58" s="325"/>
      <c r="AB58" s="325"/>
      <c r="AC58" s="325"/>
      <c r="AD58" s="325"/>
      <c r="AE58" s="325"/>
      <c r="AF58" s="325"/>
      <c r="AG58" s="325"/>
      <c r="AH58" s="325"/>
      <c r="AI58" s="325"/>
      <c r="AJ58" s="325"/>
      <c r="AK58" s="325"/>
      <c r="AL58" s="325"/>
      <c r="AM58" s="325"/>
      <c r="AN58" s="325"/>
    </row>
    <row r="59" spans="1:40" ht="14.25" customHeight="1" x14ac:dyDescent="0.2">
      <c r="A59" s="325"/>
      <c r="B59" s="325"/>
      <c r="C59" s="325"/>
      <c r="D59" s="325"/>
      <c r="E59" s="325"/>
      <c r="F59" s="328"/>
      <c r="G59" s="328"/>
      <c r="H59" s="328"/>
      <c r="I59" s="328"/>
      <c r="J59" s="328"/>
      <c r="K59" s="328"/>
      <c r="L59" s="325"/>
      <c r="M59" s="325"/>
      <c r="N59" s="324"/>
      <c r="O59" s="324"/>
      <c r="P59" s="324"/>
      <c r="Q59" s="324"/>
      <c r="R59" s="324"/>
      <c r="S59" s="324"/>
      <c r="T59" s="324"/>
      <c r="U59" s="324"/>
      <c r="V59" s="324"/>
      <c r="W59" s="324"/>
      <c r="X59" s="324"/>
      <c r="Y59" s="324"/>
      <c r="Z59" s="324"/>
      <c r="AA59" s="324"/>
      <c r="AB59" s="324"/>
      <c r="AC59" s="324"/>
      <c r="AD59" s="324"/>
      <c r="AE59" s="324"/>
      <c r="AF59" s="324"/>
      <c r="AG59" s="324"/>
      <c r="AH59" s="324"/>
      <c r="AI59" s="324"/>
      <c r="AJ59" s="324"/>
      <c r="AK59" s="324"/>
      <c r="AL59" s="324"/>
      <c r="AM59" s="324"/>
      <c r="AN59" s="324"/>
    </row>
    <row r="60" spans="1:40" ht="14.25" customHeight="1" x14ac:dyDescent="0.2">
      <c r="A60" s="336"/>
      <c r="B60" s="337" t="s">
        <v>177</v>
      </c>
      <c r="C60" s="336"/>
      <c r="D60" s="336"/>
      <c r="E60" s="336"/>
      <c r="F60" s="336"/>
      <c r="G60" s="328"/>
      <c r="H60" s="328"/>
      <c r="I60" s="328"/>
      <c r="J60" s="328"/>
      <c r="K60" s="328"/>
      <c r="L60" s="325"/>
      <c r="M60" s="325"/>
      <c r="N60" s="324"/>
      <c r="O60" s="324"/>
      <c r="P60" s="324"/>
      <c r="Q60" s="324"/>
      <c r="R60" s="324"/>
      <c r="S60" s="324"/>
      <c r="T60" s="324"/>
      <c r="U60" s="324"/>
      <c r="V60" s="324"/>
      <c r="W60" s="324"/>
      <c r="X60" s="324"/>
      <c r="Y60" s="324"/>
      <c r="Z60" s="324"/>
      <c r="AA60" s="324"/>
      <c r="AB60" s="324"/>
      <c r="AC60" s="324"/>
      <c r="AD60" s="324"/>
      <c r="AE60" s="324"/>
      <c r="AF60" s="324"/>
      <c r="AG60" s="324"/>
      <c r="AH60" s="324"/>
      <c r="AI60" s="324"/>
      <c r="AJ60" s="324"/>
      <c r="AK60" s="324"/>
      <c r="AL60" s="324"/>
      <c r="AM60" s="324"/>
      <c r="AN60" s="324"/>
    </row>
    <row r="61" spans="1:40" ht="15" customHeight="1" thickBot="1" x14ac:dyDescent="0.25">
      <c r="A61" s="336"/>
      <c r="B61" s="325"/>
      <c r="C61" s="325"/>
      <c r="D61" s="325"/>
      <c r="E61" s="325"/>
      <c r="F61" s="325"/>
      <c r="G61" s="325"/>
      <c r="H61" s="325"/>
      <c r="I61" s="325"/>
      <c r="J61" s="325"/>
      <c r="K61" s="325"/>
      <c r="L61" s="325"/>
      <c r="M61" s="325"/>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row>
    <row r="62" spans="1:40" ht="15" customHeight="1" thickTop="1" x14ac:dyDescent="0.2">
      <c r="A62" s="336"/>
      <c r="B62" s="325"/>
      <c r="C62" s="678" t="s">
        <v>89</v>
      </c>
      <c r="D62" s="679"/>
      <c r="E62" s="679"/>
      <c r="F62" s="679"/>
      <c r="G62" s="679"/>
      <c r="H62" s="679"/>
      <c r="I62" s="679"/>
      <c r="J62" s="679"/>
      <c r="K62" s="679"/>
      <c r="L62" s="679"/>
      <c r="M62" s="679"/>
      <c r="N62" s="679"/>
      <c r="O62" s="679"/>
      <c r="P62" s="720"/>
      <c r="Q62" s="716">
        <f>波及効果計算!Z117</f>
        <v>0</v>
      </c>
      <c r="R62" s="716"/>
      <c r="S62" s="716"/>
      <c r="T62" s="716"/>
      <c r="U62" s="717"/>
      <c r="V62" s="324"/>
      <c r="W62" s="324"/>
      <c r="X62" s="324"/>
      <c r="Y62" s="324"/>
      <c r="Z62" s="324"/>
      <c r="AA62" s="324"/>
      <c r="AB62" s="324"/>
      <c r="AC62" s="324"/>
      <c r="AD62" s="324"/>
      <c r="AE62" s="324"/>
      <c r="AF62" s="324"/>
      <c r="AG62" s="324"/>
      <c r="AH62" s="324"/>
      <c r="AI62" s="324"/>
      <c r="AJ62" s="324"/>
      <c r="AK62" s="324"/>
      <c r="AL62" s="324"/>
      <c r="AM62" s="324"/>
      <c r="AN62" s="324"/>
    </row>
    <row r="63" spans="1:40" ht="15" customHeight="1" thickBot="1" x14ac:dyDescent="0.25">
      <c r="A63" s="336"/>
      <c r="B63" s="325"/>
      <c r="C63" s="721"/>
      <c r="D63" s="722"/>
      <c r="E63" s="722"/>
      <c r="F63" s="722"/>
      <c r="G63" s="722"/>
      <c r="H63" s="722"/>
      <c r="I63" s="722"/>
      <c r="J63" s="722"/>
      <c r="K63" s="722"/>
      <c r="L63" s="722"/>
      <c r="M63" s="722"/>
      <c r="N63" s="722"/>
      <c r="O63" s="722"/>
      <c r="P63" s="723"/>
      <c r="Q63" s="718"/>
      <c r="R63" s="718"/>
      <c r="S63" s="718"/>
      <c r="T63" s="718"/>
      <c r="U63" s="719"/>
      <c r="V63" s="324"/>
      <c r="W63" s="324"/>
      <c r="X63" s="324"/>
      <c r="Y63" s="324"/>
      <c r="Z63" s="324"/>
      <c r="AA63" s="324"/>
      <c r="AB63" s="324"/>
      <c r="AC63" s="324"/>
      <c r="AD63" s="324"/>
      <c r="AE63" s="324"/>
      <c r="AF63" s="324"/>
      <c r="AG63" s="324"/>
      <c r="AH63" s="324"/>
      <c r="AI63" s="324"/>
      <c r="AJ63" s="324"/>
      <c r="AK63" s="324"/>
      <c r="AL63" s="324"/>
      <c r="AM63" s="324"/>
      <c r="AN63" s="324"/>
    </row>
    <row r="64" spans="1:40" ht="15" customHeight="1" thickTop="1" x14ac:dyDescent="0.2">
      <c r="A64" s="336"/>
      <c r="B64" s="325"/>
      <c r="C64" s="325"/>
      <c r="D64" s="325"/>
      <c r="E64" s="325"/>
      <c r="F64" s="325"/>
      <c r="G64" s="324"/>
      <c r="H64" s="324"/>
      <c r="I64" s="325"/>
      <c r="J64" s="325"/>
      <c r="K64" s="325"/>
      <c r="L64" s="325"/>
      <c r="M64" s="325"/>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row>
    <row r="65" spans="1:40" ht="16.5" customHeight="1" x14ac:dyDescent="0.2">
      <c r="A65" s="336"/>
      <c r="B65" s="325"/>
      <c r="C65" s="325"/>
      <c r="D65" s="325"/>
      <c r="E65" s="325"/>
      <c r="F65" s="665" t="s">
        <v>912</v>
      </c>
      <c r="G65" s="666"/>
      <c r="H65" s="666"/>
      <c r="I65" s="666"/>
      <c r="J65" s="666"/>
      <c r="K65" s="667"/>
      <c r="L65" s="325"/>
      <c r="M65" s="325"/>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row>
    <row r="66" spans="1:40" ht="17.25" customHeight="1" x14ac:dyDescent="0.2">
      <c r="A66" s="336"/>
      <c r="B66" s="325"/>
      <c r="C66" s="325"/>
      <c r="D66" s="325"/>
      <c r="E66" s="325"/>
      <c r="F66" s="665" t="s">
        <v>913</v>
      </c>
      <c r="G66" s="666"/>
      <c r="H66" s="666"/>
      <c r="I66" s="666"/>
      <c r="J66" s="666"/>
      <c r="K66" s="667"/>
      <c r="L66" s="325"/>
      <c r="M66" s="325"/>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row>
    <row r="67" spans="1:40" ht="20.25" customHeight="1" thickBot="1" x14ac:dyDescent="0.25">
      <c r="A67" s="336"/>
      <c r="B67" s="325"/>
      <c r="C67" s="325"/>
      <c r="D67" s="325"/>
      <c r="E67" s="325"/>
      <c r="F67" s="324"/>
      <c r="G67" s="324"/>
      <c r="H67" s="324"/>
      <c r="I67" s="324"/>
      <c r="J67" s="324"/>
      <c r="K67" s="324"/>
      <c r="L67" s="325"/>
      <c r="M67" s="325"/>
      <c r="N67" s="325"/>
      <c r="O67" s="325"/>
      <c r="P67" s="325"/>
      <c r="Q67" s="325"/>
      <c r="R67" s="325"/>
      <c r="S67" s="325"/>
      <c r="T67" s="325"/>
      <c r="U67" s="325"/>
      <c r="V67" s="325"/>
      <c r="W67" s="325"/>
      <c r="X67" s="325"/>
      <c r="Y67" s="325"/>
      <c r="Z67" s="325"/>
      <c r="AA67" s="325"/>
      <c r="AB67" s="325"/>
      <c r="AC67" s="325"/>
      <c r="AD67" s="325"/>
      <c r="AE67" s="325"/>
      <c r="AF67" s="325"/>
      <c r="AG67" s="325"/>
      <c r="AH67" s="325"/>
      <c r="AI67" s="325"/>
      <c r="AJ67" s="325"/>
      <c r="AK67" s="325"/>
      <c r="AL67" s="325"/>
      <c r="AM67" s="325"/>
      <c r="AN67" s="325"/>
    </row>
    <row r="68" spans="1:40" ht="20.25" customHeight="1" thickTop="1" thickBot="1" x14ac:dyDescent="0.25">
      <c r="A68" s="336"/>
      <c r="B68" s="325"/>
      <c r="C68" s="325"/>
      <c r="D68" s="325"/>
      <c r="E68" s="678" t="s">
        <v>914</v>
      </c>
      <c r="F68" s="679"/>
      <c r="G68" s="679"/>
      <c r="H68" s="679"/>
      <c r="I68" s="679"/>
      <c r="J68" s="679"/>
      <c r="K68" s="679"/>
      <c r="L68" s="679"/>
      <c r="M68" s="680">
        <f>波及効果計算!AA117</f>
        <v>0</v>
      </c>
      <c r="N68" s="681"/>
      <c r="O68" s="681"/>
      <c r="P68" s="682"/>
      <c r="Q68" s="325"/>
      <c r="R68" s="325"/>
      <c r="S68" s="325"/>
      <c r="T68" s="325"/>
      <c r="U68" s="325"/>
      <c r="V68" s="325"/>
      <c r="W68" s="325"/>
      <c r="X68" s="325"/>
      <c r="Y68" s="325"/>
      <c r="Z68" s="325"/>
      <c r="AA68" s="325"/>
      <c r="AB68" s="325"/>
      <c r="AC68" s="325"/>
      <c r="AD68" s="325"/>
      <c r="AE68" s="325"/>
      <c r="AF68" s="325"/>
      <c r="AG68" s="325"/>
      <c r="AH68" s="325"/>
      <c r="AI68" s="325"/>
      <c r="AJ68" s="325"/>
      <c r="AK68" s="325"/>
      <c r="AL68" s="325"/>
      <c r="AM68" s="325"/>
      <c r="AN68" s="325"/>
    </row>
    <row r="69" spans="1:40" ht="20.25" customHeight="1" thickTop="1" thickBot="1" x14ac:dyDescent="0.25">
      <c r="A69" s="336"/>
      <c r="B69" s="325"/>
      <c r="C69" s="325"/>
      <c r="D69" s="325"/>
      <c r="E69" s="341"/>
      <c r="F69" s="668" t="s">
        <v>915</v>
      </c>
      <c r="G69" s="669"/>
      <c r="H69" s="669"/>
      <c r="I69" s="669"/>
      <c r="J69" s="669"/>
      <c r="K69" s="669"/>
      <c r="L69" s="669"/>
      <c r="M69" s="670">
        <f>波及効果計算!AB117</f>
        <v>0</v>
      </c>
      <c r="N69" s="671"/>
      <c r="O69" s="671"/>
      <c r="P69" s="672"/>
      <c r="Q69" s="325"/>
      <c r="R69" s="325"/>
      <c r="S69" s="325"/>
      <c r="T69" s="325"/>
      <c r="U69" s="325"/>
      <c r="V69" s="325"/>
      <c r="W69" s="325"/>
      <c r="X69" s="325"/>
      <c r="Y69" s="325"/>
      <c r="Z69" s="325"/>
      <c r="AA69" s="325"/>
      <c r="AB69" s="325"/>
      <c r="AC69" s="325"/>
      <c r="AD69" s="325"/>
      <c r="AE69" s="325"/>
      <c r="AF69" s="325"/>
      <c r="AG69" s="325"/>
      <c r="AH69" s="325"/>
      <c r="AI69" s="325"/>
      <c r="AJ69" s="325"/>
      <c r="AK69" s="325"/>
      <c r="AL69" s="325"/>
      <c r="AM69" s="325"/>
      <c r="AN69" s="325"/>
    </row>
    <row r="70" spans="1:40" ht="20.25" customHeight="1" thickTop="1" x14ac:dyDescent="0.2">
      <c r="A70" s="324"/>
      <c r="B70" s="325"/>
      <c r="C70" s="325"/>
      <c r="D70" s="325"/>
      <c r="E70" s="325"/>
      <c r="F70" s="325"/>
      <c r="G70" s="325"/>
      <c r="H70" s="325"/>
      <c r="I70" s="325"/>
      <c r="J70" s="325"/>
      <c r="K70" s="325"/>
      <c r="L70" s="325"/>
      <c r="M70" s="325"/>
      <c r="N70" s="325"/>
      <c r="O70" s="325"/>
      <c r="P70" s="325"/>
      <c r="Q70" s="325"/>
      <c r="R70" s="325"/>
      <c r="S70" s="325"/>
      <c r="T70" s="325"/>
      <c r="U70" s="325"/>
      <c r="V70" s="325"/>
      <c r="W70" s="325"/>
      <c r="X70" s="325"/>
      <c r="Y70" s="325"/>
      <c r="Z70" s="325"/>
      <c r="AA70" s="325"/>
      <c r="AB70" s="325"/>
      <c r="AC70" s="325"/>
      <c r="AD70" s="325"/>
      <c r="AE70" s="325"/>
      <c r="AF70" s="325"/>
      <c r="AG70" s="325"/>
      <c r="AH70" s="325"/>
      <c r="AI70" s="325"/>
      <c r="AJ70" s="325"/>
      <c r="AK70" s="325"/>
      <c r="AL70" s="325"/>
      <c r="AM70" s="325"/>
      <c r="AN70" s="325"/>
    </row>
    <row r="71" spans="1:40" ht="12" customHeight="1" x14ac:dyDescent="0.2">
      <c r="A71" s="324"/>
      <c r="B71" s="325"/>
      <c r="C71" s="325"/>
      <c r="D71" s="338" t="s">
        <v>922</v>
      </c>
      <c r="E71" s="325"/>
      <c r="F71" s="325"/>
      <c r="G71" s="325"/>
      <c r="H71" s="325"/>
      <c r="I71" s="325"/>
      <c r="J71" s="325"/>
      <c r="K71" s="325"/>
      <c r="L71" s="325"/>
      <c r="M71" s="325"/>
      <c r="N71" s="325"/>
      <c r="O71" s="325"/>
      <c r="P71" s="325"/>
      <c r="Q71" s="325"/>
      <c r="R71" s="325"/>
      <c r="S71" s="325"/>
      <c r="T71" s="325"/>
      <c r="U71" s="325"/>
      <c r="V71" s="325"/>
      <c r="W71" s="325"/>
      <c r="X71" s="325"/>
      <c r="Y71" s="325"/>
      <c r="Z71" s="325"/>
      <c r="AA71" s="325"/>
      <c r="AB71" s="325"/>
      <c r="AC71" s="325"/>
      <c r="AD71" s="325"/>
      <c r="AE71" s="325"/>
      <c r="AF71" s="325"/>
      <c r="AG71" s="325"/>
      <c r="AH71" s="325"/>
      <c r="AI71" s="325"/>
      <c r="AJ71" s="325"/>
      <c r="AK71" s="325"/>
      <c r="AL71" s="325"/>
      <c r="AM71" s="325"/>
      <c r="AN71" s="325"/>
    </row>
    <row r="72" spans="1:40" ht="15" customHeight="1" thickBot="1" x14ac:dyDescent="0.25">
      <c r="A72" s="324"/>
      <c r="B72" s="325"/>
      <c r="C72" s="325"/>
      <c r="D72" s="325"/>
      <c r="E72" s="325"/>
      <c r="F72" s="325"/>
      <c r="G72" s="325"/>
      <c r="H72" s="325"/>
      <c r="I72" s="325"/>
      <c r="J72" s="325"/>
      <c r="K72" s="325"/>
      <c r="L72" s="325"/>
      <c r="M72" s="325"/>
      <c r="N72" s="325"/>
      <c r="O72" s="325"/>
      <c r="P72" s="325"/>
      <c r="Q72" s="325"/>
      <c r="R72" s="325"/>
      <c r="S72" s="325"/>
      <c r="T72" s="325"/>
      <c r="U72" s="325"/>
      <c r="V72" s="325"/>
      <c r="W72" s="325"/>
      <c r="X72" s="325"/>
      <c r="Y72" s="325"/>
      <c r="Z72" s="325"/>
      <c r="AA72" s="325"/>
      <c r="AB72" s="325"/>
      <c r="AC72" s="325"/>
      <c r="AD72" s="325"/>
      <c r="AE72" s="325"/>
      <c r="AF72" s="326" t="str">
        <f>"（単位："&amp;入力!$K$29&amp;"）"</f>
        <v>（単位：万円）</v>
      </c>
      <c r="AG72" s="325"/>
      <c r="AH72" s="325"/>
      <c r="AI72" s="325"/>
      <c r="AJ72" s="325"/>
      <c r="AK72" s="325"/>
      <c r="AL72" s="325"/>
      <c r="AM72" s="325"/>
      <c r="AN72" s="325"/>
    </row>
    <row r="73" spans="1:40" ht="15" customHeight="1" thickTop="1" thickBot="1" x14ac:dyDescent="0.25">
      <c r="A73" s="325"/>
      <c r="B73" s="325"/>
      <c r="C73" s="324"/>
      <c r="D73" s="324"/>
      <c r="E73" s="324"/>
      <c r="F73" s="324"/>
      <c r="G73" s="324"/>
      <c r="H73" s="324"/>
      <c r="I73" s="324"/>
      <c r="J73" s="324"/>
      <c r="K73" s="324"/>
      <c r="L73" s="324"/>
      <c r="M73" s="673" t="s">
        <v>87</v>
      </c>
      <c r="N73" s="673"/>
      <c r="O73" s="673"/>
      <c r="P73" s="673"/>
      <c r="Q73" s="673"/>
      <c r="R73" s="674"/>
      <c r="S73" s="675" t="s">
        <v>176</v>
      </c>
      <c r="T73" s="676"/>
      <c r="U73" s="676"/>
      <c r="V73" s="676"/>
      <c r="W73" s="676"/>
      <c r="X73" s="677"/>
      <c r="Y73" s="652" t="s">
        <v>177</v>
      </c>
      <c r="Z73" s="653"/>
      <c r="AA73" s="653"/>
      <c r="AB73" s="653"/>
      <c r="AC73" s="653"/>
      <c r="AD73" s="653"/>
      <c r="AE73" s="654" t="s">
        <v>178</v>
      </c>
      <c r="AF73" s="655"/>
      <c r="AG73" s="655"/>
      <c r="AH73" s="655"/>
      <c r="AI73" s="655"/>
      <c r="AJ73" s="656"/>
      <c r="AK73" s="325"/>
      <c r="AL73" s="325"/>
      <c r="AM73" s="325"/>
      <c r="AN73" s="325"/>
    </row>
    <row r="74" spans="1:40" ht="15" customHeight="1" thickTop="1" x14ac:dyDescent="0.2">
      <c r="A74" s="325"/>
      <c r="B74" s="325"/>
      <c r="C74" s="339"/>
      <c r="D74" s="657" t="s">
        <v>923</v>
      </c>
      <c r="E74" s="657"/>
      <c r="F74" s="657"/>
      <c r="G74" s="657"/>
      <c r="H74" s="657"/>
      <c r="I74" s="657"/>
      <c r="J74" s="657"/>
      <c r="K74" s="657"/>
      <c r="L74" s="657"/>
      <c r="M74" s="658">
        <f>V12</f>
        <v>0</v>
      </c>
      <c r="N74" s="658"/>
      <c r="O74" s="658"/>
      <c r="P74" s="658"/>
      <c r="Q74" s="658"/>
      <c r="R74" s="659"/>
      <c r="S74" s="660">
        <f>Q32</f>
        <v>0</v>
      </c>
      <c r="T74" s="661"/>
      <c r="U74" s="661"/>
      <c r="V74" s="661"/>
      <c r="W74" s="661"/>
      <c r="X74" s="662"/>
      <c r="Y74" s="660">
        <f>Q62</f>
        <v>0</v>
      </c>
      <c r="Z74" s="661"/>
      <c r="AA74" s="661"/>
      <c r="AB74" s="661"/>
      <c r="AC74" s="661"/>
      <c r="AD74" s="661"/>
      <c r="AE74" s="663">
        <f>SUM(M74:AD74)</f>
        <v>0</v>
      </c>
      <c r="AF74" s="661"/>
      <c r="AG74" s="661"/>
      <c r="AH74" s="661"/>
      <c r="AI74" s="661"/>
      <c r="AJ74" s="664"/>
      <c r="AK74" s="325"/>
      <c r="AL74" s="325"/>
      <c r="AM74" s="325"/>
      <c r="AN74" s="325"/>
    </row>
    <row r="75" spans="1:40" ht="15" customHeight="1" x14ac:dyDescent="0.2">
      <c r="A75" s="325"/>
      <c r="B75" s="325"/>
      <c r="C75" s="339"/>
      <c r="D75" s="644" t="s">
        <v>924</v>
      </c>
      <c r="E75" s="644"/>
      <c r="F75" s="644"/>
      <c r="G75" s="644"/>
      <c r="H75" s="644"/>
      <c r="I75" s="644"/>
      <c r="J75" s="644"/>
      <c r="K75" s="644"/>
      <c r="L75" s="644"/>
      <c r="M75" s="645">
        <f>V19</f>
        <v>0</v>
      </c>
      <c r="N75" s="645"/>
      <c r="O75" s="645"/>
      <c r="P75" s="645"/>
      <c r="Q75" s="645"/>
      <c r="R75" s="646"/>
      <c r="S75" s="647">
        <f>R38</f>
        <v>0</v>
      </c>
      <c r="T75" s="648"/>
      <c r="U75" s="648"/>
      <c r="V75" s="648"/>
      <c r="W75" s="648"/>
      <c r="X75" s="649"/>
      <c r="Y75" s="647">
        <f>M68</f>
        <v>0</v>
      </c>
      <c r="Z75" s="648"/>
      <c r="AA75" s="648"/>
      <c r="AB75" s="648"/>
      <c r="AC75" s="648"/>
      <c r="AD75" s="648"/>
      <c r="AE75" s="650">
        <f>SUM(M75:AD75)</f>
        <v>0</v>
      </c>
      <c r="AF75" s="648"/>
      <c r="AG75" s="648"/>
      <c r="AH75" s="648"/>
      <c r="AI75" s="648"/>
      <c r="AJ75" s="651"/>
      <c r="AK75" s="325"/>
      <c r="AL75" s="325"/>
      <c r="AM75" s="325"/>
      <c r="AN75" s="325"/>
    </row>
    <row r="76" spans="1:40" ht="15" customHeight="1" thickBot="1" x14ac:dyDescent="0.25">
      <c r="A76" s="325"/>
      <c r="B76" s="325"/>
      <c r="C76" s="339"/>
      <c r="D76" s="636" t="s">
        <v>925</v>
      </c>
      <c r="E76" s="636"/>
      <c r="F76" s="636"/>
      <c r="G76" s="636"/>
      <c r="H76" s="636"/>
      <c r="I76" s="636"/>
      <c r="J76" s="636"/>
      <c r="K76" s="636"/>
      <c r="L76" s="636"/>
      <c r="M76" s="637">
        <f>V20</f>
        <v>0</v>
      </c>
      <c r="N76" s="637"/>
      <c r="O76" s="637"/>
      <c r="P76" s="637"/>
      <c r="Q76" s="637"/>
      <c r="R76" s="638"/>
      <c r="S76" s="639">
        <f>R39</f>
        <v>0</v>
      </c>
      <c r="T76" s="640"/>
      <c r="U76" s="640"/>
      <c r="V76" s="640"/>
      <c r="W76" s="640"/>
      <c r="X76" s="641"/>
      <c r="Y76" s="639">
        <f>M69</f>
        <v>0</v>
      </c>
      <c r="Z76" s="640"/>
      <c r="AA76" s="640"/>
      <c r="AB76" s="640"/>
      <c r="AC76" s="640"/>
      <c r="AD76" s="640"/>
      <c r="AE76" s="642">
        <f>SUM(M76:AD76)</f>
        <v>0</v>
      </c>
      <c r="AF76" s="640"/>
      <c r="AG76" s="640"/>
      <c r="AH76" s="640"/>
      <c r="AI76" s="640"/>
      <c r="AJ76" s="643"/>
      <c r="AK76" s="325"/>
      <c r="AL76" s="325"/>
      <c r="AM76" s="325"/>
      <c r="AN76" s="325"/>
    </row>
    <row r="77" spans="1:40" ht="15" customHeight="1" thickTop="1" x14ac:dyDescent="0.2">
      <c r="A77" s="325"/>
      <c r="B77" s="325"/>
      <c r="C77" s="325"/>
      <c r="D77" s="325"/>
      <c r="E77" s="325"/>
      <c r="F77" s="325"/>
      <c r="G77" s="325"/>
      <c r="H77" s="325"/>
      <c r="I77" s="325"/>
      <c r="J77" s="325"/>
      <c r="K77" s="325"/>
      <c r="L77" s="325"/>
      <c r="M77" s="325"/>
      <c r="N77" s="325"/>
      <c r="O77" s="325"/>
      <c r="P77" s="325"/>
      <c r="Q77" s="325"/>
      <c r="R77" s="325"/>
      <c r="S77" s="325"/>
      <c r="T77" s="325"/>
      <c r="U77" s="325"/>
      <c r="V77" s="325"/>
      <c r="W77" s="325"/>
      <c r="X77" s="325"/>
      <c r="Y77" s="325"/>
      <c r="Z77" s="325"/>
      <c r="AA77" s="325"/>
      <c r="AB77" s="325"/>
      <c r="AC77" s="325"/>
      <c r="AD77" s="325"/>
      <c r="AE77" s="325"/>
      <c r="AF77" s="325"/>
      <c r="AG77" s="325"/>
      <c r="AH77" s="325"/>
      <c r="AI77" s="325"/>
      <c r="AJ77" s="325"/>
      <c r="AK77" s="325"/>
      <c r="AL77" s="325"/>
      <c r="AM77" s="325"/>
      <c r="AN77" s="325"/>
    </row>
    <row r="78" spans="1:40" ht="15" customHeight="1" x14ac:dyDescent="0.2">
      <c r="A78" s="325"/>
      <c r="B78" s="325"/>
      <c r="C78" s="325"/>
      <c r="D78" s="325" t="s">
        <v>926</v>
      </c>
      <c r="E78" s="325"/>
      <c r="F78" s="325"/>
      <c r="G78" s="325"/>
      <c r="H78" s="325"/>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c r="AG78" s="325"/>
      <c r="AH78" s="325"/>
      <c r="AI78" s="325"/>
      <c r="AJ78" s="325"/>
      <c r="AK78" s="325"/>
      <c r="AL78" s="325"/>
      <c r="AM78" s="325"/>
      <c r="AN78" s="325"/>
    </row>
    <row r="79" spans="1:40" ht="15" customHeight="1" x14ac:dyDescent="0.2">
      <c r="A79" s="325"/>
      <c r="B79" s="325"/>
      <c r="C79" s="325"/>
      <c r="D79" s="325"/>
      <c r="E79" s="325"/>
      <c r="F79" s="325"/>
      <c r="G79" s="325"/>
      <c r="H79" s="325"/>
      <c r="I79" s="325"/>
      <c r="J79" s="325"/>
      <c r="K79" s="325"/>
      <c r="L79" s="325"/>
      <c r="M79" s="325"/>
      <c r="N79" s="325"/>
      <c r="O79" s="325"/>
      <c r="P79" s="325"/>
      <c r="Q79" s="325"/>
      <c r="R79" s="325"/>
      <c r="S79" s="325"/>
      <c r="T79" s="325"/>
      <c r="U79" s="325"/>
      <c r="V79" s="325"/>
      <c r="W79" s="325"/>
      <c r="X79" s="325"/>
      <c r="Y79" s="325"/>
      <c r="Z79" s="325"/>
      <c r="AA79" s="325"/>
      <c r="AB79" s="325"/>
      <c r="AC79" s="325"/>
      <c r="AD79" s="325"/>
      <c r="AE79" s="325"/>
      <c r="AF79" s="325"/>
      <c r="AG79" s="325"/>
      <c r="AH79" s="325"/>
      <c r="AI79" s="325"/>
      <c r="AJ79" s="325"/>
      <c r="AK79" s="325"/>
      <c r="AL79" s="325"/>
      <c r="AM79" s="325"/>
      <c r="AN79" s="325"/>
    </row>
    <row r="80" spans="1:4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thickBot="1" x14ac:dyDescent="0.25"/>
  </sheetData>
  <sheetProtection formatCells="0" formatColumns="0" formatRows="0"/>
  <mergeCells count="64">
    <mergeCell ref="Q32:U33"/>
    <mergeCell ref="P17:U17"/>
    <mergeCell ref="C19:H20"/>
    <mergeCell ref="I19:M20"/>
    <mergeCell ref="N19:U19"/>
    <mergeCell ref="F22:K22"/>
    <mergeCell ref="C25:H26"/>
    <mergeCell ref="I25:M26"/>
    <mergeCell ref="F28:K28"/>
    <mergeCell ref="C32:P33"/>
    <mergeCell ref="V19:Z19"/>
    <mergeCell ref="O20:U20"/>
    <mergeCell ref="V20:Z20"/>
    <mergeCell ref="Q62:U63"/>
    <mergeCell ref="C62:P63"/>
    <mergeCell ref="K35:P35"/>
    <mergeCell ref="K36:P36"/>
    <mergeCell ref="J38:Q38"/>
    <mergeCell ref="R38:U38"/>
    <mergeCell ref="K39:Q39"/>
    <mergeCell ref="R39:U39"/>
    <mergeCell ref="C42:P43"/>
    <mergeCell ref="Q42:U43"/>
    <mergeCell ref="E45:I45"/>
    <mergeCell ref="J45:K45"/>
    <mergeCell ref="C48:O49"/>
    <mergeCell ref="AE5:AI6"/>
    <mergeCell ref="O8:T8"/>
    <mergeCell ref="C12:U13"/>
    <mergeCell ref="V12:Z13"/>
    <mergeCell ref="F16:K16"/>
    <mergeCell ref="P16:U16"/>
    <mergeCell ref="C5:AD6"/>
    <mergeCell ref="P48:T49"/>
    <mergeCell ref="E51:L51"/>
    <mergeCell ref="E52:L52"/>
    <mergeCell ref="C55:O56"/>
    <mergeCell ref="P55:T56"/>
    <mergeCell ref="F58:K58"/>
    <mergeCell ref="F69:L69"/>
    <mergeCell ref="M69:P69"/>
    <mergeCell ref="M73:R73"/>
    <mergeCell ref="S73:X73"/>
    <mergeCell ref="F65:K65"/>
    <mergeCell ref="F66:K66"/>
    <mergeCell ref="E68:L68"/>
    <mergeCell ref="M68:P68"/>
    <mergeCell ref="Y73:AD73"/>
    <mergeCell ref="AE73:AJ73"/>
    <mergeCell ref="D74:L74"/>
    <mergeCell ref="M74:R74"/>
    <mergeCell ref="S74:X74"/>
    <mergeCell ref="Y74:AD74"/>
    <mergeCell ref="AE74:AJ74"/>
    <mergeCell ref="D75:L75"/>
    <mergeCell ref="M75:R75"/>
    <mergeCell ref="S75:X75"/>
    <mergeCell ref="Y75:AD75"/>
    <mergeCell ref="AE75:AJ75"/>
    <mergeCell ref="D76:L76"/>
    <mergeCell ref="M76:R76"/>
    <mergeCell ref="S76:X76"/>
    <mergeCell ref="Y76:AD76"/>
    <mergeCell ref="AE76:AJ76"/>
  </mergeCells>
  <phoneticPr fontId="20"/>
  <printOptions horizontalCentered="1" verticalCentered="1"/>
  <pageMargins left="0.51181102362204722" right="0.31496062992125984" top="0.55118110236220474" bottom="0.15748031496062992" header="0.31496062992125984" footer="0.31496062992125984"/>
  <pageSetup paperSize="9" orientation="portrait" blackAndWhite="1"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34998626667073579"/>
  </sheetPr>
  <dimension ref="B1:AQ117"/>
  <sheetViews>
    <sheetView showGridLines="0" zoomScale="90" zoomScaleNormal="90" workbookViewId="0">
      <pane xSplit="3" ySplit="8" topLeftCell="D55" activePane="bottomRight" state="frozen"/>
      <selection activeCell="AK39" sqref="AK39"/>
      <selection pane="topRight" activeCell="AK39" sqref="AK39"/>
      <selection pane="bottomLeft" activeCell="AK39" sqref="AK39"/>
      <selection pane="bottomRight" activeCell="D1" sqref="D1"/>
    </sheetView>
  </sheetViews>
  <sheetFormatPr defaultColWidth="9" defaultRowHeight="13.2" x14ac:dyDescent="0.2"/>
  <cols>
    <col min="1" max="1" width="0.77734375" style="5" customWidth="1"/>
    <col min="2" max="2" width="3.44140625" style="5" customWidth="1"/>
    <col min="3" max="3" width="17.88671875" style="5" customWidth="1"/>
    <col min="4" max="4" width="12.33203125" style="5" customWidth="1"/>
    <col min="5" max="5" width="8.21875" style="5" customWidth="1"/>
    <col min="6" max="6" width="11" style="5" customWidth="1"/>
    <col min="7" max="8" width="12.109375" style="5" customWidth="1"/>
    <col min="9" max="9" width="11.109375" style="5" customWidth="1"/>
    <col min="10" max="10" width="2" customWidth="1"/>
    <col min="11" max="11" width="8" style="5" customWidth="1"/>
    <col min="12" max="12" width="11.109375" style="5" customWidth="1"/>
    <col min="13" max="13" width="2" customWidth="1"/>
    <col min="14" max="14" width="11.109375" style="5" customWidth="1"/>
    <col min="15" max="16" width="12" style="5" customWidth="1"/>
    <col min="17" max="17" width="2" style="5" customWidth="1"/>
    <col min="18" max="19" width="12.44140625" style="5" customWidth="1"/>
    <col min="20" max="20" width="2.21875" style="5" customWidth="1"/>
    <col min="21" max="21" width="12.88671875" style="5" customWidth="1"/>
    <col min="22" max="22" width="12.33203125" style="5" customWidth="1"/>
    <col min="23" max="23" width="7.88671875" style="5" customWidth="1"/>
    <col min="24" max="24" width="2" customWidth="1"/>
    <col min="25" max="26" width="11.21875" style="5" customWidth="1"/>
    <col min="27" max="28" width="13.44140625" style="5" customWidth="1"/>
    <col min="29" max="29" width="2.21875" style="5" customWidth="1"/>
    <col min="30" max="37" width="12.6640625" style="5" customWidth="1"/>
    <col min="38" max="16384" width="9" style="5"/>
  </cols>
  <sheetData>
    <row r="1" spans="2:43" ht="19.5" customHeight="1" x14ac:dyDescent="0.2">
      <c r="B1"/>
      <c r="C1"/>
      <c r="U1" s="20" t="s">
        <v>128</v>
      </c>
      <c r="V1" s="116">
        <f>入力!$K6</f>
        <v>0.52455299338756389</v>
      </c>
      <c r="W1" s="40" t="s">
        <v>129</v>
      </c>
      <c r="Y1" s="41"/>
    </row>
    <row r="2" spans="2:43" ht="15.75" customHeight="1" x14ac:dyDescent="0.2">
      <c r="B2" s="17"/>
      <c r="C2" s="17"/>
      <c r="P2" s="22" t="str">
        <f>"（単位："&amp;入力!$K$29&amp;"）"</f>
        <v>（単位：万円）</v>
      </c>
      <c r="U2" s="18"/>
      <c r="V2" s="18"/>
      <c r="AB2" s="22" t="str">
        <f>"（単位："&amp;入力!$K$29&amp;"）"</f>
        <v>（単位：万円）</v>
      </c>
      <c r="AJ2" s="23"/>
      <c r="AK2" s="23" t="s">
        <v>166</v>
      </c>
    </row>
    <row r="3" spans="2:43" ht="15" customHeight="1" x14ac:dyDescent="0.2">
      <c r="B3" s="17"/>
      <c r="C3" s="17"/>
      <c r="D3" s="785" t="s">
        <v>87</v>
      </c>
      <c r="E3" s="786"/>
      <c r="F3" s="786"/>
      <c r="G3" s="786"/>
      <c r="H3" s="786"/>
      <c r="I3" s="787"/>
      <c r="K3"/>
      <c r="L3"/>
      <c r="N3" s="775" t="s">
        <v>91</v>
      </c>
      <c r="O3" s="783"/>
      <c r="P3" s="776"/>
      <c r="R3" s="770" t="s">
        <v>127</v>
      </c>
      <c r="S3" s="771"/>
      <c r="U3"/>
      <c r="V3"/>
      <c r="W3"/>
      <c r="Y3" s="785" t="s">
        <v>94</v>
      </c>
      <c r="Z3" s="786"/>
      <c r="AA3" s="786"/>
      <c r="AB3" s="787"/>
      <c r="AD3" s="765" t="s">
        <v>160</v>
      </c>
      <c r="AE3" s="765"/>
      <c r="AF3" s="765"/>
      <c r="AG3" s="765"/>
      <c r="AH3" s="765"/>
      <c r="AI3" s="765"/>
      <c r="AJ3" s="765"/>
      <c r="AK3" s="765"/>
    </row>
    <row r="4" spans="2:43" ht="15" customHeight="1" x14ac:dyDescent="0.2">
      <c r="B4" s="16"/>
      <c r="C4" s="12"/>
      <c r="D4" s="788"/>
      <c r="E4" s="789"/>
      <c r="F4" s="789"/>
      <c r="G4" s="789"/>
      <c r="H4" s="789"/>
      <c r="I4" s="790"/>
      <c r="K4"/>
      <c r="L4"/>
      <c r="N4" s="779"/>
      <c r="O4" s="784"/>
      <c r="P4" s="780"/>
      <c r="R4" s="772"/>
      <c r="S4" s="773"/>
      <c r="U4"/>
      <c r="V4"/>
      <c r="W4"/>
      <c r="Y4" s="788"/>
      <c r="Z4" s="789"/>
      <c r="AA4" s="789"/>
      <c r="AB4" s="790"/>
      <c r="AD4" s="765" t="s">
        <v>87</v>
      </c>
      <c r="AE4" s="765"/>
      <c r="AF4" s="765" t="s">
        <v>176</v>
      </c>
      <c r="AG4" s="765"/>
      <c r="AH4" s="765" t="s">
        <v>177</v>
      </c>
      <c r="AI4" s="765"/>
      <c r="AJ4" s="765" t="s">
        <v>178</v>
      </c>
      <c r="AK4" s="765"/>
    </row>
    <row r="5" spans="2:43" ht="11.25" customHeight="1" x14ac:dyDescent="0.2">
      <c r="B5" s="775" t="s">
        <v>947</v>
      </c>
      <c r="C5" s="776"/>
      <c r="D5" s="233" t="s">
        <v>131</v>
      </c>
      <c r="E5" s="233" t="s">
        <v>218</v>
      </c>
      <c r="F5" s="233" t="s">
        <v>133</v>
      </c>
      <c r="G5" s="233" t="s">
        <v>132</v>
      </c>
      <c r="H5" s="233" t="s">
        <v>134</v>
      </c>
      <c r="I5" s="242" t="s">
        <v>137</v>
      </c>
      <c r="K5" s="233" t="s">
        <v>215</v>
      </c>
      <c r="L5" s="242" t="s">
        <v>138</v>
      </c>
      <c r="N5" s="242" t="s">
        <v>139</v>
      </c>
      <c r="O5" s="242" t="s">
        <v>140</v>
      </c>
      <c r="P5" s="242" t="s">
        <v>155</v>
      </c>
      <c r="R5" s="243" t="s">
        <v>143</v>
      </c>
      <c r="S5" s="244" t="s">
        <v>144</v>
      </c>
      <c r="U5" s="233" t="s">
        <v>147</v>
      </c>
      <c r="V5" s="233" t="s">
        <v>149</v>
      </c>
      <c r="W5" s="233" t="s">
        <v>215</v>
      </c>
      <c r="Y5" s="233" t="s">
        <v>150</v>
      </c>
      <c r="Z5" s="233" t="s">
        <v>154</v>
      </c>
      <c r="AA5" s="242" t="s">
        <v>156</v>
      </c>
      <c r="AB5" s="242" t="s">
        <v>157</v>
      </c>
      <c r="AD5" s="249" t="s">
        <v>179</v>
      </c>
      <c r="AE5" s="250" t="s">
        <v>180</v>
      </c>
      <c r="AF5" s="249" t="s">
        <v>183</v>
      </c>
      <c r="AG5" s="250" t="s">
        <v>184</v>
      </c>
      <c r="AH5" s="249" t="s">
        <v>185</v>
      </c>
      <c r="AI5" s="250" t="s">
        <v>186</v>
      </c>
      <c r="AJ5" s="249" t="s">
        <v>163</v>
      </c>
      <c r="AK5" s="250" t="s">
        <v>193</v>
      </c>
    </row>
    <row r="6" spans="2:43" s="15" customFormat="1" ht="12" customHeight="1" x14ac:dyDescent="0.2">
      <c r="B6" s="777"/>
      <c r="C6" s="778"/>
      <c r="D6" s="766" t="s">
        <v>86</v>
      </c>
      <c r="E6" s="766" t="s">
        <v>61</v>
      </c>
      <c r="F6" s="766" t="s">
        <v>89</v>
      </c>
      <c r="G6" s="766" t="s">
        <v>88</v>
      </c>
      <c r="H6" s="766" t="s">
        <v>90</v>
      </c>
      <c r="I6" s="766" t="s">
        <v>175</v>
      </c>
      <c r="J6"/>
      <c r="K6" s="766" t="s">
        <v>61</v>
      </c>
      <c r="L6" s="766" t="s">
        <v>174</v>
      </c>
      <c r="M6"/>
      <c r="N6" s="766" t="s">
        <v>89</v>
      </c>
      <c r="O6" s="766" t="s">
        <v>88</v>
      </c>
      <c r="P6" s="766" t="s">
        <v>90</v>
      </c>
      <c r="Q6" s="14"/>
      <c r="R6" s="782" t="s">
        <v>92</v>
      </c>
      <c r="S6" s="768" t="s">
        <v>93</v>
      </c>
      <c r="U6" s="768" t="s">
        <v>927</v>
      </c>
      <c r="V6" s="768" t="s">
        <v>153</v>
      </c>
      <c r="W6" s="766" t="s">
        <v>61</v>
      </c>
      <c r="X6"/>
      <c r="Y6" s="769" t="s">
        <v>151</v>
      </c>
      <c r="Z6" s="782" t="s">
        <v>92</v>
      </c>
      <c r="AA6" s="766" t="s">
        <v>88</v>
      </c>
      <c r="AB6" s="766" t="s">
        <v>90</v>
      </c>
      <c r="AC6" s="14"/>
      <c r="AD6" s="769" t="s">
        <v>164</v>
      </c>
      <c r="AE6" s="774" t="s">
        <v>165</v>
      </c>
      <c r="AF6" s="769" t="s">
        <v>164</v>
      </c>
      <c r="AG6" s="774" t="s">
        <v>165</v>
      </c>
      <c r="AH6" s="769" t="s">
        <v>164</v>
      </c>
      <c r="AI6" s="774" t="s">
        <v>165</v>
      </c>
      <c r="AJ6" s="769" t="s">
        <v>164</v>
      </c>
      <c r="AK6" s="774" t="s">
        <v>165</v>
      </c>
      <c r="AL6" s="14"/>
      <c r="AM6" s="14"/>
      <c r="AN6" s="14"/>
      <c r="AO6" s="14"/>
      <c r="AP6" s="14"/>
      <c r="AQ6" s="14"/>
    </row>
    <row r="7" spans="2:43" s="15" customFormat="1" ht="12" customHeight="1" x14ac:dyDescent="0.2">
      <c r="B7" s="777"/>
      <c r="C7" s="778"/>
      <c r="D7" s="781"/>
      <c r="E7" s="767"/>
      <c r="F7" s="781"/>
      <c r="G7" s="767"/>
      <c r="H7" s="767"/>
      <c r="I7" s="781"/>
      <c r="J7"/>
      <c r="K7" s="767"/>
      <c r="L7" s="781"/>
      <c r="M7"/>
      <c r="N7" s="781"/>
      <c r="O7" s="767"/>
      <c r="P7" s="767"/>
      <c r="Q7" s="14"/>
      <c r="R7" s="782"/>
      <c r="S7" s="769"/>
      <c r="U7" s="769"/>
      <c r="V7" s="769"/>
      <c r="W7" s="767"/>
      <c r="X7"/>
      <c r="Y7" s="769"/>
      <c r="Z7" s="782"/>
      <c r="AA7" s="767"/>
      <c r="AB7" s="767"/>
      <c r="AC7" s="14"/>
      <c r="AD7" s="769"/>
      <c r="AE7" s="774"/>
      <c r="AF7" s="769"/>
      <c r="AG7" s="774"/>
      <c r="AH7" s="769"/>
      <c r="AI7" s="774"/>
      <c r="AJ7" s="769"/>
      <c r="AK7" s="774"/>
      <c r="AL7" s="14"/>
      <c r="AM7" s="14"/>
      <c r="AN7" s="14"/>
      <c r="AO7" s="14"/>
      <c r="AP7" s="14"/>
      <c r="AQ7" s="14"/>
    </row>
    <row r="8" spans="2:43" s="21" customFormat="1" ht="21" customHeight="1" x14ac:dyDescent="0.2">
      <c r="B8" s="779"/>
      <c r="C8" s="780"/>
      <c r="D8" s="234"/>
      <c r="E8" s="234"/>
      <c r="F8" s="234" t="s">
        <v>219</v>
      </c>
      <c r="G8" s="235" t="s">
        <v>135</v>
      </c>
      <c r="H8" s="235" t="s">
        <v>136</v>
      </c>
      <c r="I8" s="235" t="s">
        <v>905</v>
      </c>
      <c r="J8"/>
      <c r="K8" s="234"/>
      <c r="L8" s="234" t="s">
        <v>214</v>
      </c>
      <c r="M8"/>
      <c r="N8" s="235" t="s">
        <v>906</v>
      </c>
      <c r="O8" s="235" t="s">
        <v>141</v>
      </c>
      <c r="P8" s="235" t="s">
        <v>142</v>
      </c>
      <c r="R8" s="234" t="s">
        <v>146</v>
      </c>
      <c r="S8" s="234" t="s">
        <v>145</v>
      </c>
      <c r="U8" s="245" t="s">
        <v>148</v>
      </c>
      <c r="V8" s="246" t="s">
        <v>152</v>
      </c>
      <c r="W8" s="247"/>
      <c r="X8"/>
      <c r="Y8" s="247" t="s">
        <v>217</v>
      </c>
      <c r="Z8" s="248" t="s">
        <v>907</v>
      </c>
      <c r="AA8" s="235" t="s">
        <v>158</v>
      </c>
      <c r="AB8" s="235" t="s">
        <v>159</v>
      </c>
      <c r="AD8" s="251" t="s">
        <v>181</v>
      </c>
      <c r="AE8" s="252" t="s">
        <v>182</v>
      </c>
      <c r="AF8" s="251" t="s">
        <v>187</v>
      </c>
      <c r="AG8" s="252" t="s">
        <v>188</v>
      </c>
      <c r="AH8" s="251" t="s">
        <v>189</v>
      </c>
      <c r="AI8" s="252" t="s">
        <v>190</v>
      </c>
      <c r="AJ8" s="234" t="s">
        <v>191</v>
      </c>
      <c r="AK8" s="253" t="s">
        <v>192</v>
      </c>
    </row>
    <row r="9" spans="2:43" ht="12" customHeight="1" x14ac:dyDescent="0.2">
      <c r="B9" s="236" t="s">
        <v>12</v>
      </c>
      <c r="C9" s="239" t="s">
        <v>225</v>
      </c>
      <c r="D9" s="31">
        <f>入力!I9</f>
        <v>0</v>
      </c>
      <c r="E9" s="87">
        <f>IF(自給率!G7="",自給率!E7,自給率!G7)</f>
        <v>0.4348018338802393</v>
      </c>
      <c r="F9" s="31">
        <f>D9*E9</f>
        <v>0</v>
      </c>
      <c r="G9" s="31">
        <f>F9*その他係数!F4</f>
        <v>0</v>
      </c>
      <c r="H9" s="31">
        <f>F9*その他係数!G4</f>
        <v>0</v>
      </c>
      <c r="I9" s="31">
        <f t="array" ref="I9:I116">MMULT(投入係数!D4:DG111,波及効果計算!F9:F116)</f>
        <v>0</v>
      </c>
      <c r="K9" s="90">
        <f>自給率!E7</f>
        <v>0.4348018338802393</v>
      </c>
      <c r="L9" s="31">
        <f t="shared" ref="L9:L40" si="0">I9*K9</f>
        <v>0</v>
      </c>
      <c r="N9" s="31">
        <f t="array" ref="N9:N116">MMULT(逆行列係数!D4:DG111,波及効果計算!L9:L116)</f>
        <v>0</v>
      </c>
      <c r="O9" s="31">
        <f>N9*その他係数!F4</f>
        <v>0</v>
      </c>
      <c r="P9" s="31">
        <f>N9*その他係数!G4</f>
        <v>0</v>
      </c>
      <c r="Q9" s="32"/>
      <c r="R9" s="31">
        <f t="shared" ref="R9:R40" si="1">F9+N9</f>
        <v>0</v>
      </c>
      <c r="S9" s="33">
        <f t="shared" ref="S9:S40" si="2">H9+P9</f>
        <v>0</v>
      </c>
      <c r="T9" s="32"/>
      <c r="U9" s="31">
        <f>S9*$V$1</f>
        <v>0</v>
      </c>
      <c r="V9" s="31">
        <f>$U$117*その他係数!H4</f>
        <v>0</v>
      </c>
      <c r="W9" s="90">
        <f>自給率!E7</f>
        <v>0.4348018338802393</v>
      </c>
      <c r="Y9" s="31">
        <f>V9*W9</f>
        <v>0</v>
      </c>
      <c r="Z9" s="31">
        <f t="array" ref="Z9:Z116">MMULT(逆行列係数!D4:DG111,波及効果計算!Y9:Y116)</f>
        <v>0</v>
      </c>
      <c r="AA9" s="31">
        <f>Z9*その他係数!F4</f>
        <v>0</v>
      </c>
      <c r="AB9" s="31">
        <f>Z9*その他係数!G4</f>
        <v>0</v>
      </c>
      <c r="AC9" s="32"/>
      <c r="AD9" s="31">
        <f>F9*その他係数!I4*入力!$N$33</f>
        <v>0</v>
      </c>
      <c r="AE9" s="31">
        <f>F9*その他係数!J4*入力!$N$33</f>
        <v>0</v>
      </c>
      <c r="AF9" s="31">
        <f>N9*その他係数!I4*入力!$N$33</f>
        <v>0</v>
      </c>
      <c r="AG9" s="31">
        <f>N9*その他係数!J4*入力!$N$33</f>
        <v>0</v>
      </c>
      <c r="AH9" s="31">
        <f>Z9*その他係数!I4*入力!$N$33</f>
        <v>0</v>
      </c>
      <c r="AI9" s="31">
        <f>Z9*その他係数!J4*入力!$N$33</f>
        <v>0</v>
      </c>
      <c r="AJ9" s="31">
        <f>AD9+AF9+AH9</f>
        <v>0</v>
      </c>
      <c r="AK9" s="31">
        <f>AE9+AG9+AI9</f>
        <v>0</v>
      </c>
    </row>
    <row r="10" spans="2:43" ht="12" customHeight="1" x14ac:dyDescent="0.2">
      <c r="B10" s="237" t="s">
        <v>13</v>
      </c>
      <c r="C10" s="240" t="s">
        <v>240</v>
      </c>
      <c r="D10" s="31">
        <f>入力!I10</f>
        <v>0</v>
      </c>
      <c r="E10" s="88">
        <f>IF(自給率!G8="",自給率!E8,自給率!G8)</f>
        <v>0.51619889119889117</v>
      </c>
      <c r="F10" s="34">
        <f>D10*E10</f>
        <v>0</v>
      </c>
      <c r="G10" s="34">
        <f>F10*その他係数!F5</f>
        <v>0</v>
      </c>
      <c r="H10" s="34">
        <f>F10*その他係数!G5</f>
        <v>0</v>
      </c>
      <c r="I10" s="34">
        <v>0</v>
      </c>
      <c r="K10" s="91">
        <f>自給率!E8</f>
        <v>0.51619889119889117</v>
      </c>
      <c r="L10" s="34">
        <f t="shared" si="0"/>
        <v>0</v>
      </c>
      <c r="N10" s="34">
        <v>0</v>
      </c>
      <c r="O10" s="34">
        <f>N10*その他係数!F5</f>
        <v>0</v>
      </c>
      <c r="P10" s="34">
        <f>N10*その他係数!G5</f>
        <v>0</v>
      </c>
      <c r="Q10" s="32"/>
      <c r="R10" s="34">
        <f t="shared" si="1"/>
        <v>0</v>
      </c>
      <c r="S10" s="35">
        <f t="shared" si="2"/>
        <v>0</v>
      </c>
      <c r="T10" s="32"/>
      <c r="U10" s="34">
        <f t="shared" ref="U10:U114" si="3">S10*$V$1</f>
        <v>0</v>
      </c>
      <c r="V10" s="34">
        <f>$U$117*その他係数!H5</f>
        <v>0</v>
      </c>
      <c r="W10" s="91">
        <f>自給率!E8</f>
        <v>0.51619889119889117</v>
      </c>
      <c r="Y10" s="34">
        <f t="shared" ref="Y10:Y114" si="4">V10*W10</f>
        <v>0</v>
      </c>
      <c r="Z10" s="34">
        <v>0</v>
      </c>
      <c r="AA10" s="34">
        <f>Z10*その他係数!F5</f>
        <v>0</v>
      </c>
      <c r="AB10" s="34">
        <f>Z10*その他係数!G5</f>
        <v>0</v>
      </c>
      <c r="AC10" s="32"/>
      <c r="AD10" s="34">
        <f>F10*その他係数!I5*入力!$N$33</f>
        <v>0</v>
      </c>
      <c r="AE10" s="34">
        <f>F10*その他係数!J5*入力!$N$33</f>
        <v>0</v>
      </c>
      <c r="AF10" s="34">
        <f>N10*その他係数!I5*入力!$N$33</f>
        <v>0</v>
      </c>
      <c r="AG10" s="34">
        <f>N10*その他係数!J5*入力!$N$33</f>
        <v>0</v>
      </c>
      <c r="AH10" s="34">
        <f>Z10*その他係数!I5*入力!$N$33</f>
        <v>0</v>
      </c>
      <c r="AI10" s="34">
        <f>Z10*その他係数!J5*入力!$N$33</f>
        <v>0</v>
      </c>
      <c r="AJ10" s="34">
        <f>AD10+AF10+AH10</f>
        <v>0</v>
      </c>
      <c r="AK10" s="34">
        <f>AE10+AG10+AI10</f>
        <v>0</v>
      </c>
    </row>
    <row r="11" spans="2:43" ht="12" customHeight="1" x14ac:dyDescent="0.2">
      <c r="B11" s="237" t="s">
        <v>14</v>
      </c>
      <c r="C11" s="240" t="s">
        <v>242</v>
      </c>
      <c r="D11" s="31">
        <f>入力!I11</f>
        <v>0</v>
      </c>
      <c r="E11" s="88">
        <f>IF(自給率!G9="",自給率!E9,自給率!G9)</f>
        <v>1</v>
      </c>
      <c r="F11" s="34">
        <f t="shared" ref="F11:F74" si="5">D11*E11</f>
        <v>0</v>
      </c>
      <c r="G11" s="34">
        <f>F11*その他係数!F6</f>
        <v>0</v>
      </c>
      <c r="H11" s="34">
        <f>F11*その他係数!G6</f>
        <v>0</v>
      </c>
      <c r="I11" s="34">
        <v>0</v>
      </c>
      <c r="K11" s="91">
        <f>自給率!E9</f>
        <v>1</v>
      </c>
      <c r="L11" s="34">
        <f t="shared" si="0"/>
        <v>0</v>
      </c>
      <c r="N11" s="34">
        <v>0</v>
      </c>
      <c r="O11" s="34">
        <f>N11*その他係数!F6</f>
        <v>0</v>
      </c>
      <c r="P11" s="34">
        <f>N11*その他係数!G6</f>
        <v>0</v>
      </c>
      <c r="Q11" s="32"/>
      <c r="R11" s="34">
        <f t="shared" si="1"/>
        <v>0</v>
      </c>
      <c r="S11" s="35">
        <f t="shared" si="2"/>
        <v>0</v>
      </c>
      <c r="T11" s="32"/>
      <c r="U11" s="34">
        <f t="shared" si="3"/>
        <v>0</v>
      </c>
      <c r="V11" s="34">
        <f>$U$117*その他係数!H6</f>
        <v>0</v>
      </c>
      <c r="W11" s="91">
        <f>自給率!E9</f>
        <v>1</v>
      </c>
      <c r="Y11" s="34">
        <f t="shared" si="4"/>
        <v>0</v>
      </c>
      <c r="Z11" s="34">
        <v>0</v>
      </c>
      <c r="AA11" s="34">
        <f>Z11*その他係数!F6</f>
        <v>0</v>
      </c>
      <c r="AB11" s="34">
        <f>Z11*その他係数!G6</f>
        <v>0</v>
      </c>
      <c r="AC11" s="32"/>
      <c r="AD11" s="34">
        <f>F11*その他係数!I6*入力!$N$33</f>
        <v>0</v>
      </c>
      <c r="AE11" s="34">
        <f>F11*その他係数!J6*入力!$N$33</f>
        <v>0</v>
      </c>
      <c r="AF11" s="34">
        <f>N11*その他係数!I6*入力!$N$33</f>
        <v>0</v>
      </c>
      <c r="AG11" s="34">
        <f>N11*その他係数!J6*入力!$N$33</f>
        <v>0</v>
      </c>
      <c r="AH11" s="34">
        <f>Z11*その他係数!I6*入力!$N$33</f>
        <v>0</v>
      </c>
      <c r="AI11" s="34">
        <f>Z11*その他係数!J6*入力!$N$33</f>
        <v>0</v>
      </c>
      <c r="AJ11" s="34">
        <f t="shared" ref="AJ11:AJ74" si="6">AD11+AF11+AH11</f>
        <v>0</v>
      </c>
      <c r="AK11" s="34">
        <f t="shared" ref="AK11:AK74" si="7">AE11+AG11+AI11</f>
        <v>0</v>
      </c>
    </row>
    <row r="12" spans="2:43" ht="12" customHeight="1" x14ac:dyDescent="0.2">
      <c r="B12" s="237" t="s">
        <v>15</v>
      </c>
      <c r="C12" s="240" t="s">
        <v>244</v>
      </c>
      <c r="D12" s="31">
        <f>入力!I12</f>
        <v>0</v>
      </c>
      <c r="E12" s="88">
        <f>IF(自給率!G10="",自給率!E10,自給率!G10)</f>
        <v>0.56485956890920974</v>
      </c>
      <c r="F12" s="34">
        <f t="shared" si="5"/>
        <v>0</v>
      </c>
      <c r="G12" s="34">
        <f>F12*その他係数!F7</f>
        <v>0</v>
      </c>
      <c r="H12" s="34">
        <f>F12*その他係数!G7</f>
        <v>0</v>
      </c>
      <c r="I12" s="34">
        <v>0</v>
      </c>
      <c r="K12" s="91">
        <f>自給率!E10</f>
        <v>0.56485956890920974</v>
      </c>
      <c r="L12" s="34">
        <f t="shared" si="0"/>
        <v>0</v>
      </c>
      <c r="N12" s="34">
        <v>0</v>
      </c>
      <c r="O12" s="34">
        <f>N12*その他係数!F7</f>
        <v>0</v>
      </c>
      <c r="P12" s="34">
        <f>N12*その他係数!G7</f>
        <v>0</v>
      </c>
      <c r="Q12" s="32"/>
      <c r="R12" s="34">
        <f t="shared" si="1"/>
        <v>0</v>
      </c>
      <c r="S12" s="35">
        <f t="shared" si="2"/>
        <v>0</v>
      </c>
      <c r="T12" s="32"/>
      <c r="U12" s="34">
        <f t="shared" si="3"/>
        <v>0</v>
      </c>
      <c r="V12" s="34">
        <f>$U$117*その他係数!H7</f>
        <v>0</v>
      </c>
      <c r="W12" s="91">
        <f>自給率!E10</f>
        <v>0.56485956890920974</v>
      </c>
      <c r="Y12" s="34">
        <f t="shared" si="4"/>
        <v>0</v>
      </c>
      <c r="Z12" s="34">
        <v>0</v>
      </c>
      <c r="AA12" s="34">
        <f>Z12*その他係数!F7</f>
        <v>0</v>
      </c>
      <c r="AB12" s="34">
        <f>Z12*その他係数!G7</f>
        <v>0</v>
      </c>
      <c r="AC12" s="32"/>
      <c r="AD12" s="34">
        <f>F12*その他係数!I7*入力!$N$33</f>
        <v>0</v>
      </c>
      <c r="AE12" s="34">
        <f>F12*その他係数!J7*入力!$N$33</f>
        <v>0</v>
      </c>
      <c r="AF12" s="34">
        <f>N12*その他係数!I7*入力!$N$33</f>
        <v>0</v>
      </c>
      <c r="AG12" s="34">
        <f>N12*その他係数!J7*入力!$N$33</f>
        <v>0</v>
      </c>
      <c r="AH12" s="34">
        <f>Z12*その他係数!I7*入力!$N$33</f>
        <v>0</v>
      </c>
      <c r="AI12" s="34">
        <f>Z12*その他係数!J7*入力!$N$33</f>
        <v>0</v>
      </c>
      <c r="AJ12" s="34">
        <f t="shared" si="6"/>
        <v>0</v>
      </c>
      <c r="AK12" s="34">
        <f t="shared" si="7"/>
        <v>0</v>
      </c>
    </row>
    <row r="13" spans="2:43" ht="12" customHeight="1" x14ac:dyDescent="0.2">
      <c r="B13" s="237" t="s">
        <v>16</v>
      </c>
      <c r="C13" s="240" t="s">
        <v>248</v>
      </c>
      <c r="D13" s="31">
        <f>入力!I13</f>
        <v>0</v>
      </c>
      <c r="E13" s="88">
        <f>IF(自給率!G11="",自給率!E11,自給率!G11)</f>
        <v>0.1142235123367199</v>
      </c>
      <c r="F13" s="34">
        <f t="shared" si="5"/>
        <v>0</v>
      </c>
      <c r="G13" s="34">
        <f>F13*その他係数!F8</f>
        <v>0</v>
      </c>
      <c r="H13" s="34">
        <f>F13*その他係数!G8</f>
        <v>0</v>
      </c>
      <c r="I13" s="34">
        <v>0</v>
      </c>
      <c r="K13" s="91">
        <f>自給率!E11</f>
        <v>0.1142235123367199</v>
      </c>
      <c r="L13" s="34">
        <f t="shared" si="0"/>
        <v>0</v>
      </c>
      <c r="N13" s="34">
        <v>0</v>
      </c>
      <c r="O13" s="34">
        <f>N13*その他係数!F8</f>
        <v>0</v>
      </c>
      <c r="P13" s="34">
        <f>N13*その他係数!G8</f>
        <v>0</v>
      </c>
      <c r="Q13" s="32"/>
      <c r="R13" s="34">
        <f t="shared" si="1"/>
        <v>0</v>
      </c>
      <c r="S13" s="35">
        <f t="shared" si="2"/>
        <v>0</v>
      </c>
      <c r="T13" s="32"/>
      <c r="U13" s="34">
        <f t="shared" si="3"/>
        <v>0</v>
      </c>
      <c r="V13" s="34">
        <f>$U$117*その他係数!H8</f>
        <v>0</v>
      </c>
      <c r="W13" s="91">
        <f>自給率!E11</f>
        <v>0.1142235123367199</v>
      </c>
      <c r="Y13" s="34">
        <f t="shared" si="4"/>
        <v>0</v>
      </c>
      <c r="Z13" s="34">
        <v>0</v>
      </c>
      <c r="AA13" s="34">
        <f>Z13*その他係数!F8</f>
        <v>0</v>
      </c>
      <c r="AB13" s="34">
        <f>Z13*その他係数!G8</f>
        <v>0</v>
      </c>
      <c r="AC13" s="32"/>
      <c r="AD13" s="34">
        <f>F13*その他係数!I8*入力!$N$33</f>
        <v>0</v>
      </c>
      <c r="AE13" s="34">
        <f>F13*その他係数!J8*入力!$N$33</f>
        <v>0</v>
      </c>
      <c r="AF13" s="34">
        <f>N13*その他係数!I8*入力!$N$33</f>
        <v>0</v>
      </c>
      <c r="AG13" s="34">
        <f>N13*その他係数!J8*入力!$N$33</f>
        <v>0</v>
      </c>
      <c r="AH13" s="34">
        <f>Z13*その他係数!I8*入力!$N$33</f>
        <v>0</v>
      </c>
      <c r="AI13" s="34">
        <f>Z13*その他係数!J8*入力!$N$33</f>
        <v>0</v>
      </c>
      <c r="AJ13" s="34">
        <f t="shared" si="6"/>
        <v>0</v>
      </c>
      <c r="AK13" s="34">
        <f t="shared" si="7"/>
        <v>0</v>
      </c>
    </row>
    <row r="14" spans="2:43" ht="12" customHeight="1" x14ac:dyDescent="0.2">
      <c r="B14" s="237" t="s">
        <v>18</v>
      </c>
      <c r="C14" s="240" t="s">
        <v>512</v>
      </c>
      <c r="D14" s="31">
        <f>入力!I14</f>
        <v>0</v>
      </c>
      <c r="E14" s="88">
        <f>IF(自給率!G12="",自給率!E12,自給率!G12)</f>
        <v>0</v>
      </c>
      <c r="F14" s="34">
        <f t="shared" si="5"/>
        <v>0</v>
      </c>
      <c r="G14" s="34">
        <f>F14*その他係数!F9</f>
        <v>0</v>
      </c>
      <c r="H14" s="34">
        <f>F14*その他係数!G9</f>
        <v>0</v>
      </c>
      <c r="I14" s="34">
        <v>0</v>
      </c>
      <c r="K14" s="91">
        <f>自給率!E12</f>
        <v>0</v>
      </c>
      <c r="L14" s="34">
        <f t="shared" si="0"/>
        <v>0</v>
      </c>
      <c r="N14" s="34">
        <v>0</v>
      </c>
      <c r="O14" s="34">
        <f>N14*その他係数!F9</f>
        <v>0</v>
      </c>
      <c r="P14" s="34">
        <f>N14*その他係数!G9</f>
        <v>0</v>
      </c>
      <c r="Q14" s="32"/>
      <c r="R14" s="34">
        <f t="shared" si="1"/>
        <v>0</v>
      </c>
      <c r="S14" s="35">
        <f t="shared" si="2"/>
        <v>0</v>
      </c>
      <c r="T14" s="32"/>
      <c r="U14" s="34">
        <f t="shared" si="3"/>
        <v>0</v>
      </c>
      <c r="V14" s="34">
        <f>$U$117*その他係数!H9</f>
        <v>0</v>
      </c>
      <c r="W14" s="91">
        <f>自給率!E12</f>
        <v>0</v>
      </c>
      <c r="Y14" s="34">
        <f t="shared" si="4"/>
        <v>0</v>
      </c>
      <c r="Z14" s="34">
        <v>0</v>
      </c>
      <c r="AA14" s="34">
        <f>Z14*その他係数!F9</f>
        <v>0</v>
      </c>
      <c r="AB14" s="34">
        <f>Z14*その他係数!G9</f>
        <v>0</v>
      </c>
      <c r="AC14" s="32"/>
      <c r="AD14" s="34">
        <f>F14*その他係数!I9*入力!$N$33</f>
        <v>0</v>
      </c>
      <c r="AE14" s="34">
        <f>F14*その他係数!J9*入力!$N$33</f>
        <v>0</v>
      </c>
      <c r="AF14" s="34">
        <f>N14*その他係数!I9*入力!$N$33</f>
        <v>0</v>
      </c>
      <c r="AG14" s="34">
        <f>N14*その他係数!J9*入力!$N$33</f>
        <v>0</v>
      </c>
      <c r="AH14" s="34">
        <f>Z14*その他係数!I9*入力!$N$33</f>
        <v>0</v>
      </c>
      <c r="AI14" s="34">
        <f>Z14*その他係数!J9*入力!$N$33</f>
        <v>0</v>
      </c>
      <c r="AJ14" s="34">
        <f t="shared" si="6"/>
        <v>0</v>
      </c>
      <c r="AK14" s="34">
        <f t="shared" si="7"/>
        <v>0</v>
      </c>
    </row>
    <row r="15" spans="2:43" ht="12" customHeight="1" x14ac:dyDescent="0.2">
      <c r="B15" s="237" t="s">
        <v>19</v>
      </c>
      <c r="C15" s="240" t="s">
        <v>665</v>
      </c>
      <c r="D15" s="31">
        <f>入力!I15</f>
        <v>0</v>
      </c>
      <c r="E15" s="88">
        <f>IF(自給率!G13="",自給率!E13,自給率!G13)</f>
        <v>0.46661284742244258</v>
      </c>
      <c r="F15" s="34">
        <f t="shared" si="5"/>
        <v>0</v>
      </c>
      <c r="G15" s="34">
        <f>F15*その他係数!F10</f>
        <v>0</v>
      </c>
      <c r="H15" s="34">
        <f>F15*その他係数!G10</f>
        <v>0</v>
      </c>
      <c r="I15" s="34">
        <v>0</v>
      </c>
      <c r="K15" s="91">
        <f>自給率!E13</f>
        <v>0.46661284742244258</v>
      </c>
      <c r="L15" s="34">
        <f t="shared" si="0"/>
        <v>0</v>
      </c>
      <c r="N15" s="34">
        <v>0</v>
      </c>
      <c r="O15" s="34">
        <f>N15*その他係数!F10</f>
        <v>0</v>
      </c>
      <c r="P15" s="34">
        <f>N15*その他係数!G10</f>
        <v>0</v>
      </c>
      <c r="Q15" s="32"/>
      <c r="R15" s="34">
        <f t="shared" si="1"/>
        <v>0</v>
      </c>
      <c r="S15" s="35">
        <f t="shared" si="2"/>
        <v>0</v>
      </c>
      <c r="T15" s="32"/>
      <c r="U15" s="34">
        <f t="shared" si="3"/>
        <v>0</v>
      </c>
      <c r="V15" s="34">
        <f>$U$117*その他係数!H10</f>
        <v>0</v>
      </c>
      <c r="W15" s="91">
        <f>自給率!E13</f>
        <v>0.46661284742244258</v>
      </c>
      <c r="Y15" s="34">
        <f t="shared" si="4"/>
        <v>0</v>
      </c>
      <c r="Z15" s="34">
        <v>0</v>
      </c>
      <c r="AA15" s="34">
        <f>Z15*その他係数!F10</f>
        <v>0</v>
      </c>
      <c r="AB15" s="34">
        <f>Z15*その他係数!G10</f>
        <v>0</v>
      </c>
      <c r="AC15" s="32"/>
      <c r="AD15" s="34">
        <f>F15*その他係数!I10*入力!$N$33</f>
        <v>0</v>
      </c>
      <c r="AE15" s="34">
        <f>F15*その他係数!J10*入力!$N$33</f>
        <v>0</v>
      </c>
      <c r="AF15" s="34">
        <f>N15*その他係数!I10*入力!$N$33</f>
        <v>0</v>
      </c>
      <c r="AG15" s="34">
        <f>N15*その他係数!J10*入力!$N$33</f>
        <v>0</v>
      </c>
      <c r="AH15" s="34">
        <f>Z15*その他係数!I10*入力!$N$33</f>
        <v>0</v>
      </c>
      <c r="AI15" s="34">
        <f>Z15*その他係数!J10*入力!$N$33</f>
        <v>0</v>
      </c>
      <c r="AJ15" s="34">
        <f t="shared" si="6"/>
        <v>0</v>
      </c>
      <c r="AK15" s="34">
        <f t="shared" si="7"/>
        <v>0</v>
      </c>
    </row>
    <row r="16" spans="2:43" ht="12" customHeight="1" x14ac:dyDescent="0.2">
      <c r="B16" s="237" t="s">
        <v>20</v>
      </c>
      <c r="C16" s="240" t="s">
        <v>252</v>
      </c>
      <c r="D16" s="31">
        <f>入力!I16</f>
        <v>0</v>
      </c>
      <c r="E16" s="88">
        <f>IF(自給率!G14="",自給率!E14,自給率!G14)</f>
        <v>0.19499821107768844</v>
      </c>
      <c r="F16" s="34">
        <f t="shared" si="5"/>
        <v>0</v>
      </c>
      <c r="G16" s="34">
        <f>F16*その他係数!F11</f>
        <v>0</v>
      </c>
      <c r="H16" s="34">
        <f>F16*その他係数!G11</f>
        <v>0</v>
      </c>
      <c r="I16" s="34">
        <v>0</v>
      </c>
      <c r="K16" s="91">
        <f>自給率!E14</f>
        <v>0.19499821107768844</v>
      </c>
      <c r="L16" s="34">
        <f t="shared" si="0"/>
        <v>0</v>
      </c>
      <c r="N16" s="34">
        <v>0</v>
      </c>
      <c r="O16" s="34">
        <f>N16*その他係数!F11</f>
        <v>0</v>
      </c>
      <c r="P16" s="34">
        <f>N16*その他係数!G11</f>
        <v>0</v>
      </c>
      <c r="Q16" s="32"/>
      <c r="R16" s="34">
        <f t="shared" si="1"/>
        <v>0</v>
      </c>
      <c r="S16" s="35">
        <f t="shared" si="2"/>
        <v>0</v>
      </c>
      <c r="T16" s="32"/>
      <c r="U16" s="34">
        <f t="shared" si="3"/>
        <v>0</v>
      </c>
      <c r="V16" s="34">
        <f>$U$117*その他係数!H11</f>
        <v>0</v>
      </c>
      <c r="W16" s="91">
        <f>自給率!E14</f>
        <v>0.19499821107768844</v>
      </c>
      <c r="Y16" s="34">
        <f t="shared" si="4"/>
        <v>0</v>
      </c>
      <c r="Z16" s="34">
        <v>0</v>
      </c>
      <c r="AA16" s="34">
        <f>Z16*その他係数!F11</f>
        <v>0</v>
      </c>
      <c r="AB16" s="34">
        <f>Z16*その他係数!G11</f>
        <v>0</v>
      </c>
      <c r="AC16" s="32"/>
      <c r="AD16" s="34">
        <f>F16*その他係数!I11*入力!$N$33</f>
        <v>0</v>
      </c>
      <c r="AE16" s="34">
        <f>F16*その他係数!J11*入力!$N$33</f>
        <v>0</v>
      </c>
      <c r="AF16" s="34">
        <f>N16*その他係数!I11*入力!$N$33</f>
        <v>0</v>
      </c>
      <c r="AG16" s="34">
        <f>N16*その他係数!J11*入力!$N$33</f>
        <v>0</v>
      </c>
      <c r="AH16" s="34">
        <f>Z16*その他係数!I11*入力!$N$33</f>
        <v>0</v>
      </c>
      <c r="AI16" s="34">
        <f>Z16*その他係数!J11*入力!$N$33</f>
        <v>0</v>
      </c>
      <c r="AJ16" s="34">
        <f t="shared" si="6"/>
        <v>0</v>
      </c>
      <c r="AK16" s="34">
        <f t="shared" si="7"/>
        <v>0</v>
      </c>
    </row>
    <row r="17" spans="2:37" ht="12" customHeight="1" x14ac:dyDescent="0.2">
      <c r="B17" s="237" t="s">
        <v>21</v>
      </c>
      <c r="C17" s="240" t="s">
        <v>624</v>
      </c>
      <c r="D17" s="31">
        <f>入力!I17</f>
        <v>0</v>
      </c>
      <c r="E17" s="88">
        <f>IF(自給率!G15="",自給率!E15,自給率!G15)</f>
        <v>0.31470416556115677</v>
      </c>
      <c r="F17" s="34">
        <f t="shared" si="5"/>
        <v>0</v>
      </c>
      <c r="G17" s="34">
        <f>F17*その他係数!F12</f>
        <v>0</v>
      </c>
      <c r="H17" s="34">
        <f>F17*その他係数!G12</f>
        <v>0</v>
      </c>
      <c r="I17" s="34">
        <v>0</v>
      </c>
      <c r="K17" s="91">
        <f>自給率!E15</f>
        <v>0.31470416556115677</v>
      </c>
      <c r="L17" s="34">
        <f t="shared" si="0"/>
        <v>0</v>
      </c>
      <c r="N17" s="34">
        <v>0</v>
      </c>
      <c r="O17" s="34">
        <f>N17*その他係数!F12</f>
        <v>0</v>
      </c>
      <c r="P17" s="34">
        <f>N17*その他係数!G12</f>
        <v>0</v>
      </c>
      <c r="Q17" s="32"/>
      <c r="R17" s="34">
        <f t="shared" si="1"/>
        <v>0</v>
      </c>
      <c r="S17" s="35">
        <f t="shared" si="2"/>
        <v>0</v>
      </c>
      <c r="T17" s="32"/>
      <c r="U17" s="34">
        <f t="shared" si="3"/>
        <v>0</v>
      </c>
      <c r="V17" s="34">
        <f>$U$117*その他係数!H12</f>
        <v>0</v>
      </c>
      <c r="W17" s="91">
        <f>自給率!E15</f>
        <v>0.31470416556115677</v>
      </c>
      <c r="Y17" s="34">
        <f t="shared" si="4"/>
        <v>0</v>
      </c>
      <c r="Z17" s="34">
        <v>0</v>
      </c>
      <c r="AA17" s="34">
        <f>Z17*その他係数!F12</f>
        <v>0</v>
      </c>
      <c r="AB17" s="34">
        <f>Z17*その他係数!G12</f>
        <v>0</v>
      </c>
      <c r="AC17" s="32"/>
      <c r="AD17" s="34">
        <f>F17*その他係数!I12*入力!$N$33</f>
        <v>0</v>
      </c>
      <c r="AE17" s="34">
        <f>F17*その他係数!J12*入力!$N$33</f>
        <v>0</v>
      </c>
      <c r="AF17" s="34">
        <f>N17*その他係数!I12*入力!$N$33</f>
        <v>0</v>
      </c>
      <c r="AG17" s="34">
        <f>N17*その他係数!J12*入力!$N$33</f>
        <v>0</v>
      </c>
      <c r="AH17" s="34">
        <f>Z17*その他係数!I12*入力!$N$33</f>
        <v>0</v>
      </c>
      <c r="AI17" s="34">
        <f>Z17*その他係数!J12*入力!$N$33</f>
        <v>0</v>
      </c>
      <c r="AJ17" s="34">
        <f t="shared" si="6"/>
        <v>0</v>
      </c>
      <c r="AK17" s="34">
        <f t="shared" si="7"/>
        <v>0</v>
      </c>
    </row>
    <row r="18" spans="2:37" ht="12" customHeight="1" x14ac:dyDescent="0.2">
      <c r="B18" s="237" t="s">
        <v>22</v>
      </c>
      <c r="C18" s="240" t="s">
        <v>513</v>
      </c>
      <c r="D18" s="31">
        <f>入力!I18</f>
        <v>0</v>
      </c>
      <c r="E18" s="88">
        <f>IF(自給率!G16="",自給率!E16,自給率!G16)</f>
        <v>1.5454995054401399E-3</v>
      </c>
      <c r="F18" s="34">
        <f t="shared" si="5"/>
        <v>0</v>
      </c>
      <c r="G18" s="34">
        <f>F18*その他係数!F13</f>
        <v>0</v>
      </c>
      <c r="H18" s="34">
        <f>F18*その他係数!G13</f>
        <v>0</v>
      </c>
      <c r="I18" s="34">
        <v>0</v>
      </c>
      <c r="K18" s="91">
        <f>自給率!E16</f>
        <v>1.5454995054401399E-3</v>
      </c>
      <c r="L18" s="34">
        <f t="shared" si="0"/>
        <v>0</v>
      </c>
      <c r="N18" s="34">
        <v>0</v>
      </c>
      <c r="O18" s="34">
        <f>N18*その他係数!F13</f>
        <v>0</v>
      </c>
      <c r="P18" s="34">
        <f>N18*その他係数!G13</f>
        <v>0</v>
      </c>
      <c r="Q18" s="32"/>
      <c r="R18" s="34">
        <f t="shared" si="1"/>
        <v>0</v>
      </c>
      <c r="S18" s="35">
        <f t="shared" si="2"/>
        <v>0</v>
      </c>
      <c r="T18" s="32"/>
      <c r="U18" s="34">
        <f t="shared" si="3"/>
        <v>0</v>
      </c>
      <c r="V18" s="34">
        <f>$U$117*その他係数!H13</f>
        <v>0</v>
      </c>
      <c r="W18" s="91">
        <f>自給率!E16</f>
        <v>1.5454995054401399E-3</v>
      </c>
      <c r="Y18" s="34">
        <f t="shared" si="4"/>
        <v>0</v>
      </c>
      <c r="Z18" s="34">
        <v>0</v>
      </c>
      <c r="AA18" s="34">
        <f>Z18*その他係数!F13</f>
        <v>0</v>
      </c>
      <c r="AB18" s="34">
        <f>Z18*その他係数!G13</f>
        <v>0</v>
      </c>
      <c r="AC18" s="32"/>
      <c r="AD18" s="34">
        <f>F18*その他係数!I13*入力!$N$33</f>
        <v>0</v>
      </c>
      <c r="AE18" s="34">
        <f>F18*その他係数!J13*入力!$N$33</f>
        <v>0</v>
      </c>
      <c r="AF18" s="34">
        <f>N18*その他係数!I13*入力!$N$33</f>
        <v>0</v>
      </c>
      <c r="AG18" s="34">
        <f>N18*その他係数!J13*入力!$N$33</f>
        <v>0</v>
      </c>
      <c r="AH18" s="34">
        <f>Z18*その他係数!I13*入力!$N$33</f>
        <v>0</v>
      </c>
      <c r="AI18" s="34">
        <f>Z18*その他係数!J13*入力!$N$33</f>
        <v>0</v>
      </c>
      <c r="AJ18" s="34">
        <f t="shared" si="6"/>
        <v>0</v>
      </c>
      <c r="AK18" s="34">
        <f t="shared" si="7"/>
        <v>0</v>
      </c>
    </row>
    <row r="19" spans="2:37" ht="12" customHeight="1" x14ac:dyDescent="0.2">
      <c r="B19" s="237" t="s">
        <v>23</v>
      </c>
      <c r="C19" s="240" t="s">
        <v>269</v>
      </c>
      <c r="D19" s="31">
        <f>入力!I19</f>
        <v>0</v>
      </c>
      <c r="E19" s="88">
        <f>IF(自給率!G17="",自給率!E17,自給率!G17)</f>
        <v>0</v>
      </c>
      <c r="F19" s="34">
        <f t="shared" si="5"/>
        <v>0</v>
      </c>
      <c r="G19" s="34">
        <f>F19*その他係数!F14</f>
        <v>0</v>
      </c>
      <c r="H19" s="34">
        <f>F19*その他係数!G14</f>
        <v>0</v>
      </c>
      <c r="I19" s="34">
        <v>0</v>
      </c>
      <c r="K19" s="91">
        <f>自給率!E17</f>
        <v>0</v>
      </c>
      <c r="L19" s="34">
        <f t="shared" si="0"/>
        <v>0</v>
      </c>
      <c r="N19" s="34">
        <v>0</v>
      </c>
      <c r="O19" s="34">
        <f>N19*その他係数!F14</f>
        <v>0</v>
      </c>
      <c r="P19" s="34">
        <f>N19*その他係数!G14</f>
        <v>0</v>
      </c>
      <c r="Q19" s="32"/>
      <c r="R19" s="34">
        <f t="shared" si="1"/>
        <v>0</v>
      </c>
      <c r="S19" s="35">
        <f t="shared" si="2"/>
        <v>0</v>
      </c>
      <c r="T19" s="32"/>
      <c r="U19" s="34">
        <f t="shared" si="3"/>
        <v>0</v>
      </c>
      <c r="V19" s="34">
        <f>$U$117*その他係数!H14</f>
        <v>0</v>
      </c>
      <c r="W19" s="91">
        <f>自給率!E17</f>
        <v>0</v>
      </c>
      <c r="Y19" s="34">
        <f t="shared" si="4"/>
        <v>0</v>
      </c>
      <c r="Z19" s="34">
        <v>0</v>
      </c>
      <c r="AA19" s="34">
        <f>Z19*その他係数!F14</f>
        <v>0</v>
      </c>
      <c r="AB19" s="34">
        <f>Z19*その他係数!G14</f>
        <v>0</v>
      </c>
      <c r="AC19" s="32"/>
      <c r="AD19" s="34">
        <f>F19*その他係数!I14*入力!$N$33</f>
        <v>0</v>
      </c>
      <c r="AE19" s="34">
        <f>F19*その他係数!J14*入力!$N$33</f>
        <v>0</v>
      </c>
      <c r="AF19" s="34">
        <f>N19*その他係数!I14*入力!$N$33</f>
        <v>0</v>
      </c>
      <c r="AG19" s="34">
        <f>N19*その他係数!J14*入力!$N$33</f>
        <v>0</v>
      </c>
      <c r="AH19" s="34">
        <f>Z19*その他係数!I14*入力!$N$33</f>
        <v>0</v>
      </c>
      <c r="AI19" s="34">
        <f>Z19*その他係数!J14*入力!$N$33</f>
        <v>0</v>
      </c>
      <c r="AJ19" s="34">
        <f t="shared" si="6"/>
        <v>0</v>
      </c>
      <c r="AK19" s="34">
        <f t="shared" si="7"/>
        <v>0</v>
      </c>
    </row>
    <row r="20" spans="2:37" ht="12" customHeight="1" x14ac:dyDescent="0.2">
      <c r="B20" s="237" t="s">
        <v>24</v>
      </c>
      <c r="C20" s="240" t="s">
        <v>271</v>
      </c>
      <c r="D20" s="31">
        <f>入力!I20</f>
        <v>0</v>
      </c>
      <c r="E20" s="88">
        <f>IF(自給率!G18="",自給率!E18,自給率!G18)</f>
        <v>6.2630480167014668E-2</v>
      </c>
      <c r="F20" s="34">
        <f t="shared" si="5"/>
        <v>0</v>
      </c>
      <c r="G20" s="34">
        <f>F20*その他係数!F15</f>
        <v>0</v>
      </c>
      <c r="H20" s="34">
        <f>F20*その他係数!G15</f>
        <v>0</v>
      </c>
      <c r="I20" s="34">
        <v>0</v>
      </c>
      <c r="K20" s="91">
        <f>自給率!E18</f>
        <v>6.2630480167014668E-2</v>
      </c>
      <c r="L20" s="34">
        <f t="shared" si="0"/>
        <v>0</v>
      </c>
      <c r="N20" s="34">
        <v>0</v>
      </c>
      <c r="O20" s="34">
        <f>N20*その他係数!F15</f>
        <v>0</v>
      </c>
      <c r="P20" s="34">
        <f>N20*その他係数!G15</f>
        <v>0</v>
      </c>
      <c r="Q20" s="32"/>
      <c r="R20" s="34">
        <f t="shared" si="1"/>
        <v>0</v>
      </c>
      <c r="S20" s="35">
        <f t="shared" si="2"/>
        <v>0</v>
      </c>
      <c r="T20" s="32"/>
      <c r="U20" s="34">
        <f t="shared" si="3"/>
        <v>0</v>
      </c>
      <c r="V20" s="34">
        <f>$U$117*その他係数!H15</f>
        <v>0</v>
      </c>
      <c r="W20" s="91">
        <f>自給率!E18</f>
        <v>6.2630480167014668E-2</v>
      </c>
      <c r="Y20" s="34">
        <f t="shared" si="4"/>
        <v>0</v>
      </c>
      <c r="Z20" s="34">
        <v>0</v>
      </c>
      <c r="AA20" s="34">
        <f>Z20*その他係数!F15</f>
        <v>0</v>
      </c>
      <c r="AB20" s="34">
        <f>Z20*その他係数!G15</f>
        <v>0</v>
      </c>
      <c r="AC20" s="32"/>
      <c r="AD20" s="34">
        <f>F20*その他係数!I15*入力!$N$33</f>
        <v>0</v>
      </c>
      <c r="AE20" s="34">
        <f>F20*その他係数!J15*入力!$N$33</f>
        <v>0</v>
      </c>
      <c r="AF20" s="34">
        <f>N20*その他係数!I15*入力!$N$33</f>
        <v>0</v>
      </c>
      <c r="AG20" s="34">
        <f>N20*その他係数!J15*入力!$N$33</f>
        <v>0</v>
      </c>
      <c r="AH20" s="34">
        <f>Z20*その他係数!I15*入力!$N$33</f>
        <v>0</v>
      </c>
      <c r="AI20" s="34">
        <f>Z20*その他係数!J15*入力!$N$33</f>
        <v>0</v>
      </c>
      <c r="AJ20" s="34">
        <f t="shared" si="6"/>
        <v>0</v>
      </c>
      <c r="AK20" s="34">
        <f t="shared" si="7"/>
        <v>0</v>
      </c>
    </row>
    <row r="21" spans="2:37" ht="12" customHeight="1" x14ac:dyDescent="0.2">
      <c r="B21" s="237" t="s">
        <v>25</v>
      </c>
      <c r="C21" s="240" t="s">
        <v>625</v>
      </c>
      <c r="D21" s="31">
        <f>入力!I21</f>
        <v>0</v>
      </c>
      <c r="E21" s="88">
        <f>IF(自給率!G19="",自給率!E19,自給率!G19)</f>
        <v>3.5405725902083685E-2</v>
      </c>
      <c r="F21" s="34">
        <f t="shared" si="5"/>
        <v>0</v>
      </c>
      <c r="G21" s="34">
        <f>F21*その他係数!F16</f>
        <v>0</v>
      </c>
      <c r="H21" s="34">
        <f>F21*その他係数!G16</f>
        <v>0</v>
      </c>
      <c r="I21" s="34">
        <v>0</v>
      </c>
      <c r="K21" s="91">
        <f>自給率!E19</f>
        <v>3.5405725902083685E-2</v>
      </c>
      <c r="L21" s="34">
        <f t="shared" si="0"/>
        <v>0</v>
      </c>
      <c r="N21" s="34">
        <v>0</v>
      </c>
      <c r="O21" s="34">
        <f>N21*その他係数!F16</f>
        <v>0</v>
      </c>
      <c r="P21" s="34">
        <f>N21*その他係数!G16</f>
        <v>0</v>
      </c>
      <c r="Q21" s="32"/>
      <c r="R21" s="34">
        <f t="shared" si="1"/>
        <v>0</v>
      </c>
      <c r="S21" s="35">
        <f t="shared" si="2"/>
        <v>0</v>
      </c>
      <c r="T21" s="32"/>
      <c r="U21" s="34">
        <f t="shared" si="3"/>
        <v>0</v>
      </c>
      <c r="V21" s="34">
        <f>$U$117*その他係数!H16</f>
        <v>0</v>
      </c>
      <c r="W21" s="91">
        <f>自給率!E19</f>
        <v>3.5405725902083685E-2</v>
      </c>
      <c r="Y21" s="34">
        <f t="shared" si="4"/>
        <v>0</v>
      </c>
      <c r="Z21" s="34">
        <v>0</v>
      </c>
      <c r="AA21" s="34">
        <f>Z21*その他係数!F16</f>
        <v>0</v>
      </c>
      <c r="AB21" s="34">
        <f>Z21*その他係数!G16</f>
        <v>0</v>
      </c>
      <c r="AC21" s="32"/>
      <c r="AD21" s="34">
        <f>F21*その他係数!I16*入力!$N$33</f>
        <v>0</v>
      </c>
      <c r="AE21" s="34">
        <f>F21*その他係数!J16*入力!$N$33</f>
        <v>0</v>
      </c>
      <c r="AF21" s="34">
        <f>N21*その他係数!I16*入力!$N$33</f>
        <v>0</v>
      </c>
      <c r="AG21" s="34">
        <f>N21*その他係数!J16*入力!$N$33</f>
        <v>0</v>
      </c>
      <c r="AH21" s="34">
        <f>Z21*その他係数!I16*入力!$N$33</f>
        <v>0</v>
      </c>
      <c r="AI21" s="34">
        <f>Z21*その他係数!J16*入力!$N$33</f>
        <v>0</v>
      </c>
      <c r="AJ21" s="34">
        <f t="shared" si="6"/>
        <v>0</v>
      </c>
      <c r="AK21" s="34">
        <f t="shared" si="7"/>
        <v>0</v>
      </c>
    </row>
    <row r="22" spans="2:37" ht="12" customHeight="1" x14ac:dyDescent="0.2">
      <c r="B22" s="237" t="s">
        <v>26</v>
      </c>
      <c r="C22" s="240" t="s">
        <v>626</v>
      </c>
      <c r="D22" s="31">
        <f>入力!I22</f>
        <v>0</v>
      </c>
      <c r="E22" s="88">
        <f>IF(自給率!G20="",自給率!E20,自給率!G20)</f>
        <v>0.13748082750364743</v>
      </c>
      <c r="F22" s="34">
        <f t="shared" si="5"/>
        <v>0</v>
      </c>
      <c r="G22" s="34">
        <f>F22*その他係数!F17</f>
        <v>0</v>
      </c>
      <c r="H22" s="34">
        <f>F22*その他係数!G17</f>
        <v>0</v>
      </c>
      <c r="I22" s="34">
        <v>0</v>
      </c>
      <c r="K22" s="91">
        <f>自給率!E20</f>
        <v>0.13748082750364743</v>
      </c>
      <c r="L22" s="34">
        <f t="shared" si="0"/>
        <v>0</v>
      </c>
      <c r="N22" s="34">
        <v>0</v>
      </c>
      <c r="O22" s="34">
        <f>N22*その他係数!F17</f>
        <v>0</v>
      </c>
      <c r="P22" s="34">
        <f>N22*その他係数!G17</f>
        <v>0</v>
      </c>
      <c r="Q22" s="32"/>
      <c r="R22" s="34">
        <f t="shared" si="1"/>
        <v>0</v>
      </c>
      <c r="S22" s="35">
        <f t="shared" si="2"/>
        <v>0</v>
      </c>
      <c r="T22" s="32"/>
      <c r="U22" s="34">
        <f t="shared" si="3"/>
        <v>0</v>
      </c>
      <c r="V22" s="34">
        <f>$U$117*その他係数!H17</f>
        <v>0</v>
      </c>
      <c r="W22" s="91">
        <f>自給率!E20</f>
        <v>0.13748082750364743</v>
      </c>
      <c r="Y22" s="34">
        <f t="shared" si="4"/>
        <v>0</v>
      </c>
      <c r="Z22" s="34">
        <v>0</v>
      </c>
      <c r="AA22" s="34">
        <f>Z22*その他係数!F17</f>
        <v>0</v>
      </c>
      <c r="AB22" s="34">
        <f>Z22*その他係数!G17</f>
        <v>0</v>
      </c>
      <c r="AC22" s="32"/>
      <c r="AD22" s="34">
        <f>F22*その他係数!I17*入力!$N$33</f>
        <v>0</v>
      </c>
      <c r="AE22" s="34">
        <f>F22*その他係数!J17*入力!$N$33</f>
        <v>0</v>
      </c>
      <c r="AF22" s="34">
        <f>N22*その他係数!I17*入力!$N$33</f>
        <v>0</v>
      </c>
      <c r="AG22" s="34">
        <f>N22*その他係数!J17*入力!$N$33</f>
        <v>0</v>
      </c>
      <c r="AH22" s="34">
        <f>Z22*その他係数!I17*入力!$N$33</f>
        <v>0</v>
      </c>
      <c r="AI22" s="34">
        <f>Z22*その他係数!J17*入力!$N$33</f>
        <v>0</v>
      </c>
      <c r="AJ22" s="34">
        <f t="shared" si="6"/>
        <v>0</v>
      </c>
      <c r="AK22" s="34">
        <f t="shared" si="7"/>
        <v>0</v>
      </c>
    </row>
    <row r="23" spans="2:37" ht="12" customHeight="1" x14ac:dyDescent="0.2">
      <c r="B23" s="237" t="s">
        <v>27</v>
      </c>
      <c r="C23" s="240" t="s">
        <v>288</v>
      </c>
      <c r="D23" s="31">
        <f>入力!I23</f>
        <v>0</v>
      </c>
      <c r="E23" s="88">
        <f>IF(自給率!G21="",自給率!E21,自給率!G21)</f>
        <v>0.12359676068137393</v>
      </c>
      <c r="F23" s="34">
        <f t="shared" si="5"/>
        <v>0</v>
      </c>
      <c r="G23" s="34">
        <f>F23*その他係数!F18</f>
        <v>0</v>
      </c>
      <c r="H23" s="34">
        <f>F23*その他係数!G18</f>
        <v>0</v>
      </c>
      <c r="I23" s="34">
        <v>0</v>
      </c>
      <c r="K23" s="91">
        <f>自給率!E21</f>
        <v>0.12359676068137393</v>
      </c>
      <c r="L23" s="34">
        <f t="shared" si="0"/>
        <v>0</v>
      </c>
      <c r="N23" s="34">
        <v>0</v>
      </c>
      <c r="O23" s="34">
        <f>N23*その他係数!F18</f>
        <v>0</v>
      </c>
      <c r="P23" s="34">
        <f>N23*その他係数!G18</f>
        <v>0</v>
      </c>
      <c r="Q23" s="32"/>
      <c r="R23" s="34">
        <f t="shared" si="1"/>
        <v>0</v>
      </c>
      <c r="S23" s="35">
        <f t="shared" si="2"/>
        <v>0</v>
      </c>
      <c r="T23" s="32"/>
      <c r="U23" s="34">
        <f t="shared" si="3"/>
        <v>0</v>
      </c>
      <c r="V23" s="34">
        <f>$U$117*その他係数!H18</f>
        <v>0</v>
      </c>
      <c r="W23" s="91">
        <f>自給率!E21</f>
        <v>0.12359676068137393</v>
      </c>
      <c r="Y23" s="34">
        <f t="shared" si="4"/>
        <v>0</v>
      </c>
      <c r="Z23" s="34">
        <v>0</v>
      </c>
      <c r="AA23" s="34">
        <f>Z23*その他係数!F18</f>
        <v>0</v>
      </c>
      <c r="AB23" s="34">
        <f>Z23*その他係数!G18</f>
        <v>0</v>
      </c>
      <c r="AC23" s="32"/>
      <c r="AD23" s="34">
        <f>F23*その他係数!I18*入力!$N$33</f>
        <v>0</v>
      </c>
      <c r="AE23" s="34">
        <f>F23*その他係数!J18*入力!$N$33</f>
        <v>0</v>
      </c>
      <c r="AF23" s="34">
        <f>N23*その他係数!I18*入力!$N$33</f>
        <v>0</v>
      </c>
      <c r="AG23" s="34">
        <f>N23*その他係数!J18*入力!$N$33</f>
        <v>0</v>
      </c>
      <c r="AH23" s="34">
        <f>Z23*その他係数!I18*入力!$N$33</f>
        <v>0</v>
      </c>
      <c r="AI23" s="34">
        <f>Z23*その他係数!J18*入力!$N$33</f>
        <v>0</v>
      </c>
      <c r="AJ23" s="34">
        <f t="shared" si="6"/>
        <v>0</v>
      </c>
      <c r="AK23" s="34">
        <f t="shared" si="7"/>
        <v>0</v>
      </c>
    </row>
    <row r="24" spans="2:37" ht="12" customHeight="1" x14ac:dyDescent="0.2">
      <c r="B24" s="237" t="s">
        <v>28</v>
      </c>
      <c r="C24" s="240" t="s">
        <v>290</v>
      </c>
      <c r="D24" s="31">
        <f>入力!I24</f>
        <v>0</v>
      </c>
      <c r="E24" s="88">
        <f>IF(自給率!G22="",自給率!E22,自給率!G22)</f>
        <v>0.31583510261854209</v>
      </c>
      <c r="F24" s="34">
        <f t="shared" si="5"/>
        <v>0</v>
      </c>
      <c r="G24" s="34">
        <f>F24*その他係数!F19</f>
        <v>0</v>
      </c>
      <c r="H24" s="34">
        <f>F24*その他係数!G19</f>
        <v>0</v>
      </c>
      <c r="I24" s="34">
        <v>0</v>
      </c>
      <c r="K24" s="91">
        <f>自給率!E22</f>
        <v>0.31583510261854209</v>
      </c>
      <c r="L24" s="34">
        <f t="shared" si="0"/>
        <v>0</v>
      </c>
      <c r="N24" s="34">
        <v>0</v>
      </c>
      <c r="O24" s="34">
        <f>N24*その他係数!F19</f>
        <v>0</v>
      </c>
      <c r="P24" s="34">
        <f>N24*その他係数!G19</f>
        <v>0</v>
      </c>
      <c r="Q24" s="32"/>
      <c r="R24" s="34">
        <f t="shared" si="1"/>
        <v>0</v>
      </c>
      <c r="S24" s="35">
        <f t="shared" si="2"/>
        <v>0</v>
      </c>
      <c r="T24" s="32"/>
      <c r="U24" s="34">
        <f t="shared" si="3"/>
        <v>0</v>
      </c>
      <c r="V24" s="34">
        <f>$U$117*その他係数!H19</f>
        <v>0</v>
      </c>
      <c r="W24" s="91">
        <f>自給率!E22</f>
        <v>0.31583510261854209</v>
      </c>
      <c r="Y24" s="34">
        <f t="shared" si="4"/>
        <v>0</v>
      </c>
      <c r="Z24" s="34">
        <v>0</v>
      </c>
      <c r="AA24" s="34">
        <f>Z24*その他係数!F19</f>
        <v>0</v>
      </c>
      <c r="AB24" s="34">
        <f>Z24*その他係数!G19</f>
        <v>0</v>
      </c>
      <c r="AC24" s="32"/>
      <c r="AD24" s="34">
        <f>F24*その他係数!I19*入力!$N$33</f>
        <v>0</v>
      </c>
      <c r="AE24" s="34">
        <f>F24*その他係数!J19*入力!$N$33</f>
        <v>0</v>
      </c>
      <c r="AF24" s="34">
        <f>N24*その他係数!I19*入力!$N$33</f>
        <v>0</v>
      </c>
      <c r="AG24" s="34">
        <f>N24*その他係数!J19*入力!$N$33</f>
        <v>0</v>
      </c>
      <c r="AH24" s="34">
        <f>Z24*その他係数!I19*入力!$N$33</f>
        <v>0</v>
      </c>
      <c r="AI24" s="34">
        <f>Z24*その他係数!J19*入力!$N$33</f>
        <v>0</v>
      </c>
      <c r="AJ24" s="34">
        <f t="shared" si="6"/>
        <v>0</v>
      </c>
      <c r="AK24" s="34">
        <f t="shared" si="7"/>
        <v>0</v>
      </c>
    </row>
    <row r="25" spans="2:37" ht="12" customHeight="1" x14ac:dyDescent="0.2">
      <c r="B25" s="237" t="s">
        <v>29</v>
      </c>
      <c r="C25" s="240" t="s">
        <v>293</v>
      </c>
      <c r="D25" s="31">
        <f>入力!I25</f>
        <v>0</v>
      </c>
      <c r="E25" s="88">
        <f>IF(自給率!G23="",自給率!E23,自給率!G23)</f>
        <v>0.48405997983870963</v>
      </c>
      <c r="F25" s="34">
        <f t="shared" si="5"/>
        <v>0</v>
      </c>
      <c r="G25" s="34">
        <f>F25*その他係数!F20</f>
        <v>0</v>
      </c>
      <c r="H25" s="34">
        <f>F25*その他係数!G20</f>
        <v>0</v>
      </c>
      <c r="I25" s="34">
        <v>0</v>
      </c>
      <c r="K25" s="91">
        <f>自給率!E23</f>
        <v>0.48405997983870963</v>
      </c>
      <c r="L25" s="34">
        <f t="shared" si="0"/>
        <v>0</v>
      </c>
      <c r="N25" s="34">
        <v>0</v>
      </c>
      <c r="O25" s="34">
        <f>N25*その他係数!F20</f>
        <v>0</v>
      </c>
      <c r="P25" s="34">
        <f>N25*その他係数!G20</f>
        <v>0</v>
      </c>
      <c r="Q25" s="32"/>
      <c r="R25" s="34">
        <f t="shared" si="1"/>
        <v>0</v>
      </c>
      <c r="S25" s="35">
        <f t="shared" si="2"/>
        <v>0</v>
      </c>
      <c r="T25" s="32"/>
      <c r="U25" s="34">
        <f t="shared" si="3"/>
        <v>0</v>
      </c>
      <c r="V25" s="34">
        <f>$U$117*その他係数!H20</f>
        <v>0</v>
      </c>
      <c r="W25" s="91">
        <f>自給率!E23</f>
        <v>0.48405997983870963</v>
      </c>
      <c r="Y25" s="34">
        <f t="shared" si="4"/>
        <v>0</v>
      </c>
      <c r="Z25" s="34">
        <v>0</v>
      </c>
      <c r="AA25" s="34">
        <f>Z25*その他係数!F20</f>
        <v>0</v>
      </c>
      <c r="AB25" s="34">
        <f>Z25*その他係数!G20</f>
        <v>0</v>
      </c>
      <c r="AC25" s="32"/>
      <c r="AD25" s="34">
        <f>F25*その他係数!I20*入力!$N$33</f>
        <v>0</v>
      </c>
      <c r="AE25" s="34">
        <f>F25*その他係数!J20*入力!$N$33</f>
        <v>0</v>
      </c>
      <c r="AF25" s="34">
        <f>N25*その他係数!I20*入力!$N$33</f>
        <v>0</v>
      </c>
      <c r="AG25" s="34">
        <f>N25*その他係数!J20*入力!$N$33</f>
        <v>0</v>
      </c>
      <c r="AH25" s="34">
        <f>Z25*その他係数!I20*入力!$N$33</f>
        <v>0</v>
      </c>
      <c r="AI25" s="34">
        <f>Z25*その他係数!J20*入力!$N$33</f>
        <v>0</v>
      </c>
      <c r="AJ25" s="34">
        <f t="shared" si="6"/>
        <v>0</v>
      </c>
      <c r="AK25" s="34">
        <f t="shared" si="7"/>
        <v>0</v>
      </c>
    </row>
    <row r="26" spans="2:37" ht="12" customHeight="1" x14ac:dyDescent="0.2">
      <c r="B26" s="237" t="s">
        <v>30</v>
      </c>
      <c r="C26" s="240" t="s">
        <v>296</v>
      </c>
      <c r="D26" s="31">
        <f>入力!I26</f>
        <v>0</v>
      </c>
      <c r="E26" s="88">
        <f>IF(自給率!G24="",自給率!E24,自給率!G24)</f>
        <v>0.6460940723421813</v>
      </c>
      <c r="F26" s="34">
        <f t="shared" si="5"/>
        <v>0</v>
      </c>
      <c r="G26" s="34">
        <f>F26*その他係数!F21</f>
        <v>0</v>
      </c>
      <c r="H26" s="34">
        <f>F26*その他係数!G21</f>
        <v>0</v>
      </c>
      <c r="I26" s="34">
        <v>0</v>
      </c>
      <c r="K26" s="91">
        <f>自給率!E24</f>
        <v>0.6460940723421813</v>
      </c>
      <c r="L26" s="34">
        <f t="shared" si="0"/>
        <v>0</v>
      </c>
      <c r="N26" s="34">
        <v>0</v>
      </c>
      <c r="O26" s="34">
        <f>N26*その他係数!F21</f>
        <v>0</v>
      </c>
      <c r="P26" s="34">
        <f>N26*その他係数!G21</f>
        <v>0</v>
      </c>
      <c r="Q26" s="32"/>
      <c r="R26" s="34">
        <f t="shared" si="1"/>
        <v>0</v>
      </c>
      <c r="S26" s="35">
        <f t="shared" si="2"/>
        <v>0</v>
      </c>
      <c r="T26" s="32"/>
      <c r="U26" s="34">
        <f t="shared" si="3"/>
        <v>0</v>
      </c>
      <c r="V26" s="34">
        <f>$U$117*その他係数!H21</f>
        <v>0</v>
      </c>
      <c r="W26" s="91">
        <f>自給率!E24</f>
        <v>0.6460940723421813</v>
      </c>
      <c r="Y26" s="34">
        <f t="shared" si="4"/>
        <v>0</v>
      </c>
      <c r="Z26" s="34">
        <v>0</v>
      </c>
      <c r="AA26" s="34">
        <f>Z26*その他係数!F21</f>
        <v>0</v>
      </c>
      <c r="AB26" s="34">
        <f>Z26*その他係数!G21</f>
        <v>0</v>
      </c>
      <c r="AC26" s="32"/>
      <c r="AD26" s="34">
        <f>F26*その他係数!I21*入力!$N$33</f>
        <v>0</v>
      </c>
      <c r="AE26" s="34">
        <f>F26*その他係数!J21*入力!$N$33</f>
        <v>0</v>
      </c>
      <c r="AF26" s="34">
        <f>N26*その他係数!I21*入力!$N$33</f>
        <v>0</v>
      </c>
      <c r="AG26" s="34">
        <f>N26*その他係数!J21*入力!$N$33</f>
        <v>0</v>
      </c>
      <c r="AH26" s="34">
        <f>Z26*その他係数!I21*入力!$N$33</f>
        <v>0</v>
      </c>
      <c r="AI26" s="34">
        <f>Z26*その他係数!J21*入力!$N$33</f>
        <v>0</v>
      </c>
      <c r="AJ26" s="34">
        <f t="shared" si="6"/>
        <v>0</v>
      </c>
      <c r="AK26" s="34">
        <f t="shared" si="7"/>
        <v>0</v>
      </c>
    </row>
    <row r="27" spans="2:37" ht="12" customHeight="1" x14ac:dyDescent="0.2">
      <c r="B27" s="237" t="s">
        <v>31</v>
      </c>
      <c r="C27" s="240" t="s">
        <v>298</v>
      </c>
      <c r="D27" s="31">
        <f>入力!I27</f>
        <v>0</v>
      </c>
      <c r="E27" s="88">
        <f>IF(自給率!G25="",自給率!E25,自給率!G25)</f>
        <v>0.17015585019772039</v>
      </c>
      <c r="F27" s="34">
        <f t="shared" si="5"/>
        <v>0</v>
      </c>
      <c r="G27" s="34">
        <f>F27*その他係数!F22</f>
        <v>0</v>
      </c>
      <c r="H27" s="34">
        <f>F27*その他係数!G22</f>
        <v>0</v>
      </c>
      <c r="I27" s="34">
        <v>0</v>
      </c>
      <c r="K27" s="91">
        <f>自給率!E25</f>
        <v>0.17015585019772039</v>
      </c>
      <c r="L27" s="34">
        <f t="shared" si="0"/>
        <v>0</v>
      </c>
      <c r="N27" s="34">
        <v>0</v>
      </c>
      <c r="O27" s="34">
        <f>N27*その他係数!F22</f>
        <v>0</v>
      </c>
      <c r="P27" s="34">
        <f>N27*その他係数!G22</f>
        <v>0</v>
      </c>
      <c r="Q27" s="32"/>
      <c r="R27" s="34">
        <f t="shared" si="1"/>
        <v>0</v>
      </c>
      <c r="S27" s="35">
        <f t="shared" si="2"/>
        <v>0</v>
      </c>
      <c r="T27" s="32"/>
      <c r="U27" s="34">
        <f t="shared" si="3"/>
        <v>0</v>
      </c>
      <c r="V27" s="34">
        <f>$U$117*その他係数!H22</f>
        <v>0</v>
      </c>
      <c r="W27" s="91">
        <f>自給率!E25</f>
        <v>0.17015585019772039</v>
      </c>
      <c r="Y27" s="34">
        <f t="shared" si="4"/>
        <v>0</v>
      </c>
      <c r="Z27" s="34">
        <v>0</v>
      </c>
      <c r="AA27" s="34">
        <f>Z27*その他係数!F22</f>
        <v>0</v>
      </c>
      <c r="AB27" s="34">
        <f>Z27*その他係数!G22</f>
        <v>0</v>
      </c>
      <c r="AC27" s="32"/>
      <c r="AD27" s="34">
        <f>F27*その他係数!I22*入力!$N$33</f>
        <v>0</v>
      </c>
      <c r="AE27" s="34">
        <f>F27*その他係数!J22*入力!$N$33</f>
        <v>0</v>
      </c>
      <c r="AF27" s="34">
        <f>N27*その他係数!I22*入力!$N$33</f>
        <v>0</v>
      </c>
      <c r="AG27" s="34">
        <f>N27*その他係数!J22*入力!$N$33</f>
        <v>0</v>
      </c>
      <c r="AH27" s="34">
        <f>Z27*その他係数!I22*入力!$N$33</f>
        <v>0</v>
      </c>
      <c r="AI27" s="34">
        <f>Z27*その他係数!J22*入力!$N$33</f>
        <v>0</v>
      </c>
      <c r="AJ27" s="34">
        <f t="shared" si="6"/>
        <v>0</v>
      </c>
      <c r="AK27" s="34">
        <f t="shared" si="7"/>
        <v>0</v>
      </c>
    </row>
    <row r="28" spans="2:37" ht="12" customHeight="1" x14ac:dyDescent="0.2">
      <c r="B28" s="237" t="s">
        <v>32</v>
      </c>
      <c r="C28" s="240" t="s">
        <v>627</v>
      </c>
      <c r="D28" s="31">
        <f>入力!I28</f>
        <v>0</v>
      </c>
      <c r="E28" s="88">
        <f>IF(自給率!G26="",自給率!E26,自給率!G26)</f>
        <v>2.5701454044199434E-2</v>
      </c>
      <c r="F28" s="34">
        <f t="shared" si="5"/>
        <v>0</v>
      </c>
      <c r="G28" s="34">
        <f>F28*その他係数!F23</f>
        <v>0</v>
      </c>
      <c r="H28" s="34">
        <f>F28*その他係数!G23</f>
        <v>0</v>
      </c>
      <c r="I28" s="34">
        <v>0</v>
      </c>
      <c r="K28" s="91">
        <f>自給率!E26</f>
        <v>2.5701454044199434E-2</v>
      </c>
      <c r="L28" s="34">
        <f t="shared" si="0"/>
        <v>0</v>
      </c>
      <c r="N28" s="34">
        <v>0</v>
      </c>
      <c r="O28" s="34">
        <f>N28*その他係数!F23</f>
        <v>0</v>
      </c>
      <c r="P28" s="34">
        <f>N28*その他係数!G23</f>
        <v>0</v>
      </c>
      <c r="Q28" s="32"/>
      <c r="R28" s="34">
        <f t="shared" si="1"/>
        <v>0</v>
      </c>
      <c r="S28" s="35">
        <f t="shared" si="2"/>
        <v>0</v>
      </c>
      <c r="T28" s="32"/>
      <c r="U28" s="34">
        <f t="shared" si="3"/>
        <v>0</v>
      </c>
      <c r="V28" s="34">
        <f>$U$117*その他係数!H23</f>
        <v>0</v>
      </c>
      <c r="W28" s="91">
        <f>自給率!E26</f>
        <v>2.5701454044199434E-2</v>
      </c>
      <c r="Y28" s="34">
        <f t="shared" si="4"/>
        <v>0</v>
      </c>
      <c r="Z28" s="34">
        <v>0</v>
      </c>
      <c r="AA28" s="34">
        <f>Z28*その他係数!F23</f>
        <v>0</v>
      </c>
      <c r="AB28" s="34">
        <f>Z28*その他係数!G23</f>
        <v>0</v>
      </c>
      <c r="AC28" s="32"/>
      <c r="AD28" s="34">
        <f>F28*その他係数!I23*入力!$N$33</f>
        <v>0</v>
      </c>
      <c r="AE28" s="34">
        <f>F28*その他係数!J23*入力!$N$33</f>
        <v>0</v>
      </c>
      <c r="AF28" s="34">
        <f>N28*その他係数!I23*入力!$N$33</f>
        <v>0</v>
      </c>
      <c r="AG28" s="34">
        <f>N28*その他係数!J23*入力!$N$33</f>
        <v>0</v>
      </c>
      <c r="AH28" s="34">
        <f>Z28*その他係数!I23*入力!$N$33</f>
        <v>0</v>
      </c>
      <c r="AI28" s="34">
        <f>Z28*その他係数!J23*入力!$N$33</f>
        <v>0</v>
      </c>
      <c r="AJ28" s="34">
        <f t="shared" si="6"/>
        <v>0</v>
      </c>
      <c r="AK28" s="34">
        <f t="shared" si="7"/>
        <v>0</v>
      </c>
    </row>
    <row r="29" spans="2:37" ht="12" customHeight="1" x14ac:dyDescent="0.2">
      <c r="B29" s="237" t="s">
        <v>34</v>
      </c>
      <c r="C29" s="240" t="s">
        <v>807</v>
      </c>
      <c r="D29" s="31">
        <f>入力!I29</f>
        <v>0</v>
      </c>
      <c r="E29" s="88">
        <f>IF(自給率!G27="",自給率!E27,自給率!G27)</f>
        <v>0</v>
      </c>
      <c r="F29" s="34">
        <f t="shared" si="5"/>
        <v>0</v>
      </c>
      <c r="G29" s="34">
        <f>F29*その他係数!F24</f>
        <v>0</v>
      </c>
      <c r="H29" s="34">
        <f>F29*その他係数!G24</f>
        <v>0</v>
      </c>
      <c r="I29" s="34">
        <v>0</v>
      </c>
      <c r="K29" s="91">
        <f>自給率!E27</f>
        <v>0</v>
      </c>
      <c r="L29" s="34">
        <f t="shared" si="0"/>
        <v>0</v>
      </c>
      <c r="N29" s="34">
        <v>0</v>
      </c>
      <c r="O29" s="34">
        <f>N29*その他係数!F24</f>
        <v>0</v>
      </c>
      <c r="P29" s="34">
        <f>N29*その他係数!G24</f>
        <v>0</v>
      </c>
      <c r="Q29" s="32"/>
      <c r="R29" s="34">
        <f t="shared" si="1"/>
        <v>0</v>
      </c>
      <c r="S29" s="35">
        <f t="shared" si="2"/>
        <v>0</v>
      </c>
      <c r="T29" s="32"/>
      <c r="U29" s="34">
        <f t="shared" si="3"/>
        <v>0</v>
      </c>
      <c r="V29" s="34">
        <f>$U$117*その他係数!H24</f>
        <v>0</v>
      </c>
      <c r="W29" s="91">
        <f>自給率!E27</f>
        <v>0</v>
      </c>
      <c r="Y29" s="34">
        <f t="shared" si="4"/>
        <v>0</v>
      </c>
      <c r="Z29" s="34">
        <v>0</v>
      </c>
      <c r="AA29" s="34">
        <f>Z29*その他係数!F24</f>
        <v>0</v>
      </c>
      <c r="AB29" s="34">
        <f>Z29*その他係数!G24</f>
        <v>0</v>
      </c>
      <c r="AC29" s="32"/>
      <c r="AD29" s="34">
        <f>F29*その他係数!I24*入力!$N$33</f>
        <v>0</v>
      </c>
      <c r="AE29" s="34">
        <f>F29*その他係数!J24*入力!$N$33</f>
        <v>0</v>
      </c>
      <c r="AF29" s="34">
        <f>N29*その他係数!I24*入力!$N$33</f>
        <v>0</v>
      </c>
      <c r="AG29" s="34">
        <f>N29*その他係数!J24*入力!$N$33</f>
        <v>0</v>
      </c>
      <c r="AH29" s="34">
        <f>Z29*その他係数!I24*入力!$N$33</f>
        <v>0</v>
      </c>
      <c r="AI29" s="34">
        <f>Z29*その他係数!J24*入力!$N$33</f>
        <v>0</v>
      </c>
      <c r="AJ29" s="34">
        <f t="shared" si="6"/>
        <v>0</v>
      </c>
      <c r="AK29" s="34">
        <f t="shared" si="7"/>
        <v>0</v>
      </c>
    </row>
    <row r="30" spans="2:37" ht="12" customHeight="1" x14ac:dyDescent="0.2">
      <c r="B30" s="237" t="s">
        <v>35</v>
      </c>
      <c r="C30" s="240" t="s">
        <v>949</v>
      </c>
      <c r="D30" s="31">
        <f>入力!I30</f>
        <v>0</v>
      </c>
      <c r="E30" s="88">
        <f>IF(自給率!G28="",自給率!E28,自給率!G28)</f>
        <v>2.9515938606894387E-5</v>
      </c>
      <c r="F30" s="34">
        <f t="shared" si="5"/>
        <v>0</v>
      </c>
      <c r="G30" s="34">
        <f>F30*その他係数!F25</f>
        <v>0</v>
      </c>
      <c r="H30" s="34">
        <f>F30*その他係数!G25</f>
        <v>0</v>
      </c>
      <c r="I30" s="34">
        <v>0</v>
      </c>
      <c r="K30" s="91">
        <f>自給率!E28</f>
        <v>2.9515938606894387E-5</v>
      </c>
      <c r="L30" s="34">
        <f t="shared" si="0"/>
        <v>0</v>
      </c>
      <c r="N30" s="34">
        <v>0</v>
      </c>
      <c r="O30" s="34">
        <f>N30*その他係数!F25</f>
        <v>0</v>
      </c>
      <c r="P30" s="34">
        <f>N30*その他係数!G25</f>
        <v>0</v>
      </c>
      <c r="Q30" s="32"/>
      <c r="R30" s="34">
        <f t="shared" si="1"/>
        <v>0</v>
      </c>
      <c r="S30" s="35">
        <f t="shared" si="2"/>
        <v>0</v>
      </c>
      <c r="T30" s="32"/>
      <c r="U30" s="34">
        <f t="shared" si="3"/>
        <v>0</v>
      </c>
      <c r="V30" s="34">
        <f>$U$117*その他係数!H25</f>
        <v>0</v>
      </c>
      <c r="W30" s="91">
        <f>自給率!E28</f>
        <v>2.9515938606894387E-5</v>
      </c>
      <c r="Y30" s="34">
        <f t="shared" si="4"/>
        <v>0</v>
      </c>
      <c r="Z30" s="34">
        <v>0</v>
      </c>
      <c r="AA30" s="34">
        <f>Z30*その他係数!F25</f>
        <v>0</v>
      </c>
      <c r="AB30" s="34">
        <f>Z30*その他係数!G25</f>
        <v>0</v>
      </c>
      <c r="AC30" s="32"/>
      <c r="AD30" s="34">
        <f>F30*その他係数!I25*入力!$N$33</f>
        <v>0</v>
      </c>
      <c r="AE30" s="34">
        <f>F30*その他係数!J25*入力!$N$33</f>
        <v>0</v>
      </c>
      <c r="AF30" s="34">
        <f>N30*その他係数!I25*入力!$N$33</f>
        <v>0</v>
      </c>
      <c r="AG30" s="34">
        <f>N30*その他係数!J25*入力!$N$33</f>
        <v>0</v>
      </c>
      <c r="AH30" s="34">
        <f>Z30*その他係数!I25*入力!$N$33</f>
        <v>0</v>
      </c>
      <c r="AI30" s="34">
        <f>Z30*その他係数!J25*入力!$N$33</f>
        <v>0</v>
      </c>
      <c r="AJ30" s="34">
        <f t="shared" si="6"/>
        <v>0</v>
      </c>
      <c r="AK30" s="34">
        <f t="shared" si="7"/>
        <v>0</v>
      </c>
    </row>
    <row r="31" spans="2:37" ht="12" customHeight="1" x14ac:dyDescent="0.2">
      <c r="B31" s="237" t="s">
        <v>36</v>
      </c>
      <c r="C31" s="240" t="s">
        <v>307</v>
      </c>
      <c r="D31" s="31">
        <f>入力!I31</f>
        <v>0</v>
      </c>
      <c r="E31" s="88">
        <f>IF(自給率!G29="",自給率!E29,自給率!G29)</f>
        <v>2.9796774426846029E-2</v>
      </c>
      <c r="F31" s="34">
        <f t="shared" si="5"/>
        <v>0</v>
      </c>
      <c r="G31" s="34">
        <f>F31*その他係数!F26</f>
        <v>0</v>
      </c>
      <c r="H31" s="34">
        <f>F31*その他係数!G26</f>
        <v>0</v>
      </c>
      <c r="I31" s="34">
        <v>0</v>
      </c>
      <c r="K31" s="91">
        <f>自給率!E29</f>
        <v>2.9796774426846029E-2</v>
      </c>
      <c r="L31" s="34">
        <f t="shared" si="0"/>
        <v>0</v>
      </c>
      <c r="N31" s="34">
        <v>0</v>
      </c>
      <c r="O31" s="34">
        <f>N31*その他係数!F26</f>
        <v>0</v>
      </c>
      <c r="P31" s="34">
        <f>N31*その他係数!G26</f>
        <v>0</v>
      </c>
      <c r="Q31" s="32"/>
      <c r="R31" s="34">
        <f t="shared" si="1"/>
        <v>0</v>
      </c>
      <c r="S31" s="35">
        <f t="shared" si="2"/>
        <v>0</v>
      </c>
      <c r="T31" s="32"/>
      <c r="U31" s="34">
        <f t="shared" si="3"/>
        <v>0</v>
      </c>
      <c r="V31" s="34">
        <f>$U$117*その他係数!H26</f>
        <v>0</v>
      </c>
      <c r="W31" s="91">
        <f>自給率!E29</f>
        <v>2.9796774426846029E-2</v>
      </c>
      <c r="Y31" s="34">
        <f t="shared" si="4"/>
        <v>0</v>
      </c>
      <c r="Z31" s="34">
        <v>0</v>
      </c>
      <c r="AA31" s="34">
        <f>Z31*その他係数!F26</f>
        <v>0</v>
      </c>
      <c r="AB31" s="34">
        <f>Z31*その他係数!G26</f>
        <v>0</v>
      </c>
      <c r="AC31" s="32"/>
      <c r="AD31" s="34">
        <f>F31*その他係数!I26*入力!$N$33</f>
        <v>0</v>
      </c>
      <c r="AE31" s="34">
        <f>F31*その他係数!J26*入力!$N$33</f>
        <v>0</v>
      </c>
      <c r="AF31" s="34">
        <f>N31*その他係数!I26*入力!$N$33</f>
        <v>0</v>
      </c>
      <c r="AG31" s="34">
        <f>N31*その他係数!J26*入力!$N$33</f>
        <v>0</v>
      </c>
      <c r="AH31" s="34">
        <f>Z31*その他係数!I26*入力!$N$33</f>
        <v>0</v>
      </c>
      <c r="AI31" s="34">
        <f>Z31*その他係数!J26*入力!$N$33</f>
        <v>0</v>
      </c>
      <c r="AJ31" s="34">
        <f t="shared" si="6"/>
        <v>0</v>
      </c>
      <c r="AK31" s="34">
        <f t="shared" si="7"/>
        <v>0</v>
      </c>
    </row>
    <row r="32" spans="2:37" ht="12" customHeight="1" x14ac:dyDescent="0.2">
      <c r="B32" s="237" t="s">
        <v>38</v>
      </c>
      <c r="C32" s="240" t="s">
        <v>309</v>
      </c>
      <c r="D32" s="31">
        <f>入力!I32</f>
        <v>0</v>
      </c>
      <c r="E32" s="88">
        <f>IF(自給率!G30="",自給率!E30,自給率!G30)</f>
        <v>0</v>
      </c>
      <c r="F32" s="34">
        <f t="shared" si="5"/>
        <v>0</v>
      </c>
      <c r="G32" s="34">
        <f>F32*その他係数!F27</f>
        <v>0</v>
      </c>
      <c r="H32" s="34">
        <f>F32*その他係数!G27</f>
        <v>0</v>
      </c>
      <c r="I32" s="34">
        <v>0</v>
      </c>
      <c r="K32" s="91">
        <f>自給率!E30</f>
        <v>0</v>
      </c>
      <c r="L32" s="34">
        <f t="shared" si="0"/>
        <v>0</v>
      </c>
      <c r="N32" s="34">
        <v>0</v>
      </c>
      <c r="O32" s="34">
        <f>N32*その他係数!F27</f>
        <v>0</v>
      </c>
      <c r="P32" s="34">
        <f>N32*その他係数!G27</f>
        <v>0</v>
      </c>
      <c r="Q32" s="32"/>
      <c r="R32" s="34">
        <f t="shared" si="1"/>
        <v>0</v>
      </c>
      <c r="S32" s="35">
        <f t="shared" si="2"/>
        <v>0</v>
      </c>
      <c r="T32" s="32"/>
      <c r="U32" s="34">
        <f t="shared" si="3"/>
        <v>0</v>
      </c>
      <c r="V32" s="34">
        <f>$U$117*その他係数!H27</f>
        <v>0</v>
      </c>
      <c r="W32" s="91">
        <f>自給率!E30</f>
        <v>0</v>
      </c>
      <c r="Y32" s="34">
        <f t="shared" si="4"/>
        <v>0</v>
      </c>
      <c r="Z32" s="34">
        <v>0</v>
      </c>
      <c r="AA32" s="34">
        <f>Z32*その他係数!F27</f>
        <v>0</v>
      </c>
      <c r="AB32" s="34">
        <f>Z32*その他係数!G27</f>
        <v>0</v>
      </c>
      <c r="AC32" s="32"/>
      <c r="AD32" s="34">
        <f>F32*その他係数!I27*入力!$N$33</f>
        <v>0</v>
      </c>
      <c r="AE32" s="34">
        <f>F32*その他係数!J27*入力!$N$33</f>
        <v>0</v>
      </c>
      <c r="AF32" s="34">
        <f>N32*その他係数!I27*入力!$N$33</f>
        <v>0</v>
      </c>
      <c r="AG32" s="34">
        <f>N32*その他係数!J27*入力!$N$33</f>
        <v>0</v>
      </c>
      <c r="AH32" s="34">
        <f>Z32*その他係数!I27*入力!$N$33</f>
        <v>0</v>
      </c>
      <c r="AI32" s="34">
        <f>Z32*その他係数!J27*入力!$N$33</f>
        <v>0</v>
      </c>
      <c r="AJ32" s="34">
        <f t="shared" si="6"/>
        <v>0</v>
      </c>
      <c r="AK32" s="34">
        <f t="shared" si="7"/>
        <v>0</v>
      </c>
    </row>
    <row r="33" spans="2:37" ht="12" customHeight="1" x14ac:dyDescent="0.2">
      <c r="B33" s="237" t="s">
        <v>40</v>
      </c>
      <c r="C33" s="240" t="s">
        <v>310</v>
      </c>
      <c r="D33" s="31">
        <f>入力!I33</f>
        <v>0</v>
      </c>
      <c r="E33" s="88">
        <f>IF(自給率!G31="",自給率!E31,自給率!G31)</f>
        <v>3.7541908413804004E-3</v>
      </c>
      <c r="F33" s="34">
        <f t="shared" si="5"/>
        <v>0</v>
      </c>
      <c r="G33" s="34">
        <f>F33*その他係数!F28</f>
        <v>0</v>
      </c>
      <c r="H33" s="34">
        <f>F33*その他係数!G28</f>
        <v>0</v>
      </c>
      <c r="I33" s="34">
        <v>0</v>
      </c>
      <c r="K33" s="91">
        <f>自給率!E31</f>
        <v>3.7541908413804004E-3</v>
      </c>
      <c r="L33" s="34">
        <f t="shared" si="0"/>
        <v>0</v>
      </c>
      <c r="N33" s="34">
        <v>0</v>
      </c>
      <c r="O33" s="34">
        <f>N33*その他係数!F28</f>
        <v>0</v>
      </c>
      <c r="P33" s="34">
        <f>N33*その他係数!G28</f>
        <v>0</v>
      </c>
      <c r="Q33" s="32"/>
      <c r="R33" s="34">
        <f t="shared" si="1"/>
        <v>0</v>
      </c>
      <c r="S33" s="35">
        <f t="shared" si="2"/>
        <v>0</v>
      </c>
      <c r="T33" s="32"/>
      <c r="U33" s="34">
        <f t="shared" si="3"/>
        <v>0</v>
      </c>
      <c r="V33" s="34">
        <f>$U$117*その他係数!H28</f>
        <v>0</v>
      </c>
      <c r="W33" s="91">
        <f>自給率!E31</f>
        <v>3.7541908413804004E-3</v>
      </c>
      <c r="Y33" s="34">
        <f t="shared" si="4"/>
        <v>0</v>
      </c>
      <c r="Z33" s="34">
        <v>0</v>
      </c>
      <c r="AA33" s="34">
        <f>Z33*その他係数!F28</f>
        <v>0</v>
      </c>
      <c r="AB33" s="34">
        <f>Z33*その他係数!G28</f>
        <v>0</v>
      </c>
      <c r="AC33" s="32"/>
      <c r="AD33" s="34">
        <f>F33*その他係数!I28*入力!$N$33</f>
        <v>0</v>
      </c>
      <c r="AE33" s="34">
        <f>F33*その他係数!J28*入力!$N$33</f>
        <v>0</v>
      </c>
      <c r="AF33" s="34">
        <f>N33*その他係数!I28*入力!$N$33</f>
        <v>0</v>
      </c>
      <c r="AG33" s="34">
        <f>N33*その他係数!J28*入力!$N$33</f>
        <v>0</v>
      </c>
      <c r="AH33" s="34">
        <f>Z33*その他係数!I28*入力!$N$33</f>
        <v>0</v>
      </c>
      <c r="AI33" s="34">
        <f>Z33*その他係数!J28*入力!$N$33</f>
        <v>0</v>
      </c>
      <c r="AJ33" s="34">
        <f t="shared" si="6"/>
        <v>0</v>
      </c>
      <c r="AK33" s="34">
        <f t="shared" si="7"/>
        <v>0</v>
      </c>
    </row>
    <row r="34" spans="2:37" ht="12" customHeight="1" x14ac:dyDescent="0.2">
      <c r="B34" s="237" t="s">
        <v>41</v>
      </c>
      <c r="C34" s="240" t="s">
        <v>628</v>
      </c>
      <c r="D34" s="31">
        <f>入力!I34</f>
        <v>0</v>
      </c>
      <c r="E34" s="88">
        <f>IF(自給率!G32="",自給率!E32,自給率!G32)</f>
        <v>5.63248830453702E-2</v>
      </c>
      <c r="F34" s="34">
        <f t="shared" si="5"/>
        <v>0</v>
      </c>
      <c r="G34" s="34">
        <f>F34*その他係数!F29</f>
        <v>0</v>
      </c>
      <c r="H34" s="34">
        <f>F34*その他係数!G29</f>
        <v>0</v>
      </c>
      <c r="I34" s="34">
        <v>0</v>
      </c>
      <c r="K34" s="91">
        <f>自給率!E32</f>
        <v>5.63248830453702E-2</v>
      </c>
      <c r="L34" s="34">
        <f t="shared" si="0"/>
        <v>0</v>
      </c>
      <c r="N34" s="34">
        <v>0</v>
      </c>
      <c r="O34" s="34">
        <f>N34*その他係数!F29</f>
        <v>0</v>
      </c>
      <c r="P34" s="34">
        <f>N34*その他係数!G29</f>
        <v>0</v>
      </c>
      <c r="Q34" s="32"/>
      <c r="R34" s="34">
        <f t="shared" si="1"/>
        <v>0</v>
      </c>
      <c r="S34" s="35">
        <f t="shared" si="2"/>
        <v>0</v>
      </c>
      <c r="T34" s="32"/>
      <c r="U34" s="34">
        <f t="shared" si="3"/>
        <v>0</v>
      </c>
      <c r="V34" s="34">
        <f>$U$117*その他係数!H29</f>
        <v>0</v>
      </c>
      <c r="W34" s="91">
        <f>自給率!E32</f>
        <v>5.63248830453702E-2</v>
      </c>
      <c r="Y34" s="34">
        <f t="shared" si="4"/>
        <v>0</v>
      </c>
      <c r="Z34" s="34">
        <v>0</v>
      </c>
      <c r="AA34" s="34">
        <f>Z34*その他係数!F29</f>
        <v>0</v>
      </c>
      <c r="AB34" s="34">
        <f>Z34*その他係数!G29</f>
        <v>0</v>
      </c>
      <c r="AC34" s="32"/>
      <c r="AD34" s="34">
        <f>F34*その他係数!I29*入力!$N$33</f>
        <v>0</v>
      </c>
      <c r="AE34" s="34">
        <f>F34*その他係数!J29*入力!$N$33</f>
        <v>0</v>
      </c>
      <c r="AF34" s="34">
        <f>N34*その他係数!I29*入力!$N$33</f>
        <v>0</v>
      </c>
      <c r="AG34" s="34">
        <f>N34*その他係数!J29*入力!$N$33</f>
        <v>0</v>
      </c>
      <c r="AH34" s="34">
        <f>Z34*その他係数!I29*入力!$N$33</f>
        <v>0</v>
      </c>
      <c r="AI34" s="34">
        <f>Z34*その他係数!J29*入力!$N$33</f>
        <v>0</v>
      </c>
      <c r="AJ34" s="34">
        <f t="shared" si="6"/>
        <v>0</v>
      </c>
      <c r="AK34" s="34">
        <f t="shared" si="7"/>
        <v>0</v>
      </c>
    </row>
    <row r="35" spans="2:37" ht="12" customHeight="1" x14ac:dyDescent="0.2">
      <c r="B35" s="237" t="s">
        <v>42</v>
      </c>
      <c r="C35" s="240" t="s">
        <v>317</v>
      </c>
      <c r="D35" s="31">
        <f>入力!I35</f>
        <v>0</v>
      </c>
      <c r="E35" s="88">
        <f>IF(自給率!G33="",自給率!E33,自給率!G33)</f>
        <v>3.0481830651685193E-5</v>
      </c>
      <c r="F35" s="34">
        <f t="shared" si="5"/>
        <v>0</v>
      </c>
      <c r="G35" s="34">
        <f>F35*その他係数!F30</f>
        <v>0</v>
      </c>
      <c r="H35" s="34">
        <f>F35*その他係数!G30</f>
        <v>0</v>
      </c>
      <c r="I35" s="34">
        <v>0</v>
      </c>
      <c r="K35" s="91">
        <f>自給率!E33</f>
        <v>3.0481830651685193E-5</v>
      </c>
      <c r="L35" s="34">
        <f t="shared" si="0"/>
        <v>0</v>
      </c>
      <c r="N35" s="34">
        <v>0</v>
      </c>
      <c r="O35" s="34">
        <f>N35*その他係数!F30</f>
        <v>0</v>
      </c>
      <c r="P35" s="34">
        <f>N35*その他係数!G30</f>
        <v>0</v>
      </c>
      <c r="Q35" s="32"/>
      <c r="R35" s="34">
        <f t="shared" si="1"/>
        <v>0</v>
      </c>
      <c r="S35" s="35">
        <f t="shared" si="2"/>
        <v>0</v>
      </c>
      <c r="T35" s="32"/>
      <c r="U35" s="34">
        <f t="shared" si="3"/>
        <v>0</v>
      </c>
      <c r="V35" s="34">
        <f>$U$117*その他係数!H30</f>
        <v>0</v>
      </c>
      <c r="W35" s="91">
        <f>自給率!E33</f>
        <v>3.0481830651685193E-5</v>
      </c>
      <c r="Y35" s="34">
        <f t="shared" si="4"/>
        <v>0</v>
      </c>
      <c r="Z35" s="34">
        <v>0</v>
      </c>
      <c r="AA35" s="34">
        <f>Z35*その他係数!F30</f>
        <v>0</v>
      </c>
      <c r="AB35" s="34">
        <f>Z35*その他係数!G30</f>
        <v>0</v>
      </c>
      <c r="AC35" s="32"/>
      <c r="AD35" s="34">
        <f>F35*その他係数!I30*入力!$N$33</f>
        <v>0</v>
      </c>
      <c r="AE35" s="34">
        <f>F35*その他係数!J30*入力!$N$33</f>
        <v>0</v>
      </c>
      <c r="AF35" s="34">
        <f>N35*その他係数!I30*入力!$N$33</f>
        <v>0</v>
      </c>
      <c r="AG35" s="34">
        <f>N35*その他係数!J30*入力!$N$33</f>
        <v>0</v>
      </c>
      <c r="AH35" s="34">
        <f>Z35*その他係数!I30*入力!$N$33</f>
        <v>0</v>
      </c>
      <c r="AI35" s="34">
        <f>Z35*その他係数!J30*入力!$N$33</f>
        <v>0</v>
      </c>
      <c r="AJ35" s="34">
        <f t="shared" si="6"/>
        <v>0</v>
      </c>
      <c r="AK35" s="34">
        <f t="shared" si="7"/>
        <v>0</v>
      </c>
    </row>
    <row r="36" spans="2:37" ht="12" customHeight="1" x14ac:dyDescent="0.2">
      <c r="B36" s="237" t="s">
        <v>43</v>
      </c>
      <c r="C36" s="240" t="s">
        <v>320</v>
      </c>
      <c r="D36" s="31">
        <f>入力!I36</f>
        <v>0</v>
      </c>
      <c r="E36" s="88">
        <f>IF(自給率!G34="",自給率!E34,自給率!G34)</f>
        <v>0.6518326725463226</v>
      </c>
      <c r="F36" s="34">
        <f t="shared" si="5"/>
        <v>0</v>
      </c>
      <c r="G36" s="34">
        <f>F36*その他係数!F31</f>
        <v>0</v>
      </c>
      <c r="H36" s="34">
        <f>F36*その他係数!G31</f>
        <v>0</v>
      </c>
      <c r="I36" s="34">
        <v>0</v>
      </c>
      <c r="K36" s="91">
        <f>自給率!E34</f>
        <v>0.6518326725463226</v>
      </c>
      <c r="L36" s="34">
        <f t="shared" si="0"/>
        <v>0</v>
      </c>
      <c r="N36" s="34">
        <v>0</v>
      </c>
      <c r="O36" s="34">
        <f>N36*その他係数!F31</f>
        <v>0</v>
      </c>
      <c r="P36" s="34">
        <f>N36*その他係数!G31</f>
        <v>0</v>
      </c>
      <c r="Q36" s="32"/>
      <c r="R36" s="34">
        <f t="shared" si="1"/>
        <v>0</v>
      </c>
      <c r="S36" s="35">
        <f t="shared" si="2"/>
        <v>0</v>
      </c>
      <c r="T36" s="32"/>
      <c r="U36" s="34">
        <f t="shared" si="3"/>
        <v>0</v>
      </c>
      <c r="V36" s="34">
        <f>$U$117*その他係数!H31</f>
        <v>0</v>
      </c>
      <c r="W36" s="91">
        <f>自給率!E34</f>
        <v>0.6518326725463226</v>
      </c>
      <c r="Y36" s="34">
        <f t="shared" si="4"/>
        <v>0</v>
      </c>
      <c r="Z36" s="34">
        <v>0</v>
      </c>
      <c r="AA36" s="34">
        <f>Z36*その他係数!F31</f>
        <v>0</v>
      </c>
      <c r="AB36" s="34">
        <f>Z36*その他係数!G31</f>
        <v>0</v>
      </c>
      <c r="AC36" s="32"/>
      <c r="AD36" s="34">
        <f>F36*その他係数!I31*入力!$N$33</f>
        <v>0</v>
      </c>
      <c r="AE36" s="34">
        <f>F36*その他係数!J31*入力!$N$33</f>
        <v>0</v>
      </c>
      <c r="AF36" s="34">
        <f>N36*その他係数!I31*入力!$N$33</f>
        <v>0</v>
      </c>
      <c r="AG36" s="34">
        <f>N36*その他係数!J31*入力!$N$33</f>
        <v>0</v>
      </c>
      <c r="AH36" s="34">
        <f>Z36*その他係数!I31*入力!$N$33</f>
        <v>0</v>
      </c>
      <c r="AI36" s="34">
        <f>Z36*その他係数!J31*入力!$N$33</f>
        <v>0</v>
      </c>
      <c r="AJ36" s="34">
        <f t="shared" si="6"/>
        <v>0</v>
      </c>
      <c r="AK36" s="34">
        <f t="shared" si="7"/>
        <v>0</v>
      </c>
    </row>
    <row r="37" spans="2:37" ht="12" customHeight="1" x14ac:dyDescent="0.2">
      <c r="B37" s="237" t="s">
        <v>44</v>
      </c>
      <c r="C37" s="240" t="s">
        <v>322</v>
      </c>
      <c r="D37" s="31">
        <f>入力!I37</f>
        <v>0</v>
      </c>
      <c r="E37" s="88">
        <f>IF(自給率!G35="",自給率!E35,自給率!G35)</f>
        <v>0.12672392479764372</v>
      </c>
      <c r="F37" s="34">
        <f t="shared" si="5"/>
        <v>0</v>
      </c>
      <c r="G37" s="34">
        <f>F37*その他係数!F32</f>
        <v>0</v>
      </c>
      <c r="H37" s="34">
        <f>F37*その他係数!G32</f>
        <v>0</v>
      </c>
      <c r="I37" s="34">
        <v>0</v>
      </c>
      <c r="K37" s="91">
        <f>自給率!E35</f>
        <v>0.12672392479764372</v>
      </c>
      <c r="L37" s="34">
        <f t="shared" si="0"/>
        <v>0</v>
      </c>
      <c r="N37" s="34">
        <v>0</v>
      </c>
      <c r="O37" s="34">
        <f>N37*その他係数!F32</f>
        <v>0</v>
      </c>
      <c r="P37" s="34">
        <f>N37*その他係数!G32</f>
        <v>0</v>
      </c>
      <c r="Q37" s="32"/>
      <c r="R37" s="34">
        <f t="shared" si="1"/>
        <v>0</v>
      </c>
      <c r="S37" s="35">
        <f t="shared" si="2"/>
        <v>0</v>
      </c>
      <c r="T37" s="32"/>
      <c r="U37" s="34">
        <f t="shared" si="3"/>
        <v>0</v>
      </c>
      <c r="V37" s="34">
        <f>$U$117*その他係数!H32</f>
        <v>0</v>
      </c>
      <c r="W37" s="91">
        <f>自給率!E35</f>
        <v>0.12672392479764372</v>
      </c>
      <c r="Y37" s="34">
        <f t="shared" si="4"/>
        <v>0</v>
      </c>
      <c r="Z37" s="34">
        <v>0</v>
      </c>
      <c r="AA37" s="34">
        <f>Z37*その他係数!F32</f>
        <v>0</v>
      </c>
      <c r="AB37" s="34">
        <f>Z37*その他係数!G32</f>
        <v>0</v>
      </c>
      <c r="AC37" s="32"/>
      <c r="AD37" s="34">
        <f>F37*その他係数!I32*入力!$N$33</f>
        <v>0</v>
      </c>
      <c r="AE37" s="34">
        <f>F37*その他係数!J32*入力!$N$33</f>
        <v>0</v>
      </c>
      <c r="AF37" s="34">
        <f>N37*その他係数!I32*入力!$N$33</f>
        <v>0</v>
      </c>
      <c r="AG37" s="34">
        <f>N37*その他係数!J32*入力!$N$33</f>
        <v>0</v>
      </c>
      <c r="AH37" s="34">
        <f>Z37*その他係数!I32*入力!$N$33</f>
        <v>0</v>
      </c>
      <c r="AI37" s="34">
        <f>Z37*その他係数!J32*入力!$N$33</f>
        <v>0</v>
      </c>
      <c r="AJ37" s="34">
        <f t="shared" si="6"/>
        <v>0</v>
      </c>
      <c r="AK37" s="34">
        <f t="shared" si="7"/>
        <v>0</v>
      </c>
    </row>
    <row r="38" spans="2:37" ht="12" customHeight="1" x14ac:dyDescent="0.2">
      <c r="B38" s="237" t="s">
        <v>45</v>
      </c>
      <c r="C38" s="240" t="s">
        <v>324</v>
      </c>
      <c r="D38" s="31">
        <f>入力!I38</f>
        <v>0</v>
      </c>
      <c r="E38" s="88">
        <f>IF(自給率!G36="",自給率!E36,自給率!G36)</f>
        <v>1.0312163616792214E-2</v>
      </c>
      <c r="F38" s="34">
        <f t="shared" si="5"/>
        <v>0</v>
      </c>
      <c r="G38" s="34">
        <f>F38*その他係数!F33</f>
        <v>0</v>
      </c>
      <c r="H38" s="34">
        <f>F38*その他係数!G33</f>
        <v>0</v>
      </c>
      <c r="I38" s="34">
        <v>0</v>
      </c>
      <c r="K38" s="91">
        <f>自給率!E36</f>
        <v>1.0312163616792214E-2</v>
      </c>
      <c r="L38" s="34">
        <f t="shared" si="0"/>
        <v>0</v>
      </c>
      <c r="N38" s="34">
        <v>0</v>
      </c>
      <c r="O38" s="34">
        <f>N38*その他係数!F33</f>
        <v>0</v>
      </c>
      <c r="P38" s="34">
        <f>N38*その他係数!G33</f>
        <v>0</v>
      </c>
      <c r="Q38" s="32"/>
      <c r="R38" s="34">
        <f t="shared" si="1"/>
        <v>0</v>
      </c>
      <c r="S38" s="35">
        <f t="shared" si="2"/>
        <v>0</v>
      </c>
      <c r="T38" s="32"/>
      <c r="U38" s="34">
        <f t="shared" si="3"/>
        <v>0</v>
      </c>
      <c r="V38" s="34">
        <f>$U$117*その他係数!H33</f>
        <v>0</v>
      </c>
      <c r="W38" s="91">
        <f>自給率!E36</f>
        <v>1.0312163616792214E-2</v>
      </c>
      <c r="Y38" s="34">
        <f t="shared" si="4"/>
        <v>0</v>
      </c>
      <c r="Z38" s="34">
        <v>0</v>
      </c>
      <c r="AA38" s="34">
        <f>Z38*その他係数!F33</f>
        <v>0</v>
      </c>
      <c r="AB38" s="34">
        <f>Z38*その他係数!G33</f>
        <v>0</v>
      </c>
      <c r="AC38" s="32"/>
      <c r="AD38" s="34">
        <f>F38*その他係数!I33*入力!$N$33</f>
        <v>0</v>
      </c>
      <c r="AE38" s="34">
        <f>F38*その他係数!J33*入力!$N$33</f>
        <v>0</v>
      </c>
      <c r="AF38" s="34">
        <f>N38*その他係数!I33*入力!$N$33</f>
        <v>0</v>
      </c>
      <c r="AG38" s="34">
        <f>N38*その他係数!J33*入力!$N$33</f>
        <v>0</v>
      </c>
      <c r="AH38" s="34">
        <f>Z38*その他係数!I33*入力!$N$33</f>
        <v>0</v>
      </c>
      <c r="AI38" s="34">
        <f>Z38*その他係数!J33*入力!$N$33</f>
        <v>0</v>
      </c>
      <c r="AJ38" s="34">
        <f t="shared" si="6"/>
        <v>0</v>
      </c>
      <c r="AK38" s="34">
        <f t="shared" si="7"/>
        <v>0</v>
      </c>
    </row>
    <row r="39" spans="2:37" ht="12" customHeight="1" x14ac:dyDescent="0.2">
      <c r="B39" s="237" t="s">
        <v>46</v>
      </c>
      <c r="C39" s="240" t="s">
        <v>808</v>
      </c>
      <c r="D39" s="31">
        <f>入力!I39</f>
        <v>0</v>
      </c>
      <c r="E39" s="88">
        <f>IF(自給率!G37="",自給率!E37,自給率!G37)</f>
        <v>5.1948828311812578E-2</v>
      </c>
      <c r="F39" s="34">
        <f t="shared" si="5"/>
        <v>0</v>
      </c>
      <c r="G39" s="34">
        <f>F39*その他係数!F34</f>
        <v>0</v>
      </c>
      <c r="H39" s="34">
        <f>F39*その他係数!G34</f>
        <v>0</v>
      </c>
      <c r="I39" s="34">
        <v>0</v>
      </c>
      <c r="K39" s="91">
        <f>自給率!E37</f>
        <v>5.1948828311812578E-2</v>
      </c>
      <c r="L39" s="34">
        <f t="shared" si="0"/>
        <v>0</v>
      </c>
      <c r="N39" s="34">
        <v>0</v>
      </c>
      <c r="O39" s="34">
        <f>N39*その他係数!F34</f>
        <v>0</v>
      </c>
      <c r="P39" s="34">
        <f>N39*その他係数!G34</f>
        <v>0</v>
      </c>
      <c r="Q39" s="32"/>
      <c r="R39" s="34">
        <f t="shared" si="1"/>
        <v>0</v>
      </c>
      <c r="S39" s="35">
        <f t="shared" si="2"/>
        <v>0</v>
      </c>
      <c r="T39" s="32"/>
      <c r="U39" s="34">
        <f t="shared" si="3"/>
        <v>0</v>
      </c>
      <c r="V39" s="34">
        <f>$U$117*その他係数!H34</f>
        <v>0</v>
      </c>
      <c r="W39" s="91">
        <f>自給率!E37</f>
        <v>5.1948828311812578E-2</v>
      </c>
      <c r="Y39" s="34">
        <f t="shared" si="4"/>
        <v>0</v>
      </c>
      <c r="Z39" s="34">
        <v>0</v>
      </c>
      <c r="AA39" s="34">
        <f>Z39*その他係数!F34</f>
        <v>0</v>
      </c>
      <c r="AB39" s="34">
        <f>Z39*その他係数!G34</f>
        <v>0</v>
      </c>
      <c r="AC39" s="32"/>
      <c r="AD39" s="34">
        <f>F39*その他係数!I34*入力!$N$33</f>
        <v>0</v>
      </c>
      <c r="AE39" s="34">
        <f>F39*その他係数!J34*入力!$N$33</f>
        <v>0</v>
      </c>
      <c r="AF39" s="34">
        <f>N39*その他係数!I34*入力!$N$33</f>
        <v>0</v>
      </c>
      <c r="AG39" s="34">
        <f>N39*その他係数!J34*入力!$N$33</f>
        <v>0</v>
      </c>
      <c r="AH39" s="34">
        <f>Z39*その他係数!I34*入力!$N$33</f>
        <v>0</v>
      </c>
      <c r="AI39" s="34">
        <f>Z39*その他係数!J34*入力!$N$33</f>
        <v>0</v>
      </c>
      <c r="AJ39" s="34">
        <f t="shared" si="6"/>
        <v>0</v>
      </c>
      <c r="AK39" s="34">
        <f t="shared" si="7"/>
        <v>0</v>
      </c>
    </row>
    <row r="40" spans="2:37" ht="12" customHeight="1" x14ac:dyDescent="0.2">
      <c r="B40" s="237" t="s">
        <v>47</v>
      </c>
      <c r="C40" s="240" t="s">
        <v>328</v>
      </c>
      <c r="D40" s="31">
        <f>入力!I40</f>
        <v>0</v>
      </c>
      <c r="E40" s="88">
        <f>IF(自給率!G38="",自給率!E38,自給率!G38)</f>
        <v>5.8041253101737023E-2</v>
      </c>
      <c r="F40" s="34">
        <f t="shared" si="5"/>
        <v>0</v>
      </c>
      <c r="G40" s="34">
        <f>F40*その他係数!F35</f>
        <v>0</v>
      </c>
      <c r="H40" s="34">
        <f>F40*その他係数!G35</f>
        <v>0</v>
      </c>
      <c r="I40" s="34">
        <v>0</v>
      </c>
      <c r="K40" s="91">
        <f>自給率!E38</f>
        <v>5.8041253101737023E-2</v>
      </c>
      <c r="L40" s="34">
        <f t="shared" si="0"/>
        <v>0</v>
      </c>
      <c r="N40" s="34">
        <v>0</v>
      </c>
      <c r="O40" s="34">
        <f>N40*その他係数!F35</f>
        <v>0</v>
      </c>
      <c r="P40" s="34">
        <f>N40*その他係数!G35</f>
        <v>0</v>
      </c>
      <c r="Q40" s="32"/>
      <c r="R40" s="34">
        <f t="shared" si="1"/>
        <v>0</v>
      </c>
      <c r="S40" s="35">
        <f t="shared" si="2"/>
        <v>0</v>
      </c>
      <c r="T40" s="32"/>
      <c r="U40" s="34">
        <f t="shared" si="3"/>
        <v>0</v>
      </c>
      <c r="V40" s="34">
        <f>$U$117*その他係数!H35</f>
        <v>0</v>
      </c>
      <c r="W40" s="91">
        <f>自給率!E38</f>
        <v>5.8041253101737023E-2</v>
      </c>
      <c r="Y40" s="34">
        <f t="shared" si="4"/>
        <v>0</v>
      </c>
      <c r="Z40" s="34">
        <v>0</v>
      </c>
      <c r="AA40" s="34">
        <f>Z40*その他係数!F35</f>
        <v>0</v>
      </c>
      <c r="AB40" s="34">
        <f>Z40*その他係数!G35</f>
        <v>0</v>
      </c>
      <c r="AC40" s="32"/>
      <c r="AD40" s="34">
        <f>F40*その他係数!I35*入力!$N$33</f>
        <v>0</v>
      </c>
      <c r="AE40" s="34">
        <f>F40*その他係数!J35*入力!$N$33</f>
        <v>0</v>
      </c>
      <c r="AF40" s="34">
        <f>N40*その他係数!I35*入力!$N$33</f>
        <v>0</v>
      </c>
      <c r="AG40" s="34">
        <f>N40*その他係数!J35*入力!$N$33</f>
        <v>0</v>
      </c>
      <c r="AH40" s="34">
        <f>Z40*その他係数!I35*入力!$N$33</f>
        <v>0</v>
      </c>
      <c r="AI40" s="34">
        <f>Z40*その他係数!J35*入力!$N$33</f>
        <v>0</v>
      </c>
      <c r="AJ40" s="34">
        <f t="shared" si="6"/>
        <v>0</v>
      </c>
      <c r="AK40" s="34">
        <f t="shared" si="7"/>
        <v>0</v>
      </c>
    </row>
    <row r="41" spans="2:37" ht="12" customHeight="1" x14ac:dyDescent="0.2">
      <c r="B41" s="237" t="s">
        <v>48</v>
      </c>
      <c r="C41" s="240" t="s">
        <v>330</v>
      </c>
      <c r="D41" s="31">
        <f>入力!I41</f>
        <v>0</v>
      </c>
      <c r="E41" s="88">
        <f>IF(自給率!G39="",自給率!E39,自給率!G39)</f>
        <v>0.51025444290069055</v>
      </c>
      <c r="F41" s="34">
        <f t="shared" si="5"/>
        <v>0</v>
      </c>
      <c r="G41" s="34">
        <f>F41*その他係数!F36</f>
        <v>0</v>
      </c>
      <c r="H41" s="34">
        <f>F41*その他係数!G36</f>
        <v>0</v>
      </c>
      <c r="I41" s="34">
        <v>0</v>
      </c>
      <c r="K41" s="91">
        <f>自給率!E39</f>
        <v>0.51025444290069055</v>
      </c>
      <c r="L41" s="34">
        <f t="shared" ref="L41:L72" si="8">I41*K41</f>
        <v>0</v>
      </c>
      <c r="N41" s="34">
        <v>0</v>
      </c>
      <c r="O41" s="34">
        <f>N41*その他係数!F36</f>
        <v>0</v>
      </c>
      <c r="P41" s="34">
        <f>N41*その他係数!G36</f>
        <v>0</v>
      </c>
      <c r="Q41" s="32"/>
      <c r="R41" s="34">
        <f t="shared" ref="R41:R72" si="9">F41+N41</f>
        <v>0</v>
      </c>
      <c r="S41" s="35">
        <f t="shared" ref="S41:S72" si="10">H41+P41</f>
        <v>0</v>
      </c>
      <c r="T41" s="32"/>
      <c r="U41" s="34">
        <f t="shared" si="3"/>
        <v>0</v>
      </c>
      <c r="V41" s="34">
        <f>$U$117*その他係数!H36</f>
        <v>0</v>
      </c>
      <c r="W41" s="91">
        <f>自給率!E39</f>
        <v>0.51025444290069055</v>
      </c>
      <c r="Y41" s="34">
        <f t="shared" si="4"/>
        <v>0</v>
      </c>
      <c r="Z41" s="34">
        <v>0</v>
      </c>
      <c r="AA41" s="34">
        <f>Z41*その他係数!F36</f>
        <v>0</v>
      </c>
      <c r="AB41" s="34">
        <f>Z41*その他係数!G36</f>
        <v>0</v>
      </c>
      <c r="AC41" s="32"/>
      <c r="AD41" s="34">
        <f>F41*その他係数!I36*入力!$N$33</f>
        <v>0</v>
      </c>
      <c r="AE41" s="34">
        <f>F41*その他係数!J36*入力!$N$33</f>
        <v>0</v>
      </c>
      <c r="AF41" s="34">
        <f>N41*その他係数!I36*入力!$N$33</f>
        <v>0</v>
      </c>
      <c r="AG41" s="34">
        <f>N41*その他係数!J36*入力!$N$33</f>
        <v>0</v>
      </c>
      <c r="AH41" s="34">
        <f>Z41*その他係数!I36*入力!$N$33</f>
        <v>0</v>
      </c>
      <c r="AI41" s="34">
        <f>Z41*その他係数!J36*入力!$N$33</f>
        <v>0</v>
      </c>
      <c r="AJ41" s="34">
        <f t="shared" si="6"/>
        <v>0</v>
      </c>
      <c r="AK41" s="34">
        <f t="shared" si="7"/>
        <v>0</v>
      </c>
    </row>
    <row r="42" spans="2:37" ht="12" customHeight="1" x14ac:dyDescent="0.2">
      <c r="B42" s="237" t="s">
        <v>49</v>
      </c>
      <c r="C42" s="240" t="s">
        <v>332</v>
      </c>
      <c r="D42" s="31">
        <f>入力!I42</f>
        <v>0</v>
      </c>
      <c r="E42" s="88">
        <f>IF(自給率!G40="",自給率!E40,自給率!G40)</f>
        <v>0.21931582463171961</v>
      </c>
      <c r="F42" s="34">
        <f t="shared" si="5"/>
        <v>0</v>
      </c>
      <c r="G42" s="34">
        <f>F42*その他係数!F37</f>
        <v>0</v>
      </c>
      <c r="H42" s="34">
        <f>F42*その他係数!G37</f>
        <v>0</v>
      </c>
      <c r="I42" s="34">
        <v>0</v>
      </c>
      <c r="K42" s="91">
        <f>自給率!E40</f>
        <v>0.21931582463171961</v>
      </c>
      <c r="L42" s="34">
        <f t="shared" si="8"/>
        <v>0</v>
      </c>
      <c r="N42" s="34">
        <v>0</v>
      </c>
      <c r="O42" s="34">
        <f>N42*その他係数!F37</f>
        <v>0</v>
      </c>
      <c r="P42" s="34">
        <f>N42*その他係数!G37</f>
        <v>0</v>
      </c>
      <c r="Q42" s="32"/>
      <c r="R42" s="34">
        <f t="shared" si="9"/>
        <v>0</v>
      </c>
      <c r="S42" s="35">
        <f t="shared" si="10"/>
        <v>0</v>
      </c>
      <c r="T42" s="32"/>
      <c r="U42" s="34">
        <f t="shared" si="3"/>
        <v>0</v>
      </c>
      <c r="V42" s="34">
        <f>$U$117*その他係数!H37</f>
        <v>0</v>
      </c>
      <c r="W42" s="91">
        <f>自給率!E40</f>
        <v>0.21931582463171961</v>
      </c>
      <c r="Y42" s="34">
        <f t="shared" si="4"/>
        <v>0</v>
      </c>
      <c r="Z42" s="34">
        <v>0</v>
      </c>
      <c r="AA42" s="34">
        <f>Z42*その他係数!F37</f>
        <v>0</v>
      </c>
      <c r="AB42" s="34">
        <f>Z42*その他係数!G37</f>
        <v>0</v>
      </c>
      <c r="AC42" s="32"/>
      <c r="AD42" s="34">
        <f>F42*その他係数!I37*入力!$N$33</f>
        <v>0</v>
      </c>
      <c r="AE42" s="34">
        <f>F42*その他係数!J37*入力!$N$33</f>
        <v>0</v>
      </c>
      <c r="AF42" s="34">
        <f>N42*その他係数!I37*入力!$N$33</f>
        <v>0</v>
      </c>
      <c r="AG42" s="34">
        <f>N42*その他係数!J37*入力!$N$33</f>
        <v>0</v>
      </c>
      <c r="AH42" s="34">
        <f>Z42*その他係数!I37*入力!$N$33</f>
        <v>0</v>
      </c>
      <c r="AI42" s="34">
        <f>Z42*その他係数!J37*入力!$N$33</f>
        <v>0</v>
      </c>
      <c r="AJ42" s="34">
        <f t="shared" si="6"/>
        <v>0</v>
      </c>
      <c r="AK42" s="34">
        <f t="shared" si="7"/>
        <v>0</v>
      </c>
    </row>
    <row r="43" spans="2:37" ht="12" customHeight="1" x14ac:dyDescent="0.2">
      <c r="B43" s="237" t="s">
        <v>51</v>
      </c>
      <c r="C43" s="240" t="s">
        <v>334</v>
      </c>
      <c r="D43" s="31">
        <f>入力!I43</f>
        <v>0</v>
      </c>
      <c r="E43" s="88">
        <f>IF(自給率!G41="",自給率!E41,自給率!G41)</f>
        <v>0.42187232586000345</v>
      </c>
      <c r="F43" s="34">
        <f t="shared" si="5"/>
        <v>0</v>
      </c>
      <c r="G43" s="34">
        <f>F43*その他係数!F38</f>
        <v>0</v>
      </c>
      <c r="H43" s="34">
        <f>F43*その他係数!G38</f>
        <v>0</v>
      </c>
      <c r="I43" s="34">
        <v>0</v>
      </c>
      <c r="K43" s="91">
        <f>自給率!E41</f>
        <v>0.42187232586000345</v>
      </c>
      <c r="L43" s="34">
        <f t="shared" si="8"/>
        <v>0</v>
      </c>
      <c r="N43" s="34">
        <v>0</v>
      </c>
      <c r="O43" s="34">
        <f>N43*その他係数!F38</f>
        <v>0</v>
      </c>
      <c r="P43" s="34">
        <f>N43*その他係数!G38</f>
        <v>0</v>
      </c>
      <c r="Q43" s="32"/>
      <c r="R43" s="34">
        <f t="shared" si="9"/>
        <v>0</v>
      </c>
      <c r="S43" s="35">
        <f t="shared" si="10"/>
        <v>0</v>
      </c>
      <c r="T43" s="32"/>
      <c r="U43" s="34">
        <f t="shared" si="3"/>
        <v>0</v>
      </c>
      <c r="V43" s="34">
        <f>$U$117*その他係数!H38</f>
        <v>0</v>
      </c>
      <c r="W43" s="91">
        <f>自給率!E41</f>
        <v>0.42187232586000345</v>
      </c>
      <c r="Y43" s="34">
        <f t="shared" si="4"/>
        <v>0</v>
      </c>
      <c r="Z43" s="34">
        <v>0</v>
      </c>
      <c r="AA43" s="34">
        <f>Z43*その他係数!F38</f>
        <v>0</v>
      </c>
      <c r="AB43" s="34">
        <f>Z43*その他係数!G38</f>
        <v>0</v>
      </c>
      <c r="AC43" s="32"/>
      <c r="AD43" s="34">
        <f>F43*その他係数!I38*入力!$N$33</f>
        <v>0</v>
      </c>
      <c r="AE43" s="34">
        <f>F43*その他係数!J38*入力!$N$33</f>
        <v>0</v>
      </c>
      <c r="AF43" s="34">
        <f>N43*その他係数!I38*入力!$N$33</f>
        <v>0</v>
      </c>
      <c r="AG43" s="34">
        <f>N43*その他係数!J38*入力!$N$33</f>
        <v>0</v>
      </c>
      <c r="AH43" s="34">
        <f>Z43*その他係数!I38*入力!$N$33</f>
        <v>0</v>
      </c>
      <c r="AI43" s="34">
        <f>Z43*その他係数!J38*入力!$N$33</f>
        <v>0</v>
      </c>
      <c r="AJ43" s="34">
        <f t="shared" si="6"/>
        <v>0</v>
      </c>
      <c r="AK43" s="34">
        <f t="shared" si="7"/>
        <v>0</v>
      </c>
    </row>
    <row r="44" spans="2:37" ht="12" customHeight="1" x14ac:dyDescent="0.2">
      <c r="B44" s="237" t="s">
        <v>52</v>
      </c>
      <c r="C44" s="240" t="s">
        <v>336</v>
      </c>
      <c r="D44" s="31">
        <f>入力!I44</f>
        <v>0</v>
      </c>
      <c r="E44" s="88">
        <f>IF(自給率!G42="",自給率!E42,自給率!G42)</f>
        <v>2.3432581880051044</v>
      </c>
      <c r="F44" s="34">
        <f t="shared" si="5"/>
        <v>0</v>
      </c>
      <c r="G44" s="34">
        <f>F44*その他係数!F39</f>
        <v>0</v>
      </c>
      <c r="H44" s="34">
        <f>F44*その他係数!G39</f>
        <v>0</v>
      </c>
      <c r="I44" s="34">
        <v>0</v>
      </c>
      <c r="K44" s="91">
        <f>自給率!E42</f>
        <v>2.3432581880051044</v>
      </c>
      <c r="L44" s="34">
        <f t="shared" si="8"/>
        <v>0</v>
      </c>
      <c r="N44" s="34">
        <v>0</v>
      </c>
      <c r="O44" s="34">
        <f>N44*その他係数!F39</f>
        <v>0</v>
      </c>
      <c r="P44" s="34">
        <f>N44*その他係数!G39</f>
        <v>0</v>
      </c>
      <c r="Q44" s="32"/>
      <c r="R44" s="34">
        <f t="shared" si="9"/>
        <v>0</v>
      </c>
      <c r="S44" s="35">
        <f t="shared" si="10"/>
        <v>0</v>
      </c>
      <c r="T44" s="32"/>
      <c r="U44" s="34">
        <f t="shared" si="3"/>
        <v>0</v>
      </c>
      <c r="V44" s="34">
        <f>$U$117*その他係数!H39</f>
        <v>0</v>
      </c>
      <c r="W44" s="91">
        <f>自給率!E42</f>
        <v>2.3432581880051044</v>
      </c>
      <c r="Y44" s="34">
        <f t="shared" si="4"/>
        <v>0</v>
      </c>
      <c r="Z44" s="34">
        <v>0</v>
      </c>
      <c r="AA44" s="34">
        <f>Z44*その他係数!F39</f>
        <v>0</v>
      </c>
      <c r="AB44" s="34">
        <f>Z44*その他係数!G39</f>
        <v>0</v>
      </c>
      <c r="AC44" s="32"/>
      <c r="AD44" s="34">
        <f>F44*その他係数!I39*入力!$N$33</f>
        <v>0</v>
      </c>
      <c r="AE44" s="34">
        <f>F44*その他係数!J39*入力!$N$33</f>
        <v>0</v>
      </c>
      <c r="AF44" s="34">
        <f>N44*その他係数!I39*入力!$N$33</f>
        <v>0</v>
      </c>
      <c r="AG44" s="34">
        <f>N44*その他係数!J39*入力!$N$33</f>
        <v>0</v>
      </c>
      <c r="AH44" s="34">
        <f>Z44*その他係数!I39*入力!$N$33</f>
        <v>0</v>
      </c>
      <c r="AI44" s="34">
        <f>Z44*その他係数!J39*入力!$N$33</f>
        <v>0</v>
      </c>
      <c r="AJ44" s="34">
        <f t="shared" si="6"/>
        <v>0</v>
      </c>
      <c r="AK44" s="34">
        <f t="shared" si="7"/>
        <v>0</v>
      </c>
    </row>
    <row r="45" spans="2:37" ht="12" customHeight="1" x14ac:dyDescent="0.2">
      <c r="B45" s="237" t="s">
        <v>53</v>
      </c>
      <c r="C45" s="240" t="s">
        <v>339</v>
      </c>
      <c r="D45" s="31">
        <f>入力!I45</f>
        <v>0</v>
      </c>
      <c r="E45" s="88">
        <f>IF(自給率!G43="",自給率!E43,自給率!G43)</f>
        <v>0</v>
      </c>
      <c r="F45" s="34">
        <f t="shared" si="5"/>
        <v>0</v>
      </c>
      <c r="G45" s="34">
        <f>F45*その他係数!F40</f>
        <v>0</v>
      </c>
      <c r="H45" s="34">
        <f>F45*その他係数!G40</f>
        <v>0</v>
      </c>
      <c r="I45" s="34">
        <v>0</v>
      </c>
      <c r="K45" s="91">
        <f>自給率!E43</f>
        <v>0</v>
      </c>
      <c r="L45" s="34">
        <f t="shared" si="8"/>
        <v>0</v>
      </c>
      <c r="N45" s="34">
        <v>0</v>
      </c>
      <c r="O45" s="34">
        <f>N45*その他係数!F40</f>
        <v>0</v>
      </c>
      <c r="P45" s="34">
        <f>N45*その他係数!G40</f>
        <v>0</v>
      </c>
      <c r="Q45" s="32"/>
      <c r="R45" s="34">
        <f t="shared" si="9"/>
        <v>0</v>
      </c>
      <c r="S45" s="35">
        <f t="shared" si="10"/>
        <v>0</v>
      </c>
      <c r="T45" s="32"/>
      <c r="U45" s="34">
        <f t="shared" si="3"/>
        <v>0</v>
      </c>
      <c r="V45" s="34">
        <f>$U$117*その他係数!H40</f>
        <v>0</v>
      </c>
      <c r="W45" s="91">
        <f>自給率!E43</f>
        <v>0</v>
      </c>
      <c r="Y45" s="34">
        <f t="shared" si="4"/>
        <v>0</v>
      </c>
      <c r="Z45" s="34">
        <v>0</v>
      </c>
      <c r="AA45" s="34">
        <f>Z45*その他係数!F40</f>
        <v>0</v>
      </c>
      <c r="AB45" s="34">
        <f>Z45*その他係数!G40</f>
        <v>0</v>
      </c>
      <c r="AC45" s="32"/>
      <c r="AD45" s="34">
        <f>F45*その他係数!I40*入力!$N$33</f>
        <v>0</v>
      </c>
      <c r="AE45" s="34">
        <f>F45*その他係数!J40*入力!$N$33</f>
        <v>0</v>
      </c>
      <c r="AF45" s="34">
        <f>N45*その他係数!I40*入力!$N$33</f>
        <v>0</v>
      </c>
      <c r="AG45" s="34">
        <f>N45*その他係数!J40*入力!$N$33</f>
        <v>0</v>
      </c>
      <c r="AH45" s="34">
        <f>Z45*その他係数!I40*入力!$N$33</f>
        <v>0</v>
      </c>
      <c r="AI45" s="34">
        <f>Z45*その他係数!J40*入力!$N$33</f>
        <v>0</v>
      </c>
      <c r="AJ45" s="34">
        <f t="shared" si="6"/>
        <v>0</v>
      </c>
      <c r="AK45" s="34">
        <f t="shared" si="7"/>
        <v>0</v>
      </c>
    </row>
    <row r="46" spans="2:37" ht="12" customHeight="1" x14ac:dyDescent="0.2">
      <c r="B46" s="237" t="s">
        <v>100</v>
      </c>
      <c r="C46" s="240" t="s">
        <v>809</v>
      </c>
      <c r="D46" s="31">
        <f>入力!I46</f>
        <v>0</v>
      </c>
      <c r="E46" s="88">
        <f>IF(自給率!G44="",自給率!E44,自給率!G44)</f>
        <v>0.17903464767499289</v>
      </c>
      <c r="F46" s="34">
        <f t="shared" si="5"/>
        <v>0</v>
      </c>
      <c r="G46" s="34">
        <f>F46*その他係数!F41</f>
        <v>0</v>
      </c>
      <c r="H46" s="34">
        <f>F46*その他係数!G41</f>
        <v>0</v>
      </c>
      <c r="I46" s="34">
        <v>0</v>
      </c>
      <c r="K46" s="91">
        <f>自給率!E44</f>
        <v>0.17903464767499289</v>
      </c>
      <c r="L46" s="34">
        <f t="shared" si="8"/>
        <v>0</v>
      </c>
      <c r="N46" s="34">
        <v>0</v>
      </c>
      <c r="O46" s="34">
        <f>N46*その他係数!F41</f>
        <v>0</v>
      </c>
      <c r="P46" s="34">
        <f>N46*その他係数!G41</f>
        <v>0</v>
      </c>
      <c r="Q46" s="32"/>
      <c r="R46" s="34">
        <f t="shared" si="9"/>
        <v>0</v>
      </c>
      <c r="S46" s="35">
        <f t="shared" si="10"/>
        <v>0</v>
      </c>
      <c r="T46" s="32"/>
      <c r="U46" s="34">
        <f t="shared" si="3"/>
        <v>0</v>
      </c>
      <c r="V46" s="34">
        <f>$U$117*その他係数!H41</f>
        <v>0</v>
      </c>
      <c r="W46" s="91">
        <f>自給率!E44</f>
        <v>0.17903464767499289</v>
      </c>
      <c r="Y46" s="34">
        <f t="shared" si="4"/>
        <v>0</v>
      </c>
      <c r="Z46" s="34">
        <v>0</v>
      </c>
      <c r="AA46" s="34">
        <f>Z46*その他係数!F41</f>
        <v>0</v>
      </c>
      <c r="AB46" s="34">
        <f>Z46*その他係数!G41</f>
        <v>0</v>
      </c>
      <c r="AC46" s="32"/>
      <c r="AD46" s="34">
        <f>F46*その他係数!I41*入力!$N$33</f>
        <v>0</v>
      </c>
      <c r="AE46" s="34">
        <f>F46*その他係数!J41*入力!$N$33</f>
        <v>0</v>
      </c>
      <c r="AF46" s="34">
        <f>N46*その他係数!I41*入力!$N$33</f>
        <v>0</v>
      </c>
      <c r="AG46" s="34">
        <f>N46*その他係数!J41*入力!$N$33</f>
        <v>0</v>
      </c>
      <c r="AH46" s="34">
        <f>Z46*その他係数!I41*入力!$N$33</f>
        <v>0</v>
      </c>
      <c r="AI46" s="34">
        <f>Z46*その他係数!J41*入力!$N$33</f>
        <v>0</v>
      </c>
      <c r="AJ46" s="34">
        <f t="shared" si="6"/>
        <v>0</v>
      </c>
      <c r="AK46" s="34">
        <f t="shared" si="7"/>
        <v>0</v>
      </c>
    </row>
    <row r="47" spans="2:37" ht="12" customHeight="1" x14ac:dyDescent="0.2">
      <c r="B47" s="237" t="s">
        <v>101</v>
      </c>
      <c r="C47" s="240" t="s">
        <v>345</v>
      </c>
      <c r="D47" s="31">
        <f>入力!I47</f>
        <v>0</v>
      </c>
      <c r="E47" s="88">
        <f>IF(自給率!G45="",自給率!E45,自給率!G45)</f>
        <v>0.21550803259116524</v>
      </c>
      <c r="F47" s="34">
        <f t="shared" si="5"/>
        <v>0</v>
      </c>
      <c r="G47" s="34">
        <f>F47*その他係数!F42</f>
        <v>0</v>
      </c>
      <c r="H47" s="34">
        <f>F47*その他係数!G42</f>
        <v>0</v>
      </c>
      <c r="I47" s="34">
        <v>0</v>
      </c>
      <c r="K47" s="91">
        <f>自給率!E45</f>
        <v>0.21550803259116524</v>
      </c>
      <c r="L47" s="34">
        <f t="shared" si="8"/>
        <v>0</v>
      </c>
      <c r="N47" s="34">
        <v>0</v>
      </c>
      <c r="O47" s="34">
        <f>N47*その他係数!F42</f>
        <v>0</v>
      </c>
      <c r="P47" s="34">
        <f>N47*その他係数!G42</f>
        <v>0</v>
      </c>
      <c r="Q47" s="32"/>
      <c r="R47" s="34">
        <f t="shared" si="9"/>
        <v>0</v>
      </c>
      <c r="S47" s="35">
        <f t="shared" si="10"/>
        <v>0</v>
      </c>
      <c r="T47" s="32"/>
      <c r="U47" s="34">
        <f t="shared" si="3"/>
        <v>0</v>
      </c>
      <c r="V47" s="34">
        <f>$U$117*その他係数!H42</f>
        <v>0</v>
      </c>
      <c r="W47" s="91">
        <f>自給率!E45</f>
        <v>0.21550803259116524</v>
      </c>
      <c r="Y47" s="34">
        <f t="shared" si="4"/>
        <v>0</v>
      </c>
      <c r="Z47" s="34">
        <v>0</v>
      </c>
      <c r="AA47" s="34">
        <f>Z47*その他係数!F42</f>
        <v>0</v>
      </c>
      <c r="AB47" s="34">
        <f>Z47*その他係数!G42</f>
        <v>0</v>
      </c>
      <c r="AC47" s="32"/>
      <c r="AD47" s="34">
        <f>F47*その他係数!I42*入力!$N$33</f>
        <v>0</v>
      </c>
      <c r="AE47" s="34">
        <f>F47*その他係数!J42*入力!$N$33</f>
        <v>0</v>
      </c>
      <c r="AF47" s="34">
        <f>N47*その他係数!I42*入力!$N$33</f>
        <v>0</v>
      </c>
      <c r="AG47" s="34">
        <f>N47*その他係数!J42*入力!$N$33</f>
        <v>0</v>
      </c>
      <c r="AH47" s="34">
        <f>Z47*その他係数!I42*入力!$N$33</f>
        <v>0</v>
      </c>
      <c r="AI47" s="34">
        <f>Z47*その他係数!J42*入力!$N$33</f>
        <v>0</v>
      </c>
      <c r="AJ47" s="34">
        <f t="shared" si="6"/>
        <v>0</v>
      </c>
      <c r="AK47" s="34">
        <f t="shared" si="7"/>
        <v>0</v>
      </c>
    </row>
    <row r="48" spans="2:37" ht="12" customHeight="1" x14ac:dyDescent="0.2">
      <c r="B48" s="237" t="s">
        <v>102</v>
      </c>
      <c r="C48" s="240" t="s">
        <v>347</v>
      </c>
      <c r="D48" s="31">
        <f>入力!I48</f>
        <v>0</v>
      </c>
      <c r="E48" s="88">
        <f>IF(自給率!G46="",自給率!E46,自給率!G46)</f>
        <v>2.314565615243791E-3</v>
      </c>
      <c r="F48" s="34">
        <f t="shared" si="5"/>
        <v>0</v>
      </c>
      <c r="G48" s="34">
        <f>F48*その他係数!F43</f>
        <v>0</v>
      </c>
      <c r="H48" s="34">
        <f>F48*その他係数!G43</f>
        <v>0</v>
      </c>
      <c r="I48" s="34">
        <v>0</v>
      </c>
      <c r="K48" s="91">
        <f>自給率!E46</f>
        <v>2.314565615243791E-3</v>
      </c>
      <c r="L48" s="34">
        <f t="shared" si="8"/>
        <v>0</v>
      </c>
      <c r="N48" s="34">
        <v>0</v>
      </c>
      <c r="O48" s="34">
        <f>N48*その他係数!F43</f>
        <v>0</v>
      </c>
      <c r="P48" s="34">
        <f>N48*その他係数!G43</f>
        <v>0</v>
      </c>
      <c r="Q48" s="32"/>
      <c r="R48" s="34">
        <f t="shared" si="9"/>
        <v>0</v>
      </c>
      <c r="S48" s="35">
        <f t="shared" si="10"/>
        <v>0</v>
      </c>
      <c r="T48" s="32"/>
      <c r="U48" s="34">
        <f t="shared" si="3"/>
        <v>0</v>
      </c>
      <c r="V48" s="34">
        <f>$U$117*その他係数!H43</f>
        <v>0</v>
      </c>
      <c r="W48" s="91">
        <f>自給率!E46</f>
        <v>2.314565615243791E-3</v>
      </c>
      <c r="Y48" s="34">
        <f t="shared" si="4"/>
        <v>0</v>
      </c>
      <c r="Z48" s="34">
        <v>0</v>
      </c>
      <c r="AA48" s="34">
        <f>Z48*その他係数!F43</f>
        <v>0</v>
      </c>
      <c r="AB48" s="34">
        <f>Z48*その他係数!G43</f>
        <v>0</v>
      </c>
      <c r="AC48" s="32"/>
      <c r="AD48" s="34">
        <f>F48*その他係数!I43*入力!$N$33</f>
        <v>0</v>
      </c>
      <c r="AE48" s="34">
        <f>F48*その他係数!J43*入力!$N$33</f>
        <v>0</v>
      </c>
      <c r="AF48" s="34">
        <f>N48*その他係数!I43*入力!$N$33</f>
        <v>0</v>
      </c>
      <c r="AG48" s="34">
        <f>N48*その他係数!J43*入力!$N$33</f>
        <v>0</v>
      </c>
      <c r="AH48" s="34">
        <f>Z48*その他係数!I43*入力!$N$33</f>
        <v>0</v>
      </c>
      <c r="AI48" s="34">
        <f>Z48*その他係数!J43*入力!$N$33</f>
        <v>0</v>
      </c>
      <c r="AJ48" s="34">
        <f t="shared" si="6"/>
        <v>0</v>
      </c>
      <c r="AK48" s="34">
        <f t="shared" si="7"/>
        <v>0</v>
      </c>
    </row>
    <row r="49" spans="2:37" ht="12" customHeight="1" x14ac:dyDescent="0.2">
      <c r="B49" s="237" t="s">
        <v>103</v>
      </c>
      <c r="C49" s="240" t="s">
        <v>351</v>
      </c>
      <c r="D49" s="31">
        <f>入力!I49</f>
        <v>0</v>
      </c>
      <c r="E49" s="88">
        <f>IF(自給率!G47="",自給率!E47,自給率!G47)</f>
        <v>9.2207185422592319E-2</v>
      </c>
      <c r="F49" s="34">
        <f t="shared" si="5"/>
        <v>0</v>
      </c>
      <c r="G49" s="34">
        <f>F49*その他係数!F44</f>
        <v>0</v>
      </c>
      <c r="H49" s="34">
        <f>F49*その他係数!G44</f>
        <v>0</v>
      </c>
      <c r="I49" s="34">
        <v>0</v>
      </c>
      <c r="K49" s="91">
        <f>自給率!E47</f>
        <v>9.2207185422592319E-2</v>
      </c>
      <c r="L49" s="34">
        <f t="shared" si="8"/>
        <v>0</v>
      </c>
      <c r="N49" s="34">
        <v>0</v>
      </c>
      <c r="O49" s="34">
        <f>N49*その他係数!F44</f>
        <v>0</v>
      </c>
      <c r="P49" s="34">
        <f>N49*その他係数!G44</f>
        <v>0</v>
      </c>
      <c r="Q49" s="32"/>
      <c r="R49" s="34">
        <f t="shared" si="9"/>
        <v>0</v>
      </c>
      <c r="S49" s="35">
        <f t="shared" si="10"/>
        <v>0</v>
      </c>
      <c r="T49" s="32"/>
      <c r="U49" s="34">
        <f t="shared" si="3"/>
        <v>0</v>
      </c>
      <c r="V49" s="34">
        <f>$U$117*その他係数!H44</f>
        <v>0</v>
      </c>
      <c r="W49" s="91">
        <f>自給率!E47</f>
        <v>9.2207185422592319E-2</v>
      </c>
      <c r="Y49" s="34">
        <f t="shared" si="4"/>
        <v>0</v>
      </c>
      <c r="Z49" s="34">
        <v>0</v>
      </c>
      <c r="AA49" s="34">
        <f>Z49*その他係数!F44</f>
        <v>0</v>
      </c>
      <c r="AB49" s="34">
        <f>Z49*その他係数!G44</f>
        <v>0</v>
      </c>
      <c r="AC49" s="32"/>
      <c r="AD49" s="34">
        <f>F49*その他係数!I44*入力!$N$33</f>
        <v>0</v>
      </c>
      <c r="AE49" s="34">
        <f>F49*その他係数!J44*入力!$N$33</f>
        <v>0</v>
      </c>
      <c r="AF49" s="34">
        <f>N49*その他係数!I44*入力!$N$33</f>
        <v>0</v>
      </c>
      <c r="AG49" s="34">
        <f>N49*その他係数!J44*入力!$N$33</f>
        <v>0</v>
      </c>
      <c r="AH49" s="34">
        <f>Z49*その他係数!I44*入力!$N$33</f>
        <v>0</v>
      </c>
      <c r="AI49" s="34">
        <f>Z49*その他係数!J44*入力!$N$33</f>
        <v>0</v>
      </c>
      <c r="AJ49" s="34">
        <f t="shared" si="6"/>
        <v>0</v>
      </c>
      <c r="AK49" s="34">
        <f t="shared" si="7"/>
        <v>0</v>
      </c>
    </row>
    <row r="50" spans="2:37" ht="12" customHeight="1" x14ac:dyDescent="0.2">
      <c r="B50" s="237" t="s">
        <v>104</v>
      </c>
      <c r="C50" s="240" t="s">
        <v>810</v>
      </c>
      <c r="D50" s="31">
        <f>入力!I50</f>
        <v>0</v>
      </c>
      <c r="E50" s="88">
        <f>IF(自給率!G48="",自給率!E48,自給率!G48)</f>
        <v>0.31353171452818307</v>
      </c>
      <c r="F50" s="34">
        <f t="shared" si="5"/>
        <v>0</v>
      </c>
      <c r="G50" s="34">
        <f>F50*その他係数!F45</f>
        <v>0</v>
      </c>
      <c r="H50" s="34">
        <f>F50*その他係数!G45</f>
        <v>0</v>
      </c>
      <c r="I50" s="34">
        <v>0</v>
      </c>
      <c r="K50" s="91">
        <f>自給率!E48</f>
        <v>0.31353171452818307</v>
      </c>
      <c r="L50" s="34">
        <f t="shared" si="8"/>
        <v>0</v>
      </c>
      <c r="N50" s="34">
        <v>0</v>
      </c>
      <c r="O50" s="34">
        <f>N50*その他係数!F45</f>
        <v>0</v>
      </c>
      <c r="P50" s="34">
        <f>N50*その他係数!G45</f>
        <v>0</v>
      </c>
      <c r="Q50" s="32"/>
      <c r="R50" s="34">
        <f t="shared" si="9"/>
        <v>0</v>
      </c>
      <c r="S50" s="35">
        <f t="shared" si="10"/>
        <v>0</v>
      </c>
      <c r="T50" s="32"/>
      <c r="U50" s="34">
        <f t="shared" si="3"/>
        <v>0</v>
      </c>
      <c r="V50" s="34">
        <f>$U$117*その他係数!H45</f>
        <v>0</v>
      </c>
      <c r="W50" s="91">
        <f>自給率!E48</f>
        <v>0.31353171452818307</v>
      </c>
      <c r="Y50" s="34">
        <f t="shared" si="4"/>
        <v>0</v>
      </c>
      <c r="Z50" s="34">
        <v>0</v>
      </c>
      <c r="AA50" s="34">
        <f>Z50*その他係数!F45</f>
        <v>0</v>
      </c>
      <c r="AB50" s="34">
        <f>Z50*その他係数!G45</f>
        <v>0</v>
      </c>
      <c r="AC50" s="32"/>
      <c r="AD50" s="34">
        <f>F50*その他係数!I45*入力!$N$33</f>
        <v>0</v>
      </c>
      <c r="AE50" s="34">
        <f>F50*その他係数!J45*入力!$N$33</f>
        <v>0</v>
      </c>
      <c r="AF50" s="34">
        <f>N50*その他係数!I45*入力!$N$33</f>
        <v>0</v>
      </c>
      <c r="AG50" s="34">
        <f>N50*その他係数!J45*入力!$N$33</f>
        <v>0</v>
      </c>
      <c r="AH50" s="34">
        <f>Z50*その他係数!I45*入力!$N$33</f>
        <v>0</v>
      </c>
      <c r="AI50" s="34">
        <f>Z50*その他係数!J45*入力!$N$33</f>
        <v>0</v>
      </c>
      <c r="AJ50" s="34">
        <f t="shared" si="6"/>
        <v>0</v>
      </c>
      <c r="AK50" s="34">
        <f t="shared" si="7"/>
        <v>0</v>
      </c>
    </row>
    <row r="51" spans="2:37" ht="12" customHeight="1" x14ac:dyDescent="0.2">
      <c r="B51" s="237" t="s">
        <v>105</v>
      </c>
      <c r="C51" s="240" t="s">
        <v>358</v>
      </c>
      <c r="D51" s="31">
        <f>入力!I51</f>
        <v>0</v>
      </c>
      <c r="E51" s="88">
        <f>IF(自給率!G49="",自給率!E49,自給率!G49)</f>
        <v>0.27054391946744605</v>
      </c>
      <c r="F51" s="34">
        <f t="shared" si="5"/>
        <v>0</v>
      </c>
      <c r="G51" s="34">
        <f>F51*その他係数!F46</f>
        <v>0</v>
      </c>
      <c r="H51" s="34">
        <f>F51*その他係数!G46</f>
        <v>0</v>
      </c>
      <c r="I51" s="34">
        <v>0</v>
      </c>
      <c r="K51" s="91">
        <f>自給率!E49</f>
        <v>0.27054391946744605</v>
      </c>
      <c r="L51" s="34">
        <f t="shared" si="8"/>
        <v>0</v>
      </c>
      <c r="N51" s="34">
        <v>0</v>
      </c>
      <c r="O51" s="34">
        <f>N51*その他係数!F46</f>
        <v>0</v>
      </c>
      <c r="P51" s="34">
        <f>N51*その他係数!G46</f>
        <v>0</v>
      </c>
      <c r="Q51" s="32"/>
      <c r="R51" s="34">
        <f t="shared" si="9"/>
        <v>0</v>
      </c>
      <c r="S51" s="35">
        <f t="shared" si="10"/>
        <v>0</v>
      </c>
      <c r="T51" s="32"/>
      <c r="U51" s="34">
        <f t="shared" si="3"/>
        <v>0</v>
      </c>
      <c r="V51" s="34">
        <f>$U$117*その他係数!H46</f>
        <v>0</v>
      </c>
      <c r="W51" s="91">
        <f>自給率!E49</f>
        <v>0.27054391946744605</v>
      </c>
      <c r="Y51" s="34">
        <f t="shared" si="4"/>
        <v>0</v>
      </c>
      <c r="Z51" s="34">
        <v>0</v>
      </c>
      <c r="AA51" s="34">
        <f>Z51*その他係数!F46</f>
        <v>0</v>
      </c>
      <c r="AB51" s="34">
        <f>Z51*その他係数!G46</f>
        <v>0</v>
      </c>
      <c r="AC51" s="32"/>
      <c r="AD51" s="34">
        <f>F51*その他係数!I46*入力!$N$33</f>
        <v>0</v>
      </c>
      <c r="AE51" s="34">
        <f>F51*その他係数!J46*入力!$N$33</f>
        <v>0</v>
      </c>
      <c r="AF51" s="34">
        <f>N51*その他係数!I46*入力!$N$33</f>
        <v>0</v>
      </c>
      <c r="AG51" s="34">
        <f>N51*その他係数!J46*入力!$N$33</f>
        <v>0</v>
      </c>
      <c r="AH51" s="34">
        <f>Z51*その他係数!I46*入力!$N$33</f>
        <v>0</v>
      </c>
      <c r="AI51" s="34">
        <f>Z51*その他係数!J46*入力!$N$33</f>
        <v>0</v>
      </c>
      <c r="AJ51" s="34">
        <f t="shared" si="6"/>
        <v>0</v>
      </c>
      <c r="AK51" s="34">
        <f t="shared" si="7"/>
        <v>0</v>
      </c>
    </row>
    <row r="52" spans="2:37" ht="12" customHeight="1" x14ac:dyDescent="0.2">
      <c r="B52" s="237" t="s">
        <v>106</v>
      </c>
      <c r="C52" s="240" t="s">
        <v>629</v>
      </c>
      <c r="D52" s="31">
        <f>入力!I52</f>
        <v>0</v>
      </c>
      <c r="E52" s="88">
        <f>IF(自給率!G50="",自給率!E50,自給率!G50)</f>
        <v>0.11334359373326341</v>
      </c>
      <c r="F52" s="34">
        <f t="shared" si="5"/>
        <v>0</v>
      </c>
      <c r="G52" s="34">
        <f>F52*その他係数!F47</f>
        <v>0</v>
      </c>
      <c r="H52" s="34">
        <f>F52*その他係数!G47</f>
        <v>0</v>
      </c>
      <c r="I52" s="34">
        <v>0</v>
      </c>
      <c r="K52" s="91">
        <f>自給率!E50</f>
        <v>0.11334359373326341</v>
      </c>
      <c r="L52" s="34">
        <f t="shared" si="8"/>
        <v>0</v>
      </c>
      <c r="N52" s="34">
        <v>0</v>
      </c>
      <c r="O52" s="34">
        <f>N52*その他係数!F47</f>
        <v>0</v>
      </c>
      <c r="P52" s="34">
        <f>N52*その他係数!G47</f>
        <v>0</v>
      </c>
      <c r="Q52" s="32"/>
      <c r="R52" s="34">
        <f t="shared" si="9"/>
        <v>0</v>
      </c>
      <c r="S52" s="35">
        <f t="shared" si="10"/>
        <v>0</v>
      </c>
      <c r="T52" s="32"/>
      <c r="U52" s="34">
        <f t="shared" si="3"/>
        <v>0</v>
      </c>
      <c r="V52" s="34">
        <f>$U$117*その他係数!H47</f>
        <v>0</v>
      </c>
      <c r="W52" s="91">
        <f>自給率!E50</f>
        <v>0.11334359373326341</v>
      </c>
      <c r="Y52" s="34">
        <f t="shared" si="4"/>
        <v>0</v>
      </c>
      <c r="Z52" s="34">
        <v>0</v>
      </c>
      <c r="AA52" s="34">
        <f>Z52*その他係数!F47</f>
        <v>0</v>
      </c>
      <c r="AB52" s="34">
        <f>Z52*その他係数!G47</f>
        <v>0</v>
      </c>
      <c r="AC52" s="32"/>
      <c r="AD52" s="34">
        <f>F52*その他係数!I47*入力!$N$33</f>
        <v>0</v>
      </c>
      <c r="AE52" s="34">
        <f>F52*その他係数!J47*入力!$N$33</f>
        <v>0</v>
      </c>
      <c r="AF52" s="34">
        <f>N52*その他係数!I47*入力!$N$33</f>
        <v>0</v>
      </c>
      <c r="AG52" s="34">
        <f>N52*その他係数!J47*入力!$N$33</f>
        <v>0</v>
      </c>
      <c r="AH52" s="34">
        <f>Z52*その他係数!I47*入力!$N$33</f>
        <v>0</v>
      </c>
      <c r="AI52" s="34">
        <f>Z52*その他係数!J47*入力!$N$33</f>
        <v>0</v>
      </c>
      <c r="AJ52" s="34">
        <f t="shared" si="6"/>
        <v>0</v>
      </c>
      <c r="AK52" s="34">
        <f t="shared" si="7"/>
        <v>0</v>
      </c>
    </row>
    <row r="53" spans="2:37" ht="12" customHeight="1" x14ac:dyDescent="0.2">
      <c r="B53" s="237" t="s">
        <v>107</v>
      </c>
      <c r="C53" s="240" t="s">
        <v>630</v>
      </c>
      <c r="D53" s="31">
        <f>入力!I53</f>
        <v>0</v>
      </c>
      <c r="E53" s="88">
        <f>IF(自給率!G51="",自給率!E51,自給率!G51)</f>
        <v>0.203493375301387</v>
      </c>
      <c r="F53" s="34">
        <f t="shared" si="5"/>
        <v>0</v>
      </c>
      <c r="G53" s="34">
        <f>F53*その他係数!F48</f>
        <v>0</v>
      </c>
      <c r="H53" s="34">
        <f>F53*その他係数!G48</f>
        <v>0</v>
      </c>
      <c r="I53" s="34">
        <v>0</v>
      </c>
      <c r="K53" s="91">
        <f>自給率!E51</f>
        <v>0.203493375301387</v>
      </c>
      <c r="L53" s="34">
        <f t="shared" si="8"/>
        <v>0</v>
      </c>
      <c r="N53" s="34">
        <v>0</v>
      </c>
      <c r="O53" s="34">
        <f>N53*その他係数!F48</f>
        <v>0</v>
      </c>
      <c r="P53" s="34">
        <f>N53*その他係数!G48</f>
        <v>0</v>
      </c>
      <c r="Q53" s="32"/>
      <c r="R53" s="34">
        <f t="shared" si="9"/>
        <v>0</v>
      </c>
      <c r="S53" s="35">
        <f t="shared" si="10"/>
        <v>0</v>
      </c>
      <c r="T53" s="32"/>
      <c r="U53" s="34">
        <f t="shared" si="3"/>
        <v>0</v>
      </c>
      <c r="V53" s="34">
        <f>$U$117*その他係数!H48</f>
        <v>0</v>
      </c>
      <c r="W53" s="91">
        <f>自給率!E51</f>
        <v>0.203493375301387</v>
      </c>
      <c r="Y53" s="34">
        <f t="shared" si="4"/>
        <v>0</v>
      </c>
      <c r="Z53" s="34">
        <v>0</v>
      </c>
      <c r="AA53" s="34">
        <f>Z53*その他係数!F48</f>
        <v>0</v>
      </c>
      <c r="AB53" s="34">
        <f>Z53*その他係数!G48</f>
        <v>0</v>
      </c>
      <c r="AC53" s="32"/>
      <c r="AD53" s="34">
        <f>F53*その他係数!I48*入力!$N$33</f>
        <v>0</v>
      </c>
      <c r="AE53" s="34">
        <f>F53*その他係数!J48*入力!$N$33</f>
        <v>0</v>
      </c>
      <c r="AF53" s="34">
        <f>N53*その他係数!I48*入力!$N$33</f>
        <v>0</v>
      </c>
      <c r="AG53" s="34">
        <f>N53*その他係数!J48*入力!$N$33</f>
        <v>0</v>
      </c>
      <c r="AH53" s="34">
        <f>Z53*その他係数!I48*入力!$N$33</f>
        <v>0</v>
      </c>
      <c r="AI53" s="34">
        <f>Z53*その他係数!J48*入力!$N$33</f>
        <v>0</v>
      </c>
      <c r="AJ53" s="34">
        <f t="shared" si="6"/>
        <v>0</v>
      </c>
      <c r="AK53" s="34">
        <f t="shared" si="7"/>
        <v>0</v>
      </c>
    </row>
    <row r="54" spans="2:37" ht="12" customHeight="1" x14ac:dyDescent="0.2">
      <c r="B54" s="237" t="s">
        <v>108</v>
      </c>
      <c r="C54" s="240" t="s">
        <v>631</v>
      </c>
      <c r="D54" s="31">
        <f>入力!I54</f>
        <v>0</v>
      </c>
      <c r="E54" s="88">
        <f>IF(自給率!G52="",自給率!E52,自給率!G52)</f>
        <v>0.27578229513473285</v>
      </c>
      <c r="F54" s="34">
        <f t="shared" si="5"/>
        <v>0</v>
      </c>
      <c r="G54" s="34">
        <f>F54*その他係数!F49</f>
        <v>0</v>
      </c>
      <c r="H54" s="34">
        <f>F54*その他係数!G49</f>
        <v>0</v>
      </c>
      <c r="I54" s="34">
        <v>0</v>
      </c>
      <c r="K54" s="91">
        <f>自給率!E52</f>
        <v>0.27578229513473285</v>
      </c>
      <c r="L54" s="34">
        <f t="shared" si="8"/>
        <v>0</v>
      </c>
      <c r="N54" s="34">
        <v>0</v>
      </c>
      <c r="O54" s="34">
        <f>N54*その他係数!F49</f>
        <v>0</v>
      </c>
      <c r="P54" s="34">
        <f>N54*その他係数!G49</f>
        <v>0</v>
      </c>
      <c r="Q54" s="32"/>
      <c r="R54" s="34">
        <f t="shared" si="9"/>
        <v>0</v>
      </c>
      <c r="S54" s="35">
        <f t="shared" si="10"/>
        <v>0</v>
      </c>
      <c r="T54" s="32"/>
      <c r="U54" s="34">
        <f t="shared" si="3"/>
        <v>0</v>
      </c>
      <c r="V54" s="34">
        <f>$U$117*その他係数!H49</f>
        <v>0</v>
      </c>
      <c r="W54" s="91">
        <f>自給率!E52</f>
        <v>0.27578229513473285</v>
      </c>
      <c r="Y54" s="34">
        <f t="shared" si="4"/>
        <v>0</v>
      </c>
      <c r="Z54" s="34">
        <v>0</v>
      </c>
      <c r="AA54" s="34">
        <f>Z54*その他係数!F49</f>
        <v>0</v>
      </c>
      <c r="AB54" s="34">
        <f>Z54*その他係数!G49</f>
        <v>0</v>
      </c>
      <c r="AC54" s="32"/>
      <c r="AD54" s="34">
        <f>F54*その他係数!I49*入力!$N$33</f>
        <v>0</v>
      </c>
      <c r="AE54" s="34">
        <f>F54*その他係数!J49*入力!$N$33</f>
        <v>0</v>
      </c>
      <c r="AF54" s="34">
        <f>N54*その他係数!I49*入力!$N$33</f>
        <v>0</v>
      </c>
      <c r="AG54" s="34">
        <f>N54*その他係数!J49*入力!$N$33</f>
        <v>0</v>
      </c>
      <c r="AH54" s="34">
        <f>Z54*その他係数!I49*入力!$N$33</f>
        <v>0</v>
      </c>
      <c r="AI54" s="34">
        <f>Z54*その他係数!J49*入力!$N$33</f>
        <v>0</v>
      </c>
      <c r="AJ54" s="34">
        <f t="shared" si="6"/>
        <v>0</v>
      </c>
      <c r="AK54" s="34">
        <f t="shared" si="7"/>
        <v>0</v>
      </c>
    </row>
    <row r="55" spans="2:37" ht="12" customHeight="1" x14ac:dyDescent="0.2">
      <c r="B55" s="237" t="s">
        <v>109</v>
      </c>
      <c r="C55" s="240" t="s">
        <v>632</v>
      </c>
      <c r="D55" s="31">
        <f>入力!I55</f>
        <v>0</v>
      </c>
      <c r="E55" s="88">
        <f>IF(自給率!G53="",自給率!E53,自給率!G53)</f>
        <v>2.5019684919215579E-2</v>
      </c>
      <c r="F55" s="34">
        <f t="shared" si="5"/>
        <v>0</v>
      </c>
      <c r="G55" s="34">
        <f>F55*その他係数!F50</f>
        <v>0</v>
      </c>
      <c r="H55" s="34">
        <f>F55*その他係数!G50</f>
        <v>0</v>
      </c>
      <c r="I55" s="34">
        <v>0</v>
      </c>
      <c r="K55" s="91">
        <f>自給率!E53</f>
        <v>2.5019684919215579E-2</v>
      </c>
      <c r="L55" s="34">
        <f t="shared" si="8"/>
        <v>0</v>
      </c>
      <c r="N55" s="34">
        <v>0</v>
      </c>
      <c r="O55" s="34">
        <f>N55*その他係数!F50</f>
        <v>0</v>
      </c>
      <c r="P55" s="34">
        <f>N55*その他係数!G50</f>
        <v>0</v>
      </c>
      <c r="Q55" s="32"/>
      <c r="R55" s="34">
        <f t="shared" si="9"/>
        <v>0</v>
      </c>
      <c r="S55" s="35">
        <f t="shared" si="10"/>
        <v>0</v>
      </c>
      <c r="T55" s="32"/>
      <c r="U55" s="34">
        <f t="shared" si="3"/>
        <v>0</v>
      </c>
      <c r="V55" s="34">
        <f>$U$117*その他係数!H50</f>
        <v>0</v>
      </c>
      <c r="W55" s="91">
        <f>自給率!E53</f>
        <v>2.5019684919215579E-2</v>
      </c>
      <c r="Y55" s="34">
        <f t="shared" si="4"/>
        <v>0</v>
      </c>
      <c r="Z55" s="34">
        <v>0</v>
      </c>
      <c r="AA55" s="34">
        <f>Z55*その他係数!F50</f>
        <v>0</v>
      </c>
      <c r="AB55" s="34">
        <f>Z55*その他係数!G50</f>
        <v>0</v>
      </c>
      <c r="AC55" s="32"/>
      <c r="AD55" s="34">
        <f>F55*その他係数!I50*入力!$N$33</f>
        <v>0</v>
      </c>
      <c r="AE55" s="34">
        <f>F55*その他係数!J50*入力!$N$33</f>
        <v>0</v>
      </c>
      <c r="AF55" s="34">
        <f>N55*その他係数!I50*入力!$N$33</f>
        <v>0</v>
      </c>
      <c r="AG55" s="34">
        <f>N55*その他係数!J50*入力!$N$33</f>
        <v>0</v>
      </c>
      <c r="AH55" s="34">
        <f>Z55*その他係数!I50*入力!$N$33</f>
        <v>0</v>
      </c>
      <c r="AI55" s="34">
        <f>Z55*その他係数!J50*入力!$N$33</f>
        <v>0</v>
      </c>
      <c r="AJ55" s="34">
        <f t="shared" si="6"/>
        <v>0</v>
      </c>
      <c r="AK55" s="34">
        <f t="shared" si="7"/>
        <v>0</v>
      </c>
    </row>
    <row r="56" spans="2:37" ht="12" customHeight="1" x14ac:dyDescent="0.2">
      <c r="B56" s="237" t="s">
        <v>110</v>
      </c>
      <c r="C56" s="240" t="s">
        <v>633</v>
      </c>
      <c r="D56" s="31">
        <f>入力!I56</f>
        <v>0</v>
      </c>
      <c r="E56" s="88">
        <f>IF(自給率!G54="",自給率!E54,自給率!G54)</f>
        <v>7.7913715389568594E-2</v>
      </c>
      <c r="F56" s="34">
        <f t="shared" si="5"/>
        <v>0</v>
      </c>
      <c r="G56" s="34">
        <f>F56*その他係数!F51</f>
        <v>0</v>
      </c>
      <c r="H56" s="34">
        <f>F56*その他係数!G51</f>
        <v>0</v>
      </c>
      <c r="I56" s="34">
        <v>0</v>
      </c>
      <c r="K56" s="91">
        <f>自給率!E54</f>
        <v>7.7913715389568594E-2</v>
      </c>
      <c r="L56" s="34">
        <f t="shared" si="8"/>
        <v>0</v>
      </c>
      <c r="N56" s="34">
        <v>0</v>
      </c>
      <c r="O56" s="34">
        <f>N56*その他係数!F51</f>
        <v>0</v>
      </c>
      <c r="P56" s="34">
        <f>N56*その他係数!G51</f>
        <v>0</v>
      </c>
      <c r="Q56" s="32"/>
      <c r="R56" s="34">
        <f t="shared" si="9"/>
        <v>0</v>
      </c>
      <c r="S56" s="35">
        <f t="shared" si="10"/>
        <v>0</v>
      </c>
      <c r="T56" s="32"/>
      <c r="U56" s="34">
        <f t="shared" si="3"/>
        <v>0</v>
      </c>
      <c r="V56" s="34">
        <f>$U$117*その他係数!H51</f>
        <v>0</v>
      </c>
      <c r="W56" s="91">
        <f>自給率!E54</f>
        <v>7.7913715389568594E-2</v>
      </c>
      <c r="Y56" s="34">
        <f t="shared" si="4"/>
        <v>0</v>
      </c>
      <c r="Z56" s="34">
        <v>0</v>
      </c>
      <c r="AA56" s="34">
        <f>Z56*その他係数!F51</f>
        <v>0</v>
      </c>
      <c r="AB56" s="34">
        <f>Z56*その他係数!G51</f>
        <v>0</v>
      </c>
      <c r="AC56" s="32"/>
      <c r="AD56" s="34">
        <f>F56*その他係数!I51*入力!$N$33</f>
        <v>0</v>
      </c>
      <c r="AE56" s="34">
        <f>F56*その他係数!J51*入力!$N$33</f>
        <v>0</v>
      </c>
      <c r="AF56" s="34">
        <f>N56*その他係数!I51*入力!$N$33</f>
        <v>0</v>
      </c>
      <c r="AG56" s="34">
        <f>N56*その他係数!J51*入力!$N$33</f>
        <v>0</v>
      </c>
      <c r="AH56" s="34">
        <f>Z56*その他係数!I51*入力!$N$33</f>
        <v>0</v>
      </c>
      <c r="AI56" s="34">
        <f>Z56*その他係数!J51*入力!$N$33</f>
        <v>0</v>
      </c>
      <c r="AJ56" s="34">
        <f t="shared" si="6"/>
        <v>0</v>
      </c>
      <c r="AK56" s="34">
        <f t="shared" si="7"/>
        <v>0</v>
      </c>
    </row>
    <row r="57" spans="2:37" ht="12" customHeight="1" x14ac:dyDescent="0.2">
      <c r="B57" s="237" t="s">
        <v>466</v>
      </c>
      <c r="C57" s="240" t="s">
        <v>634</v>
      </c>
      <c r="D57" s="31">
        <f>入力!I57</f>
        <v>0</v>
      </c>
      <c r="E57" s="88">
        <f>IF(自給率!G55="",自給率!E55,自給率!G55)</f>
        <v>8.9026845637583896E-2</v>
      </c>
      <c r="F57" s="34">
        <f t="shared" si="5"/>
        <v>0</v>
      </c>
      <c r="G57" s="34">
        <f>F57*その他係数!F52</f>
        <v>0</v>
      </c>
      <c r="H57" s="34">
        <f>F57*その他係数!G52</f>
        <v>0</v>
      </c>
      <c r="I57" s="34">
        <v>0</v>
      </c>
      <c r="K57" s="91">
        <f>自給率!E55</f>
        <v>8.9026845637583896E-2</v>
      </c>
      <c r="L57" s="34">
        <f t="shared" si="8"/>
        <v>0</v>
      </c>
      <c r="N57" s="34">
        <v>0</v>
      </c>
      <c r="O57" s="34">
        <f>N57*その他係数!F52</f>
        <v>0</v>
      </c>
      <c r="P57" s="34">
        <f>N57*その他係数!G52</f>
        <v>0</v>
      </c>
      <c r="Q57" s="32"/>
      <c r="R57" s="34">
        <f t="shared" si="9"/>
        <v>0</v>
      </c>
      <c r="S57" s="35">
        <f t="shared" si="10"/>
        <v>0</v>
      </c>
      <c r="T57" s="32"/>
      <c r="U57" s="34">
        <f t="shared" si="3"/>
        <v>0</v>
      </c>
      <c r="V57" s="34">
        <f>$U$117*その他係数!H52</f>
        <v>0</v>
      </c>
      <c r="W57" s="91">
        <f>自給率!E55</f>
        <v>8.9026845637583896E-2</v>
      </c>
      <c r="Y57" s="34">
        <f t="shared" si="4"/>
        <v>0</v>
      </c>
      <c r="Z57" s="34">
        <v>0</v>
      </c>
      <c r="AA57" s="34">
        <f>Z57*その他係数!F52</f>
        <v>0</v>
      </c>
      <c r="AB57" s="34">
        <f>Z57*その他係数!G52</f>
        <v>0</v>
      </c>
      <c r="AC57" s="32"/>
      <c r="AD57" s="34">
        <f>F57*その他係数!I52*入力!$N$33</f>
        <v>0</v>
      </c>
      <c r="AE57" s="34">
        <f>F57*その他係数!J52*入力!$N$33</f>
        <v>0</v>
      </c>
      <c r="AF57" s="34">
        <f>N57*その他係数!I52*入力!$N$33</f>
        <v>0</v>
      </c>
      <c r="AG57" s="34">
        <f>N57*その他係数!J52*入力!$N$33</f>
        <v>0</v>
      </c>
      <c r="AH57" s="34">
        <f>Z57*その他係数!I52*入力!$N$33</f>
        <v>0</v>
      </c>
      <c r="AI57" s="34">
        <f>Z57*その他係数!J52*入力!$N$33</f>
        <v>0</v>
      </c>
      <c r="AJ57" s="34">
        <f t="shared" si="6"/>
        <v>0</v>
      </c>
      <c r="AK57" s="34">
        <f t="shared" si="7"/>
        <v>0</v>
      </c>
    </row>
    <row r="58" spans="2:37" ht="12" customHeight="1" x14ac:dyDescent="0.2">
      <c r="B58" s="237" t="s">
        <v>467</v>
      </c>
      <c r="C58" s="240" t="s">
        <v>635</v>
      </c>
      <c r="D58" s="31">
        <f>入力!I58</f>
        <v>0</v>
      </c>
      <c r="E58" s="88">
        <f>IF(自給率!G56="",自給率!E56,自給率!G56)</f>
        <v>4.5202668665298762E-2</v>
      </c>
      <c r="F58" s="34">
        <f t="shared" si="5"/>
        <v>0</v>
      </c>
      <c r="G58" s="34">
        <f>F58*その他係数!F53</f>
        <v>0</v>
      </c>
      <c r="H58" s="34">
        <f>F58*その他係数!G53</f>
        <v>0</v>
      </c>
      <c r="I58" s="34">
        <v>0</v>
      </c>
      <c r="K58" s="91">
        <f>自給率!E56</f>
        <v>4.5202668665298762E-2</v>
      </c>
      <c r="L58" s="34">
        <f t="shared" si="8"/>
        <v>0</v>
      </c>
      <c r="N58" s="34">
        <v>0</v>
      </c>
      <c r="O58" s="34">
        <f>N58*その他係数!F53</f>
        <v>0</v>
      </c>
      <c r="P58" s="34">
        <f>N58*その他係数!G53</f>
        <v>0</v>
      </c>
      <c r="Q58" s="32"/>
      <c r="R58" s="34">
        <f t="shared" si="9"/>
        <v>0</v>
      </c>
      <c r="S58" s="35">
        <f t="shared" si="10"/>
        <v>0</v>
      </c>
      <c r="T58" s="32"/>
      <c r="U58" s="34">
        <f t="shared" si="3"/>
        <v>0</v>
      </c>
      <c r="V58" s="34">
        <f>$U$117*その他係数!H53</f>
        <v>0</v>
      </c>
      <c r="W58" s="91">
        <f>自給率!E56</f>
        <v>4.5202668665298762E-2</v>
      </c>
      <c r="Y58" s="34">
        <f t="shared" si="4"/>
        <v>0</v>
      </c>
      <c r="Z58" s="34">
        <v>0</v>
      </c>
      <c r="AA58" s="34">
        <f>Z58*その他係数!F53</f>
        <v>0</v>
      </c>
      <c r="AB58" s="34">
        <f>Z58*その他係数!G53</f>
        <v>0</v>
      </c>
      <c r="AC58" s="32"/>
      <c r="AD58" s="34">
        <f>F58*その他係数!I53*入力!$N$33</f>
        <v>0</v>
      </c>
      <c r="AE58" s="34">
        <f>F58*その他係数!J53*入力!$N$33</f>
        <v>0</v>
      </c>
      <c r="AF58" s="34">
        <f>N58*その他係数!I53*入力!$N$33</f>
        <v>0</v>
      </c>
      <c r="AG58" s="34">
        <f>N58*その他係数!J53*入力!$N$33</f>
        <v>0</v>
      </c>
      <c r="AH58" s="34">
        <f>Z58*その他係数!I53*入力!$N$33</f>
        <v>0</v>
      </c>
      <c r="AI58" s="34">
        <f>Z58*その他係数!J53*入力!$N$33</f>
        <v>0</v>
      </c>
      <c r="AJ58" s="34">
        <f t="shared" si="6"/>
        <v>0</v>
      </c>
      <c r="AK58" s="34">
        <f t="shared" si="7"/>
        <v>0</v>
      </c>
    </row>
    <row r="59" spans="2:37" ht="12" customHeight="1" x14ac:dyDescent="0.2">
      <c r="B59" s="237" t="s">
        <v>111</v>
      </c>
      <c r="C59" s="240" t="s">
        <v>636</v>
      </c>
      <c r="D59" s="31">
        <f>入力!I59</f>
        <v>0</v>
      </c>
      <c r="E59" s="88">
        <f>IF(自給率!G57="",自給率!E57,自給率!G57)</f>
        <v>6.2995443891390779E-2</v>
      </c>
      <c r="F59" s="34">
        <f t="shared" si="5"/>
        <v>0</v>
      </c>
      <c r="G59" s="34">
        <f>F59*その他係数!F54</f>
        <v>0</v>
      </c>
      <c r="H59" s="34">
        <f>F59*その他係数!G54</f>
        <v>0</v>
      </c>
      <c r="I59" s="34">
        <v>0</v>
      </c>
      <c r="K59" s="91">
        <f>自給率!E57</f>
        <v>6.2995443891390779E-2</v>
      </c>
      <c r="L59" s="34">
        <f t="shared" si="8"/>
        <v>0</v>
      </c>
      <c r="N59" s="34">
        <v>0</v>
      </c>
      <c r="O59" s="34">
        <f>N59*その他係数!F54</f>
        <v>0</v>
      </c>
      <c r="P59" s="34">
        <f>N59*その他係数!G54</f>
        <v>0</v>
      </c>
      <c r="Q59" s="32"/>
      <c r="R59" s="34">
        <f t="shared" si="9"/>
        <v>0</v>
      </c>
      <c r="S59" s="35">
        <f t="shared" si="10"/>
        <v>0</v>
      </c>
      <c r="T59" s="32"/>
      <c r="U59" s="34">
        <f t="shared" si="3"/>
        <v>0</v>
      </c>
      <c r="V59" s="34">
        <f>$U$117*その他係数!H54</f>
        <v>0</v>
      </c>
      <c r="W59" s="91">
        <f>自給率!E57</f>
        <v>6.2995443891390779E-2</v>
      </c>
      <c r="Y59" s="34">
        <f t="shared" si="4"/>
        <v>0</v>
      </c>
      <c r="Z59" s="34">
        <v>0</v>
      </c>
      <c r="AA59" s="34">
        <f>Z59*その他係数!F54</f>
        <v>0</v>
      </c>
      <c r="AB59" s="34">
        <f>Z59*その他係数!G54</f>
        <v>0</v>
      </c>
      <c r="AC59" s="32"/>
      <c r="AD59" s="34">
        <f>F59*その他係数!I54*入力!$N$33</f>
        <v>0</v>
      </c>
      <c r="AE59" s="34">
        <f>F59*その他係数!J54*入力!$N$33</f>
        <v>0</v>
      </c>
      <c r="AF59" s="34">
        <f>N59*その他係数!I54*入力!$N$33</f>
        <v>0</v>
      </c>
      <c r="AG59" s="34">
        <f>N59*その他係数!J54*入力!$N$33</f>
        <v>0</v>
      </c>
      <c r="AH59" s="34">
        <f>Z59*その他係数!I54*入力!$N$33</f>
        <v>0</v>
      </c>
      <c r="AI59" s="34">
        <f>Z59*その他係数!J54*入力!$N$33</f>
        <v>0</v>
      </c>
      <c r="AJ59" s="34">
        <f t="shared" si="6"/>
        <v>0</v>
      </c>
      <c r="AK59" s="34">
        <f t="shared" si="7"/>
        <v>0</v>
      </c>
    </row>
    <row r="60" spans="2:37" ht="12" customHeight="1" x14ac:dyDescent="0.2">
      <c r="B60" s="237" t="s">
        <v>468</v>
      </c>
      <c r="C60" s="240" t="s">
        <v>637</v>
      </c>
      <c r="D60" s="31">
        <f>入力!I60</f>
        <v>0</v>
      </c>
      <c r="E60" s="88">
        <f>IF(自給率!G58="",自給率!E58,自給率!G58)</f>
        <v>1.4064949608062705E-2</v>
      </c>
      <c r="F60" s="34">
        <f t="shared" si="5"/>
        <v>0</v>
      </c>
      <c r="G60" s="34">
        <f>F60*その他係数!F55</f>
        <v>0</v>
      </c>
      <c r="H60" s="34">
        <f>F60*その他係数!G55</f>
        <v>0</v>
      </c>
      <c r="I60" s="34">
        <v>0</v>
      </c>
      <c r="K60" s="91">
        <f>自給率!E58</f>
        <v>1.4064949608062705E-2</v>
      </c>
      <c r="L60" s="34">
        <f t="shared" si="8"/>
        <v>0</v>
      </c>
      <c r="N60" s="34">
        <v>0</v>
      </c>
      <c r="O60" s="34">
        <f>N60*その他係数!F55</f>
        <v>0</v>
      </c>
      <c r="P60" s="34">
        <f>N60*その他係数!G55</f>
        <v>0</v>
      </c>
      <c r="Q60" s="32"/>
      <c r="R60" s="34">
        <f t="shared" si="9"/>
        <v>0</v>
      </c>
      <c r="S60" s="35">
        <f t="shared" si="10"/>
        <v>0</v>
      </c>
      <c r="T60" s="32"/>
      <c r="U60" s="34">
        <f t="shared" si="3"/>
        <v>0</v>
      </c>
      <c r="V60" s="34">
        <f>$U$117*その他係数!H55</f>
        <v>0</v>
      </c>
      <c r="W60" s="91">
        <f>自給率!E58</f>
        <v>1.4064949608062705E-2</v>
      </c>
      <c r="Y60" s="34">
        <f t="shared" si="4"/>
        <v>0</v>
      </c>
      <c r="Z60" s="34">
        <v>0</v>
      </c>
      <c r="AA60" s="34">
        <f>Z60*その他係数!F55</f>
        <v>0</v>
      </c>
      <c r="AB60" s="34">
        <f>Z60*その他係数!G55</f>
        <v>0</v>
      </c>
      <c r="AC60" s="32"/>
      <c r="AD60" s="34">
        <f>F60*その他係数!I55*入力!$N$33</f>
        <v>0</v>
      </c>
      <c r="AE60" s="34">
        <f>F60*その他係数!J55*入力!$N$33</f>
        <v>0</v>
      </c>
      <c r="AF60" s="34">
        <f>N60*その他係数!I55*入力!$N$33</f>
        <v>0</v>
      </c>
      <c r="AG60" s="34">
        <f>N60*その他係数!J55*入力!$N$33</f>
        <v>0</v>
      </c>
      <c r="AH60" s="34">
        <f>Z60*その他係数!I55*入力!$N$33</f>
        <v>0</v>
      </c>
      <c r="AI60" s="34">
        <f>Z60*その他係数!J55*入力!$N$33</f>
        <v>0</v>
      </c>
      <c r="AJ60" s="34">
        <f t="shared" si="6"/>
        <v>0</v>
      </c>
      <c r="AK60" s="34">
        <f t="shared" si="7"/>
        <v>0</v>
      </c>
    </row>
    <row r="61" spans="2:37" ht="12" customHeight="1" x14ac:dyDescent="0.2">
      <c r="B61" s="237" t="s">
        <v>112</v>
      </c>
      <c r="C61" s="240" t="s">
        <v>950</v>
      </c>
      <c r="D61" s="31">
        <f>入力!I61</f>
        <v>0</v>
      </c>
      <c r="E61" s="88">
        <f>IF(自給率!G59="",自給率!E59,自給率!G59)</f>
        <v>8.6083705269751731E-2</v>
      </c>
      <c r="F61" s="34">
        <f t="shared" si="5"/>
        <v>0</v>
      </c>
      <c r="G61" s="34">
        <f>F61*その他係数!F56</f>
        <v>0</v>
      </c>
      <c r="H61" s="34">
        <f>F61*その他係数!G56</f>
        <v>0</v>
      </c>
      <c r="I61" s="34">
        <v>0</v>
      </c>
      <c r="K61" s="91">
        <f>自給率!E59</f>
        <v>8.6083705269751731E-2</v>
      </c>
      <c r="L61" s="34">
        <f t="shared" si="8"/>
        <v>0</v>
      </c>
      <c r="N61" s="34">
        <v>0</v>
      </c>
      <c r="O61" s="34">
        <f>N61*その他係数!F56</f>
        <v>0</v>
      </c>
      <c r="P61" s="34">
        <f>N61*その他係数!G56</f>
        <v>0</v>
      </c>
      <c r="Q61" s="32"/>
      <c r="R61" s="34">
        <f t="shared" si="9"/>
        <v>0</v>
      </c>
      <c r="S61" s="35">
        <f t="shared" si="10"/>
        <v>0</v>
      </c>
      <c r="T61" s="32"/>
      <c r="U61" s="34">
        <f t="shared" si="3"/>
        <v>0</v>
      </c>
      <c r="V61" s="34">
        <f>$U$117*その他係数!H56</f>
        <v>0</v>
      </c>
      <c r="W61" s="91">
        <f>自給率!E59</f>
        <v>8.6083705269751731E-2</v>
      </c>
      <c r="Y61" s="34">
        <f t="shared" si="4"/>
        <v>0</v>
      </c>
      <c r="Z61" s="34">
        <v>0</v>
      </c>
      <c r="AA61" s="34">
        <f>Z61*その他係数!F56</f>
        <v>0</v>
      </c>
      <c r="AB61" s="34">
        <f>Z61*その他係数!G56</f>
        <v>0</v>
      </c>
      <c r="AC61" s="32"/>
      <c r="AD61" s="34">
        <f>F61*その他係数!I56*入力!$N$33</f>
        <v>0</v>
      </c>
      <c r="AE61" s="34">
        <f>F61*その他係数!J56*入力!$N$33</f>
        <v>0</v>
      </c>
      <c r="AF61" s="34">
        <f>N61*その他係数!I56*入力!$N$33</f>
        <v>0</v>
      </c>
      <c r="AG61" s="34">
        <f>N61*その他係数!J56*入力!$N$33</f>
        <v>0</v>
      </c>
      <c r="AH61" s="34">
        <f>Z61*その他係数!I56*入力!$N$33</f>
        <v>0</v>
      </c>
      <c r="AI61" s="34">
        <f>Z61*その他係数!J56*入力!$N$33</f>
        <v>0</v>
      </c>
      <c r="AJ61" s="34">
        <f t="shared" si="6"/>
        <v>0</v>
      </c>
      <c r="AK61" s="34">
        <f t="shared" si="7"/>
        <v>0</v>
      </c>
    </row>
    <row r="62" spans="2:37" ht="12" customHeight="1" x14ac:dyDescent="0.2">
      <c r="B62" s="237" t="s">
        <v>469</v>
      </c>
      <c r="C62" s="240" t="s">
        <v>638</v>
      </c>
      <c r="D62" s="31">
        <f>入力!I62</f>
        <v>0</v>
      </c>
      <c r="E62" s="88">
        <f>IF(自給率!G60="",自給率!E60,自給率!G60)</f>
        <v>0.11110981130751141</v>
      </c>
      <c r="F62" s="34">
        <f t="shared" si="5"/>
        <v>0</v>
      </c>
      <c r="G62" s="34">
        <f>F62*その他係数!F57</f>
        <v>0</v>
      </c>
      <c r="H62" s="34">
        <f>F62*その他係数!G57</f>
        <v>0</v>
      </c>
      <c r="I62" s="34">
        <v>0</v>
      </c>
      <c r="K62" s="91">
        <f>自給率!E60</f>
        <v>0.11110981130751141</v>
      </c>
      <c r="L62" s="34">
        <f t="shared" si="8"/>
        <v>0</v>
      </c>
      <c r="N62" s="34">
        <v>0</v>
      </c>
      <c r="O62" s="34">
        <f>N62*その他係数!F57</f>
        <v>0</v>
      </c>
      <c r="P62" s="34">
        <f>N62*その他係数!G57</f>
        <v>0</v>
      </c>
      <c r="Q62" s="32"/>
      <c r="R62" s="34">
        <f t="shared" si="9"/>
        <v>0</v>
      </c>
      <c r="S62" s="35">
        <f t="shared" si="10"/>
        <v>0</v>
      </c>
      <c r="T62" s="32"/>
      <c r="U62" s="34">
        <f t="shared" si="3"/>
        <v>0</v>
      </c>
      <c r="V62" s="34">
        <f>$U$117*その他係数!H57</f>
        <v>0</v>
      </c>
      <c r="W62" s="91">
        <f>自給率!E60</f>
        <v>0.11110981130751141</v>
      </c>
      <c r="Y62" s="34">
        <f t="shared" si="4"/>
        <v>0</v>
      </c>
      <c r="Z62" s="34">
        <v>0</v>
      </c>
      <c r="AA62" s="34">
        <f>Z62*その他係数!F57</f>
        <v>0</v>
      </c>
      <c r="AB62" s="34">
        <f>Z62*その他係数!G57</f>
        <v>0</v>
      </c>
      <c r="AC62" s="32"/>
      <c r="AD62" s="34">
        <f>F62*その他係数!I57*入力!$N$33</f>
        <v>0</v>
      </c>
      <c r="AE62" s="34">
        <f>F62*その他係数!J57*入力!$N$33</f>
        <v>0</v>
      </c>
      <c r="AF62" s="34">
        <f>N62*その他係数!I57*入力!$N$33</f>
        <v>0</v>
      </c>
      <c r="AG62" s="34">
        <f>N62*その他係数!J57*入力!$N$33</f>
        <v>0</v>
      </c>
      <c r="AH62" s="34">
        <f>Z62*その他係数!I57*入力!$N$33</f>
        <v>0</v>
      </c>
      <c r="AI62" s="34">
        <f>Z62*その他係数!J57*入力!$N$33</f>
        <v>0</v>
      </c>
      <c r="AJ62" s="34">
        <f t="shared" si="6"/>
        <v>0</v>
      </c>
      <c r="AK62" s="34">
        <f t="shared" si="7"/>
        <v>0</v>
      </c>
    </row>
    <row r="63" spans="2:37" ht="12" customHeight="1" x14ac:dyDescent="0.2">
      <c r="B63" s="237" t="s">
        <v>113</v>
      </c>
      <c r="C63" s="240" t="s">
        <v>376</v>
      </c>
      <c r="D63" s="31">
        <f>入力!I63</f>
        <v>0</v>
      </c>
      <c r="E63" s="88">
        <f>IF(自給率!G61="",自給率!E61,自給率!G61)</f>
        <v>0</v>
      </c>
      <c r="F63" s="34">
        <f t="shared" si="5"/>
        <v>0</v>
      </c>
      <c r="G63" s="34">
        <f>F63*その他係数!F58</f>
        <v>0</v>
      </c>
      <c r="H63" s="34">
        <f>F63*その他係数!G58</f>
        <v>0</v>
      </c>
      <c r="I63" s="34">
        <v>0</v>
      </c>
      <c r="K63" s="91">
        <f>自給率!E61</f>
        <v>0</v>
      </c>
      <c r="L63" s="34">
        <f t="shared" si="8"/>
        <v>0</v>
      </c>
      <c r="N63" s="34">
        <v>0</v>
      </c>
      <c r="O63" s="34">
        <f>N63*その他係数!F58</f>
        <v>0</v>
      </c>
      <c r="P63" s="34">
        <f>N63*その他係数!G58</f>
        <v>0</v>
      </c>
      <c r="Q63" s="32"/>
      <c r="R63" s="34">
        <f t="shared" si="9"/>
        <v>0</v>
      </c>
      <c r="S63" s="35">
        <f t="shared" si="10"/>
        <v>0</v>
      </c>
      <c r="T63" s="32"/>
      <c r="U63" s="34">
        <f t="shared" si="3"/>
        <v>0</v>
      </c>
      <c r="V63" s="34">
        <f>$U$117*その他係数!H58</f>
        <v>0</v>
      </c>
      <c r="W63" s="91">
        <f>自給率!E61</f>
        <v>0</v>
      </c>
      <c r="Y63" s="34">
        <f t="shared" si="4"/>
        <v>0</v>
      </c>
      <c r="Z63" s="34">
        <v>0</v>
      </c>
      <c r="AA63" s="34">
        <f>Z63*その他係数!F58</f>
        <v>0</v>
      </c>
      <c r="AB63" s="34">
        <f>Z63*その他係数!G58</f>
        <v>0</v>
      </c>
      <c r="AC63" s="32"/>
      <c r="AD63" s="34">
        <f>F63*その他係数!I58*入力!$N$33</f>
        <v>0</v>
      </c>
      <c r="AE63" s="34">
        <f>F63*その他係数!J58*入力!$N$33</f>
        <v>0</v>
      </c>
      <c r="AF63" s="34">
        <f>N63*その他係数!I58*入力!$N$33</f>
        <v>0</v>
      </c>
      <c r="AG63" s="34">
        <f>N63*その他係数!J58*入力!$N$33</f>
        <v>0</v>
      </c>
      <c r="AH63" s="34">
        <f>Z63*その他係数!I58*入力!$N$33</f>
        <v>0</v>
      </c>
      <c r="AI63" s="34">
        <f>Z63*その他係数!J58*入力!$N$33</f>
        <v>0</v>
      </c>
      <c r="AJ63" s="34">
        <f t="shared" si="6"/>
        <v>0</v>
      </c>
      <c r="AK63" s="34">
        <f t="shared" si="7"/>
        <v>0</v>
      </c>
    </row>
    <row r="64" spans="2:37" ht="12" customHeight="1" x14ac:dyDescent="0.2">
      <c r="B64" s="237" t="s">
        <v>470</v>
      </c>
      <c r="C64" s="240" t="s">
        <v>639</v>
      </c>
      <c r="D64" s="31">
        <f>入力!I64</f>
        <v>0</v>
      </c>
      <c r="E64" s="88">
        <f>IF(自給率!G62="",自給率!E62,自給率!G62)</f>
        <v>2.0683057990122933E-4</v>
      </c>
      <c r="F64" s="34">
        <f t="shared" si="5"/>
        <v>0</v>
      </c>
      <c r="G64" s="34">
        <f>F64*その他係数!F59</f>
        <v>0</v>
      </c>
      <c r="H64" s="34">
        <f>F64*その他係数!G59</f>
        <v>0</v>
      </c>
      <c r="I64" s="34">
        <v>0</v>
      </c>
      <c r="K64" s="91">
        <f>自給率!E62</f>
        <v>2.0683057990122933E-4</v>
      </c>
      <c r="L64" s="34">
        <f t="shared" si="8"/>
        <v>0</v>
      </c>
      <c r="N64" s="34">
        <v>0</v>
      </c>
      <c r="O64" s="34">
        <f>N64*その他係数!F59</f>
        <v>0</v>
      </c>
      <c r="P64" s="34">
        <f>N64*その他係数!G59</f>
        <v>0</v>
      </c>
      <c r="Q64" s="32"/>
      <c r="R64" s="34">
        <f t="shared" si="9"/>
        <v>0</v>
      </c>
      <c r="S64" s="35">
        <f t="shared" si="10"/>
        <v>0</v>
      </c>
      <c r="T64" s="32"/>
      <c r="U64" s="34">
        <f t="shared" si="3"/>
        <v>0</v>
      </c>
      <c r="V64" s="34">
        <f>$U$117*その他係数!H59</f>
        <v>0</v>
      </c>
      <c r="W64" s="91">
        <f>自給率!E62</f>
        <v>2.0683057990122933E-4</v>
      </c>
      <c r="Y64" s="34">
        <f t="shared" si="4"/>
        <v>0</v>
      </c>
      <c r="Z64" s="34">
        <v>0</v>
      </c>
      <c r="AA64" s="34">
        <f>Z64*その他係数!F59</f>
        <v>0</v>
      </c>
      <c r="AB64" s="34">
        <f>Z64*その他係数!G59</f>
        <v>0</v>
      </c>
      <c r="AC64" s="32"/>
      <c r="AD64" s="34">
        <f>F64*その他係数!I59*入力!$N$33</f>
        <v>0</v>
      </c>
      <c r="AE64" s="34">
        <f>F64*その他係数!J59*入力!$N$33</f>
        <v>0</v>
      </c>
      <c r="AF64" s="34">
        <f>N64*その他係数!I59*入力!$N$33</f>
        <v>0</v>
      </c>
      <c r="AG64" s="34">
        <f>N64*その他係数!J59*入力!$N$33</f>
        <v>0</v>
      </c>
      <c r="AH64" s="34">
        <f>Z64*その他係数!I59*入力!$N$33</f>
        <v>0</v>
      </c>
      <c r="AI64" s="34">
        <f>Z64*その他係数!J59*入力!$N$33</f>
        <v>0</v>
      </c>
      <c r="AJ64" s="34">
        <f t="shared" si="6"/>
        <v>0</v>
      </c>
      <c r="AK64" s="34">
        <f t="shared" si="7"/>
        <v>0</v>
      </c>
    </row>
    <row r="65" spans="2:37" ht="12" customHeight="1" x14ac:dyDescent="0.2">
      <c r="B65" s="237" t="s">
        <v>114</v>
      </c>
      <c r="C65" s="240" t="s">
        <v>514</v>
      </c>
      <c r="D65" s="31">
        <f>入力!I65</f>
        <v>0</v>
      </c>
      <c r="E65" s="88">
        <f>IF(自給率!G63="",自給率!E63,自給率!G63)</f>
        <v>0.10753064798598955</v>
      </c>
      <c r="F65" s="34">
        <f t="shared" si="5"/>
        <v>0</v>
      </c>
      <c r="G65" s="34">
        <f>F65*その他係数!F60</f>
        <v>0</v>
      </c>
      <c r="H65" s="34">
        <f>F65*その他係数!G60</f>
        <v>0</v>
      </c>
      <c r="I65" s="34">
        <v>0</v>
      </c>
      <c r="K65" s="91">
        <f>自給率!E63</f>
        <v>0.10753064798598955</v>
      </c>
      <c r="L65" s="34">
        <f t="shared" si="8"/>
        <v>0</v>
      </c>
      <c r="N65" s="34">
        <v>0</v>
      </c>
      <c r="O65" s="34">
        <f>N65*その他係数!F60</f>
        <v>0</v>
      </c>
      <c r="P65" s="34">
        <f>N65*その他係数!G60</f>
        <v>0</v>
      </c>
      <c r="Q65" s="32"/>
      <c r="R65" s="34">
        <f t="shared" si="9"/>
        <v>0</v>
      </c>
      <c r="S65" s="35">
        <f t="shared" si="10"/>
        <v>0</v>
      </c>
      <c r="T65" s="32"/>
      <c r="U65" s="34">
        <f t="shared" si="3"/>
        <v>0</v>
      </c>
      <c r="V65" s="34">
        <f>$U$117*その他係数!H60</f>
        <v>0</v>
      </c>
      <c r="W65" s="91">
        <f>自給率!E63</f>
        <v>0.10753064798598955</v>
      </c>
      <c r="Y65" s="34">
        <f t="shared" si="4"/>
        <v>0</v>
      </c>
      <c r="Z65" s="34">
        <v>0</v>
      </c>
      <c r="AA65" s="34">
        <f>Z65*その他係数!F60</f>
        <v>0</v>
      </c>
      <c r="AB65" s="34">
        <f>Z65*その他係数!G60</f>
        <v>0</v>
      </c>
      <c r="AC65" s="32"/>
      <c r="AD65" s="34">
        <f>F65*その他係数!I60*入力!$N$33</f>
        <v>0</v>
      </c>
      <c r="AE65" s="34">
        <f>F65*その他係数!J60*入力!$N$33</f>
        <v>0</v>
      </c>
      <c r="AF65" s="34">
        <f>N65*その他係数!I60*入力!$N$33</f>
        <v>0</v>
      </c>
      <c r="AG65" s="34">
        <f>N65*その他係数!J60*入力!$N$33</f>
        <v>0</v>
      </c>
      <c r="AH65" s="34">
        <f>Z65*その他係数!I60*入力!$N$33</f>
        <v>0</v>
      </c>
      <c r="AI65" s="34">
        <f>Z65*その他係数!J60*入力!$N$33</f>
        <v>0</v>
      </c>
      <c r="AJ65" s="34">
        <f t="shared" si="6"/>
        <v>0</v>
      </c>
      <c r="AK65" s="34">
        <f t="shared" si="7"/>
        <v>0</v>
      </c>
    </row>
    <row r="66" spans="2:37" ht="12" customHeight="1" x14ac:dyDescent="0.2">
      <c r="B66" s="237" t="s">
        <v>471</v>
      </c>
      <c r="C66" s="240" t="s">
        <v>379</v>
      </c>
      <c r="D66" s="31">
        <f>入力!I66</f>
        <v>0</v>
      </c>
      <c r="E66" s="88">
        <f>IF(自給率!G64="",自給率!E64,自給率!G64)</f>
        <v>0.62806806203884957</v>
      </c>
      <c r="F66" s="34">
        <f t="shared" si="5"/>
        <v>0</v>
      </c>
      <c r="G66" s="34">
        <f>F66*その他係数!F61</f>
        <v>0</v>
      </c>
      <c r="H66" s="34">
        <f>F66*その他係数!G61</f>
        <v>0</v>
      </c>
      <c r="I66" s="34">
        <v>0</v>
      </c>
      <c r="K66" s="91">
        <f>自給率!E64</f>
        <v>0.62806806203884957</v>
      </c>
      <c r="L66" s="34">
        <f t="shared" si="8"/>
        <v>0</v>
      </c>
      <c r="N66" s="34">
        <v>0</v>
      </c>
      <c r="O66" s="34">
        <f>N66*その他係数!F61</f>
        <v>0</v>
      </c>
      <c r="P66" s="34">
        <f>N66*その他係数!G61</f>
        <v>0</v>
      </c>
      <c r="Q66" s="32"/>
      <c r="R66" s="34">
        <f t="shared" si="9"/>
        <v>0</v>
      </c>
      <c r="S66" s="35">
        <f t="shared" si="10"/>
        <v>0</v>
      </c>
      <c r="T66" s="32"/>
      <c r="U66" s="34">
        <f t="shared" si="3"/>
        <v>0</v>
      </c>
      <c r="V66" s="34">
        <f>$U$117*その他係数!H61</f>
        <v>0</v>
      </c>
      <c r="W66" s="91">
        <f>自給率!E64</f>
        <v>0.62806806203884957</v>
      </c>
      <c r="Y66" s="34">
        <f t="shared" si="4"/>
        <v>0</v>
      </c>
      <c r="Z66" s="34">
        <v>0</v>
      </c>
      <c r="AA66" s="34">
        <f>Z66*その他係数!F61</f>
        <v>0</v>
      </c>
      <c r="AB66" s="34">
        <f>Z66*その他係数!G61</f>
        <v>0</v>
      </c>
      <c r="AC66" s="32"/>
      <c r="AD66" s="34">
        <f>F66*その他係数!I61*入力!$N$33</f>
        <v>0</v>
      </c>
      <c r="AE66" s="34">
        <f>F66*その他係数!J61*入力!$N$33</f>
        <v>0</v>
      </c>
      <c r="AF66" s="34">
        <f>N66*その他係数!I61*入力!$N$33</f>
        <v>0</v>
      </c>
      <c r="AG66" s="34">
        <f>N66*その他係数!J61*入力!$N$33</f>
        <v>0</v>
      </c>
      <c r="AH66" s="34">
        <f>Z66*その他係数!I61*入力!$N$33</f>
        <v>0</v>
      </c>
      <c r="AI66" s="34">
        <f>Z66*その他係数!J61*入力!$N$33</f>
        <v>0</v>
      </c>
      <c r="AJ66" s="34">
        <f t="shared" si="6"/>
        <v>0</v>
      </c>
      <c r="AK66" s="34">
        <f t="shared" si="7"/>
        <v>0</v>
      </c>
    </row>
    <row r="67" spans="2:37" ht="12" customHeight="1" x14ac:dyDescent="0.2">
      <c r="B67" s="237" t="s">
        <v>115</v>
      </c>
      <c r="C67" s="240" t="s">
        <v>382</v>
      </c>
      <c r="D67" s="31">
        <f>入力!I67</f>
        <v>0</v>
      </c>
      <c r="E67" s="88">
        <f>IF(自給率!G65="",自給率!E65,自給率!G65)</f>
        <v>3.477111322900972E-2</v>
      </c>
      <c r="F67" s="34">
        <f t="shared" si="5"/>
        <v>0</v>
      </c>
      <c r="G67" s="34">
        <f>F67*その他係数!F62</f>
        <v>0</v>
      </c>
      <c r="H67" s="34">
        <f>F67*その他係数!G62</f>
        <v>0</v>
      </c>
      <c r="I67" s="34">
        <v>0</v>
      </c>
      <c r="K67" s="91">
        <f>自給率!E65</f>
        <v>3.477111322900972E-2</v>
      </c>
      <c r="L67" s="34">
        <f t="shared" si="8"/>
        <v>0</v>
      </c>
      <c r="N67" s="34">
        <v>0</v>
      </c>
      <c r="O67" s="34">
        <f>N67*その他係数!F62</f>
        <v>0</v>
      </c>
      <c r="P67" s="34">
        <f>N67*その他係数!G62</f>
        <v>0</v>
      </c>
      <c r="Q67" s="32"/>
      <c r="R67" s="34">
        <f t="shared" si="9"/>
        <v>0</v>
      </c>
      <c r="S67" s="35">
        <f t="shared" si="10"/>
        <v>0</v>
      </c>
      <c r="T67" s="32"/>
      <c r="U67" s="34">
        <f t="shared" si="3"/>
        <v>0</v>
      </c>
      <c r="V67" s="34">
        <f>$U$117*その他係数!H62</f>
        <v>0</v>
      </c>
      <c r="W67" s="91">
        <f>自給率!E65</f>
        <v>3.477111322900972E-2</v>
      </c>
      <c r="Y67" s="34">
        <f t="shared" si="4"/>
        <v>0</v>
      </c>
      <c r="Z67" s="34">
        <v>0</v>
      </c>
      <c r="AA67" s="34">
        <f>Z67*その他係数!F62</f>
        <v>0</v>
      </c>
      <c r="AB67" s="34">
        <f>Z67*その他係数!G62</f>
        <v>0</v>
      </c>
      <c r="AC67" s="32"/>
      <c r="AD67" s="34">
        <f>F67*その他係数!I62*入力!$N$33</f>
        <v>0</v>
      </c>
      <c r="AE67" s="34">
        <f>F67*その他係数!J62*入力!$N$33</f>
        <v>0</v>
      </c>
      <c r="AF67" s="34">
        <f>N67*その他係数!I62*入力!$N$33</f>
        <v>0</v>
      </c>
      <c r="AG67" s="34">
        <f>N67*その他係数!J62*入力!$N$33</f>
        <v>0</v>
      </c>
      <c r="AH67" s="34">
        <f>Z67*その他係数!I62*入力!$N$33</f>
        <v>0</v>
      </c>
      <c r="AI67" s="34">
        <f>Z67*その他係数!J62*入力!$N$33</f>
        <v>0</v>
      </c>
      <c r="AJ67" s="34">
        <f t="shared" si="6"/>
        <v>0</v>
      </c>
      <c r="AK67" s="34">
        <f t="shared" si="7"/>
        <v>0</v>
      </c>
    </row>
    <row r="68" spans="2:37" ht="12" customHeight="1" x14ac:dyDescent="0.2">
      <c r="B68" s="237" t="s">
        <v>472</v>
      </c>
      <c r="C68" s="240" t="s">
        <v>33</v>
      </c>
      <c r="D68" s="31">
        <f>入力!I68</f>
        <v>0</v>
      </c>
      <c r="E68" s="88">
        <f>IF(自給率!G66="",自給率!E66,自給率!G66)</f>
        <v>0.23016264169541645</v>
      </c>
      <c r="F68" s="34">
        <f t="shared" si="5"/>
        <v>0</v>
      </c>
      <c r="G68" s="34">
        <f>F68*その他係数!F63</f>
        <v>0</v>
      </c>
      <c r="H68" s="34">
        <f>F68*その他係数!G63</f>
        <v>0</v>
      </c>
      <c r="I68" s="34">
        <v>0</v>
      </c>
      <c r="K68" s="91">
        <f>自給率!E66</f>
        <v>0.23016264169541645</v>
      </c>
      <c r="L68" s="34">
        <f t="shared" si="8"/>
        <v>0</v>
      </c>
      <c r="N68" s="34">
        <v>0</v>
      </c>
      <c r="O68" s="34">
        <f>N68*その他係数!F63</f>
        <v>0</v>
      </c>
      <c r="P68" s="34">
        <f>N68*その他係数!G63</f>
        <v>0</v>
      </c>
      <c r="Q68" s="32"/>
      <c r="R68" s="34">
        <f t="shared" si="9"/>
        <v>0</v>
      </c>
      <c r="S68" s="35">
        <f t="shared" si="10"/>
        <v>0</v>
      </c>
      <c r="T68" s="32"/>
      <c r="U68" s="34">
        <f t="shared" si="3"/>
        <v>0</v>
      </c>
      <c r="V68" s="34">
        <f>$U$117*その他係数!H63</f>
        <v>0</v>
      </c>
      <c r="W68" s="91">
        <f>自給率!E66</f>
        <v>0.23016264169541645</v>
      </c>
      <c r="Y68" s="34">
        <f t="shared" si="4"/>
        <v>0</v>
      </c>
      <c r="Z68" s="34">
        <v>0</v>
      </c>
      <c r="AA68" s="34">
        <f>Z68*その他係数!F63</f>
        <v>0</v>
      </c>
      <c r="AB68" s="34">
        <f>Z68*その他係数!G63</f>
        <v>0</v>
      </c>
      <c r="AC68" s="32"/>
      <c r="AD68" s="34">
        <f>F68*その他係数!I63*入力!$N$33</f>
        <v>0</v>
      </c>
      <c r="AE68" s="34">
        <f>F68*その他係数!J63*入力!$N$33</f>
        <v>0</v>
      </c>
      <c r="AF68" s="34">
        <f>N68*その他係数!I63*入力!$N$33</f>
        <v>0</v>
      </c>
      <c r="AG68" s="34">
        <f>N68*その他係数!J63*入力!$N$33</f>
        <v>0</v>
      </c>
      <c r="AH68" s="34">
        <f>Z68*その他係数!I63*入力!$N$33</f>
        <v>0</v>
      </c>
      <c r="AI68" s="34">
        <f>Z68*その他係数!J63*入力!$N$33</f>
        <v>0</v>
      </c>
      <c r="AJ68" s="34">
        <f t="shared" si="6"/>
        <v>0</v>
      </c>
      <c r="AK68" s="34">
        <f t="shared" si="7"/>
        <v>0</v>
      </c>
    </row>
    <row r="69" spans="2:37" ht="12" customHeight="1" x14ac:dyDescent="0.2">
      <c r="B69" s="237" t="s">
        <v>116</v>
      </c>
      <c r="C69" s="240" t="s">
        <v>640</v>
      </c>
      <c r="D69" s="31">
        <f>入力!I69</f>
        <v>0</v>
      </c>
      <c r="E69" s="88">
        <f>IF(自給率!G67="",自給率!E67,自給率!G67)</f>
        <v>1</v>
      </c>
      <c r="F69" s="34">
        <f t="shared" si="5"/>
        <v>0</v>
      </c>
      <c r="G69" s="34">
        <f>F69*その他係数!F64</f>
        <v>0</v>
      </c>
      <c r="H69" s="34">
        <f>F69*その他係数!G64</f>
        <v>0</v>
      </c>
      <c r="I69" s="34">
        <v>0</v>
      </c>
      <c r="K69" s="91">
        <f>自給率!E67</f>
        <v>1</v>
      </c>
      <c r="L69" s="34">
        <f t="shared" si="8"/>
        <v>0</v>
      </c>
      <c r="N69" s="34">
        <v>0</v>
      </c>
      <c r="O69" s="34">
        <f>N69*その他係数!F64</f>
        <v>0</v>
      </c>
      <c r="P69" s="34">
        <f>N69*その他係数!G64</f>
        <v>0</v>
      </c>
      <c r="Q69" s="32"/>
      <c r="R69" s="34">
        <f t="shared" si="9"/>
        <v>0</v>
      </c>
      <c r="S69" s="35">
        <f t="shared" si="10"/>
        <v>0</v>
      </c>
      <c r="T69" s="32"/>
      <c r="U69" s="34">
        <f t="shared" si="3"/>
        <v>0</v>
      </c>
      <c r="V69" s="34">
        <f>$U$117*その他係数!H64</f>
        <v>0</v>
      </c>
      <c r="W69" s="91">
        <f>自給率!E67</f>
        <v>1</v>
      </c>
      <c r="Y69" s="34">
        <f t="shared" si="4"/>
        <v>0</v>
      </c>
      <c r="Z69" s="34">
        <v>0</v>
      </c>
      <c r="AA69" s="34">
        <f>Z69*その他係数!F64</f>
        <v>0</v>
      </c>
      <c r="AB69" s="34">
        <f>Z69*その他係数!G64</f>
        <v>0</v>
      </c>
      <c r="AC69" s="32"/>
      <c r="AD69" s="34">
        <f>F69*その他係数!I64*入力!$N$33</f>
        <v>0</v>
      </c>
      <c r="AE69" s="34">
        <f>F69*その他係数!J64*入力!$N$33</f>
        <v>0</v>
      </c>
      <c r="AF69" s="34">
        <f>N69*その他係数!I64*入力!$N$33</f>
        <v>0</v>
      </c>
      <c r="AG69" s="34">
        <f>N69*その他係数!J64*入力!$N$33</f>
        <v>0</v>
      </c>
      <c r="AH69" s="34">
        <f>Z69*その他係数!I64*入力!$N$33</f>
        <v>0</v>
      </c>
      <c r="AI69" s="34">
        <f>Z69*その他係数!J64*入力!$N$33</f>
        <v>0</v>
      </c>
      <c r="AJ69" s="34">
        <f t="shared" si="6"/>
        <v>0</v>
      </c>
      <c r="AK69" s="34">
        <f t="shared" si="7"/>
        <v>0</v>
      </c>
    </row>
    <row r="70" spans="2:37" ht="12" customHeight="1" x14ac:dyDescent="0.2">
      <c r="B70" s="237" t="s">
        <v>473</v>
      </c>
      <c r="C70" s="240" t="s">
        <v>515</v>
      </c>
      <c r="D70" s="31">
        <f>入力!I70</f>
        <v>0</v>
      </c>
      <c r="E70" s="88">
        <f>IF(自給率!G68="",自給率!E68,自給率!G68)</f>
        <v>1</v>
      </c>
      <c r="F70" s="34">
        <f t="shared" si="5"/>
        <v>0</v>
      </c>
      <c r="G70" s="34">
        <f>F70*その他係数!F65</f>
        <v>0</v>
      </c>
      <c r="H70" s="34">
        <f>F70*その他係数!G65</f>
        <v>0</v>
      </c>
      <c r="I70" s="34">
        <v>0</v>
      </c>
      <c r="K70" s="91">
        <f>自給率!E68</f>
        <v>1</v>
      </c>
      <c r="L70" s="34">
        <f t="shared" si="8"/>
        <v>0</v>
      </c>
      <c r="N70" s="34">
        <v>0</v>
      </c>
      <c r="O70" s="34">
        <f>N70*その他係数!F65</f>
        <v>0</v>
      </c>
      <c r="P70" s="34">
        <f>N70*その他係数!G65</f>
        <v>0</v>
      </c>
      <c r="Q70" s="32"/>
      <c r="R70" s="34">
        <f t="shared" si="9"/>
        <v>0</v>
      </c>
      <c r="S70" s="35">
        <f t="shared" si="10"/>
        <v>0</v>
      </c>
      <c r="T70" s="32"/>
      <c r="U70" s="34">
        <f t="shared" si="3"/>
        <v>0</v>
      </c>
      <c r="V70" s="34">
        <f>$U$117*その他係数!H65</f>
        <v>0</v>
      </c>
      <c r="W70" s="91">
        <f>自給率!E68</f>
        <v>1</v>
      </c>
      <c r="Y70" s="34">
        <f t="shared" si="4"/>
        <v>0</v>
      </c>
      <c r="Z70" s="34">
        <v>0</v>
      </c>
      <c r="AA70" s="34">
        <f>Z70*その他係数!F65</f>
        <v>0</v>
      </c>
      <c r="AB70" s="34">
        <f>Z70*その他係数!G65</f>
        <v>0</v>
      </c>
      <c r="AC70" s="32"/>
      <c r="AD70" s="34">
        <f>F70*その他係数!I65*入力!$N$33</f>
        <v>0</v>
      </c>
      <c r="AE70" s="34">
        <f>F70*その他係数!J65*入力!$N$33</f>
        <v>0</v>
      </c>
      <c r="AF70" s="34">
        <f>N70*その他係数!I65*入力!$N$33</f>
        <v>0</v>
      </c>
      <c r="AG70" s="34">
        <f>N70*その他係数!J65*入力!$N$33</f>
        <v>0</v>
      </c>
      <c r="AH70" s="34">
        <f>Z70*その他係数!I65*入力!$N$33</f>
        <v>0</v>
      </c>
      <c r="AI70" s="34">
        <f>Z70*その他係数!J65*入力!$N$33</f>
        <v>0</v>
      </c>
      <c r="AJ70" s="34">
        <f t="shared" si="6"/>
        <v>0</v>
      </c>
      <c r="AK70" s="34">
        <f t="shared" si="7"/>
        <v>0</v>
      </c>
    </row>
    <row r="71" spans="2:37" ht="12" customHeight="1" x14ac:dyDescent="0.2">
      <c r="B71" s="237" t="s">
        <v>117</v>
      </c>
      <c r="C71" s="240" t="s">
        <v>391</v>
      </c>
      <c r="D71" s="31">
        <f>入力!I71</f>
        <v>0</v>
      </c>
      <c r="E71" s="88">
        <f>IF(自給率!G69="",自給率!E69,自給率!G69)</f>
        <v>1</v>
      </c>
      <c r="F71" s="34">
        <f t="shared" si="5"/>
        <v>0</v>
      </c>
      <c r="G71" s="34">
        <f>F71*その他係数!F66</f>
        <v>0</v>
      </c>
      <c r="H71" s="34">
        <f>F71*その他係数!G66</f>
        <v>0</v>
      </c>
      <c r="I71" s="34">
        <v>0</v>
      </c>
      <c r="K71" s="91">
        <f>自給率!E69</f>
        <v>1</v>
      </c>
      <c r="L71" s="34">
        <f t="shared" si="8"/>
        <v>0</v>
      </c>
      <c r="N71" s="34">
        <v>0</v>
      </c>
      <c r="O71" s="34">
        <f>N71*その他係数!F66</f>
        <v>0</v>
      </c>
      <c r="P71" s="34">
        <f>N71*その他係数!G66</f>
        <v>0</v>
      </c>
      <c r="Q71" s="32"/>
      <c r="R71" s="34">
        <f t="shared" si="9"/>
        <v>0</v>
      </c>
      <c r="S71" s="35">
        <f t="shared" si="10"/>
        <v>0</v>
      </c>
      <c r="T71" s="32"/>
      <c r="U71" s="34">
        <f t="shared" si="3"/>
        <v>0</v>
      </c>
      <c r="V71" s="34">
        <f>$U$117*その他係数!H66</f>
        <v>0</v>
      </c>
      <c r="W71" s="91">
        <f>自給率!E69</f>
        <v>1</v>
      </c>
      <c r="Y71" s="34">
        <f t="shared" si="4"/>
        <v>0</v>
      </c>
      <c r="Z71" s="34">
        <v>0</v>
      </c>
      <c r="AA71" s="34">
        <f>Z71*その他係数!F66</f>
        <v>0</v>
      </c>
      <c r="AB71" s="34">
        <f>Z71*その他係数!G66</f>
        <v>0</v>
      </c>
      <c r="AC71" s="32"/>
      <c r="AD71" s="34">
        <f>F71*その他係数!I66*入力!$N$33</f>
        <v>0</v>
      </c>
      <c r="AE71" s="34">
        <f>F71*その他係数!J66*入力!$N$33</f>
        <v>0</v>
      </c>
      <c r="AF71" s="34">
        <f>N71*その他係数!I66*入力!$N$33</f>
        <v>0</v>
      </c>
      <c r="AG71" s="34">
        <f>N71*その他係数!J66*入力!$N$33</f>
        <v>0</v>
      </c>
      <c r="AH71" s="34">
        <f>Z71*その他係数!I66*入力!$N$33</f>
        <v>0</v>
      </c>
      <c r="AI71" s="34">
        <f>Z71*その他係数!J66*入力!$N$33</f>
        <v>0</v>
      </c>
      <c r="AJ71" s="34">
        <f t="shared" si="6"/>
        <v>0</v>
      </c>
      <c r="AK71" s="34">
        <f t="shared" si="7"/>
        <v>0</v>
      </c>
    </row>
    <row r="72" spans="2:37" ht="12" customHeight="1" x14ac:dyDescent="0.2">
      <c r="B72" s="237" t="s">
        <v>118</v>
      </c>
      <c r="C72" s="240" t="s">
        <v>393</v>
      </c>
      <c r="D72" s="31">
        <f>入力!I72</f>
        <v>0</v>
      </c>
      <c r="E72" s="88">
        <f>IF(自給率!G70="",自給率!E70,自給率!G70)</f>
        <v>1</v>
      </c>
      <c r="F72" s="34">
        <f t="shared" si="5"/>
        <v>0</v>
      </c>
      <c r="G72" s="34">
        <f>F72*その他係数!F67</f>
        <v>0</v>
      </c>
      <c r="H72" s="34">
        <f>F72*その他係数!G67</f>
        <v>0</v>
      </c>
      <c r="I72" s="34">
        <v>0</v>
      </c>
      <c r="K72" s="91">
        <f>自給率!E70</f>
        <v>1</v>
      </c>
      <c r="L72" s="34">
        <f t="shared" si="8"/>
        <v>0</v>
      </c>
      <c r="N72" s="34">
        <v>0</v>
      </c>
      <c r="O72" s="34">
        <f>N72*その他係数!F67</f>
        <v>0</v>
      </c>
      <c r="P72" s="34">
        <f>N72*その他係数!G67</f>
        <v>0</v>
      </c>
      <c r="Q72" s="32"/>
      <c r="R72" s="34">
        <f t="shared" si="9"/>
        <v>0</v>
      </c>
      <c r="S72" s="35">
        <f t="shared" si="10"/>
        <v>0</v>
      </c>
      <c r="T72" s="32"/>
      <c r="U72" s="34">
        <f t="shared" si="3"/>
        <v>0</v>
      </c>
      <c r="V72" s="34">
        <f>$U$117*その他係数!H67</f>
        <v>0</v>
      </c>
      <c r="W72" s="91">
        <f>自給率!E70</f>
        <v>1</v>
      </c>
      <c r="Y72" s="34">
        <f t="shared" si="4"/>
        <v>0</v>
      </c>
      <c r="Z72" s="34">
        <v>0</v>
      </c>
      <c r="AA72" s="34">
        <f>Z72*その他係数!F67</f>
        <v>0</v>
      </c>
      <c r="AB72" s="34">
        <f>Z72*その他係数!G67</f>
        <v>0</v>
      </c>
      <c r="AC72" s="32"/>
      <c r="AD72" s="34">
        <f>F72*その他係数!I67*入力!$N$33</f>
        <v>0</v>
      </c>
      <c r="AE72" s="34">
        <f>F72*その他係数!J67*入力!$N$33</f>
        <v>0</v>
      </c>
      <c r="AF72" s="34">
        <f>N72*その他係数!I67*入力!$N$33</f>
        <v>0</v>
      </c>
      <c r="AG72" s="34">
        <f>N72*その他係数!J67*入力!$N$33</f>
        <v>0</v>
      </c>
      <c r="AH72" s="34">
        <f>Z72*その他係数!I67*入力!$N$33</f>
        <v>0</v>
      </c>
      <c r="AI72" s="34">
        <f>Z72*その他係数!J67*入力!$N$33</f>
        <v>0</v>
      </c>
      <c r="AJ72" s="34">
        <f t="shared" si="6"/>
        <v>0</v>
      </c>
      <c r="AK72" s="34">
        <f t="shared" si="7"/>
        <v>0</v>
      </c>
    </row>
    <row r="73" spans="2:37" ht="12" customHeight="1" x14ac:dyDescent="0.2">
      <c r="B73" s="237" t="s">
        <v>119</v>
      </c>
      <c r="C73" s="240" t="s">
        <v>394</v>
      </c>
      <c r="D73" s="31">
        <f>入力!I73</f>
        <v>0</v>
      </c>
      <c r="E73" s="88">
        <f>IF(自給率!G71="",自給率!E71,自給率!G71)</f>
        <v>1</v>
      </c>
      <c r="F73" s="34">
        <f t="shared" si="5"/>
        <v>0</v>
      </c>
      <c r="G73" s="34">
        <f>F73*その他係数!F68</f>
        <v>0</v>
      </c>
      <c r="H73" s="34">
        <f>F73*その他係数!G68</f>
        <v>0</v>
      </c>
      <c r="I73" s="34">
        <v>0</v>
      </c>
      <c r="K73" s="91">
        <f>自給率!E71</f>
        <v>1</v>
      </c>
      <c r="L73" s="34">
        <f t="shared" ref="L73:L104" si="11">I73*K73</f>
        <v>0</v>
      </c>
      <c r="N73" s="34">
        <v>0</v>
      </c>
      <c r="O73" s="34">
        <f>N73*その他係数!F68</f>
        <v>0</v>
      </c>
      <c r="P73" s="34">
        <f>N73*その他係数!G68</f>
        <v>0</v>
      </c>
      <c r="Q73" s="32"/>
      <c r="R73" s="34">
        <f t="shared" ref="R73:R104" si="12">F73+N73</f>
        <v>0</v>
      </c>
      <c r="S73" s="35">
        <f t="shared" ref="S73:S104" si="13">H73+P73</f>
        <v>0</v>
      </c>
      <c r="T73" s="32"/>
      <c r="U73" s="34">
        <f t="shared" si="3"/>
        <v>0</v>
      </c>
      <c r="V73" s="34">
        <f>$U$117*その他係数!H68</f>
        <v>0</v>
      </c>
      <c r="W73" s="91">
        <f>自給率!E71</f>
        <v>1</v>
      </c>
      <c r="Y73" s="34">
        <f t="shared" si="4"/>
        <v>0</v>
      </c>
      <c r="Z73" s="34">
        <v>0</v>
      </c>
      <c r="AA73" s="34">
        <f>Z73*その他係数!F68</f>
        <v>0</v>
      </c>
      <c r="AB73" s="34">
        <f>Z73*その他係数!G68</f>
        <v>0</v>
      </c>
      <c r="AC73" s="32"/>
      <c r="AD73" s="34">
        <f>F73*その他係数!I68*入力!$N$33</f>
        <v>0</v>
      </c>
      <c r="AE73" s="34">
        <f>F73*その他係数!J68*入力!$N$33</f>
        <v>0</v>
      </c>
      <c r="AF73" s="34">
        <f>N73*その他係数!I68*入力!$N$33</f>
        <v>0</v>
      </c>
      <c r="AG73" s="34">
        <f>N73*その他係数!J68*入力!$N$33</f>
        <v>0</v>
      </c>
      <c r="AH73" s="34">
        <f>Z73*その他係数!I68*入力!$N$33</f>
        <v>0</v>
      </c>
      <c r="AI73" s="34">
        <f>Z73*その他係数!J68*入力!$N$33</f>
        <v>0</v>
      </c>
      <c r="AJ73" s="34">
        <f t="shared" si="6"/>
        <v>0</v>
      </c>
      <c r="AK73" s="34">
        <f t="shared" si="7"/>
        <v>0</v>
      </c>
    </row>
    <row r="74" spans="2:37" ht="12" customHeight="1" x14ac:dyDescent="0.2">
      <c r="B74" s="237" t="s">
        <v>120</v>
      </c>
      <c r="C74" s="240" t="s">
        <v>951</v>
      </c>
      <c r="D74" s="31">
        <f>入力!I74</f>
        <v>0</v>
      </c>
      <c r="E74" s="88">
        <f>IF(自給率!G72="",自給率!E72,自給率!G72)</f>
        <v>0.6380654380938835</v>
      </c>
      <c r="F74" s="34">
        <f t="shared" si="5"/>
        <v>0</v>
      </c>
      <c r="G74" s="34">
        <f>F74*その他係数!F69</f>
        <v>0</v>
      </c>
      <c r="H74" s="34">
        <f>F74*その他係数!G69</f>
        <v>0</v>
      </c>
      <c r="I74" s="34">
        <v>0</v>
      </c>
      <c r="K74" s="91">
        <f>自給率!E72</f>
        <v>0.6380654380938835</v>
      </c>
      <c r="L74" s="34">
        <f t="shared" si="11"/>
        <v>0</v>
      </c>
      <c r="N74" s="34">
        <v>0</v>
      </c>
      <c r="O74" s="34">
        <f>N74*その他係数!F69</f>
        <v>0</v>
      </c>
      <c r="P74" s="34">
        <f>N74*その他係数!G69</f>
        <v>0</v>
      </c>
      <c r="Q74" s="32"/>
      <c r="R74" s="34">
        <f t="shared" si="12"/>
        <v>0</v>
      </c>
      <c r="S74" s="35">
        <f t="shared" si="13"/>
        <v>0</v>
      </c>
      <c r="T74" s="32"/>
      <c r="U74" s="34">
        <f t="shared" si="3"/>
        <v>0</v>
      </c>
      <c r="V74" s="34">
        <f>$U$117*その他係数!H69</f>
        <v>0</v>
      </c>
      <c r="W74" s="91">
        <f>自給率!E72</f>
        <v>0.6380654380938835</v>
      </c>
      <c r="Y74" s="34">
        <f t="shared" si="4"/>
        <v>0</v>
      </c>
      <c r="Z74" s="34">
        <v>0</v>
      </c>
      <c r="AA74" s="34">
        <f>Z74*その他係数!F69</f>
        <v>0</v>
      </c>
      <c r="AB74" s="34">
        <f>Z74*その他係数!G69</f>
        <v>0</v>
      </c>
      <c r="AC74" s="32"/>
      <c r="AD74" s="34">
        <f>F74*その他係数!I69*入力!$N$33</f>
        <v>0</v>
      </c>
      <c r="AE74" s="34">
        <f>F74*その他係数!J69*入力!$N$33</f>
        <v>0</v>
      </c>
      <c r="AF74" s="34">
        <f>N74*その他係数!I69*入力!$N$33</f>
        <v>0</v>
      </c>
      <c r="AG74" s="34">
        <f>N74*その他係数!J69*入力!$N$33</f>
        <v>0</v>
      </c>
      <c r="AH74" s="34">
        <f>Z74*その他係数!I69*入力!$N$33</f>
        <v>0</v>
      </c>
      <c r="AI74" s="34">
        <f>Z74*その他係数!J69*入力!$N$33</f>
        <v>0</v>
      </c>
      <c r="AJ74" s="34">
        <f t="shared" si="6"/>
        <v>0</v>
      </c>
      <c r="AK74" s="34">
        <f t="shared" si="7"/>
        <v>0</v>
      </c>
    </row>
    <row r="75" spans="2:37" ht="12" customHeight="1" x14ac:dyDescent="0.2">
      <c r="B75" s="237" t="s">
        <v>121</v>
      </c>
      <c r="C75" s="240" t="s">
        <v>397</v>
      </c>
      <c r="D75" s="31">
        <f>入力!I75</f>
        <v>0</v>
      </c>
      <c r="E75" s="88">
        <f>IF(自給率!G73="",自給率!E73,自給率!G73)</f>
        <v>0.99988718835783852</v>
      </c>
      <c r="F75" s="34">
        <f t="shared" ref="F75:F116" si="14">D75*E75</f>
        <v>0</v>
      </c>
      <c r="G75" s="34">
        <f>F75*その他係数!F70</f>
        <v>0</v>
      </c>
      <c r="H75" s="34">
        <f>F75*その他係数!G70</f>
        <v>0</v>
      </c>
      <c r="I75" s="34">
        <v>0</v>
      </c>
      <c r="K75" s="91">
        <f>自給率!E73</f>
        <v>0.99988718835783852</v>
      </c>
      <c r="L75" s="34">
        <f t="shared" si="11"/>
        <v>0</v>
      </c>
      <c r="N75" s="34">
        <v>0</v>
      </c>
      <c r="O75" s="34">
        <f>N75*その他係数!F70</f>
        <v>0</v>
      </c>
      <c r="P75" s="34">
        <f>N75*その他係数!G70</f>
        <v>0</v>
      </c>
      <c r="Q75" s="32"/>
      <c r="R75" s="34">
        <f t="shared" si="12"/>
        <v>0</v>
      </c>
      <c r="S75" s="35">
        <f t="shared" si="13"/>
        <v>0</v>
      </c>
      <c r="T75" s="32"/>
      <c r="U75" s="34">
        <f t="shared" si="3"/>
        <v>0</v>
      </c>
      <c r="V75" s="34">
        <f>$U$117*その他係数!H70</f>
        <v>0</v>
      </c>
      <c r="W75" s="91">
        <f>自給率!E73</f>
        <v>0.99988718835783852</v>
      </c>
      <c r="Y75" s="34">
        <f t="shared" si="4"/>
        <v>0</v>
      </c>
      <c r="Z75" s="34">
        <v>0</v>
      </c>
      <c r="AA75" s="34">
        <f>Z75*その他係数!F70</f>
        <v>0</v>
      </c>
      <c r="AB75" s="34">
        <f>Z75*その他係数!G70</f>
        <v>0</v>
      </c>
      <c r="AC75" s="32"/>
      <c r="AD75" s="34">
        <f>F75*その他係数!I70*入力!$N$33</f>
        <v>0</v>
      </c>
      <c r="AE75" s="34">
        <f>F75*その他係数!J70*入力!$N$33</f>
        <v>0</v>
      </c>
      <c r="AF75" s="34">
        <f>N75*その他係数!I70*入力!$N$33</f>
        <v>0</v>
      </c>
      <c r="AG75" s="34">
        <f>N75*その他係数!J70*入力!$N$33</f>
        <v>0</v>
      </c>
      <c r="AH75" s="34">
        <f>Z75*その他係数!I70*入力!$N$33</f>
        <v>0</v>
      </c>
      <c r="AI75" s="34">
        <f>Z75*その他係数!J70*入力!$N$33</f>
        <v>0</v>
      </c>
      <c r="AJ75" s="34">
        <f t="shared" ref="AJ75:AJ114" si="15">AD75+AF75+AH75</f>
        <v>0</v>
      </c>
      <c r="AK75" s="34">
        <f t="shared" ref="AK75:AK114" si="16">AE75+AG75+AI75</f>
        <v>0</v>
      </c>
    </row>
    <row r="76" spans="2:37" ht="12" customHeight="1" x14ac:dyDescent="0.2">
      <c r="B76" s="237" t="s">
        <v>122</v>
      </c>
      <c r="C76" s="240" t="s">
        <v>37</v>
      </c>
      <c r="D76" s="31">
        <f>入力!I76</f>
        <v>0</v>
      </c>
      <c r="E76" s="88">
        <f>IF(自給率!G74="",自給率!E74,自給率!G74)</f>
        <v>0.99986202065444663</v>
      </c>
      <c r="F76" s="34">
        <f t="shared" si="14"/>
        <v>0</v>
      </c>
      <c r="G76" s="34">
        <f>F76*その他係数!F71</f>
        <v>0</v>
      </c>
      <c r="H76" s="34">
        <f>F76*その他係数!G71</f>
        <v>0</v>
      </c>
      <c r="I76" s="34">
        <v>0</v>
      </c>
      <c r="K76" s="91">
        <f>自給率!E74</f>
        <v>0.99986202065444663</v>
      </c>
      <c r="L76" s="34">
        <f t="shared" si="11"/>
        <v>0</v>
      </c>
      <c r="N76" s="34">
        <v>0</v>
      </c>
      <c r="O76" s="34">
        <f>N76*その他係数!F71</f>
        <v>0</v>
      </c>
      <c r="P76" s="34">
        <f>N76*その他係数!G71</f>
        <v>0</v>
      </c>
      <c r="Q76" s="32"/>
      <c r="R76" s="34">
        <f t="shared" si="12"/>
        <v>0</v>
      </c>
      <c r="S76" s="35">
        <f t="shared" si="13"/>
        <v>0</v>
      </c>
      <c r="T76" s="32"/>
      <c r="U76" s="34">
        <f t="shared" si="3"/>
        <v>0</v>
      </c>
      <c r="V76" s="34">
        <f>$U$117*その他係数!H71</f>
        <v>0</v>
      </c>
      <c r="W76" s="91">
        <f>自給率!E74</f>
        <v>0.99986202065444663</v>
      </c>
      <c r="Y76" s="34">
        <f t="shared" si="4"/>
        <v>0</v>
      </c>
      <c r="Z76" s="34">
        <v>0</v>
      </c>
      <c r="AA76" s="34">
        <f>Z76*その他係数!F71</f>
        <v>0</v>
      </c>
      <c r="AB76" s="34">
        <f>Z76*その他係数!G71</f>
        <v>0</v>
      </c>
      <c r="AC76" s="32"/>
      <c r="AD76" s="34">
        <f>F76*その他係数!I71*入力!$N$33</f>
        <v>0</v>
      </c>
      <c r="AE76" s="34">
        <f>F76*その他係数!J71*入力!$N$33</f>
        <v>0</v>
      </c>
      <c r="AF76" s="34">
        <f>N76*その他係数!I71*入力!$N$33</f>
        <v>0</v>
      </c>
      <c r="AG76" s="34">
        <f>N76*その他係数!J71*入力!$N$33</f>
        <v>0</v>
      </c>
      <c r="AH76" s="34">
        <f>Z76*その他係数!I71*入力!$N$33</f>
        <v>0</v>
      </c>
      <c r="AI76" s="34">
        <f>Z76*その他係数!J71*入力!$N$33</f>
        <v>0</v>
      </c>
      <c r="AJ76" s="34">
        <f t="shared" si="15"/>
        <v>0</v>
      </c>
      <c r="AK76" s="34">
        <f t="shared" si="16"/>
        <v>0</v>
      </c>
    </row>
    <row r="77" spans="2:37" ht="12" customHeight="1" x14ac:dyDescent="0.2">
      <c r="B77" s="237" t="s">
        <v>123</v>
      </c>
      <c r="C77" s="240" t="s">
        <v>39</v>
      </c>
      <c r="D77" s="31">
        <f>入力!I77</f>
        <v>0</v>
      </c>
      <c r="E77" s="88">
        <f>IF(自給率!G75="",自給率!E75,自給率!G75)</f>
        <v>0.93078587650512068</v>
      </c>
      <c r="F77" s="34">
        <f t="shared" si="14"/>
        <v>0</v>
      </c>
      <c r="G77" s="34">
        <f>F77*その他係数!F72</f>
        <v>0</v>
      </c>
      <c r="H77" s="34">
        <f>F77*その他係数!G72</f>
        <v>0</v>
      </c>
      <c r="I77" s="34">
        <v>0</v>
      </c>
      <c r="K77" s="91">
        <f>自給率!E75</f>
        <v>0.93078587650512068</v>
      </c>
      <c r="L77" s="34">
        <f t="shared" si="11"/>
        <v>0</v>
      </c>
      <c r="N77" s="34">
        <v>0</v>
      </c>
      <c r="O77" s="34">
        <f>N77*その他係数!F72</f>
        <v>0</v>
      </c>
      <c r="P77" s="34">
        <f>N77*その他係数!G72</f>
        <v>0</v>
      </c>
      <c r="Q77" s="32"/>
      <c r="R77" s="34">
        <f t="shared" si="12"/>
        <v>0</v>
      </c>
      <c r="S77" s="35">
        <f t="shared" si="13"/>
        <v>0</v>
      </c>
      <c r="T77" s="32"/>
      <c r="U77" s="34">
        <f t="shared" si="3"/>
        <v>0</v>
      </c>
      <c r="V77" s="34">
        <f>$U$117*その他係数!H72</f>
        <v>0</v>
      </c>
      <c r="W77" s="91">
        <f>自給率!E75</f>
        <v>0.93078587650512068</v>
      </c>
      <c r="Y77" s="34">
        <f t="shared" si="4"/>
        <v>0</v>
      </c>
      <c r="Z77" s="34">
        <v>0</v>
      </c>
      <c r="AA77" s="34">
        <f>Z77*その他係数!F72</f>
        <v>0</v>
      </c>
      <c r="AB77" s="34">
        <f>Z77*その他係数!G72</f>
        <v>0</v>
      </c>
      <c r="AC77" s="32"/>
      <c r="AD77" s="34">
        <f>F77*その他係数!I72*入力!$N$33</f>
        <v>0</v>
      </c>
      <c r="AE77" s="34">
        <f>F77*その他係数!J72*入力!$N$33</f>
        <v>0</v>
      </c>
      <c r="AF77" s="34">
        <f>N77*その他係数!I72*入力!$N$33</f>
        <v>0</v>
      </c>
      <c r="AG77" s="34">
        <f>N77*その他係数!J72*入力!$N$33</f>
        <v>0</v>
      </c>
      <c r="AH77" s="34">
        <f>Z77*その他係数!I72*入力!$N$33</f>
        <v>0</v>
      </c>
      <c r="AI77" s="34">
        <f>Z77*その他係数!J72*入力!$N$33</f>
        <v>0</v>
      </c>
      <c r="AJ77" s="34">
        <f t="shared" si="15"/>
        <v>0</v>
      </c>
      <c r="AK77" s="34">
        <f t="shared" si="16"/>
        <v>0</v>
      </c>
    </row>
    <row r="78" spans="2:37" ht="12" customHeight="1" x14ac:dyDescent="0.2">
      <c r="B78" s="237" t="s">
        <v>124</v>
      </c>
      <c r="C78" s="240" t="s">
        <v>401</v>
      </c>
      <c r="D78" s="31">
        <f>入力!I78</f>
        <v>0</v>
      </c>
      <c r="E78" s="88">
        <f>IF(自給率!G76="",自給率!E76,自給率!G76)</f>
        <v>0.643846172221336</v>
      </c>
      <c r="F78" s="34">
        <f t="shared" si="14"/>
        <v>0</v>
      </c>
      <c r="G78" s="34">
        <f>F78*その他係数!F73</f>
        <v>0</v>
      </c>
      <c r="H78" s="34">
        <f>F78*その他係数!G73</f>
        <v>0</v>
      </c>
      <c r="I78" s="34">
        <v>0</v>
      </c>
      <c r="K78" s="91">
        <f>自給率!E76</f>
        <v>0.643846172221336</v>
      </c>
      <c r="L78" s="34">
        <f t="shared" si="11"/>
        <v>0</v>
      </c>
      <c r="N78" s="34">
        <v>0</v>
      </c>
      <c r="O78" s="34">
        <f>N78*その他係数!F73</f>
        <v>0</v>
      </c>
      <c r="P78" s="34">
        <f>N78*その他係数!G73</f>
        <v>0</v>
      </c>
      <c r="Q78" s="32"/>
      <c r="R78" s="34">
        <f t="shared" si="12"/>
        <v>0</v>
      </c>
      <c r="S78" s="35">
        <f t="shared" si="13"/>
        <v>0</v>
      </c>
      <c r="T78" s="32"/>
      <c r="U78" s="34">
        <f t="shared" si="3"/>
        <v>0</v>
      </c>
      <c r="V78" s="34">
        <f>$U$117*その他係数!H73</f>
        <v>0</v>
      </c>
      <c r="W78" s="91">
        <f>自給率!E76</f>
        <v>0.643846172221336</v>
      </c>
      <c r="Y78" s="34">
        <f t="shared" si="4"/>
        <v>0</v>
      </c>
      <c r="Z78" s="34">
        <v>0</v>
      </c>
      <c r="AA78" s="34">
        <f>Z78*その他係数!F73</f>
        <v>0</v>
      </c>
      <c r="AB78" s="34">
        <f>Z78*その他係数!G73</f>
        <v>0</v>
      </c>
      <c r="AC78" s="32"/>
      <c r="AD78" s="34">
        <f>F78*その他係数!I73*入力!$N$33</f>
        <v>0</v>
      </c>
      <c r="AE78" s="34">
        <f>F78*その他係数!J73*入力!$N$33</f>
        <v>0</v>
      </c>
      <c r="AF78" s="34">
        <f>N78*その他係数!I73*入力!$N$33</f>
        <v>0</v>
      </c>
      <c r="AG78" s="34">
        <f>N78*その他係数!J73*入力!$N$33</f>
        <v>0</v>
      </c>
      <c r="AH78" s="34">
        <f>Z78*その他係数!I73*入力!$N$33</f>
        <v>0</v>
      </c>
      <c r="AI78" s="34">
        <f>Z78*その他係数!J73*入力!$N$33</f>
        <v>0</v>
      </c>
      <c r="AJ78" s="34">
        <f t="shared" si="15"/>
        <v>0</v>
      </c>
      <c r="AK78" s="34">
        <f t="shared" si="16"/>
        <v>0</v>
      </c>
    </row>
    <row r="79" spans="2:37" ht="12" customHeight="1" x14ac:dyDescent="0.2">
      <c r="B79" s="237" t="s">
        <v>474</v>
      </c>
      <c r="C79" s="240" t="s">
        <v>405</v>
      </c>
      <c r="D79" s="31">
        <f>入力!I79</f>
        <v>0</v>
      </c>
      <c r="E79" s="88">
        <f>IF(自給率!G77="",自給率!E77,自給率!G77)</f>
        <v>0.87689045744114369</v>
      </c>
      <c r="F79" s="34">
        <f t="shared" si="14"/>
        <v>0</v>
      </c>
      <c r="G79" s="34">
        <f>F79*その他係数!F74</f>
        <v>0</v>
      </c>
      <c r="H79" s="34">
        <f>F79*その他係数!G74</f>
        <v>0</v>
      </c>
      <c r="I79" s="34">
        <v>0</v>
      </c>
      <c r="K79" s="91">
        <f>自給率!E77</f>
        <v>0.87689045744114369</v>
      </c>
      <c r="L79" s="34">
        <f t="shared" si="11"/>
        <v>0</v>
      </c>
      <c r="N79" s="34">
        <v>0</v>
      </c>
      <c r="O79" s="34">
        <f>N79*その他係数!F74</f>
        <v>0</v>
      </c>
      <c r="P79" s="34">
        <f>N79*その他係数!G74</f>
        <v>0</v>
      </c>
      <c r="Q79" s="32"/>
      <c r="R79" s="34">
        <f t="shared" si="12"/>
        <v>0</v>
      </c>
      <c r="S79" s="35">
        <f t="shared" si="13"/>
        <v>0</v>
      </c>
      <c r="T79" s="32"/>
      <c r="U79" s="34">
        <f t="shared" si="3"/>
        <v>0</v>
      </c>
      <c r="V79" s="34">
        <f>$U$117*その他係数!H74</f>
        <v>0</v>
      </c>
      <c r="W79" s="91">
        <f>自給率!E77</f>
        <v>0.87689045744114369</v>
      </c>
      <c r="Y79" s="34">
        <f t="shared" si="4"/>
        <v>0</v>
      </c>
      <c r="Z79" s="34">
        <v>0</v>
      </c>
      <c r="AA79" s="34">
        <f>Z79*その他係数!F74</f>
        <v>0</v>
      </c>
      <c r="AB79" s="34">
        <f>Z79*その他係数!G74</f>
        <v>0</v>
      </c>
      <c r="AC79" s="32"/>
      <c r="AD79" s="34">
        <f>F79*その他係数!I74*入力!$N$33</f>
        <v>0</v>
      </c>
      <c r="AE79" s="34">
        <f>F79*その他係数!J74*入力!$N$33</f>
        <v>0</v>
      </c>
      <c r="AF79" s="34">
        <f>N79*その他係数!I74*入力!$N$33</f>
        <v>0</v>
      </c>
      <c r="AG79" s="34">
        <f>N79*その他係数!J74*入力!$N$33</f>
        <v>0</v>
      </c>
      <c r="AH79" s="34">
        <f>Z79*その他係数!I74*入力!$N$33</f>
        <v>0</v>
      </c>
      <c r="AI79" s="34">
        <f>Z79*その他係数!J74*入力!$N$33</f>
        <v>0</v>
      </c>
      <c r="AJ79" s="34">
        <f t="shared" si="15"/>
        <v>0</v>
      </c>
      <c r="AK79" s="34">
        <f t="shared" si="16"/>
        <v>0</v>
      </c>
    </row>
    <row r="80" spans="2:37" ht="12" customHeight="1" x14ac:dyDescent="0.2">
      <c r="B80" s="237" t="s">
        <v>475</v>
      </c>
      <c r="C80" s="240" t="s">
        <v>407</v>
      </c>
      <c r="D80" s="31">
        <f>入力!I80</f>
        <v>0</v>
      </c>
      <c r="E80" s="88">
        <f>IF(自給率!G78="",自給率!E78,自給率!G78)</f>
        <v>0.95335020839768458</v>
      </c>
      <c r="F80" s="34">
        <f t="shared" si="14"/>
        <v>0</v>
      </c>
      <c r="G80" s="34">
        <f>F80*その他係数!F75</f>
        <v>0</v>
      </c>
      <c r="H80" s="34">
        <f>F80*その他係数!G75</f>
        <v>0</v>
      </c>
      <c r="I80" s="34">
        <v>0</v>
      </c>
      <c r="K80" s="91">
        <f>自給率!E78</f>
        <v>0.95335020839768458</v>
      </c>
      <c r="L80" s="34">
        <f t="shared" si="11"/>
        <v>0</v>
      </c>
      <c r="N80" s="34">
        <v>0</v>
      </c>
      <c r="O80" s="34">
        <f>N80*その他係数!F75</f>
        <v>0</v>
      </c>
      <c r="P80" s="34">
        <f>N80*その他係数!G75</f>
        <v>0</v>
      </c>
      <c r="Q80" s="32"/>
      <c r="R80" s="34">
        <f t="shared" si="12"/>
        <v>0</v>
      </c>
      <c r="S80" s="35">
        <f t="shared" si="13"/>
        <v>0</v>
      </c>
      <c r="T80" s="32"/>
      <c r="U80" s="34">
        <f t="shared" si="3"/>
        <v>0</v>
      </c>
      <c r="V80" s="34">
        <f>$U$117*その他係数!H75</f>
        <v>0</v>
      </c>
      <c r="W80" s="91">
        <f>自給率!E78</f>
        <v>0.95335020839768458</v>
      </c>
      <c r="Y80" s="34">
        <f t="shared" si="4"/>
        <v>0</v>
      </c>
      <c r="Z80" s="34">
        <v>0</v>
      </c>
      <c r="AA80" s="34">
        <f>Z80*その他係数!F75</f>
        <v>0</v>
      </c>
      <c r="AB80" s="34">
        <f>Z80*その他係数!G75</f>
        <v>0</v>
      </c>
      <c r="AC80" s="32"/>
      <c r="AD80" s="34">
        <f>F80*その他係数!I75*入力!$N$33</f>
        <v>0</v>
      </c>
      <c r="AE80" s="34">
        <f>F80*その他係数!J75*入力!$N$33</f>
        <v>0</v>
      </c>
      <c r="AF80" s="34">
        <f>N80*その他係数!I75*入力!$N$33</f>
        <v>0</v>
      </c>
      <c r="AG80" s="34">
        <f>N80*その他係数!J75*入力!$N$33</f>
        <v>0</v>
      </c>
      <c r="AH80" s="34">
        <f>Z80*その他係数!I75*入力!$N$33</f>
        <v>0</v>
      </c>
      <c r="AI80" s="34">
        <f>Z80*その他係数!J75*入力!$N$33</f>
        <v>0</v>
      </c>
      <c r="AJ80" s="34">
        <f t="shared" si="15"/>
        <v>0</v>
      </c>
      <c r="AK80" s="34">
        <f t="shared" si="16"/>
        <v>0</v>
      </c>
    </row>
    <row r="81" spans="2:37" ht="12" customHeight="1" x14ac:dyDescent="0.2">
      <c r="B81" s="237" t="s">
        <v>476</v>
      </c>
      <c r="C81" s="240" t="s">
        <v>409</v>
      </c>
      <c r="D81" s="31">
        <f>入力!I81</f>
        <v>0</v>
      </c>
      <c r="E81" s="88">
        <f>IF(自給率!G79="",自給率!E79,自給率!G79)</f>
        <v>0.99985836320984378</v>
      </c>
      <c r="F81" s="34">
        <f t="shared" si="14"/>
        <v>0</v>
      </c>
      <c r="G81" s="34">
        <f>F81*その他係数!F76</f>
        <v>0</v>
      </c>
      <c r="H81" s="34">
        <f>F81*その他係数!G76</f>
        <v>0</v>
      </c>
      <c r="I81" s="34">
        <v>0</v>
      </c>
      <c r="K81" s="91">
        <f>自給率!E79</f>
        <v>0.99985836320984378</v>
      </c>
      <c r="L81" s="34">
        <f t="shared" si="11"/>
        <v>0</v>
      </c>
      <c r="N81" s="34">
        <v>0</v>
      </c>
      <c r="O81" s="34">
        <f>N81*その他係数!F76</f>
        <v>0</v>
      </c>
      <c r="P81" s="34">
        <f>N81*その他係数!G76</f>
        <v>0</v>
      </c>
      <c r="Q81" s="32"/>
      <c r="R81" s="34">
        <f t="shared" si="12"/>
        <v>0</v>
      </c>
      <c r="S81" s="35">
        <f t="shared" si="13"/>
        <v>0</v>
      </c>
      <c r="T81" s="32"/>
      <c r="U81" s="34">
        <f t="shared" si="3"/>
        <v>0</v>
      </c>
      <c r="V81" s="34">
        <f>$U$117*その他係数!H76</f>
        <v>0</v>
      </c>
      <c r="W81" s="91">
        <f>自給率!E79</f>
        <v>0.99985836320984378</v>
      </c>
      <c r="Y81" s="34">
        <f t="shared" si="4"/>
        <v>0</v>
      </c>
      <c r="Z81" s="34">
        <v>0</v>
      </c>
      <c r="AA81" s="34">
        <f>Z81*その他係数!F76</f>
        <v>0</v>
      </c>
      <c r="AB81" s="34">
        <f>Z81*その他係数!G76</f>
        <v>0</v>
      </c>
      <c r="AC81" s="32"/>
      <c r="AD81" s="34">
        <f>F81*その他係数!I76*入力!$N$33</f>
        <v>0</v>
      </c>
      <c r="AE81" s="34">
        <f>F81*その他係数!J76*入力!$N$33</f>
        <v>0</v>
      </c>
      <c r="AF81" s="34">
        <f>N81*その他係数!I76*入力!$N$33</f>
        <v>0</v>
      </c>
      <c r="AG81" s="34">
        <f>N81*その他係数!J76*入力!$N$33</f>
        <v>0</v>
      </c>
      <c r="AH81" s="34">
        <f>Z81*その他係数!I76*入力!$N$33</f>
        <v>0</v>
      </c>
      <c r="AI81" s="34">
        <f>Z81*その他係数!J76*入力!$N$33</f>
        <v>0</v>
      </c>
      <c r="AJ81" s="34">
        <f t="shared" si="15"/>
        <v>0</v>
      </c>
      <c r="AK81" s="34">
        <f t="shared" si="16"/>
        <v>0</v>
      </c>
    </row>
    <row r="82" spans="2:37" ht="12" customHeight="1" x14ac:dyDescent="0.2">
      <c r="B82" s="237" t="s">
        <v>477</v>
      </c>
      <c r="C82" s="240" t="s">
        <v>641</v>
      </c>
      <c r="D82" s="31">
        <f>入力!I82</f>
        <v>0</v>
      </c>
      <c r="E82" s="88">
        <f>IF(自給率!G80="",自給率!E80,自給率!G80)</f>
        <v>1</v>
      </c>
      <c r="F82" s="34">
        <f t="shared" si="14"/>
        <v>0</v>
      </c>
      <c r="G82" s="34">
        <f>F82*その他係数!F77</f>
        <v>0</v>
      </c>
      <c r="H82" s="34">
        <f>F82*その他係数!G77</f>
        <v>0</v>
      </c>
      <c r="I82" s="34">
        <v>0</v>
      </c>
      <c r="K82" s="91">
        <f>自給率!E80</f>
        <v>1</v>
      </c>
      <c r="L82" s="34">
        <f t="shared" si="11"/>
        <v>0</v>
      </c>
      <c r="N82" s="34">
        <v>0</v>
      </c>
      <c r="O82" s="34">
        <f>N82*その他係数!F77</f>
        <v>0</v>
      </c>
      <c r="P82" s="34">
        <f>N82*その他係数!G77</f>
        <v>0</v>
      </c>
      <c r="Q82" s="32"/>
      <c r="R82" s="34">
        <f t="shared" si="12"/>
        <v>0</v>
      </c>
      <c r="S82" s="35">
        <f t="shared" si="13"/>
        <v>0</v>
      </c>
      <c r="T82" s="32"/>
      <c r="U82" s="34">
        <f t="shared" si="3"/>
        <v>0</v>
      </c>
      <c r="V82" s="34">
        <f>$U$117*その他係数!H77</f>
        <v>0</v>
      </c>
      <c r="W82" s="91">
        <f>自給率!E80</f>
        <v>1</v>
      </c>
      <c r="Y82" s="34">
        <f t="shared" si="4"/>
        <v>0</v>
      </c>
      <c r="Z82" s="34">
        <v>0</v>
      </c>
      <c r="AA82" s="34">
        <f>Z82*その他係数!F77</f>
        <v>0</v>
      </c>
      <c r="AB82" s="34">
        <f>Z82*その他係数!G77</f>
        <v>0</v>
      </c>
      <c r="AC82" s="32"/>
      <c r="AD82" s="34">
        <f>F82*その他係数!I77*入力!$N$33</f>
        <v>0</v>
      </c>
      <c r="AE82" s="34">
        <f>F82*その他係数!J77*入力!$N$33</f>
        <v>0</v>
      </c>
      <c r="AF82" s="34">
        <f>N82*その他係数!I77*入力!$N$33</f>
        <v>0</v>
      </c>
      <c r="AG82" s="34">
        <f>N82*その他係数!J77*入力!$N$33</f>
        <v>0</v>
      </c>
      <c r="AH82" s="34">
        <f>Z82*その他係数!I77*入力!$N$33</f>
        <v>0</v>
      </c>
      <c r="AI82" s="34">
        <f>Z82*その他係数!J77*入力!$N$33</f>
        <v>0</v>
      </c>
      <c r="AJ82" s="34">
        <f t="shared" si="15"/>
        <v>0</v>
      </c>
      <c r="AK82" s="34">
        <f t="shared" si="16"/>
        <v>0</v>
      </c>
    </row>
    <row r="83" spans="2:37" ht="12" customHeight="1" x14ac:dyDescent="0.2">
      <c r="B83" s="237" t="s">
        <v>478</v>
      </c>
      <c r="C83" s="240" t="s">
        <v>413</v>
      </c>
      <c r="D83" s="31">
        <f>入力!I83</f>
        <v>0</v>
      </c>
      <c r="E83" s="88">
        <f>IF(自給率!G81="",自給率!E81,自給率!G81)</f>
        <v>0.55246785566155121</v>
      </c>
      <c r="F83" s="34">
        <f t="shared" si="14"/>
        <v>0</v>
      </c>
      <c r="G83" s="34">
        <f>F83*その他係数!F78</f>
        <v>0</v>
      </c>
      <c r="H83" s="34">
        <f>F83*その他係数!G78</f>
        <v>0</v>
      </c>
      <c r="I83" s="34">
        <v>0</v>
      </c>
      <c r="K83" s="91">
        <f>自給率!E81</f>
        <v>0.55246785566155121</v>
      </c>
      <c r="L83" s="34">
        <f t="shared" si="11"/>
        <v>0</v>
      </c>
      <c r="N83" s="34">
        <v>0</v>
      </c>
      <c r="O83" s="34">
        <f>N83*その他係数!F78</f>
        <v>0</v>
      </c>
      <c r="P83" s="34">
        <f>N83*その他係数!G78</f>
        <v>0</v>
      </c>
      <c r="Q83" s="32"/>
      <c r="R83" s="34">
        <f t="shared" si="12"/>
        <v>0</v>
      </c>
      <c r="S83" s="35">
        <f t="shared" si="13"/>
        <v>0</v>
      </c>
      <c r="T83" s="32"/>
      <c r="U83" s="34">
        <f t="shared" si="3"/>
        <v>0</v>
      </c>
      <c r="V83" s="34">
        <f>$U$117*その他係数!H78</f>
        <v>0</v>
      </c>
      <c r="W83" s="91">
        <f>自給率!E81</f>
        <v>0.55246785566155121</v>
      </c>
      <c r="Y83" s="34">
        <f t="shared" si="4"/>
        <v>0</v>
      </c>
      <c r="Z83" s="34">
        <v>0</v>
      </c>
      <c r="AA83" s="34">
        <f>Z83*その他係数!F78</f>
        <v>0</v>
      </c>
      <c r="AB83" s="34">
        <f>Z83*その他係数!G78</f>
        <v>0</v>
      </c>
      <c r="AC83" s="32"/>
      <c r="AD83" s="34">
        <f>F83*その他係数!I78*入力!$N$33</f>
        <v>0</v>
      </c>
      <c r="AE83" s="34">
        <f>F83*その他係数!J78*入力!$N$33</f>
        <v>0</v>
      </c>
      <c r="AF83" s="34">
        <f>N83*その他係数!I78*入力!$N$33</f>
        <v>0</v>
      </c>
      <c r="AG83" s="34">
        <f>N83*その他係数!J78*入力!$N$33</f>
        <v>0</v>
      </c>
      <c r="AH83" s="34">
        <f>Z83*その他係数!I78*入力!$N$33</f>
        <v>0</v>
      </c>
      <c r="AI83" s="34">
        <f>Z83*その他係数!J78*入力!$N$33</f>
        <v>0</v>
      </c>
      <c r="AJ83" s="34">
        <f t="shared" si="15"/>
        <v>0</v>
      </c>
      <c r="AK83" s="34">
        <f t="shared" si="16"/>
        <v>0</v>
      </c>
    </row>
    <row r="84" spans="2:37" ht="12" customHeight="1" x14ac:dyDescent="0.2">
      <c r="B84" s="237" t="s">
        <v>479</v>
      </c>
      <c r="C84" s="240" t="s">
        <v>952</v>
      </c>
      <c r="D84" s="31">
        <f>入力!I84</f>
        <v>0</v>
      </c>
      <c r="E84" s="88">
        <f>IF(自給率!G82="",自給率!E82,自給率!G82)</f>
        <v>0.72379296533644044</v>
      </c>
      <c r="F84" s="34">
        <f t="shared" si="14"/>
        <v>0</v>
      </c>
      <c r="G84" s="34">
        <f>F84*その他係数!F79</f>
        <v>0</v>
      </c>
      <c r="H84" s="34">
        <f>F84*その他係数!G79</f>
        <v>0</v>
      </c>
      <c r="I84" s="34">
        <v>0</v>
      </c>
      <c r="K84" s="91">
        <f>自給率!E82</f>
        <v>0.72379296533644044</v>
      </c>
      <c r="L84" s="34">
        <f t="shared" si="11"/>
        <v>0</v>
      </c>
      <c r="N84" s="34">
        <v>0</v>
      </c>
      <c r="O84" s="34">
        <f>N84*その他係数!F79</f>
        <v>0</v>
      </c>
      <c r="P84" s="34">
        <f>N84*その他係数!G79</f>
        <v>0</v>
      </c>
      <c r="Q84" s="32"/>
      <c r="R84" s="34">
        <f t="shared" si="12"/>
        <v>0</v>
      </c>
      <c r="S84" s="35">
        <f t="shared" si="13"/>
        <v>0</v>
      </c>
      <c r="T84" s="32"/>
      <c r="U84" s="34">
        <f t="shared" si="3"/>
        <v>0</v>
      </c>
      <c r="V84" s="34">
        <f>$U$117*その他係数!H79</f>
        <v>0</v>
      </c>
      <c r="W84" s="91">
        <f>自給率!E82</f>
        <v>0.72379296533644044</v>
      </c>
      <c r="Y84" s="34">
        <f t="shared" si="4"/>
        <v>0</v>
      </c>
      <c r="Z84" s="34">
        <v>0</v>
      </c>
      <c r="AA84" s="34">
        <f>Z84*その他係数!F79</f>
        <v>0</v>
      </c>
      <c r="AB84" s="34">
        <f>Z84*その他係数!G79</f>
        <v>0</v>
      </c>
      <c r="AC84" s="32"/>
      <c r="AD84" s="34">
        <f>F84*その他係数!I79*入力!$N$33</f>
        <v>0</v>
      </c>
      <c r="AE84" s="34">
        <f>F84*その他係数!J79*入力!$N$33</f>
        <v>0</v>
      </c>
      <c r="AF84" s="34">
        <f>N84*その他係数!I79*入力!$N$33</f>
        <v>0</v>
      </c>
      <c r="AG84" s="34">
        <f>N84*その他係数!J79*入力!$N$33</f>
        <v>0</v>
      </c>
      <c r="AH84" s="34">
        <f>Z84*その他係数!I79*入力!$N$33</f>
        <v>0</v>
      </c>
      <c r="AI84" s="34">
        <f>Z84*その他係数!J79*入力!$N$33</f>
        <v>0</v>
      </c>
      <c r="AJ84" s="34">
        <f t="shared" si="15"/>
        <v>0</v>
      </c>
      <c r="AK84" s="34">
        <f t="shared" si="16"/>
        <v>0</v>
      </c>
    </row>
    <row r="85" spans="2:37" ht="12" customHeight="1" x14ac:dyDescent="0.2">
      <c r="B85" s="237" t="s">
        <v>480</v>
      </c>
      <c r="C85" s="240" t="s">
        <v>516</v>
      </c>
      <c r="D85" s="31">
        <f>入力!I85</f>
        <v>0</v>
      </c>
      <c r="E85" s="88">
        <f>IF(自給率!G83="",自給率!E83,自給率!G83)</f>
        <v>1</v>
      </c>
      <c r="F85" s="34">
        <f t="shared" si="14"/>
        <v>0</v>
      </c>
      <c r="G85" s="34">
        <f>F85*その他係数!F80</f>
        <v>0</v>
      </c>
      <c r="H85" s="34">
        <f>F85*その他係数!G80</f>
        <v>0</v>
      </c>
      <c r="I85" s="34">
        <v>0</v>
      </c>
      <c r="K85" s="91">
        <f>自給率!E83</f>
        <v>1</v>
      </c>
      <c r="L85" s="34">
        <f t="shared" si="11"/>
        <v>0</v>
      </c>
      <c r="N85" s="34">
        <v>0</v>
      </c>
      <c r="O85" s="34">
        <f>N85*その他係数!F80</f>
        <v>0</v>
      </c>
      <c r="P85" s="34">
        <f>N85*その他係数!G80</f>
        <v>0</v>
      </c>
      <c r="Q85" s="32"/>
      <c r="R85" s="34">
        <f t="shared" si="12"/>
        <v>0</v>
      </c>
      <c r="S85" s="35">
        <f t="shared" si="13"/>
        <v>0</v>
      </c>
      <c r="T85" s="32"/>
      <c r="U85" s="34">
        <f t="shared" si="3"/>
        <v>0</v>
      </c>
      <c r="V85" s="34">
        <f>$U$117*その他係数!H80</f>
        <v>0</v>
      </c>
      <c r="W85" s="91">
        <f>自給率!E83</f>
        <v>1</v>
      </c>
      <c r="Y85" s="34">
        <f t="shared" si="4"/>
        <v>0</v>
      </c>
      <c r="Z85" s="34">
        <v>0</v>
      </c>
      <c r="AA85" s="34">
        <f>Z85*その他係数!F80</f>
        <v>0</v>
      </c>
      <c r="AB85" s="34">
        <f>Z85*その他係数!G80</f>
        <v>0</v>
      </c>
      <c r="AC85" s="32"/>
      <c r="AD85" s="34">
        <f>F85*その他係数!I80*入力!$N$33</f>
        <v>0</v>
      </c>
      <c r="AE85" s="34">
        <f>F85*その他係数!J80*入力!$N$33</f>
        <v>0</v>
      </c>
      <c r="AF85" s="34">
        <f>N85*その他係数!I80*入力!$N$33</f>
        <v>0</v>
      </c>
      <c r="AG85" s="34">
        <f>N85*その他係数!J80*入力!$N$33</f>
        <v>0</v>
      </c>
      <c r="AH85" s="34">
        <f>Z85*その他係数!I80*入力!$N$33</f>
        <v>0</v>
      </c>
      <c r="AI85" s="34">
        <f>Z85*その他係数!J80*入力!$N$33</f>
        <v>0</v>
      </c>
      <c r="AJ85" s="34">
        <f t="shared" si="15"/>
        <v>0</v>
      </c>
      <c r="AK85" s="34">
        <f t="shared" si="16"/>
        <v>0</v>
      </c>
    </row>
    <row r="86" spans="2:37" ht="12" customHeight="1" x14ac:dyDescent="0.2">
      <c r="B86" s="237" t="s">
        <v>481</v>
      </c>
      <c r="C86" s="240" t="s">
        <v>417</v>
      </c>
      <c r="D86" s="31">
        <f>入力!I86</f>
        <v>0</v>
      </c>
      <c r="E86" s="88">
        <f>IF(自給率!G84="",自給率!E84,自給率!G84)</f>
        <v>2.2646590769983543E-3</v>
      </c>
      <c r="F86" s="34">
        <f t="shared" si="14"/>
        <v>0</v>
      </c>
      <c r="G86" s="34">
        <f>F86*その他係数!F81</f>
        <v>0</v>
      </c>
      <c r="H86" s="34">
        <f>F86*その他係数!G81</f>
        <v>0</v>
      </c>
      <c r="I86" s="34">
        <v>0</v>
      </c>
      <c r="K86" s="91">
        <f>自給率!E84</f>
        <v>2.2646590769983543E-3</v>
      </c>
      <c r="L86" s="34">
        <f t="shared" si="11"/>
        <v>0</v>
      </c>
      <c r="N86" s="34">
        <v>0</v>
      </c>
      <c r="O86" s="34">
        <f>N86*その他係数!F81</f>
        <v>0</v>
      </c>
      <c r="P86" s="34">
        <f>N86*その他係数!G81</f>
        <v>0</v>
      </c>
      <c r="Q86" s="32"/>
      <c r="R86" s="34">
        <f t="shared" si="12"/>
        <v>0</v>
      </c>
      <c r="S86" s="35">
        <f t="shared" si="13"/>
        <v>0</v>
      </c>
      <c r="T86" s="32"/>
      <c r="U86" s="34">
        <f t="shared" si="3"/>
        <v>0</v>
      </c>
      <c r="V86" s="34">
        <f>$U$117*その他係数!H81</f>
        <v>0</v>
      </c>
      <c r="W86" s="91">
        <f>自給率!E84</f>
        <v>2.2646590769983543E-3</v>
      </c>
      <c r="Y86" s="34">
        <f t="shared" si="4"/>
        <v>0</v>
      </c>
      <c r="Z86" s="34">
        <v>0</v>
      </c>
      <c r="AA86" s="34">
        <f>Z86*その他係数!F81</f>
        <v>0</v>
      </c>
      <c r="AB86" s="34">
        <f>Z86*その他係数!G81</f>
        <v>0</v>
      </c>
      <c r="AC86" s="32"/>
      <c r="AD86" s="34">
        <f>F86*その他係数!I81*入力!$N$33</f>
        <v>0</v>
      </c>
      <c r="AE86" s="34">
        <f>F86*その他係数!J81*入力!$N$33</f>
        <v>0</v>
      </c>
      <c r="AF86" s="34">
        <f>N86*その他係数!I81*入力!$N$33</f>
        <v>0</v>
      </c>
      <c r="AG86" s="34">
        <f>N86*その他係数!J81*入力!$N$33</f>
        <v>0</v>
      </c>
      <c r="AH86" s="34">
        <f>Z86*その他係数!I81*入力!$N$33</f>
        <v>0</v>
      </c>
      <c r="AI86" s="34">
        <f>Z86*その他係数!J81*入力!$N$33</f>
        <v>0</v>
      </c>
      <c r="AJ86" s="34">
        <f t="shared" si="15"/>
        <v>0</v>
      </c>
      <c r="AK86" s="34">
        <f t="shared" si="16"/>
        <v>0</v>
      </c>
    </row>
    <row r="87" spans="2:37" ht="12" customHeight="1" x14ac:dyDescent="0.2">
      <c r="B87" s="237" t="s">
        <v>482</v>
      </c>
      <c r="C87" s="240" t="s">
        <v>420</v>
      </c>
      <c r="D87" s="31">
        <f>入力!I87</f>
        <v>0</v>
      </c>
      <c r="E87" s="88">
        <f>IF(自給率!G85="",自給率!E85,自給率!G85)</f>
        <v>2.4675894031439882E-2</v>
      </c>
      <c r="F87" s="34">
        <f t="shared" si="14"/>
        <v>0</v>
      </c>
      <c r="G87" s="34">
        <f>F87*その他係数!F82</f>
        <v>0</v>
      </c>
      <c r="H87" s="34">
        <f>F87*その他係数!G82</f>
        <v>0</v>
      </c>
      <c r="I87" s="34">
        <v>0</v>
      </c>
      <c r="K87" s="91">
        <f>自給率!E85</f>
        <v>2.4675894031439882E-2</v>
      </c>
      <c r="L87" s="34">
        <f t="shared" si="11"/>
        <v>0</v>
      </c>
      <c r="N87" s="34">
        <v>0</v>
      </c>
      <c r="O87" s="34">
        <f>N87*その他係数!F82</f>
        <v>0</v>
      </c>
      <c r="P87" s="34">
        <f>N87*その他係数!G82</f>
        <v>0</v>
      </c>
      <c r="Q87" s="32"/>
      <c r="R87" s="34">
        <f t="shared" si="12"/>
        <v>0</v>
      </c>
      <c r="S87" s="35">
        <f t="shared" si="13"/>
        <v>0</v>
      </c>
      <c r="T87" s="32"/>
      <c r="U87" s="34">
        <f t="shared" si="3"/>
        <v>0</v>
      </c>
      <c r="V87" s="34">
        <f>$U$117*その他係数!H82</f>
        <v>0</v>
      </c>
      <c r="W87" s="91">
        <f>自給率!E85</f>
        <v>2.4675894031439882E-2</v>
      </c>
      <c r="Y87" s="34">
        <f t="shared" si="4"/>
        <v>0</v>
      </c>
      <c r="Z87" s="34">
        <v>0</v>
      </c>
      <c r="AA87" s="34">
        <f>Z87*その他係数!F82</f>
        <v>0</v>
      </c>
      <c r="AB87" s="34">
        <f>Z87*その他係数!G82</f>
        <v>0</v>
      </c>
      <c r="AC87" s="32"/>
      <c r="AD87" s="34">
        <f>F87*その他係数!I82*入力!$N$33</f>
        <v>0</v>
      </c>
      <c r="AE87" s="34">
        <f>F87*その他係数!J82*入力!$N$33</f>
        <v>0</v>
      </c>
      <c r="AF87" s="34">
        <f>N87*その他係数!I82*入力!$N$33</f>
        <v>0</v>
      </c>
      <c r="AG87" s="34">
        <f>N87*その他係数!J82*入力!$N$33</f>
        <v>0</v>
      </c>
      <c r="AH87" s="34">
        <f>Z87*その他係数!I82*入力!$N$33</f>
        <v>0</v>
      </c>
      <c r="AI87" s="34">
        <f>Z87*その他係数!J82*入力!$N$33</f>
        <v>0</v>
      </c>
      <c r="AJ87" s="34">
        <f t="shared" si="15"/>
        <v>0</v>
      </c>
      <c r="AK87" s="34">
        <f t="shared" si="16"/>
        <v>0</v>
      </c>
    </row>
    <row r="88" spans="2:37" ht="12" customHeight="1" x14ac:dyDescent="0.2">
      <c r="B88" s="237" t="s">
        <v>483</v>
      </c>
      <c r="C88" s="240" t="s">
        <v>642</v>
      </c>
      <c r="D88" s="31">
        <f>入力!I88</f>
        <v>0</v>
      </c>
      <c r="E88" s="88">
        <f>IF(自給率!G86="",自給率!E86,自給率!G86)</f>
        <v>0.30318471337579622</v>
      </c>
      <c r="F88" s="34">
        <f t="shared" si="14"/>
        <v>0</v>
      </c>
      <c r="G88" s="34">
        <f>F88*その他係数!F83</f>
        <v>0</v>
      </c>
      <c r="H88" s="34">
        <f>F88*その他係数!G83</f>
        <v>0</v>
      </c>
      <c r="I88" s="34">
        <v>0</v>
      </c>
      <c r="K88" s="91">
        <f>自給率!E86</f>
        <v>0.30318471337579622</v>
      </c>
      <c r="L88" s="34">
        <f t="shared" si="11"/>
        <v>0</v>
      </c>
      <c r="N88" s="34">
        <v>0</v>
      </c>
      <c r="O88" s="34">
        <f>N88*その他係数!F83</f>
        <v>0</v>
      </c>
      <c r="P88" s="34">
        <f>N88*その他係数!G83</f>
        <v>0</v>
      </c>
      <c r="Q88" s="32"/>
      <c r="R88" s="34">
        <f t="shared" si="12"/>
        <v>0</v>
      </c>
      <c r="S88" s="35">
        <f t="shared" si="13"/>
        <v>0</v>
      </c>
      <c r="T88" s="32"/>
      <c r="U88" s="34">
        <f t="shared" si="3"/>
        <v>0</v>
      </c>
      <c r="V88" s="34">
        <f>$U$117*その他係数!H83</f>
        <v>0</v>
      </c>
      <c r="W88" s="91">
        <f>自給率!E86</f>
        <v>0.30318471337579622</v>
      </c>
      <c r="Y88" s="34">
        <f t="shared" si="4"/>
        <v>0</v>
      </c>
      <c r="Z88" s="34">
        <v>0</v>
      </c>
      <c r="AA88" s="34">
        <f>Z88*その他係数!F83</f>
        <v>0</v>
      </c>
      <c r="AB88" s="34">
        <f>Z88*その他係数!G83</f>
        <v>0</v>
      </c>
      <c r="AC88" s="32"/>
      <c r="AD88" s="34">
        <f>F88*その他係数!I83*入力!$N$33</f>
        <v>0</v>
      </c>
      <c r="AE88" s="34">
        <f>F88*その他係数!J83*入力!$N$33</f>
        <v>0</v>
      </c>
      <c r="AF88" s="34">
        <f>N88*その他係数!I83*入力!$N$33</f>
        <v>0</v>
      </c>
      <c r="AG88" s="34">
        <f>N88*その他係数!J83*入力!$N$33</f>
        <v>0</v>
      </c>
      <c r="AH88" s="34">
        <f>Z88*その他係数!I83*入力!$N$33</f>
        <v>0</v>
      </c>
      <c r="AI88" s="34">
        <f>Z88*その他係数!J83*入力!$N$33</f>
        <v>0</v>
      </c>
      <c r="AJ88" s="34">
        <f t="shared" si="15"/>
        <v>0</v>
      </c>
      <c r="AK88" s="34">
        <f t="shared" si="16"/>
        <v>0</v>
      </c>
    </row>
    <row r="89" spans="2:37" ht="12" customHeight="1" x14ac:dyDescent="0.2">
      <c r="B89" s="237" t="s">
        <v>484</v>
      </c>
      <c r="C89" s="240" t="s">
        <v>422</v>
      </c>
      <c r="D89" s="31">
        <f>入力!I89</f>
        <v>0</v>
      </c>
      <c r="E89" s="88">
        <f>IF(自給率!G87="",自給率!E87,自給率!G87)</f>
        <v>0.43888709724706088</v>
      </c>
      <c r="F89" s="34">
        <f t="shared" si="14"/>
        <v>0</v>
      </c>
      <c r="G89" s="34">
        <f>F89*その他係数!F84</f>
        <v>0</v>
      </c>
      <c r="H89" s="34">
        <f>F89*その他係数!G84</f>
        <v>0</v>
      </c>
      <c r="I89" s="34">
        <v>0</v>
      </c>
      <c r="K89" s="91">
        <f>自給率!E87</f>
        <v>0.43888709724706088</v>
      </c>
      <c r="L89" s="34">
        <f t="shared" si="11"/>
        <v>0</v>
      </c>
      <c r="N89" s="34">
        <v>0</v>
      </c>
      <c r="O89" s="34">
        <f>N89*その他係数!F84</f>
        <v>0</v>
      </c>
      <c r="P89" s="34">
        <f>N89*その他係数!G84</f>
        <v>0</v>
      </c>
      <c r="Q89" s="32"/>
      <c r="R89" s="34">
        <f t="shared" si="12"/>
        <v>0</v>
      </c>
      <c r="S89" s="35">
        <f t="shared" si="13"/>
        <v>0</v>
      </c>
      <c r="T89" s="32"/>
      <c r="U89" s="34">
        <f t="shared" si="3"/>
        <v>0</v>
      </c>
      <c r="V89" s="34">
        <f>$U$117*その他係数!H84</f>
        <v>0</v>
      </c>
      <c r="W89" s="91">
        <f>自給率!E87</f>
        <v>0.43888709724706088</v>
      </c>
      <c r="Y89" s="34">
        <f t="shared" si="4"/>
        <v>0</v>
      </c>
      <c r="Z89" s="34">
        <v>0</v>
      </c>
      <c r="AA89" s="34">
        <f>Z89*その他係数!F84</f>
        <v>0</v>
      </c>
      <c r="AB89" s="34">
        <f>Z89*その他係数!G84</f>
        <v>0</v>
      </c>
      <c r="AC89" s="32"/>
      <c r="AD89" s="34">
        <f>F89*その他係数!I84*入力!$N$33</f>
        <v>0</v>
      </c>
      <c r="AE89" s="34">
        <f>F89*その他係数!J84*入力!$N$33</f>
        <v>0</v>
      </c>
      <c r="AF89" s="34">
        <f>N89*その他係数!I84*入力!$N$33</f>
        <v>0</v>
      </c>
      <c r="AG89" s="34">
        <f>N89*その他係数!J84*入力!$N$33</f>
        <v>0</v>
      </c>
      <c r="AH89" s="34">
        <f>Z89*その他係数!I84*入力!$N$33</f>
        <v>0</v>
      </c>
      <c r="AI89" s="34">
        <f>Z89*その他係数!J84*入力!$N$33</f>
        <v>0</v>
      </c>
      <c r="AJ89" s="34">
        <f t="shared" si="15"/>
        <v>0</v>
      </c>
      <c r="AK89" s="34">
        <f t="shared" si="16"/>
        <v>0</v>
      </c>
    </row>
    <row r="90" spans="2:37" ht="12" customHeight="1" x14ac:dyDescent="0.2">
      <c r="B90" s="237" t="s">
        <v>485</v>
      </c>
      <c r="C90" s="240" t="s">
        <v>643</v>
      </c>
      <c r="D90" s="31">
        <f>入力!I90</f>
        <v>0</v>
      </c>
      <c r="E90" s="88">
        <f>IF(自給率!G88="",自給率!E88,自給率!G88)</f>
        <v>0.870814082124032</v>
      </c>
      <c r="F90" s="34">
        <f t="shared" si="14"/>
        <v>0</v>
      </c>
      <c r="G90" s="34">
        <f>F90*その他係数!F85</f>
        <v>0</v>
      </c>
      <c r="H90" s="34">
        <f>F90*その他係数!G85</f>
        <v>0</v>
      </c>
      <c r="I90" s="34">
        <v>0</v>
      </c>
      <c r="K90" s="91">
        <f>自給率!E88</f>
        <v>0.870814082124032</v>
      </c>
      <c r="L90" s="34">
        <f t="shared" si="11"/>
        <v>0</v>
      </c>
      <c r="N90" s="34">
        <v>0</v>
      </c>
      <c r="O90" s="34">
        <f>N90*その他係数!F85</f>
        <v>0</v>
      </c>
      <c r="P90" s="34">
        <f>N90*その他係数!G85</f>
        <v>0</v>
      </c>
      <c r="Q90" s="32"/>
      <c r="R90" s="34">
        <f t="shared" si="12"/>
        <v>0</v>
      </c>
      <c r="S90" s="35">
        <f t="shared" si="13"/>
        <v>0</v>
      </c>
      <c r="T90" s="32"/>
      <c r="U90" s="34">
        <f t="shared" si="3"/>
        <v>0</v>
      </c>
      <c r="V90" s="34">
        <f>$U$117*その他係数!H85</f>
        <v>0</v>
      </c>
      <c r="W90" s="91">
        <f>自給率!E88</f>
        <v>0.870814082124032</v>
      </c>
      <c r="Y90" s="34">
        <f t="shared" si="4"/>
        <v>0</v>
      </c>
      <c r="Z90" s="34">
        <v>0</v>
      </c>
      <c r="AA90" s="34">
        <f>Z90*その他係数!F85</f>
        <v>0</v>
      </c>
      <c r="AB90" s="34">
        <f>Z90*その他係数!G85</f>
        <v>0</v>
      </c>
      <c r="AC90" s="32"/>
      <c r="AD90" s="34">
        <f>F90*その他係数!I85*入力!$N$33</f>
        <v>0</v>
      </c>
      <c r="AE90" s="34">
        <f>F90*その他係数!J85*入力!$N$33</f>
        <v>0</v>
      </c>
      <c r="AF90" s="34">
        <f>N90*その他係数!I85*入力!$N$33</f>
        <v>0</v>
      </c>
      <c r="AG90" s="34">
        <f>N90*その他係数!J85*入力!$N$33</f>
        <v>0</v>
      </c>
      <c r="AH90" s="34">
        <f>Z90*その他係数!I85*入力!$N$33</f>
        <v>0</v>
      </c>
      <c r="AI90" s="34">
        <f>Z90*その他係数!J85*入力!$N$33</f>
        <v>0</v>
      </c>
      <c r="AJ90" s="34">
        <f t="shared" si="15"/>
        <v>0</v>
      </c>
      <c r="AK90" s="34">
        <f t="shared" si="16"/>
        <v>0</v>
      </c>
    </row>
    <row r="91" spans="2:37" ht="12" customHeight="1" x14ac:dyDescent="0.2">
      <c r="B91" s="237" t="s">
        <v>486</v>
      </c>
      <c r="C91" s="240" t="s">
        <v>644</v>
      </c>
      <c r="D91" s="31">
        <f>入力!I91</f>
        <v>0</v>
      </c>
      <c r="E91" s="88">
        <f>IF(自給率!G89="",自給率!E89,自給率!G89)</f>
        <v>0.95809753160746536</v>
      </c>
      <c r="F91" s="34">
        <f t="shared" si="14"/>
        <v>0</v>
      </c>
      <c r="G91" s="34">
        <f>F91*その他係数!F86</f>
        <v>0</v>
      </c>
      <c r="H91" s="34">
        <f>F91*その他係数!G86</f>
        <v>0</v>
      </c>
      <c r="I91" s="34">
        <v>0</v>
      </c>
      <c r="K91" s="91">
        <f>自給率!E89</f>
        <v>0.95809753160746536</v>
      </c>
      <c r="L91" s="34">
        <f t="shared" si="11"/>
        <v>0</v>
      </c>
      <c r="N91" s="34">
        <v>0</v>
      </c>
      <c r="O91" s="34">
        <f>N91*その他係数!F86</f>
        <v>0</v>
      </c>
      <c r="P91" s="34">
        <f>N91*その他係数!G86</f>
        <v>0</v>
      </c>
      <c r="Q91" s="32"/>
      <c r="R91" s="34">
        <f t="shared" si="12"/>
        <v>0</v>
      </c>
      <c r="S91" s="35">
        <f t="shared" si="13"/>
        <v>0</v>
      </c>
      <c r="T91" s="32"/>
      <c r="U91" s="34">
        <f t="shared" si="3"/>
        <v>0</v>
      </c>
      <c r="V91" s="34">
        <f>$U$117*その他係数!H86</f>
        <v>0</v>
      </c>
      <c r="W91" s="91">
        <f>自給率!E89</f>
        <v>0.95809753160746536</v>
      </c>
      <c r="Y91" s="34">
        <f t="shared" si="4"/>
        <v>0</v>
      </c>
      <c r="Z91" s="34">
        <v>0</v>
      </c>
      <c r="AA91" s="34">
        <f>Z91*その他係数!F86</f>
        <v>0</v>
      </c>
      <c r="AB91" s="34">
        <f>Z91*その他係数!G86</f>
        <v>0</v>
      </c>
      <c r="AC91" s="32"/>
      <c r="AD91" s="34">
        <f>F91*その他係数!I86*入力!$N$33</f>
        <v>0</v>
      </c>
      <c r="AE91" s="34">
        <f>F91*その他係数!J86*入力!$N$33</f>
        <v>0</v>
      </c>
      <c r="AF91" s="34">
        <f>N91*その他係数!I86*入力!$N$33</f>
        <v>0</v>
      </c>
      <c r="AG91" s="34">
        <f>N91*その他係数!J86*入力!$N$33</f>
        <v>0</v>
      </c>
      <c r="AH91" s="34">
        <f>Z91*その他係数!I86*入力!$N$33</f>
        <v>0</v>
      </c>
      <c r="AI91" s="34">
        <f>Z91*その他係数!J86*入力!$N$33</f>
        <v>0</v>
      </c>
      <c r="AJ91" s="34">
        <f t="shared" si="15"/>
        <v>0</v>
      </c>
      <c r="AK91" s="34">
        <f t="shared" si="16"/>
        <v>0</v>
      </c>
    </row>
    <row r="92" spans="2:37" ht="12" customHeight="1" x14ac:dyDescent="0.2">
      <c r="B92" s="237" t="s">
        <v>487</v>
      </c>
      <c r="C92" s="240" t="s">
        <v>645</v>
      </c>
      <c r="D92" s="31">
        <f>入力!I92</f>
        <v>0</v>
      </c>
      <c r="E92" s="88">
        <f>IF(自給率!G90="",自給率!E90,自給率!G90)</f>
        <v>0.93456044381265047</v>
      </c>
      <c r="F92" s="34">
        <f t="shared" si="14"/>
        <v>0</v>
      </c>
      <c r="G92" s="34">
        <f>F92*その他係数!F87</f>
        <v>0</v>
      </c>
      <c r="H92" s="34">
        <f>F92*その他係数!G87</f>
        <v>0</v>
      </c>
      <c r="I92" s="34">
        <v>0</v>
      </c>
      <c r="K92" s="91">
        <f>自給率!E90</f>
        <v>0.93456044381265047</v>
      </c>
      <c r="L92" s="34">
        <f t="shared" si="11"/>
        <v>0</v>
      </c>
      <c r="N92" s="34">
        <v>0</v>
      </c>
      <c r="O92" s="34">
        <f>N92*その他係数!F87</f>
        <v>0</v>
      </c>
      <c r="P92" s="34">
        <f>N92*その他係数!G87</f>
        <v>0</v>
      </c>
      <c r="Q92" s="32"/>
      <c r="R92" s="34">
        <f t="shared" si="12"/>
        <v>0</v>
      </c>
      <c r="S92" s="35">
        <f t="shared" si="13"/>
        <v>0</v>
      </c>
      <c r="T92" s="32"/>
      <c r="U92" s="34">
        <f t="shared" si="3"/>
        <v>0</v>
      </c>
      <c r="V92" s="34">
        <f>$U$117*その他係数!H87</f>
        <v>0</v>
      </c>
      <c r="W92" s="91">
        <f>自給率!E90</f>
        <v>0.93456044381265047</v>
      </c>
      <c r="Y92" s="34">
        <f t="shared" si="4"/>
        <v>0</v>
      </c>
      <c r="Z92" s="34">
        <v>0</v>
      </c>
      <c r="AA92" s="34">
        <f>Z92*その他係数!F87</f>
        <v>0</v>
      </c>
      <c r="AB92" s="34">
        <f>Z92*その他係数!G87</f>
        <v>0</v>
      </c>
      <c r="AC92" s="32"/>
      <c r="AD92" s="34">
        <f>F92*その他係数!I87*入力!$N$33</f>
        <v>0</v>
      </c>
      <c r="AE92" s="34">
        <f>F92*その他係数!J87*入力!$N$33</f>
        <v>0</v>
      </c>
      <c r="AF92" s="34">
        <f>N92*その他係数!I87*入力!$N$33</f>
        <v>0</v>
      </c>
      <c r="AG92" s="34">
        <f>N92*その他係数!J87*入力!$N$33</f>
        <v>0</v>
      </c>
      <c r="AH92" s="34">
        <f>Z92*その他係数!I87*入力!$N$33</f>
        <v>0</v>
      </c>
      <c r="AI92" s="34">
        <f>Z92*その他係数!J87*入力!$N$33</f>
        <v>0</v>
      </c>
      <c r="AJ92" s="34">
        <f t="shared" si="15"/>
        <v>0</v>
      </c>
      <c r="AK92" s="34">
        <f t="shared" si="16"/>
        <v>0</v>
      </c>
    </row>
    <row r="93" spans="2:37" ht="12" customHeight="1" x14ac:dyDescent="0.2">
      <c r="B93" s="237" t="s">
        <v>488</v>
      </c>
      <c r="C93" s="240" t="s">
        <v>426</v>
      </c>
      <c r="D93" s="31">
        <f>入力!I93</f>
        <v>0</v>
      </c>
      <c r="E93" s="88">
        <f>IF(自給率!G91="",自給率!E91,自給率!G91)</f>
        <v>1</v>
      </c>
      <c r="F93" s="34">
        <f t="shared" si="14"/>
        <v>0</v>
      </c>
      <c r="G93" s="34">
        <f>F93*その他係数!F88</f>
        <v>0</v>
      </c>
      <c r="H93" s="34">
        <f>F93*その他係数!G88</f>
        <v>0</v>
      </c>
      <c r="I93" s="34">
        <v>0</v>
      </c>
      <c r="K93" s="91">
        <f>自給率!E91</f>
        <v>1</v>
      </c>
      <c r="L93" s="34">
        <f t="shared" si="11"/>
        <v>0</v>
      </c>
      <c r="N93" s="34">
        <v>0</v>
      </c>
      <c r="O93" s="34">
        <f>N93*その他係数!F88</f>
        <v>0</v>
      </c>
      <c r="P93" s="34">
        <f>N93*その他係数!G88</f>
        <v>0</v>
      </c>
      <c r="Q93" s="32"/>
      <c r="R93" s="34">
        <f t="shared" si="12"/>
        <v>0</v>
      </c>
      <c r="S93" s="35">
        <f t="shared" si="13"/>
        <v>0</v>
      </c>
      <c r="T93" s="32"/>
      <c r="U93" s="34">
        <f t="shared" si="3"/>
        <v>0</v>
      </c>
      <c r="V93" s="34">
        <f>$U$117*その他係数!H88</f>
        <v>0</v>
      </c>
      <c r="W93" s="91">
        <f>自給率!E91</f>
        <v>1</v>
      </c>
      <c r="Y93" s="34">
        <f t="shared" si="4"/>
        <v>0</v>
      </c>
      <c r="Z93" s="34">
        <v>0</v>
      </c>
      <c r="AA93" s="34">
        <f>Z93*その他係数!F88</f>
        <v>0</v>
      </c>
      <c r="AB93" s="34">
        <f>Z93*その他係数!G88</f>
        <v>0</v>
      </c>
      <c r="AC93" s="32"/>
      <c r="AD93" s="34">
        <f>F93*その他係数!I88*入力!$N$33</f>
        <v>0</v>
      </c>
      <c r="AE93" s="34">
        <f>F93*その他係数!J88*入力!$N$33</f>
        <v>0</v>
      </c>
      <c r="AF93" s="34">
        <f>N93*その他係数!I88*入力!$N$33</f>
        <v>0</v>
      </c>
      <c r="AG93" s="34">
        <f>N93*その他係数!J88*入力!$N$33</f>
        <v>0</v>
      </c>
      <c r="AH93" s="34">
        <f>Z93*その他係数!I88*入力!$N$33</f>
        <v>0</v>
      </c>
      <c r="AI93" s="34">
        <f>Z93*その他係数!J88*入力!$N$33</f>
        <v>0</v>
      </c>
      <c r="AJ93" s="34">
        <f t="shared" si="15"/>
        <v>0</v>
      </c>
      <c r="AK93" s="34">
        <f t="shared" si="16"/>
        <v>0</v>
      </c>
    </row>
    <row r="94" spans="2:37" ht="12" customHeight="1" x14ac:dyDescent="0.2">
      <c r="B94" s="237" t="s">
        <v>489</v>
      </c>
      <c r="C94" s="240" t="s">
        <v>427</v>
      </c>
      <c r="D94" s="31">
        <f>入力!I94</f>
        <v>0</v>
      </c>
      <c r="E94" s="88">
        <f>IF(自給率!G92="",自給率!E92,自給率!G92)</f>
        <v>0.20637052536334333</v>
      </c>
      <c r="F94" s="34">
        <f t="shared" si="14"/>
        <v>0</v>
      </c>
      <c r="G94" s="34">
        <f>F94*その他係数!F89</f>
        <v>0</v>
      </c>
      <c r="H94" s="34">
        <f>F94*その他係数!G89</f>
        <v>0</v>
      </c>
      <c r="I94" s="34">
        <v>0</v>
      </c>
      <c r="K94" s="91">
        <f>自給率!E92</f>
        <v>0.20637052536334333</v>
      </c>
      <c r="L94" s="34">
        <f t="shared" si="11"/>
        <v>0</v>
      </c>
      <c r="N94" s="34">
        <v>0</v>
      </c>
      <c r="O94" s="34">
        <f>N94*その他係数!F89</f>
        <v>0</v>
      </c>
      <c r="P94" s="34">
        <f>N94*その他係数!G89</f>
        <v>0</v>
      </c>
      <c r="Q94" s="32"/>
      <c r="R94" s="34">
        <f t="shared" si="12"/>
        <v>0</v>
      </c>
      <c r="S94" s="35">
        <f t="shared" si="13"/>
        <v>0</v>
      </c>
      <c r="T94" s="32"/>
      <c r="U94" s="34">
        <f t="shared" si="3"/>
        <v>0</v>
      </c>
      <c r="V94" s="34">
        <f>$U$117*その他係数!H89</f>
        <v>0</v>
      </c>
      <c r="W94" s="91">
        <f>自給率!E92</f>
        <v>0.20637052536334333</v>
      </c>
      <c r="Y94" s="34">
        <f t="shared" si="4"/>
        <v>0</v>
      </c>
      <c r="Z94" s="34">
        <v>0</v>
      </c>
      <c r="AA94" s="34">
        <f>Z94*その他係数!F89</f>
        <v>0</v>
      </c>
      <c r="AB94" s="34">
        <f>Z94*その他係数!G89</f>
        <v>0</v>
      </c>
      <c r="AC94" s="32"/>
      <c r="AD94" s="34">
        <f>F94*その他係数!I89*入力!$N$33</f>
        <v>0</v>
      </c>
      <c r="AE94" s="34">
        <f>F94*その他係数!J89*入力!$N$33</f>
        <v>0</v>
      </c>
      <c r="AF94" s="34">
        <f>N94*その他係数!I89*入力!$N$33</f>
        <v>0</v>
      </c>
      <c r="AG94" s="34">
        <f>N94*その他係数!J89*入力!$N$33</f>
        <v>0</v>
      </c>
      <c r="AH94" s="34">
        <f>Z94*その他係数!I89*入力!$N$33</f>
        <v>0</v>
      </c>
      <c r="AI94" s="34">
        <f>Z94*その他係数!J89*入力!$N$33</f>
        <v>0</v>
      </c>
      <c r="AJ94" s="34">
        <f t="shared" si="15"/>
        <v>0</v>
      </c>
      <c r="AK94" s="34">
        <f t="shared" si="16"/>
        <v>0</v>
      </c>
    </row>
    <row r="95" spans="2:37" ht="12" customHeight="1" x14ac:dyDescent="0.2">
      <c r="B95" s="237" t="s">
        <v>490</v>
      </c>
      <c r="C95" s="240" t="s">
        <v>646</v>
      </c>
      <c r="D95" s="31">
        <f>入力!I95</f>
        <v>0</v>
      </c>
      <c r="E95" s="88">
        <f>IF(自給率!G93="",自給率!E93,自給率!G93)</f>
        <v>0.15196391701897549</v>
      </c>
      <c r="F95" s="34">
        <f t="shared" si="14"/>
        <v>0</v>
      </c>
      <c r="G95" s="34">
        <f>F95*その他係数!F90</f>
        <v>0</v>
      </c>
      <c r="H95" s="34">
        <f>F95*その他係数!G90</f>
        <v>0</v>
      </c>
      <c r="I95" s="34">
        <v>0</v>
      </c>
      <c r="K95" s="91">
        <f>自給率!E93</f>
        <v>0.15196391701897549</v>
      </c>
      <c r="L95" s="34">
        <f t="shared" si="11"/>
        <v>0</v>
      </c>
      <c r="N95" s="34">
        <v>0</v>
      </c>
      <c r="O95" s="34">
        <f>N95*その他係数!F90</f>
        <v>0</v>
      </c>
      <c r="P95" s="34">
        <f>N95*その他係数!G90</f>
        <v>0</v>
      </c>
      <c r="Q95" s="32"/>
      <c r="R95" s="34">
        <f t="shared" si="12"/>
        <v>0</v>
      </c>
      <c r="S95" s="35">
        <f t="shared" si="13"/>
        <v>0</v>
      </c>
      <c r="T95" s="32"/>
      <c r="U95" s="34">
        <f t="shared" si="3"/>
        <v>0</v>
      </c>
      <c r="V95" s="34">
        <f>$U$117*その他係数!H90</f>
        <v>0</v>
      </c>
      <c r="W95" s="91">
        <f>自給率!E93</f>
        <v>0.15196391701897549</v>
      </c>
      <c r="Y95" s="34">
        <f t="shared" si="4"/>
        <v>0</v>
      </c>
      <c r="Z95" s="34">
        <v>0</v>
      </c>
      <c r="AA95" s="34">
        <f>Z95*その他係数!F90</f>
        <v>0</v>
      </c>
      <c r="AB95" s="34">
        <f>Z95*その他係数!G90</f>
        <v>0</v>
      </c>
      <c r="AC95" s="32"/>
      <c r="AD95" s="34">
        <f>F95*その他係数!I90*入力!$N$33</f>
        <v>0</v>
      </c>
      <c r="AE95" s="34">
        <f>F95*その他係数!J90*入力!$N$33</f>
        <v>0</v>
      </c>
      <c r="AF95" s="34">
        <f>N95*その他係数!I90*入力!$N$33</f>
        <v>0</v>
      </c>
      <c r="AG95" s="34">
        <f>N95*その他係数!J90*入力!$N$33</f>
        <v>0</v>
      </c>
      <c r="AH95" s="34">
        <f>Z95*その他係数!I90*入力!$N$33</f>
        <v>0</v>
      </c>
      <c r="AI95" s="34">
        <f>Z95*その他係数!J90*入力!$N$33</f>
        <v>0</v>
      </c>
      <c r="AJ95" s="34">
        <f t="shared" si="15"/>
        <v>0</v>
      </c>
      <c r="AK95" s="34">
        <f t="shared" si="16"/>
        <v>0</v>
      </c>
    </row>
    <row r="96" spans="2:37" ht="12" customHeight="1" x14ac:dyDescent="0.2">
      <c r="B96" s="237" t="s">
        <v>491</v>
      </c>
      <c r="C96" s="240" t="s">
        <v>647</v>
      </c>
      <c r="D96" s="31">
        <f>入力!I96</f>
        <v>0</v>
      </c>
      <c r="E96" s="88">
        <f>IF(自給率!G94="",自給率!E94,自給率!G94)</f>
        <v>0.69209873907215647</v>
      </c>
      <c r="F96" s="34">
        <f t="shared" si="14"/>
        <v>0</v>
      </c>
      <c r="G96" s="34">
        <f>F96*その他係数!F91</f>
        <v>0</v>
      </c>
      <c r="H96" s="34">
        <f>F96*その他係数!G91</f>
        <v>0</v>
      </c>
      <c r="I96" s="34">
        <v>0</v>
      </c>
      <c r="K96" s="91">
        <f>自給率!E94</f>
        <v>0.69209873907215647</v>
      </c>
      <c r="L96" s="34">
        <f t="shared" si="11"/>
        <v>0</v>
      </c>
      <c r="N96" s="34">
        <v>0</v>
      </c>
      <c r="O96" s="34">
        <f>N96*その他係数!F91</f>
        <v>0</v>
      </c>
      <c r="P96" s="34">
        <f>N96*その他係数!G91</f>
        <v>0</v>
      </c>
      <c r="Q96" s="32"/>
      <c r="R96" s="34">
        <f t="shared" si="12"/>
        <v>0</v>
      </c>
      <c r="S96" s="35">
        <f t="shared" si="13"/>
        <v>0</v>
      </c>
      <c r="T96" s="32"/>
      <c r="U96" s="34">
        <f t="shared" si="3"/>
        <v>0</v>
      </c>
      <c r="V96" s="34">
        <f>$U$117*その他係数!H91</f>
        <v>0</v>
      </c>
      <c r="W96" s="91">
        <f>自給率!E94</f>
        <v>0.69209873907215647</v>
      </c>
      <c r="Y96" s="34">
        <f t="shared" si="4"/>
        <v>0</v>
      </c>
      <c r="Z96" s="34">
        <v>0</v>
      </c>
      <c r="AA96" s="34">
        <f>Z96*その他係数!F91</f>
        <v>0</v>
      </c>
      <c r="AB96" s="34">
        <f>Z96*その他係数!G91</f>
        <v>0</v>
      </c>
      <c r="AC96" s="32"/>
      <c r="AD96" s="34">
        <f>F96*その他係数!I91*入力!$N$33</f>
        <v>0</v>
      </c>
      <c r="AE96" s="34">
        <f>F96*その他係数!J91*入力!$N$33</f>
        <v>0</v>
      </c>
      <c r="AF96" s="34">
        <f>N96*その他係数!I91*入力!$N$33</f>
        <v>0</v>
      </c>
      <c r="AG96" s="34">
        <f>N96*その他係数!J91*入力!$N$33</f>
        <v>0</v>
      </c>
      <c r="AH96" s="34">
        <f>Z96*その他係数!I91*入力!$N$33</f>
        <v>0</v>
      </c>
      <c r="AI96" s="34">
        <f>Z96*その他係数!J91*入力!$N$33</f>
        <v>0</v>
      </c>
      <c r="AJ96" s="34">
        <f t="shared" si="15"/>
        <v>0</v>
      </c>
      <c r="AK96" s="34">
        <f t="shared" si="16"/>
        <v>0</v>
      </c>
    </row>
    <row r="97" spans="2:37" ht="12" customHeight="1" x14ac:dyDescent="0.2">
      <c r="B97" s="237" t="s">
        <v>492</v>
      </c>
      <c r="C97" s="240" t="s">
        <v>431</v>
      </c>
      <c r="D97" s="31">
        <f>入力!I97</f>
        <v>0</v>
      </c>
      <c r="E97" s="88">
        <f>IF(自給率!G95="",自給率!E95,自給率!G95)</f>
        <v>1</v>
      </c>
      <c r="F97" s="34">
        <f t="shared" si="14"/>
        <v>0</v>
      </c>
      <c r="G97" s="34">
        <f>F97*その他係数!F92</f>
        <v>0</v>
      </c>
      <c r="H97" s="34">
        <f>F97*その他係数!G92</f>
        <v>0</v>
      </c>
      <c r="I97" s="34">
        <v>0</v>
      </c>
      <c r="K97" s="91">
        <f>自給率!E95</f>
        <v>1</v>
      </c>
      <c r="L97" s="34">
        <f t="shared" si="11"/>
        <v>0</v>
      </c>
      <c r="N97" s="34">
        <v>0</v>
      </c>
      <c r="O97" s="34">
        <f>N97*その他係数!F92</f>
        <v>0</v>
      </c>
      <c r="P97" s="34">
        <f>N97*その他係数!G92</f>
        <v>0</v>
      </c>
      <c r="Q97" s="32"/>
      <c r="R97" s="34">
        <f t="shared" si="12"/>
        <v>0</v>
      </c>
      <c r="S97" s="35">
        <f t="shared" si="13"/>
        <v>0</v>
      </c>
      <c r="T97" s="32"/>
      <c r="U97" s="34">
        <f t="shared" si="3"/>
        <v>0</v>
      </c>
      <c r="V97" s="34">
        <f>$U$117*その他係数!H92</f>
        <v>0</v>
      </c>
      <c r="W97" s="91">
        <f>自給率!E95</f>
        <v>1</v>
      </c>
      <c r="Y97" s="34">
        <f t="shared" si="4"/>
        <v>0</v>
      </c>
      <c r="Z97" s="34">
        <v>0</v>
      </c>
      <c r="AA97" s="34">
        <f>Z97*その他係数!F92</f>
        <v>0</v>
      </c>
      <c r="AB97" s="34">
        <f>Z97*その他係数!G92</f>
        <v>0</v>
      </c>
      <c r="AC97" s="32"/>
      <c r="AD97" s="34">
        <f>F97*その他係数!I92*入力!$N$33</f>
        <v>0</v>
      </c>
      <c r="AE97" s="34">
        <f>F97*その他係数!J92*入力!$N$33</f>
        <v>0</v>
      </c>
      <c r="AF97" s="34">
        <f>N97*その他係数!I92*入力!$N$33</f>
        <v>0</v>
      </c>
      <c r="AG97" s="34">
        <f>N97*その他係数!J92*入力!$N$33</f>
        <v>0</v>
      </c>
      <c r="AH97" s="34">
        <f>Z97*その他係数!I92*入力!$N$33</f>
        <v>0</v>
      </c>
      <c r="AI97" s="34">
        <f>Z97*その他係数!J92*入力!$N$33</f>
        <v>0</v>
      </c>
      <c r="AJ97" s="34">
        <f t="shared" si="15"/>
        <v>0</v>
      </c>
      <c r="AK97" s="34">
        <f t="shared" si="16"/>
        <v>0</v>
      </c>
    </row>
    <row r="98" spans="2:37" ht="12" customHeight="1" x14ac:dyDescent="0.2">
      <c r="B98" s="237" t="s">
        <v>493</v>
      </c>
      <c r="C98" s="240" t="s">
        <v>436</v>
      </c>
      <c r="D98" s="31">
        <f>入力!I98</f>
        <v>0</v>
      </c>
      <c r="E98" s="88">
        <f>IF(自給率!G96="",自給率!E96,自給率!G96)</f>
        <v>0.97765173000567218</v>
      </c>
      <c r="F98" s="34">
        <f t="shared" si="14"/>
        <v>0</v>
      </c>
      <c r="G98" s="34">
        <f>F98*その他係数!F93</f>
        <v>0</v>
      </c>
      <c r="H98" s="34">
        <f>F98*その他係数!G93</f>
        <v>0</v>
      </c>
      <c r="I98" s="34">
        <v>0</v>
      </c>
      <c r="K98" s="91">
        <f>自給率!E96</f>
        <v>0.97765173000567218</v>
      </c>
      <c r="L98" s="34">
        <f t="shared" si="11"/>
        <v>0</v>
      </c>
      <c r="N98" s="34">
        <v>0</v>
      </c>
      <c r="O98" s="34">
        <f>N98*その他係数!F93</f>
        <v>0</v>
      </c>
      <c r="P98" s="34">
        <f>N98*その他係数!G93</f>
        <v>0</v>
      </c>
      <c r="Q98" s="32"/>
      <c r="R98" s="34">
        <f t="shared" si="12"/>
        <v>0</v>
      </c>
      <c r="S98" s="35">
        <f t="shared" si="13"/>
        <v>0</v>
      </c>
      <c r="T98" s="32"/>
      <c r="U98" s="34">
        <f t="shared" si="3"/>
        <v>0</v>
      </c>
      <c r="V98" s="34">
        <f>$U$117*その他係数!H93</f>
        <v>0</v>
      </c>
      <c r="W98" s="91">
        <f>自給率!E96</f>
        <v>0.97765173000567218</v>
      </c>
      <c r="Y98" s="34">
        <f t="shared" si="4"/>
        <v>0</v>
      </c>
      <c r="Z98" s="34">
        <v>0</v>
      </c>
      <c r="AA98" s="34">
        <f>Z98*その他係数!F93</f>
        <v>0</v>
      </c>
      <c r="AB98" s="34">
        <f>Z98*その他係数!G93</f>
        <v>0</v>
      </c>
      <c r="AC98" s="32"/>
      <c r="AD98" s="34">
        <f>F98*その他係数!I93*入力!$N$33</f>
        <v>0</v>
      </c>
      <c r="AE98" s="34">
        <f>F98*その他係数!J93*入力!$N$33</f>
        <v>0</v>
      </c>
      <c r="AF98" s="34">
        <f>N98*その他係数!I93*入力!$N$33</f>
        <v>0</v>
      </c>
      <c r="AG98" s="34">
        <f>N98*その他係数!J93*入力!$N$33</f>
        <v>0</v>
      </c>
      <c r="AH98" s="34">
        <f>Z98*その他係数!I93*入力!$N$33</f>
        <v>0</v>
      </c>
      <c r="AI98" s="34">
        <f>Z98*その他係数!J93*入力!$N$33</f>
        <v>0</v>
      </c>
      <c r="AJ98" s="34">
        <f t="shared" si="15"/>
        <v>0</v>
      </c>
      <c r="AK98" s="34">
        <f t="shared" si="16"/>
        <v>0</v>
      </c>
    </row>
    <row r="99" spans="2:37" ht="12" customHeight="1" x14ac:dyDescent="0.2">
      <c r="B99" s="237" t="s">
        <v>494</v>
      </c>
      <c r="C99" s="240" t="s">
        <v>440</v>
      </c>
      <c r="D99" s="31">
        <f>入力!I99</f>
        <v>0</v>
      </c>
      <c r="E99" s="88">
        <f>IF(自給率!G97="",自給率!E97,自給率!G97)</f>
        <v>0.56186896235020811</v>
      </c>
      <c r="F99" s="34">
        <f t="shared" si="14"/>
        <v>0</v>
      </c>
      <c r="G99" s="34">
        <f>F99*その他係数!F94</f>
        <v>0</v>
      </c>
      <c r="H99" s="34">
        <f>F99*その他係数!G94</f>
        <v>0</v>
      </c>
      <c r="I99" s="34">
        <v>0</v>
      </c>
      <c r="K99" s="91">
        <f>自給率!E97</f>
        <v>0.56186896235020811</v>
      </c>
      <c r="L99" s="34">
        <f t="shared" si="11"/>
        <v>0</v>
      </c>
      <c r="N99" s="34">
        <v>0</v>
      </c>
      <c r="O99" s="34">
        <f>N99*その他係数!F94</f>
        <v>0</v>
      </c>
      <c r="P99" s="34">
        <f>N99*その他係数!G94</f>
        <v>0</v>
      </c>
      <c r="Q99" s="32"/>
      <c r="R99" s="34">
        <f t="shared" si="12"/>
        <v>0</v>
      </c>
      <c r="S99" s="35">
        <f t="shared" si="13"/>
        <v>0</v>
      </c>
      <c r="T99" s="32"/>
      <c r="U99" s="34">
        <f t="shared" si="3"/>
        <v>0</v>
      </c>
      <c r="V99" s="34">
        <f>$U$117*その他係数!H94</f>
        <v>0</v>
      </c>
      <c r="W99" s="91">
        <f>自給率!E97</f>
        <v>0.56186896235020811</v>
      </c>
      <c r="Y99" s="34">
        <f t="shared" si="4"/>
        <v>0</v>
      </c>
      <c r="Z99" s="34">
        <v>0</v>
      </c>
      <c r="AA99" s="34">
        <f>Z99*その他係数!F94</f>
        <v>0</v>
      </c>
      <c r="AB99" s="34">
        <f>Z99*その他係数!G94</f>
        <v>0</v>
      </c>
      <c r="AC99" s="32"/>
      <c r="AD99" s="34">
        <f>F99*その他係数!I94*入力!$N$33</f>
        <v>0</v>
      </c>
      <c r="AE99" s="34">
        <f>F99*その他係数!J94*入力!$N$33</f>
        <v>0</v>
      </c>
      <c r="AF99" s="34">
        <f>N99*その他係数!I94*入力!$N$33</f>
        <v>0</v>
      </c>
      <c r="AG99" s="34">
        <f>N99*その他係数!J94*入力!$N$33</f>
        <v>0</v>
      </c>
      <c r="AH99" s="34">
        <f>Z99*その他係数!I94*入力!$N$33</f>
        <v>0</v>
      </c>
      <c r="AI99" s="34">
        <f>Z99*その他係数!J94*入力!$N$33</f>
        <v>0</v>
      </c>
      <c r="AJ99" s="34">
        <f t="shared" si="15"/>
        <v>0</v>
      </c>
      <c r="AK99" s="34">
        <f t="shared" si="16"/>
        <v>0</v>
      </c>
    </row>
    <row r="100" spans="2:37" ht="12" customHeight="1" x14ac:dyDescent="0.2">
      <c r="B100" s="237" t="s">
        <v>495</v>
      </c>
      <c r="C100" s="240" t="s">
        <v>648</v>
      </c>
      <c r="D100" s="31">
        <f>入力!I100</f>
        <v>0</v>
      </c>
      <c r="E100" s="88">
        <f>IF(自給率!G98="",自給率!E98,自給率!G98)</f>
        <v>0.97540086847511076</v>
      </c>
      <c r="F100" s="34">
        <f t="shared" si="14"/>
        <v>0</v>
      </c>
      <c r="G100" s="34">
        <f>F100*その他係数!F95</f>
        <v>0</v>
      </c>
      <c r="H100" s="34">
        <f>F100*その他係数!G95</f>
        <v>0</v>
      </c>
      <c r="I100" s="34">
        <v>0</v>
      </c>
      <c r="K100" s="91">
        <f>自給率!E98</f>
        <v>0.97540086847511076</v>
      </c>
      <c r="L100" s="34">
        <f t="shared" si="11"/>
        <v>0</v>
      </c>
      <c r="N100" s="34">
        <v>0</v>
      </c>
      <c r="O100" s="34">
        <f>N100*その他係数!F95</f>
        <v>0</v>
      </c>
      <c r="P100" s="34">
        <f>N100*その他係数!G95</f>
        <v>0</v>
      </c>
      <c r="Q100" s="32"/>
      <c r="R100" s="34">
        <f t="shared" si="12"/>
        <v>0</v>
      </c>
      <c r="S100" s="35">
        <f t="shared" si="13"/>
        <v>0</v>
      </c>
      <c r="T100" s="32"/>
      <c r="U100" s="34">
        <f t="shared" si="3"/>
        <v>0</v>
      </c>
      <c r="V100" s="34">
        <f>$U$117*その他係数!H95</f>
        <v>0</v>
      </c>
      <c r="W100" s="91">
        <f>自給率!E98</f>
        <v>0.97540086847511076</v>
      </c>
      <c r="Y100" s="34">
        <f t="shared" si="4"/>
        <v>0</v>
      </c>
      <c r="Z100" s="34">
        <v>0</v>
      </c>
      <c r="AA100" s="34">
        <f>Z100*その他係数!F95</f>
        <v>0</v>
      </c>
      <c r="AB100" s="34">
        <f>Z100*その他係数!G95</f>
        <v>0</v>
      </c>
      <c r="AC100" s="32"/>
      <c r="AD100" s="34">
        <f>F100*その他係数!I95*入力!$N$33</f>
        <v>0</v>
      </c>
      <c r="AE100" s="34">
        <f>F100*その他係数!J95*入力!$N$33</f>
        <v>0</v>
      </c>
      <c r="AF100" s="34">
        <f>N100*その他係数!I95*入力!$N$33</f>
        <v>0</v>
      </c>
      <c r="AG100" s="34">
        <f>N100*その他係数!J95*入力!$N$33</f>
        <v>0</v>
      </c>
      <c r="AH100" s="34">
        <f>Z100*その他係数!I95*入力!$N$33</f>
        <v>0</v>
      </c>
      <c r="AI100" s="34">
        <f>Z100*その他係数!J95*入力!$N$33</f>
        <v>0</v>
      </c>
      <c r="AJ100" s="34">
        <f t="shared" si="15"/>
        <v>0</v>
      </c>
      <c r="AK100" s="34">
        <f t="shared" si="16"/>
        <v>0</v>
      </c>
    </row>
    <row r="101" spans="2:37" ht="12" customHeight="1" x14ac:dyDescent="0.2">
      <c r="B101" s="237" t="s">
        <v>496</v>
      </c>
      <c r="C101" s="240" t="s">
        <v>649</v>
      </c>
      <c r="D101" s="31">
        <f>入力!I101</f>
        <v>0</v>
      </c>
      <c r="E101" s="88">
        <f>IF(自給率!G99="",自給率!E99,自給率!G99)</f>
        <v>1</v>
      </c>
      <c r="F101" s="34">
        <f t="shared" si="14"/>
        <v>0</v>
      </c>
      <c r="G101" s="34">
        <f>F101*その他係数!F96</f>
        <v>0</v>
      </c>
      <c r="H101" s="34">
        <f>F101*その他係数!G96</f>
        <v>0</v>
      </c>
      <c r="I101" s="34">
        <v>0</v>
      </c>
      <c r="K101" s="91">
        <f>自給率!E99</f>
        <v>1</v>
      </c>
      <c r="L101" s="34">
        <f t="shared" si="11"/>
        <v>0</v>
      </c>
      <c r="N101" s="34">
        <v>0</v>
      </c>
      <c r="O101" s="34">
        <f>N101*その他係数!F96</f>
        <v>0</v>
      </c>
      <c r="P101" s="34">
        <f>N101*その他係数!G96</f>
        <v>0</v>
      </c>
      <c r="Q101" s="32"/>
      <c r="R101" s="34">
        <f t="shared" si="12"/>
        <v>0</v>
      </c>
      <c r="S101" s="35">
        <f t="shared" si="13"/>
        <v>0</v>
      </c>
      <c r="T101" s="32"/>
      <c r="U101" s="34">
        <f t="shared" si="3"/>
        <v>0</v>
      </c>
      <c r="V101" s="34">
        <f>$U$117*その他係数!H96</f>
        <v>0</v>
      </c>
      <c r="W101" s="91">
        <f>自給率!E99</f>
        <v>1</v>
      </c>
      <c r="Y101" s="34">
        <f t="shared" si="4"/>
        <v>0</v>
      </c>
      <c r="Z101" s="34">
        <v>0</v>
      </c>
      <c r="AA101" s="34">
        <f>Z101*その他係数!F96</f>
        <v>0</v>
      </c>
      <c r="AB101" s="34">
        <f>Z101*その他係数!G96</f>
        <v>0</v>
      </c>
      <c r="AC101" s="32"/>
      <c r="AD101" s="34">
        <f>F101*その他係数!I96*入力!$N$33</f>
        <v>0</v>
      </c>
      <c r="AE101" s="34">
        <f>F101*その他係数!J96*入力!$N$33</f>
        <v>0</v>
      </c>
      <c r="AF101" s="34">
        <f>N101*その他係数!I96*入力!$N$33</f>
        <v>0</v>
      </c>
      <c r="AG101" s="34">
        <f>N101*その他係数!J96*入力!$N$33</f>
        <v>0</v>
      </c>
      <c r="AH101" s="34">
        <f>Z101*その他係数!I96*入力!$N$33</f>
        <v>0</v>
      </c>
      <c r="AI101" s="34">
        <f>Z101*その他係数!J96*入力!$N$33</f>
        <v>0</v>
      </c>
      <c r="AJ101" s="34">
        <f t="shared" si="15"/>
        <v>0</v>
      </c>
      <c r="AK101" s="34">
        <f t="shared" si="16"/>
        <v>0</v>
      </c>
    </row>
    <row r="102" spans="2:37" ht="12" customHeight="1" x14ac:dyDescent="0.2">
      <c r="B102" s="237" t="s">
        <v>497</v>
      </c>
      <c r="C102" s="240" t="s">
        <v>650</v>
      </c>
      <c r="D102" s="31">
        <f>入力!I102</f>
        <v>0</v>
      </c>
      <c r="E102" s="88">
        <f>IF(自給率!G100="",自給率!E100,自給率!G100)</f>
        <v>1</v>
      </c>
      <c r="F102" s="34">
        <f t="shared" si="14"/>
        <v>0</v>
      </c>
      <c r="G102" s="34">
        <f>F102*その他係数!F97</f>
        <v>0</v>
      </c>
      <c r="H102" s="34">
        <f>F102*その他係数!G97</f>
        <v>0</v>
      </c>
      <c r="I102" s="34">
        <v>0</v>
      </c>
      <c r="K102" s="91">
        <f>自給率!E100</f>
        <v>1</v>
      </c>
      <c r="L102" s="34">
        <f t="shared" si="11"/>
        <v>0</v>
      </c>
      <c r="N102" s="34">
        <v>0</v>
      </c>
      <c r="O102" s="34">
        <f>N102*その他係数!F97</f>
        <v>0</v>
      </c>
      <c r="P102" s="34">
        <f>N102*その他係数!G97</f>
        <v>0</v>
      </c>
      <c r="Q102" s="32"/>
      <c r="R102" s="34">
        <f t="shared" si="12"/>
        <v>0</v>
      </c>
      <c r="S102" s="35">
        <f t="shared" si="13"/>
        <v>0</v>
      </c>
      <c r="T102" s="32"/>
      <c r="U102" s="34">
        <f t="shared" si="3"/>
        <v>0</v>
      </c>
      <c r="V102" s="34">
        <f>$U$117*その他係数!H97</f>
        <v>0</v>
      </c>
      <c r="W102" s="91">
        <f>自給率!E100</f>
        <v>1</v>
      </c>
      <c r="Y102" s="34">
        <f t="shared" si="4"/>
        <v>0</v>
      </c>
      <c r="Z102" s="34">
        <v>0</v>
      </c>
      <c r="AA102" s="34">
        <f>Z102*その他係数!F97</f>
        <v>0</v>
      </c>
      <c r="AB102" s="34">
        <f>Z102*その他係数!G97</f>
        <v>0</v>
      </c>
      <c r="AC102" s="32"/>
      <c r="AD102" s="34">
        <f>F102*その他係数!I97*入力!$N$33</f>
        <v>0</v>
      </c>
      <c r="AE102" s="34">
        <f>F102*その他係数!J97*入力!$N$33</f>
        <v>0</v>
      </c>
      <c r="AF102" s="34">
        <f>N102*その他係数!I97*入力!$N$33</f>
        <v>0</v>
      </c>
      <c r="AG102" s="34">
        <f>N102*その他係数!J97*入力!$N$33</f>
        <v>0</v>
      </c>
      <c r="AH102" s="34">
        <f>Z102*その他係数!I97*入力!$N$33</f>
        <v>0</v>
      </c>
      <c r="AI102" s="34">
        <f>Z102*その他係数!J97*入力!$N$33</f>
        <v>0</v>
      </c>
      <c r="AJ102" s="34">
        <f t="shared" si="15"/>
        <v>0</v>
      </c>
      <c r="AK102" s="34">
        <f t="shared" si="16"/>
        <v>0</v>
      </c>
    </row>
    <row r="103" spans="2:37" ht="12" customHeight="1" x14ac:dyDescent="0.2">
      <c r="B103" s="237" t="s">
        <v>498</v>
      </c>
      <c r="C103" s="240" t="s">
        <v>651</v>
      </c>
      <c r="D103" s="31">
        <f>入力!I103</f>
        <v>0</v>
      </c>
      <c r="E103" s="88">
        <f>IF(自給率!G101="",自給率!E101,自給率!G101)</f>
        <v>1</v>
      </c>
      <c r="F103" s="34">
        <f t="shared" si="14"/>
        <v>0</v>
      </c>
      <c r="G103" s="34">
        <f>F103*その他係数!F98</f>
        <v>0</v>
      </c>
      <c r="H103" s="34">
        <f>F103*その他係数!G98</f>
        <v>0</v>
      </c>
      <c r="I103" s="34">
        <v>0</v>
      </c>
      <c r="K103" s="91">
        <f>自給率!E101</f>
        <v>1</v>
      </c>
      <c r="L103" s="34">
        <f t="shared" si="11"/>
        <v>0</v>
      </c>
      <c r="N103" s="34">
        <v>0</v>
      </c>
      <c r="O103" s="34">
        <f>N103*その他係数!F98</f>
        <v>0</v>
      </c>
      <c r="P103" s="34">
        <f>N103*その他係数!G98</f>
        <v>0</v>
      </c>
      <c r="Q103" s="32"/>
      <c r="R103" s="34">
        <f t="shared" si="12"/>
        <v>0</v>
      </c>
      <c r="S103" s="35">
        <f t="shared" si="13"/>
        <v>0</v>
      </c>
      <c r="T103" s="32"/>
      <c r="U103" s="34">
        <f t="shared" si="3"/>
        <v>0</v>
      </c>
      <c r="V103" s="34">
        <f>$U$117*その他係数!H98</f>
        <v>0</v>
      </c>
      <c r="W103" s="91">
        <f>自給率!E101</f>
        <v>1</v>
      </c>
      <c r="Y103" s="34">
        <f t="shared" si="4"/>
        <v>0</v>
      </c>
      <c r="Z103" s="34">
        <v>0</v>
      </c>
      <c r="AA103" s="34">
        <f>Z103*その他係数!F98</f>
        <v>0</v>
      </c>
      <c r="AB103" s="34">
        <f>Z103*その他係数!G98</f>
        <v>0</v>
      </c>
      <c r="AC103" s="32"/>
      <c r="AD103" s="34">
        <f>F103*その他係数!I98*入力!$N$33</f>
        <v>0</v>
      </c>
      <c r="AE103" s="34">
        <f>F103*その他係数!J98*入力!$N$33</f>
        <v>0</v>
      </c>
      <c r="AF103" s="34">
        <f>N103*その他係数!I98*入力!$N$33</f>
        <v>0</v>
      </c>
      <c r="AG103" s="34">
        <f>N103*その他係数!J98*入力!$N$33</f>
        <v>0</v>
      </c>
      <c r="AH103" s="34">
        <f>Z103*その他係数!I98*入力!$N$33</f>
        <v>0</v>
      </c>
      <c r="AI103" s="34">
        <f>Z103*その他係数!J98*入力!$N$33</f>
        <v>0</v>
      </c>
      <c r="AJ103" s="34">
        <f t="shared" si="15"/>
        <v>0</v>
      </c>
      <c r="AK103" s="34">
        <f t="shared" si="16"/>
        <v>0</v>
      </c>
    </row>
    <row r="104" spans="2:37" ht="12" customHeight="1" x14ac:dyDescent="0.2">
      <c r="B104" s="237" t="s">
        <v>499</v>
      </c>
      <c r="C104" s="240" t="s">
        <v>811</v>
      </c>
      <c r="D104" s="31">
        <f>入力!I104</f>
        <v>0</v>
      </c>
      <c r="E104" s="88">
        <f>IF(自給率!G102="",自給率!E102,自給率!G102)</f>
        <v>0.97546900936452752</v>
      </c>
      <c r="F104" s="34">
        <f t="shared" si="14"/>
        <v>0</v>
      </c>
      <c r="G104" s="34">
        <f>F104*その他係数!F99</f>
        <v>0</v>
      </c>
      <c r="H104" s="34">
        <f>F104*その他係数!G99</f>
        <v>0</v>
      </c>
      <c r="I104" s="34">
        <v>0</v>
      </c>
      <c r="K104" s="91">
        <f>自給率!E102</f>
        <v>0.97546900936452752</v>
      </c>
      <c r="L104" s="34">
        <f t="shared" si="11"/>
        <v>0</v>
      </c>
      <c r="N104" s="34">
        <v>0</v>
      </c>
      <c r="O104" s="34">
        <f>N104*その他係数!F99</f>
        <v>0</v>
      </c>
      <c r="P104" s="34">
        <f>N104*その他係数!G99</f>
        <v>0</v>
      </c>
      <c r="Q104" s="32"/>
      <c r="R104" s="34">
        <f t="shared" si="12"/>
        <v>0</v>
      </c>
      <c r="S104" s="35">
        <f t="shared" si="13"/>
        <v>0</v>
      </c>
      <c r="T104" s="32"/>
      <c r="U104" s="34">
        <f t="shared" si="3"/>
        <v>0</v>
      </c>
      <c r="V104" s="34">
        <f>$U$117*その他係数!H99</f>
        <v>0</v>
      </c>
      <c r="W104" s="91">
        <f>自給率!E102</f>
        <v>0.97546900936452752</v>
      </c>
      <c r="Y104" s="34">
        <f t="shared" si="4"/>
        <v>0</v>
      </c>
      <c r="Z104" s="34">
        <v>0</v>
      </c>
      <c r="AA104" s="34">
        <f>Z104*その他係数!F99</f>
        <v>0</v>
      </c>
      <c r="AB104" s="34">
        <f>Z104*その他係数!G99</f>
        <v>0</v>
      </c>
      <c r="AC104" s="32"/>
      <c r="AD104" s="34">
        <f>F104*その他係数!I99*入力!$N$33</f>
        <v>0</v>
      </c>
      <c r="AE104" s="34">
        <f>F104*その他係数!J99*入力!$N$33</f>
        <v>0</v>
      </c>
      <c r="AF104" s="34">
        <f>N104*その他係数!I99*入力!$N$33</f>
        <v>0</v>
      </c>
      <c r="AG104" s="34">
        <f>N104*その他係数!J99*入力!$N$33</f>
        <v>0</v>
      </c>
      <c r="AH104" s="34">
        <f>Z104*その他係数!I99*入力!$N$33</f>
        <v>0</v>
      </c>
      <c r="AI104" s="34">
        <f>Z104*その他係数!J99*入力!$N$33</f>
        <v>0</v>
      </c>
      <c r="AJ104" s="34">
        <f t="shared" si="15"/>
        <v>0</v>
      </c>
      <c r="AK104" s="34">
        <f t="shared" si="16"/>
        <v>0</v>
      </c>
    </row>
    <row r="105" spans="2:37" ht="12" customHeight="1" x14ac:dyDescent="0.2">
      <c r="B105" s="237" t="s">
        <v>500</v>
      </c>
      <c r="C105" s="240" t="s">
        <v>447</v>
      </c>
      <c r="D105" s="31">
        <f>入力!I105</f>
        <v>0</v>
      </c>
      <c r="E105" s="88">
        <f>IF(自給率!G103="",自給率!E103,自給率!G103)</f>
        <v>0.51391181860866664</v>
      </c>
      <c r="F105" s="34">
        <f t="shared" si="14"/>
        <v>0</v>
      </c>
      <c r="G105" s="34">
        <f>F105*その他係数!F100</f>
        <v>0</v>
      </c>
      <c r="H105" s="34">
        <f>F105*その他係数!G100</f>
        <v>0</v>
      </c>
      <c r="I105" s="34">
        <v>0</v>
      </c>
      <c r="K105" s="91">
        <f>自給率!E103</f>
        <v>0.51391181860866664</v>
      </c>
      <c r="L105" s="34">
        <f t="shared" ref="L105:L116" si="17">I105*K105</f>
        <v>0</v>
      </c>
      <c r="N105" s="34">
        <v>0</v>
      </c>
      <c r="O105" s="34">
        <f>N105*その他係数!F100</f>
        <v>0</v>
      </c>
      <c r="P105" s="34">
        <f>N105*その他係数!G100</f>
        <v>0</v>
      </c>
      <c r="Q105" s="32"/>
      <c r="R105" s="34">
        <f t="shared" ref="R105:R114" si="18">F105+N105</f>
        <v>0</v>
      </c>
      <c r="S105" s="35">
        <f t="shared" ref="S105:S114" si="19">H105+P105</f>
        <v>0</v>
      </c>
      <c r="T105" s="32"/>
      <c r="U105" s="34">
        <f t="shared" si="3"/>
        <v>0</v>
      </c>
      <c r="V105" s="34">
        <f>$U$117*その他係数!H100</f>
        <v>0</v>
      </c>
      <c r="W105" s="91">
        <f>自給率!E103</f>
        <v>0.51391181860866664</v>
      </c>
      <c r="Y105" s="34">
        <f t="shared" si="4"/>
        <v>0</v>
      </c>
      <c r="Z105" s="34">
        <v>0</v>
      </c>
      <c r="AA105" s="34">
        <f>Z105*その他係数!F100</f>
        <v>0</v>
      </c>
      <c r="AB105" s="34">
        <f>Z105*その他係数!G100</f>
        <v>0</v>
      </c>
      <c r="AC105" s="32"/>
      <c r="AD105" s="34">
        <f>F105*その他係数!I100*入力!$N$33</f>
        <v>0</v>
      </c>
      <c r="AE105" s="34">
        <f>F105*その他係数!J100*入力!$N$33</f>
        <v>0</v>
      </c>
      <c r="AF105" s="34">
        <f>N105*その他係数!I100*入力!$N$33</f>
        <v>0</v>
      </c>
      <c r="AG105" s="34">
        <f>N105*その他係数!J100*入力!$N$33</f>
        <v>0</v>
      </c>
      <c r="AH105" s="34">
        <f>Z105*その他係数!I100*入力!$N$33</f>
        <v>0</v>
      </c>
      <c r="AI105" s="34">
        <f>Z105*その他係数!J100*入力!$N$33</f>
        <v>0</v>
      </c>
      <c r="AJ105" s="34">
        <f t="shared" si="15"/>
        <v>0</v>
      </c>
      <c r="AK105" s="34">
        <f t="shared" si="16"/>
        <v>0</v>
      </c>
    </row>
    <row r="106" spans="2:37" ht="12" customHeight="1" x14ac:dyDescent="0.2">
      <c r="B106" s="237" t="s">
        <v>501</v>
      </c>
      <c r="C106" s="240" t="s">
        <v>451</v>
      </c>
      <c r="D106" s="31">
        <f>入力!I106</f>
        <v>0</v>
      </c>
      <c r="E106" s="88">
        <f>IF(自給率!G104="",自給率!E104,自給率!G104)</f>
        <v>0.31273909373372366</v>
      </c>
      <c r="F106" s="34">
        <f t="shared" si="14"/>
        <v>0</v>
      </c>
      <c r="G106" s="34">
        <f>F106*その他係数!F101</f>
        <v>0</v>
      </c>
      <c r="H106" s="34">
        <f>F106*その他係数!G101</f>
        <v>0</v>
      </c>
      <c r="I106" s="34">
        <v>0</v>
      </c>
      <c r="K106" s="91">
        <f>自給率!E104</f>
        <v>0.31273909373372366</v>
      </c>
      <c r="L106" s="34">
        <f t="shared" si="17"/>
        <v>0</v>
      </c>
      <c r="N106" s="34">
        <v>0</v>
      </c>
      <c r="O106" s="34">
        <f>N106*その他係数!F101</f>
        <v>0</v>
      </c>
      <c r="P106" s="34">
        <f>N106*その他係数!G101</f>
        <v>0</v>
      </c>
      <c r="Q106" s="32"/>
      <c r="R106" s="34">
        <f t="shared" si="18"/>
        <v>0</v>
      </c>
      <c r="S106" s="35">
        <f t="shared" si="19"/>
        <v>0</v>
      </c>
      <c r="T106" s="32"/>
      <c r="U106" s="34">
        <f t="shared" si="3"/>
        <v>0</v>
      </c>
      <c r="V106" s="34">
        <f>$U$117*その他係数!H101</f>
        <v>0</v>
      </c>
      <c r="W106" s="91">
        <f>自給率!E104</f>
        <v>0.31273909373372366</v>
      </c>
      <c r="Y106" s="34">
        <f t="shared" si="4"/>
        <v>0</v>
      </c>
      <c r="Z106" s="34">
        <v>0</v>
      </c>
      <c r="AA106" s="34">
        <f>Z106*その他係数!F101</f>
        <v>0</v>
      </c>
      <c r="AB106" s="34">
        <f>Z106*その他係数!G101</f>
        <v>0</v>
      </c>
      <c r="AC106" s="32"/>
      <c r="AD106" s="34">
        <f>F106*その他係数!I101*入力!$N$33</f>
        <v>0</v>
      </c>
      <c r="AE106" s="34">
        <f>F106*その他係数!J101*入力!$N$33</f>
        <v>0</v>
      </c>
      <c r="AF106" s="34">
        <f>N106*その他係数!I101*入力!$N$33</f>
        <v>0</v>
      </c>
      <c r="AG106" s="34">
        <f>N106*その他係数!J101*入力!$N$33</f>
        <v>0</v>
      </c>
      <c r="AH106" s="34">
        <f>Z106*その他係数!I101*入力!$N$33</f>
        <v>0</v>
      </c>
      <c r="AI106" s="34">
        <f>Z106*その他係数!J101*入力!$N$33</f>
        <v>0</v>
      </c>
      <c r="AJ106" s="34">
        <f t="shared" si="15"/>
        <v>0</v>
      </c>
      <c r="AK106" s="34">
        <f t="shared" si="16"/>
        <v>0</v>
      </c>
    </row>
    <row r="107" spans="2:37" ht="12" customHeight="1" x14ac:dyDescent="0.2">
      <c r="B107" s="237" t="s">
        <v>502</v>
      </c>
      <c r="C107" s="240" t="s">
        <v>517</v>
      </c>
      <c r="D107" s="31">
        <f>入力!I107</f>
        <v>0</v>
      </c>
      <c r="E107" s="88">
        <f>IF(自給率!G105="",自給率!E105,自給率!G105)</f>
        <v>0.79809342801984484</v>
      </c>
      <c r="F107" s="34">
        <f t="shared" si="14"/>
        <v>0</v>
      </c>
      <c r="G107" s="34">
        <f>F107*その他係数!F102</f>
        <v>0</v>
      </c>
      <c r="H107" s="34">
        <f>F107*その他係数!G102</f>
        <v>0</v>
      </c>
      <c r="I107" s="34">
        <v>0</v>
      </c>
      <c r="K107" s="91">
        <f>自給率!E105</f>
        <v>0.79809342801984484</v>
      </c>
      <c r="L107" s="34">
        <f t="shared" si="17"/>
        <v>0</v>
      </c>
      <c r="N107" s="34">
        <v>0</v>
      </c>
      <c r="O107" s="34">
        <f>N107*その他係数!F102</f>
        <v>0</v>
      </c>
      <c r="P107" s="34">
        <f>N107*その他係数!G102</f>
        <v>0</v>
      </c>
      <c r="Q107" s="32"/>
      <c r="R107" s="34">
        <f t="shared" si="18"/>
        <v>0</v>
      </c>
      <c r="S107" s="35">
        <f t="shared" si="19"/>
        <v>0</v>
      </c>
      <c r="T107" s="32"/>
      <c r="U107" s="34">
        <f t="shared" si="3"/>
        <v>0</v>
      </c>
      <c r="V107" s="34">
        <f>$U$117*その他係数!H102</f>
        <v>0</v>
      </c>
      <c r="W107" s="91">
        <f>自給率!E105</f>
        <v>0.79809342801984484</v>
      </c>
      <c r="Y107" s="34">
        <f t="shared" si="4"/>
        <v>0</v>
      </c>
      <c r="Z107" s="34">
        <v>0</v>
      </c>
      <c r="AA107" s="34">
        <f>Z107*その他係数!F102</f>
        <v>0</v>
      </c>
      <c r="AB107" s="34">
        <f>Z107*その他係数!G102</f>
        <v>0</v>
      </c>
      <c r="AC107" s="32"/>
      <c r="AD107" s="34">
        <f>F107*その他係数!I102*入力!$N$33</f>
        <v>0</v>
      </c>
      <c r="AE107" s="34">
        <f>F107*その他係数!J102*入力!$N$33</f>
        <v>0</v>
      </c>
      <c r="AF107" s="34">
        <f>N107*その他係数!I102*入力!$N$33</f>
        <v>0</v>
      </c>
      <c r="AG107" s="34">
        <f>N107*その他係数!J102*入力!$N$33</f>
        <v>0</v>
      </c>
      <c r="AH107" s="34">
        <f>Z107*その他係数!I102*入力!$N$33</f>
        <v>0</v>
      </c>
      <c r="AI107" s="34">
        <f>Z107*その他係数!J102*入力!$N$33</f>
        <v>0</v>
      </c>
      <c r="AJ107" s="34">
        <f t="shared" si="15"/>
        <v>0</v>
      </c>
      <c r="AK107" s="34">
        <f t="shared" si="16"/>
        <v>0</v>
      </c>
    </row>
    <row r="108" spans="2:37" ht="12" customHeight="1" x14ac:dyDescent="0.2">
      <c r="B108" s="237" t="s">
        <v>503</v>
      </c>
      <c r="C108" s="240" t="s">
        <v>456</v>
      </c>
      <c r="D108" s="31">
        <f>入力!I108</f>
        <v>0</v>
      </c>
      <c r="E108" s="88">
        <f>IF(自給率!G106="",自給率!E106,自給率!G106)</f>
        <v>0.6140497062573107</v>
      </c>
      <c r="F108" s="34">
        <f t="shared" si="14"/>
        <v>0</v>
      </c>
      <c r="G108" s="34">
        <f>F108*その他係数!F103</f>
        <v>0</v>
      </c>
      <c r="H108" s="34">
        <f>F108*その他係数!G103</f>
        <v>0</v>
      </c>
      <c r="I108" s="34">
        <v>0</v>
      </c>
      <c r="K108" s="91">
        <f>自給率!E106</f>
        <v>0.6140497062573107</v>
      </c>
      <c r="L108" s="34">
        <f t="shared" si="17"/>
        <v>0</v>
      </c>
      <c r="N108" s="34">
        <v>0</v>
      </c>
      <c r="O108" s="34">
        <f>N108*その他係数!F103</f>
        <v>0</v>
      </c>
      <c r="P108" s="34">
        <f>N108*その他係数!G103</f>
        <v>0</v>
      </c>
      <c r="Q108" s="32"/>
      <c r="R108" s="34">
        <f t="shared" si="18"/>
        <v>0</v>
      </c>
      <c r="S108" s="35">
        <f t="shared" si="19"/>
        <v>0</v>
      </c>
      <c r="T108" s="32"/>
      <c r="U108" s="34">
        <f t="shared" si="3"/>
        <v>0</v>
      </c>
      <c r="V108" s="34">
        <f>$U$117*その他係数!H103</f>
        <v>0</v>
      </c>
      <c r="W108" s="91">
        <f>自給率!E106</f>
        <v>0.6140497062573107</v>
      </c>
      <c r="Y108" s="34">
        <f t="shared" si="4"/>
        <v>0</v>
      </c>
      <c r="Z108" s="34">
        <v>0</v>
      </c>
      <c r="AA108" s="34">
        <f>Z108*その他係数!F103</f>
        <v>0</v>
      </c>
      <c r="AB108" s="34">
        <f>Z108*その他係数!G103</f>
        <v>0</v>
      </c>
      <c r="AC108" s="32"/>
      <c r="AD108" s="34">
        <f>F108*その他係数!I103*入力!$N$33</f>
        <v>0</v>
      </c>
      <c r="AE108" s="34">
        <f>F108*その他係数!J103*入力!$N$33</f>
        <v>0</v>
      </c>
      <c r="AF108" s="34">
        <f>N108*その他係数!I103*入力!$N$33</f>
        <v>0</v>
      </c>
      <c r="AG108" s="34">
        <f>N108*その他係数!J103*入力!$N$33</f>
        <v>0</v>
      </c>
      <c r="AH108" s="34">
        <f>Z108*その他係数!I103*入力!$N$33</f>
        <v>0</v>
      </c>
      <c r="AI108" s="34">
        <f>Z108*その他係数!J103*入力!$N$33</f>
        <v>0</v>
      </c>
      <c r="AJ108" s="34">
        <f t="shared" si="15"/>
        <v>0</v>
      </c>
      <c r="AK108" s="34">
        <f t="shared" si="16"/>
        <v>0</v>
      </c>
    </row>
    <row r="109" spans="2:37" ht="12" customHeight="1" x14ac:dyDescent="0.2">
      <c r="B109" s="237" t="s">
        <v>380</v>
      </c>
      <c r="C109" s="240" t="s">
        <v>652</v>
      </c>
      <c r="D109" s="31">
        <f>入力!I109</f>
        <v>0</v>
      </c>
      <c r="E109" s="88">
        <f>IF(自給率!G107="",自給率!E107,自給率!G107)</f>
        <v>0.34133574804540834</v>
      </c>
      <c r="F109" s="34">
        <f t="shared" si="14"/>
        <v>0</v>
      </c>
      <c r="G109" s="34">
        <f>F109*その他係数!F104</f>
        <v>0</v>
      </c>
      <c r="H109" s="34">
        <f>F109*その他係数!G104</f>
        <v>0</v>
      </c>
      <c r="I109" s="34">
        <v>0</v>
      </c>
      <c r="K109" s="91">
        <f>自給率!E107</f>
        <v>0.34133574804540834</v>
      </c>
      <c r="L109" s="34">
        <f t="shared" si="17"/>
        <v>0</v>
      </c>
      <c r="N109" s="34">
        <v>0</v>
      </c>
      <c r="O109" s="34">
        <f>N109*その他係数!F104</f>
        <v>0</v>
      </c>
      <c r="P109" s="34">
        <f>N109*その他係数!G104</f>
        <v>0</v>
      </c>
      <c r="Q109" s="32"/>
      <c r="R109" s="34">
        <f t="shared" si="18"/>
        <v>0</v>
      </c>
      <c r="S109" s="35">
        <f t="shared" si="19"/>
        <v>0</v>
      </c>
      <c r="T109" s="32"/>
      <c r="U109" s="34">
        <f t="shared" si="3"/>
        <v>0</v>
      </c>
      <c r="V109" s="34">
        <f>$U$117*その他係数!H104</f>
        <v>0</v>
      </c>
      <c r="W109" s="91">
        <f>自給率!E107</f>
        <v>0.34133574804540834</v>
      </c>
      <c r="Y109" s="34">
        <f t="shared" si="4"/>
        <v>0</v>
      </c>
      <c r="Z109" s="34">
        <v>0</v>
      </c>
      <c r="AA109" s="34">
        <f>Z109*その他係数!F104</f>
        <v>0</v>
      </c>
      <c r="AB109" s="34">
        <f>Z109*その他係数!G104</f>
        <v>0</v>
      </c>
      <c r="AC109" s="32"/>
      <c r="AD109" s="34">
        <f>F109*その他係数!I104*入力!$N$33</f>
        <v>0</v>
      </c>
      <c r="AE109" s="34">
        <f>F109*その他係数!J104*入力!$N$33</f>
        <v>0</v>
      </c>
      <c r="AF109" s="34">
        <f>N109*その他係数!I104*入力!$N$33</f>
        <v>0</v>
      </c>
      <c r="AG109" s="34">
        <f>N109*その他係数!J104*入力!$N$33</f>
        <v>0</v>
      </c>
      <c r="AH109" s="34">
        <f>Z109*その他係数!I104*入力!$N$33</f>
        <v>0</v>
      </c>
      <c r="AI109" s="34">
        <f>Z109*その他係数!J104*入力!$N$33</f>
        <v>0</v>
      </c>
      <c r="AJ109" s="34">
        <f t="shared" si="15"/>
        <v>0</v>
      </c>
      <c r="AK109" s="34">
        <f t="shared" si="16"/>
        <v>0</v>
      </c>
    </row>
    <row r="110" spans="2:37" ht="12" customHeight="1" x14ac:dyDescent="0.2">
      <c r="B110" s="237" t="s">
        <v>504</v>
      </c>
      <c r="C110" s="240" t="s">
        <v>653</v>
      </c>
      <c r="D110" s="31">
        <f>入力!I110</f>
        <v>0</v>
      </c>
      <c r="E110" s="88">
        <f>IF(自給率!G108="",自給率!E108,自給率!G108)</f>
        <v>0.89315257846137996</v>
      </c>
      <c r="F110" s="34">
        <f t="shared" si="14"/>
        <v>0</v>
      </c>
      <c r="G110" s="34">
        <f>F110*その他係数!F105</f>
        <v>0</v>
      </c>
      <c r="H110" s="34">
        <f>F110*その他係数!G105</f>
        <v>0</v>
      </c>
      <c r="I110" s="34">
        <v>0</v>
      </c>
      <c r="K110" s="91">
        <f>自給率!E108</f>
        <v>0.89315257846137996</v>
      </c>
      <c r="L110" s="34">
        <f t="shared" si="17"/>
        <v>0</v>
      </c>
      <c r="N110" s="34">
        <v>0</v>
      </c>
      <c r="O110" s="34">
        <f>N110*その他係数!F105</f>
        <v>0</v>
      </c>
      <c r="P110" s="34">
        <f>N110*その他係数!G105</f>
        <v>0</v>
      </c>
      <c r="Q110" s="32"/>
      <c r="R110" s="34">
        <f t="shared" si="18"/>
        <v>0</v>
      </c>
      <c r="S110" s="35">
        <f t="shared" si="19"/>
        <v>0</v>
      </c>
      <c r="T110" s="32"/>
      <c r="U110" s="34">
        <f t="shared" si="3"/>
        <v>0</v>
      </c>
      <c r="V110" s="34">
        <f>$U$117*その他係数!H105</f>
        <v>0</v>
      </c>
      <c r="W110" s="91">
        <f>自給率!E108</f>
        <v>0.89315257846137996</v>
      </c>
      <c r="Y110" s="34">
        <f t="shared" si="4"/>
        <v>0</v>
      </c>
      <c r="Z110" s="34">
        <v>0</v>
      </c>
      <c r="AA110" s="34">
        <f>Z110*その他係数!F105</f>
        <v>0</v>
      </c>
      <c r="AB110" s="34">
        <f>Z110*その他係数!G105</f>
        <v>0</v>
      </c>
      <c r="AC110" s="32"/>
      <c r="AD110" s="34">
        <f>F110*その他係数!I105*入力!$N$33</f>
        <v>0</v>
      </c>
      <c r="AE110" s="34">
        <f>F110*その他係数!J105*入力!$N$33</f>
        <v>0</v>
      </c>
      <c r="AF110" s="34">
        <f>N110*その他係数!I105*入力!$N$33</f>
        <v>0</v>
      </c>
      <c r="AG110" s="34">
        <f>N110*その他係数!J105*入力!$N$33</f>
        <v>0</v>
      </c>
      <c r="AH110" s="34">
        <f>Z110*その他係数!I105*入力!$N$33</f>
        <v>0</v>
      </c>
      <c r="AI110" s="34">
        <f>Z110*その他係数!J105*入力!$N$33</f>
        <v>0</v>
      </c>
      <c r="AJ110" s="34">
        <f t="shared" si="15"/>
        <v>0</v>
      </c>
      <c r="AK110" s="34">
        <f t="shared" si="16"/>
        <v>0</v>
      </c>
    </row>
    <row r="111" spans="2:37" ht="12" customHeight="1" x14ac:dyDescent="0.2">
      <c r="B111" s="237" t="s">
        <v>505</v>
      </c>
      <c r="C111" s="240" t="s">
        <v>654</v>
      </c>
      <c r="D111" s="31">
        <f>入力!I111</f>
        <v>0</v>
      </c>
      <c r="E111" s="88">
        <f>IF(自給率!G109="",自給率!E109,自給率!G109)</f>
        <v>0.96819127645756853</v>
      </c>
      <c r="F111" s="34">
        <f t="shared" si="14"/>
        <v>0</v>
      </c>
      <c r="G111" s="34">
        <f>F111*その他係数!F106</f>
        <v>0</v>
      </c>
      <c r="H111" s="34">
        <f>F111*その他係数!G106</f>
        <v>0</v>
      </c>
      <c r="I111" s="34">
        <v>0</v>
      </c>
      <c r="K111" s="91">
        <f>自給率!E109</f>
        <v>0.96819127645756853</v>
      </c>
      <c r="L111" s="34">
        <f t="shared" si="17"/>
        <v>0</v>
      </c>
      <c r="N111" s="34">
        <v>0</v>
      </c>
      <c r="O111" s="34">
        <f>N111*その他係数!F106</f>
        <v>0</v>
      </c>
      <c r="P111" s="34">
        <f>N111*その他係数!G106</f>
        <v>0</v>
      </c>
      <c r="Q111" s="32"/>
      <c r="R111" s="34">
        <f t="shared" si="18"/>
        <v>0</v>
      </c>
      <c r="S111" s="35">
        <f t="shared" si="19"/>
        <v>0</v>
      </c>
      <c r="T111" s="32"/>
      <c r="U111" s="34">
        <f t="shared" si="3"/>
        <v>0</v>
      </c>
      <c r="V111" s="34">
        <f>$U$117*その他係数!H106</f>
        <v>0</v>
      </c>
      <c r="W111" s="91">
        <f>自給率!E109</f>
        <v>0.96819127645756853</v>
      </c>
      <c r="Y111" s="34">
        <f t="shared" si="4"/>
        <v>0</v>
      </c>
      <c r="Z111" s="34">
        <v>0</v>
      </c>
      <c r="AA111" s="34">
        <f>Z111*その他係数!F106</f>
        <v>0</v>
      </c>
      <c r="AB111" s="34">
        <f>Z111*その他係数!G106</f>
        <v>0</v>
      </c>
      <c r="AC111" s="32"/>
      <c r="AD111" s="34">
        <f>F111*その他係数!I106*入力!$N$33</f>
        <v>0</v>
      </c>
      <c r="AE111" s="34">
        <f>F111*その他係数!J106*入力!$N$33</f>
        <v>0</v>
      </c>
      <c r="AF111" s="34">
        <f>N111*その他係数!I106*入力!$N$33</f>
        <v>0</v>
      </c>
      <c r="AG111" s="34">
        <f>N111*その他係数!J106*入力!$N$33</f>
        <v>0</v>
      </c>
      <c r="AH111" s="34">
        <f>Z111*その他係数!I106*入力!$N$33</f>
        <v>0</v>
      </c>
      <c r="AI111" s="34">
        <f>Z111*その他係数!J106*入力!$N$33</f>
        <v>0</v>
      </c>
      <c r="AJ111" s="34">
        <f t="shared" si="15"/>
        <v>0</v>
      </c>
      <c r="AK111" s="34">
        <f t="shared" si="16"/>
        <v>0</v>
      </c>
    </row>
    <row r="112" spans="2:37" ht="12" customHeight="1" x14ac:dyDescent="0.2">
      <c r="B112" s="237" t="s">
        <v>506</v>
      </c>
      <c r="C112" s="240" t="s">
        <v>655</v>
      </c>
      <c r="D112" s="31">
        <f>入力!I112</f>
        <v>0</v>
      </c>
      <c r="E112" s="88">
        <f>IF(自給率!G110="",自給率!E110,自給率!G110)</f>
        <v>0.62078646976985863</v>
      </c>
      <c r="F112" s="34">
        <f t="shared" si="14"/>
        <v>0</v>
      </c>
      <c r="G112" s="34">
        <f>F112*その他係数!F107</f>
        <v>0</v>
      </c>
      <c r="H112" s="34">
        <f>F112*その他係数!G107</f>
        <v>0</v>
      </c>
      <c r="I112" s="34">
        <v>0</v>
      </c>
      <c r="K112" s="91">
        <f>自給率!E110</f>
        <v>0.62078646976985863</v>
      </c>
      <c r="L112" s="34">
        <f t="shared" si="17"/>
        <v>0</v>
      </c>
      <c r="N112" s="34">
        <v>0</v>
      </c>
      <c r="O112" s="34">
        <f>N112*その他係数!F107</f>
        <v>0</v>
      </c>
      <c r="P112" s="34">
        <f>N112*その他係数!G107</f>
        <v>0</v>
      </c>
      <c r="Q112" s="32"/>
      <c r="R112" s="34">
        <f t="shared" si="18"/>
        <v>0</v>
      </c>
      <c r="S112" s="35">
        <f t="shared" si="19"/>
        <v>0</v>
      </c>
      <c r="T112" s="32"/>
      <c r="U112" s="34">
        <f t="shared" si="3"/>
        <v>0</v>
      </c>
      <c r="V112" s="34">
        <f>$U$117*その他係数!H107</f>
        <v>0</v>
      </c>
      <c r="W112" s="91">
        <f>自給率!E110</f>
        <v>0.62078646976985863</v>
      </c>
      <c r="Y112" s="34">
        <f t="shared" si="4"/>
        <v>0</v>
      </c>
      <c r="Z112" s="34">
        <v>0</v>
      </c>
      <c r="AA112" s="34">
        <f>Z112*その他係数!F107</f>
        <v>0</v>
      </c>
      <c r="AB112" s="34">
        <f>Z112*その他係数!G107</f>
        <v>0</v>
      </c>
      <c r="AC112" s="32"/>
      <c r="AD112" s="34">
        <f>F112*その他係数!I107*入力!$N$33</f>
        <v>0</v>
      </c>
      <c r="AE112" s="34">
        <f>F112*その他係数!J107*入力!$N$33</f>
        <v>0</v>
      </c>
      <c r="AF112" s="34">
        <f>N112*その他係数!I107*入力!$N$33</f>
        <v>0</v>
      </c>
      <c r="AG112" s="34">
        <f>N112*その他係数!J107*入力!$N$33</f>
        <v>0</v>
      </c>
      <c r="AH112" s="34">
        <f>Z112*その他係数!I107*入力!$N$33</f>
        <v>0</v>
      </c>
      <c r="AI112" s="34">
        <f>Z112*その他係数!J107*入力!$N$33</f>
        <v>0</v>
      </c>
      <c r="AJ112" s="34">
        <f t="shared" si="15"/>
        <v>0</v>
      </c>
      <c r="AK112" s="34">
        <f t="shared" si="16"/>
        <v>0</v>
      </c>
    </row>
    <row r="113" spans="2:38" ht="12" customHeight="1" x14ac:dyDescent="0.2">
      <c r="B113" s="237" t="s">
        <v>507</v>
      </c>
      <c r="C113" s="240" t="s">
        <v>953</v>
      </c>
      <c r="D113" s="31">
        <f>入力!I113</f>
        <v>0</v>
      </c>
      <c r="E113" s="88">
        <f>IF(自給率!G111="",自給率!E111,自給率!G111)</f>
        <v>1</v>
      </c>
      <c r="F113" s="34">
        <f t="shared" si="14"/>
        <v>0</v>
      </c>
      <c r="G113" s="34">
        <f>F113*その他係数!F108</f>
        <v>0</v>
      </c>
      <c r="H113" s="34">
        <f>F113*その他係数!G108</f>
        <v>0</v>
      </c>
      <c r="I113" s="34">
        <v>0</v>
      </c>
      <c r="K113" s="91">
        <f>自給率!E111</f>
        <v>1</v>
      </c>
      <c r="L113" s="34">
        <f t="shared" si="17"/>
        <v>0</v>
      </c>
      <c r="N113" s="34">
        <v>0</v>
      </c>
      <c r="O113" s="34">
        <f>N113*その他係数!F108</f>
        <v>0</v>
      </c>
      <c r="P113" s="34">
        <f>N113*その他係数!G108</f>
        <v>0</v>
      </c>
      <c r="Q113" s="32"/>
      <c r="R113" s="34">
        <f t="shared" si="18"/>
        <v>0</v>
      </c>
      <c r="S113" s="35">
        <f t="shared" si="19"/>
        <v>0</v>
      </c>
      <c r="T113" s="32"/>
      <c r="U113" s="34">
        <f t="shared" si="3"/>
        <v>0</v>
      </c>
      <c r="V113" s="34">
        <f>$U$117*その他係数!H108</f>
        <v>0</v>
      </c>
      <c r="W113" s="91">
        <f>自給率!E111</f>
        <v>1</v>
      </c>
      <c r="Y113" s="34">
        <f t="shared" si="4"/>
        <v>0</v>
      </c>
      <c r="Z113" s="34">
        <v>0</v>
      </c>
      <c r="AA113" s="34">
        <f>Z113*その他係数!F108</f>
        <v>0</v>
      </c>
      <c r="AB113" s="34">
        <f>Z113*その他係数!G108</f>
        <v>0</v>
      </c>
      <c r="AC113" s="32"/>
      <c r="AD113" s="34">
        <f>F113*その他係数!I108*入力!$N$33</f>
        <v>0</v>
      </c>
      <c r="AE113" s="34">
        <f>F113*その他係数!J108*入力!$N$33</f>
        <v>0</v>
      </c>
      <c r="AF113" s="34">
        <f>N113*その他係数!I108*入力!$N$33</f>
        <v>0</v>
      </c>
      <c r="AG113" s="34">
        <f>N113*その他係数!J108*入力!$N$33</f>
        <v>0</v>
      </c>
      <c r="AH113" s="34">
        <f>Z113*その他係数!I108*入力!$N$33</f>
        <v>0</v>
      </c>
      <c r="AI113" s="34">
        <f>Z113*その他係数!J108*入力!$N$33</f>
        <v>0</v>
      </c>
      <c r="AJ113" s="34">
        <f t="shared" si="15"/>
        <v>0</v>
      </c>
      <c r="AK113" s="34">
        <f t="shared" si="16"/>
        <v>0</v>
      </c>
    </row>
    <row r="114" spans="2:38" ht="12" customHeight="1" x14ac:dyDescent="0.2">
      <c r="B114" s="237" t="s">
        <v>508</v>
      </c>
      <c r="C114" s="240" t="s">
        <v>462</v>
      </c>
      <c r="D114" s="31">
        <f>入力!I114</f>
        <v>0</v>
      </c>
      <c r="E114" s="88">
        <f>IF(自給率!G112="",自給率!E112,自給率!G112)</f>
        <v>0.90003949364983682</v>
      </c>
      <c r="F114" s="34">
        <f t="shared" si="14"/>
        <v>0</v>
      </c>
      <c r="G114" s="34">
        <f>F114*その他係数!F109</f>
        <v>0</v>
      </c>
      <c r="H114" s="34">
        <f>F114*その他係数!G109</f>
        <v>0</v>
      </c>
      <c r="I114" s="34">
        <v>0</v>
      </c>
      <c r="K114" s="91">
        <f>自給率!E112</f>
        <v>0.90003949364983682</v>
      </c>
      <c r="L114" s="34">
        <f t="shared" si="17"/>
        <v>0</v>
      </c>
      <c r="N114" s="34">
        <v>0</v>
      </c>
      <c r="O114" s="34">
        <f>N114*その他係数!F109</f>
        <v>0</v>
      </c>
      <c r="P114" s="34">
        <f>N114*その他係数!G109</f>
        <v>0</v>
      </c>
      <c r="Q114" s="32"/>
      <c r="R114" s="34">
        <f t="shared" si="18"/>
        <v>0</v>
      </c>
      <c r="S114" s="35">
        <f t="shared" si="19"/>
        <v>0</v>
      </c>
      <c r="T114" s="32"/>
      <c r="U114" s="34">
        <f t="shared" si="3"/>
        <v>0</v>
      </c>
      <c r="V114" s="34">
        <f>$U$117*その他係数!H109</f>
        <v>0</v>
      </c>
      <c r="W114" s="91">
        <f>自給率!E112</f>
        <v>0.90003949364983682</v>
      </c>
      <c r="Y114" s="34">
        <f t="shared" si="4"/>
        <v>0</v>
      </c>
      <c r="Z114" s="34">
        <v>0</v>
      </c>
      <c r="AA114" s="34">
        <f>Z114*その他係数!F109</f>
        <v>0</v>
      </c>
      <c r="AB114" s="34">
        <f>Z114*その他係数!G109</f>
        <v>0</v>
      </c>
      <c r="AC114" s="32"/>
      <c r="AD114" s="34">
        <f>F114*その他係数!I109*入力!$N$33</f>
        <v>0</v>
      </c>
      <c r="AE114" s="34">
        <f>F114*その他係数!J109*入力!$N$33</f>
        <v>0</v>
      </c>
      <c r="AF114" s="34">
        <f>N114*その他係数!I109*入力!$N$33</f>
        <v>0</v>
      </c>
      <c r="AG114" s="34">
        <f>N114*その他係数!J109*入力!$N$33</f>
        <v>0</v>
      </c>
      <c r="AH114" s="34">
        <f>Z114*その他係数!I109*入力!$N$33</f>
        <v>0</v>
      </c>
      <c r="AI114" s="34">
        <f>Z114*その他係数!J109*入力!$N$33</f>
        <v>0</v>
      </c>
      <c r="AJ114" s="34">
        <f t="shared" si="15"/>
        <v>0</v>
      </c>
      <c r="AK114" s="34">
        <f t="shared" si="16"/>
        <v>0</v>
      </c>
    </row>
    <row r="115" spans="2:38" ht="12" customHeight="1" x14ac:dyDescent="0.2">
      <c r="B115" s="237" t="s">
        <v>509</v>
      </c>
      <c r="C115" s="240" t="s">
        <v>463</v>
      </c>
      <c r="D115" s="31">
        <f>入力!I115</f>
        <v>0</v>
      </c>
      <c r="E115" s="88">
        <f>IF(自給率!G114="",自給率!E114,自給率!G114)</f>
        <v>0.63584902949585509</v>
      </c>
      <c r="F115" s="34">
        <f t="shared" ref="F115" si="20">D115*E115</f>
        <v>0</v>
      </c>
      <c r="G115" s="34">
        <f>F115*その他係数!F110</f>
        <v>0</v>
      </c>
      <c r="H115" s="34">
        <f>F115*その他係数!G110</f>
        <v>0</v>
      </c>
      <c r="I115" s="34">
        <v>0</v>
      </c>
      <c r="J115" s="48"/>
      <c r="K115" s="91">
        <f>自給率!E113</f>
        <v>1</v>
      </c>
      <c r="L115" s="34">
        <f t="shared" ref="L115" si="21">I115*K115</f>
        <v>0</v>
      </c>
      <c r="M115" s="48"/>
      <c r="N115" s="34">
        <v>0</v>
      </c>
      <c r="O115" s="34">
        <f>N115*その他係数!F110</f>
        <v>0</v>
      </c>
      <c r="P115" s="34">
        <f>N115*その他係数!G110</f>
        <v>0</v>
      </c>
      <c r="Q115" s="32"/>
      <c r="R115" s="34">
        <f t="shared" ref="R115:R116" si="22">F115+N115</f>
        <v>0</v>
      </c>
      <c r="S115" s="35">
        <f t="shared" ref="S115:S116" si="23">H115+P115</f>
        <v>0</v>
      </c>
      <c r="T115" s="32"/>
      <c r="U115" s="34">
        <f t="shared" ref="U115:U116" si="24">S115*$V$1</f>
        <v>0</v>
      </c>
      <c r="V115" s="34">
        <f>$U$117*その他係数!H110</f>
        <v>0</v>
      </c>
      <c r="W115" s="91">
        <f>自給率!E113</f>
        <v>1</v>
      </c>
      <c r="X115" s="48"/>
      <c r="Y115" s="34">
        <f t="shared" ref="Y115:Y116" si="25">V115*W115</f>
        <v>0</v>
      </c>
      <c r="Z115" s="34">
        <v>0</v>
      </c>
      <c r="AA115" s="34">
        <f>Z115*その他係数!F110</f>
        <v>0</v>
      </c>
      <c r="AB115" s="34">
        <f>Z115*その他係数!G110</f>
        <v>0</v>
      </c>
      <c r="AC115" s="32"/>
      <c r="AD115" s="34">
        <f>F115*その他係数!I110*入力!$N$33</f>
        <v>0</v>
      </c>
      <c r="AE115" s="34">
        <f>F115*その他係数!J110*入力!$N$33</f>
        <v>0</v>
      </c>
      <c r="AF115" s="34">
        <f>N115*その他係数!I110*入力!$N$33</f>
        <v>0</v>
      </c>
      <c r="AG115" s="34">
        <f>N115*その他係数!J110*入力!$N$33</f>
        <v>0</v>
      </c>
      <c r="AH115" s="34">
        <f>Z115*その他係数!I110*入力!$N$33</f>
        <v>0</v>
      </c>
      <c r="AI115" s="34">
        <f>Z115*その他係数!J110*入力!$N$33</f>
        <v>0</v>
      </c>
      <c r="AJ115" s="34">
        <f t="shared" ref="AJ115:AJ116" si="26">AD115+AF115+AH115</f>
        <v>0</v>
      </c>
      <c r="AK115" s="34">
        <f t="shared" ref="AK115:AK116" si="27">AE115+AG115+AI115</f>
        <v>0</v>
      </c>
    </row>
    <row r="116" spans="2:38" ht="12" customHeight="1" thickBot="1" x14ac:dyDescent="0.25">
      <c r="B116" s="237" t="s">
        <v>510</v>
      </c>
      <c r="C116" s="240" t="s">
        <v>812</v>
      </c>
      <c r="D116" s="31">
        <f>入力!I116</f>
        <v>0</v>
      </c>
      <c r="E116" s="88">
        <f>IF(自給率!G115="",自給率!E115,自給率!G115)</f>
        <v>0</v>
      </c>
      <c r="F116" s="34">
        <f t="shared" si="14"/>
        <v>0</v>
      </c>
      <c r="G116" s="34">
        <f>F116*その他係数!F110</f>
        <v>0</v>
      </c>
      <c r="H116" s="34">
        <f>F116*その他係数!G110</f>
        <v>0</v>
      </c>
      <c r="I116" s="34">
        <v>0</v>
      </c>
      <c r="K116" s="91">
        <f>自給率!E114</f>
        <v>0.63584902949585509</v>
      </c>
      <c r="L116" s="34">
        <f t="shared" si="17"/>
        <v>0</v>
      </c>
      <c r="N116" s="34">
        <v>0</v>
      </c>
      <c r="O116" s="34">
        <f>N116*その他係数!F111</f>
        <v>0</v>
      </c>
      <c r="P116" s="34">
        <f>N116*その他係数!G111</f>
        <v>0</v>
      </c>
      <c r="Q116" s="32"/>
      <c r="R116" s="34">
        <f t="shared" si="22"/>
        <v>0</v>
      </c>
      <c r="S116" s="35">
        <f t="shared" si="23"/>
        <v>0</v>
      </c>
      <c r="T116" s="32"/>
      <c r="U116" s="34">
        <f t="shared" si="24"/>
        <v>0</v>
      </c>
      <c r="V116" s="34">
        <f>$U$117*その他係数!H111</f>
        <v>0</v>
      </c>
      <c r="W116" s="91">
        <f>自給率!E114</f>
        <v>0.63584902949585509</v>
      </c>
      <c r="X116" s="48"/>
      <c r="Y116" s="34">
        <f t="shared" si="25"/>
        <v>0</v>
      </c>
      <c r="Z116" s="34">
        <v>0</v>
      </c>
      <c r="AA116" s="34">
        <f>Z116*その他係数!F111</f>
        <v>0</v>
      </c>
      <c r="AB116" s="34">
        <f>Z116*その他係数!G111</f>
        <v>0</v>
      </c>
      <c r="AC116" s="32"/>
      <c r="AD116" s="34">
        <f>F116*その他係数!I111*入力!$N$33</f>
        <v>0</v>
      </c>
      <c r="AE116" s="34">
        <f>F116*その他係数!J111*入力!$N$33</f>
        <v>0</v>
      </c>
      <c r="AF116" s="34">
        <f>N116*その他係数!I111*入力!$N$33</f>
        <v>0</v>
      </c>
      <c r="AG116" s="34">
        <f>N116*その他係数!J111*入力!$N$33</f>
        <v>0</v>
      </c>
      <c r="AH116" s="34">
        <f>Z116*その他係数!I111*入力!$N$33</f>
        <v>0</v>
      </c>
      <c r="AI116" s="34">
        <f>Z116*その他係数!J111*入力!$N$33</f>
        <v>0</v>
      </c>
      <c r="AJ116" s="34">
        <f t="shared" si="26"/>
        <v>0</v>
      </c>
      <c r="AK116" s="34">
        <f t="shared" si="27"/>
        <v>0</v>
      </c>
    </row>
    <row r="117" spans="2:38" ht="12" customHeight="1" thickBot="1" x14ac:dyDescent="0.25">
      <c r="B117" s="238"/>
      <c r="C117" s="241" t="s">
        <v>54</v>
      </c>
      <c r="D117" s="36">
        <f>SUM(D9:D116)</f>
        <v>0</v>
      </c>
      <c r="E117" s="89" t="s">
        <v>126</v>
      </c>
      <c r="F117" s="36">
        <f>SUM(F9:F116)</f>
        <v>0</v>
      </c>
      <c r="G117" s="36">
        <f>SUM(G9:G116)</f>
        <v>0</v>
      </c>
      <c r="H117" s="36">
        <f>SUM(H9:H116)</f>
        <v>0</v>
      </c>
      <c r="I117" s="36">
        <f>SUM(I9:I116)</f>
        <v>0</v>
      </c>
      <c r="K117" s="89" t="s">
        <v>216</v>
      </c>
      <c r="L117" s="36">
        <f>SUM(L9:L116)</f>
        <v>0</v>
      </c>
      <c r="N117" s="36">
        <f>SUM(N9:N116)</f>
        <v>0</v>
      </c>
      <c r="O117" s="36">
        <f>SUM(O9:O116)</f>
        <v>0</v>
      </c>
      <c r="P117" s="36">
        <f>SUM(P9:P116)</f>
        <v>0</v>
      </c>
      <c r="Q117" s="32"/>
      <c r="R117" s="36">
        <f>SUM(R9:R116)</f>
        <v>0</v>
      </c>
      <c r="S117" s="36">
        <f>SUM(S9:S116)</f>
        <v>0</v>
      </c>
      <c r="T117" s="32"/>
      <c r="U117" s="36">
        <f>SUM(U9:U116)</f>
        <v>0</v>
      </c>
      <c r="V117" s="38">
        <f>SUM(V9:V116)</f>
        <v>0</v>
      </c>
      <c r="W117" s="37" t="s">
        <v>126</v>
      </c>
      <c r="Y117" s="36">
        <f>SUM(Y9:Y116)</f>
        <v>0</v>
      </c>
      <c r="Z117" s="36">
        <f>SUM(Z9:Z116)</f>
        <v>0</v>
      </c>
      <c r="AA117" s="36">
        <f>SUM(AA9:AA116)</f>
        <v>0</v>
      </c>
      <c r="AB117" s="36">
        <f>SUM(AB9:AB116)</f>
        <v>0</v>
      </c>
      <c r="AC117" s="32"/>
      <c r="AD117" s="322">
        <f>ROUNDDOWN(SUM(AD9:AD116),0)</f>
        <v>0</v>
      </c>
      <c r="AE117" s="322">
        <f t="shared" ref="AE117:AK117" si="28">ROUNDDOWN(SUM(AE9:AE116),0)</f>
        <v>0</v>
      </c>
      <c r="AF117" s="322">
        <f t="shared" si="28"/>
        <v>0</v>
      </c>
      <c r="AG117" s="322">
        <f t="shared" si="28"/>
        <v>0</v>
      </c>
      <c r="AH117" s="322">
        <f t="shared" si="28"/>
        <v>0</v>
      </c>
      <c r="AI117" s="322">
        <f t="shared" si="28"/>
        <v>0</v>
      </c>
      <c r="AJ117" s="322">
        <f t="shared" si="28"/>
        <v>0</v>
      </c>
      <c r="AK117" s="322">
        <f t="shared" si="28"/>
        <v>0</v>
      </c>
      <c r="AL117" s="323" t="s">
        <v>908</v>
      </c>
    </row>
  </sheetData>
  <mergeCells count="38">
    <mergeCell ref="L6:L7"/>
    <mergeCell ref="N6:N7"/>
    <mergeCell ref="N3:P4"/>
    <mergeCell ref="D3:I4"/>
    <mergeCell ref="Y3:AB4"/>
    <mergeCell ref="AD6:AD7"/>
    <mergeCell ref="AE6:AE7"/>
    <mergeCell ref="AD4:AE4"/>
    <mergeCell ref="P6:P7"/>
    <mergeCell ref="R6:R7"/>
    <mergeCell ref="S6:S7"/>
    <mergeCell ref="W6:W7"/>
    <mergeCell ref="Y6:Y7"/>
    <mergeCell ref="Z6:Z7"/>
    <mergeCell ref="AA6:AA7"/>
    <mergeCell ref="B5:C8"/>
    <mergeCell ref="D6:D7"/>
    <mergeCell ref="F6:F7"/>
    <mergeCell ref="I6:I7"/>
    <mergeCell ref="E6:E7"/>
    <mergeCell ref="G6:G7"/>
    <mergeCell ref="H6:H7"/>
    <mergeCell ref="AF4:AG4"/>
    <mergeCell ref="K6:K7"/>
    <mergeCell ref="AH4:AI4"/>
    <mergeCell ref="AJ4:AK4"/>
    <mergeCell ref="AB6:AB7"/>
    <mergeCell ref="U6:U7"/>
    <mergeCell ref="V6:V7"/>
    <mergeCell ref="R3:S4"/>
    <mergeCell ref="O6:O7"/>
    <mergeCell ref="AD3:AK3"/>
    <mergeCell ref="AG6:AG7"/>
    <mergeCell ref="AH6:AH7"/>
    <mergeCell ref="AI6:AI7"/>
    <mergeCell ref="AJ6:AJ7"/>
    <mergeCell ref="AK6:AK7"/>
    <mergeCell ref="AF6:AF7"/>
  </mergeCells>
  <phoneticPr fontId="20"/>
  <printOptions horizontalCentered="1" verticalCentered="1"/>
  <pageMargins left="0.31496062992125984" right="0.11811023622047245" top="0.35433070866141736" bottom="0.35433070866141736" header="0.31496062992125984" footer="0.31496062992125984"/>
  <pageSetup paperSize="9" orientation="portrait" blackAndWhite="1" r:id="rId1"/>
  <colBreaks count="4" manualBreakCount="4">
    <brk id="8" max="1048575" man="1"/>
    <brk id="17" max="1048575" man="1"/>
    <brk id="22" max="1048575" man="1"/>
    <brk id="29" max="1048575" man="1"/>
  </colBreaks>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7</vt:i4>
      </vt:variant>
    </vt:vector>
  </HeadingPairs>
  <TitlesOfParts>
    <vt:vector size="19" baseType="lpstr">
      <vt:lpstr>はじめに</vt:lpstr>
      <vt:lpstr>利用手引き</vt:lpstr>
      <vt:lpstr>部門分類表</vt:lpstr>
      <vt:lpstr>入力</vt:lpstr>
      <vt:lpstr>自給率</vt:lpstr>
      <vt:lpstr>総括表</vt:lpstr>
      <vt:lpstr>総合結果</vt:lpstr>
      <vt:lpstr>フロー</vt:lpstr>
      <vt:lpstr>波及効果計算</vt:lpstr>
      <vt:lpstr>投入係数</vt:lpstr>
      <vt:lpstr>逆行列係数</vt:lpstr>
      <vt:lpstr>その他係数</vt:lpstr>
      <vt:lpstr>はじめに!Print_Area</vt:lpstr>
      <vt:lpstr>総括表!Print_Area</vt:lpstr>
      <vt:lpstr>総合結果!Print_Area</vt:lpstr>
      <vt:lpstr>その他係数!Print_Titles</vt:lpstr>
      <vt:lpstr>自給率!Print_Titles</vt:lpstr>
      <vt:lpstr>総合結果!Print_Titles</vt:lpstr>
      <vt:lpstr>波及効果計算!Print_Titles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N0090070</dc:creator>
  <cp:keywords/>
  <dc:description/>
  <cp:lastModifiedBy>加藤　慧</cp:lastModifiedBy>
  <cp:revision>0</cp:revision>
  <cp:lastPrinted>2021-02-16T01:46:37Z</cp:lastPrinted>
  <dcterms:created xsi:type="dcterms:W3CDTF">1601-01-01T00:00:00Z</dcterms:created>
  <dcterms:modified xsi:type="dcterms:W3CDTF">2026-03-09T02:45:52Z</dcterms:modified>
  <cp:category/>
</cp:coreProperties>
</file>