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vka.vdi.pref.nagano.lg.jp\課共有\統計室\0I県民経済計算\0I2産業関連表\009公表・報告資料\経済波及効果分析ツール\H27年表\公表用\107分析ツール\"/>
    </mc:Choice>
  </mc:AlternateContent>
  <xr:revisionPtr revIDLastSave="0" documentId="13_ncr:1_{99AB8C3E-5B07-4741-80D0-76D33266860F}" xr6:coauthVersionLast="47" xr6:coauthVersionMax="47" xr10:uidLastSave="{00000000-0000-0000-0000-000000000000}"/>
  <bookViews>
    <workbookView xWindow="-20610" yWindow="4575" windowWidth="20730" windowHeight="11160" tabRatio="832" xr2:uid="{00000000-000D-0000-FFFF-FFFF00000000}"/>
  </bookViews>
  <sheets>
    <sheet name="はじめに" sheetId="24" r:id="rId1"/>
    <sheet name="利用手引き" sheetId="25" r:id="rId2"/>
    <sheet name="部門分類表" sheetId="23" r:id="rId3"/>
    <sheet name="入力" sheetId="1" r:id="rId4"/>
    <sheet name="自給率" sheetId="20" r:id="rId5"/>
    <sheet name="総括表" sheetId="8" r:id="rId6"/>
    <sheet name="総合結果" sheetId="9" r:id="rId7"/>
    <sheet name="フロー" sheetId="7" r:id="rId8"/>
    <sheet name="波及効果計算" sheetId="4" r:id="rId9"/>
    <sheet name="投入係数" sheetId="14" r:id="rId10"/>
    <sheet name="逆行列係数" sheetId="15" r:id="rId11"/>
    <sheet name="その他係数" sheetId="16" r:id="rId12"/>
  </sheets>
  <definedNames>
    <definedName name="_xlnm.Print_Area" localSheetId="5">総括表!$A$1:$H$56</definedName>
    <definedName name="_xlnm.Print_Area" localSheetId="6">総合結果!$A$1:$K$122</definedName>
    <definedName name="_xlnm.Print_Area" localSheetId="2">部門分類表!$B$4:$I$194</definedName>
    <definedName name="_xlnm.Print_Titles" localSheetId="11">その他係数!$B:$C,その他係数!$3:$3</definedName>
    <definedName name="_xlnm.Print_Titles" localSheetId="4">自給率!$6:$6</definedName>
    <definedName name="_xlnm.Print_Titles" localSheetId="6">総合結果!$10:$13</definedName>
    <definedName name="_xlnm.Print_Titles" localSheetId="8">波及効果計算!$B:$C,波及効果計算!$3:$8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W10" i="4"/>
  <c r="AF72" i="7"/>
  <c r="J45" i="7"/>
  <c r="G55" i="8"/>
  <c r="G25" i="8"/>
  <c r="I7" i="9" l="1"/>
  <c r="F80" i="1"/>
  <c r="G93" i="1"/>
  <c r="G94" i="1"/>
  <c r="G95" i="1"/>
  <c r="G96" i="1"/>
  <c r="G97" i="1"/>
  <c r="G98" i="1"/>
  <c r="G99" i="1"/>
  <c r="G100" i="1"/>
  <c r="G101" i="1"/>
  <c r="G102" i="1"/>
  <c r="G103" i="1"/>
  <c r="G104" i="1"/>
  <c r="H104" i="1" s="1"/>
  <c r="I104" i="1" s="1"/>
  <c r="D104" i="4" s="1"/>
  <c r="G105" i="1"/>
  <c r="G106" i="1"/>
  <c r="G107" i="1"/>
  <c r="G108" i="1"/>
  <c r="G109" i="1"/>
  <c r="G110" i="1"/>
  <c r="G111" i="1"/>
  <c r="G112" i="1"/>
  <c r="H112" i="1" s="1"/>
  <c r="I112" i="1" s="1"/>
  <c r="D112" i="4" s="1"/>
  <c r="G113" i="1"/>
  <c r="G114" i="1"/>
  <c r="G115" i="1"/>
  <c r="G92" i="1"/>
  <c r="H92" i="1" s="1"/>
  <c r="I92" i="1" s="1"/>
  <c r="D92" i="4" s="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H53" i="1" s="1"/>
  <c r="I53" i="1" s="1"/>
  <c r="D53" i="4" s="1"/>
  <c r="F53" i="4" s="1"/>
  <c r="G54" i="1"/>
  <c r="G55" i="1"/>
  <c r="G56" i="1"/>
  <c r="G57" i="1"/>
  <c r="G58" i="1"/>
  <c r="G59" i="1"/>
  <c r="H59" i="1" s="1"/>
  <c r="I59" i="1" s="1"/>
  <c r="D59" i="4" s="1"/>
  <c r="G60" i="1"/>
  <c r="G61" i="1"/>
  <c r="G62" i="1"/>
  <c r="G63" i="1"/>
  <c r="G64" i="1"/>
  <c r="G65" i="1"/>
  <c r="G66" i="1"/>
  <c r="G67" i="1"/>
  <c r="G68" i="1"/>
  <c r="G69" i="1"/>
  <c r="G70" i="1"/>
  <c r="G71" i="1"/>
  <c r="G72" i="1"/>
  <c r="G73" i="1"/>
  <c r="G74" i="1"/>
  <c r="G75" i="1"/>
  <c r="G76" i="1"/>
  <c r="G77" i="1"/>
  <c r="G78" i="1"/>
  <c r="G79" i="1"/>
  <c r="G80" i="1"/>
  <c r="G81" i="1"/>
  <c r="G82" i="1"/>
  <c r="G9" i="1"/>
  <c r="E116" i="1"/>
  <c r="D116" i="1"/>
  <c r="F82" i="1"/>
  <c r="H82" i="1" s="1"/>
  <c r="I82" i="1" s="1"/>
  <c r="D82" i="4" s="1"/>
  <c r="F83" i="1"/>
  <c r="F84" i="1"/>
  <c r="F85" i="1"/>
  <c r="F86" i="1"/>
  <c r="F87" i="1"/>
  <c r="F88" i="1"/>
  <c r="F89" i="1"/>
  <c r="F90" i="1"/>
  <c r="F91" i="1"/>
  <c r="F92" i="1"/>
  <c r="F93" i="1"/>
  <c r="F94" i="1"/>
  <c r="F95" i="1"/>
  <c r="H95" i="1" s="1"/>
  <c r="I95" i="1" s="1"/>
  <c r="D95" i="4" s="1"/>
  <c r="F96" i="1"/>
  <c r="F97" i="1"/>
  <c r="F98" i="1"/>
  <c r="F99" i="1"/>
  <c r="F100" i="1"/>
  <c r="F101" i="1"/>
  <c r="F102" i="1"/>
  <c r="F103" i="1"/>
  <c r="H103" i="1" s="1"/>
  <c r="I103" i="1" s="1"/>
  <c r="D103" i="4" s="1"/>
  <c r="F104" i="1"/>
  <c r="F105" i="1"/>
  <c r="F106" i="1"/>
  <c r="F107" i="1"/>
  <c r="H107" i="1" s="1"/>
  <c r="I107" i="1" s="1"/>
  <c r="D107" i="4" s="1"/>
  <c r="F108" i="1"/>
  <c r="F109" i="1"/>
  <c r="F110" i="1"/>
  <c r="F111" i="1"/>
  <c r="H111" i="1" s="1"/>
  <c r="I111" i="1" s="1"/>
  <c r="D111" i="4" s="1"/>
  <c r="F112" i="1"/>
  <c r="F113" i="1"/>
  <c r="F114" i="1"/>
  <c r="F115" i="1"/>
  <c r="H115" i="1" s="1"/>
  <c r="I115" i="1" s="1"/>
  <c r="D115" i="4" s="1"/>
  <c r="F81" i="1"/>
  <c r="F79" i="1"/>
  <c r="F10" i="1"/>
  <c r="F11" i="1"/>
  <c r="F12" i="1"/>
  <c r="H12" i="1" s="1"/>
  <c r="I12" i="1" s="1"/>
  <c r="D12" i="4" s="1"/>
  <c r="F13" i="1"/>
  <c r="H13" i="1" s="1"/>
  <c r="I13" i="1" s="1"/>
  <c r="D13" i="4" s="1"/>
  <c r="D18" i="9" s="1"/>
  <c r="F14" i="1"/>
  <c r="F15" i="1"/>
  <c r="F16" i="1"/>
  <c r="H16" i="1" s="1"/>
  <c r="F17" i="1"/>
  <c r="F18" i="1"/>
  <c r="F19" i="1"/>
  <c r="F20" i="1"/>
  <c r="H20" i="1" s="1"/>
  <c r="I20" i="1" s="1"/>
  <c r="D20" i="4" s="1"/>
  <c r="F21" i="1"/>
  <c r="F22" i="1"/>
  <c r="F23" i="1"/>
  <c r="F24" i="1"/>
  <c r="H24" i="1" s="1"/>
  <c r="I24" i="1" s="1"/>
  <c r="D24" i="4" s="1"/>
  <c r="F25" i="1"/>
  <c r="F26" i="1"/>
  <c r="F27" i="1"/>
  <c r="H27" i="1" s="1"/>
  <c r="I27" i="1" s="1"/>
  <c r="D27" i="4" s="1"/>
  <c r="D32" i="9" s="1"/>
  <c r="F28" i="1"/>
  <c r="H28" i="1" s="1"/>
  <c r="I28" i="1" s="1"/>
  <c r="D28" i="4" s="1"/>
  <c r="F29" i="1"/>
  <c r="H29" i="1" s="1"/>
  <c r="I29" i="1" s="1"/>
  <c r="D29" i="4" s="1"/>
  <c r="F30" i="1"/>
  <c r="H30" i="1" s="1"/>
  <c r="I30" i="1" s="1"/>
  <c r="D30" i="4" s="1"/>
  <c r="F31" i="1"/>
  <c r="F32" i="1"/>
  <c r="F33" i="1"/>
  <c r="F34" i="1"/>
  <c r="F35" i="1"/>
  <c r="F36" i="1"/>
  <c r="F37" i="1"/>
  <c r="F38" i="1"/>
  <c r="F39" i="1"/>
  <c r="F40" i="1"/>
  <c r="F41" i="1"/>
  <c r="H41" i="1" s="1"/>
  <c r="I41" i="1" s="1"/>
  <c r="D41" i="4" s="1"/>
  <c r="F42" i="1"/>
  <c r="F43" i="1"/>
  <c r="F44" i="1"/>
  <c r="H44" i="1" s="1"/>
  <c r="I44" i="1" s="1"/>
  <c r="D44" i="4" s="1"/>
  <c r="F45" i="1"/>
  <c r="F46" i="1"/>
  <c r="F47" i="1"/>
  <c r="F48" i="1"/>
  <c r="H48" i="1" s="1"/>
  <c r="I48" i="1" s="1"/>
  <c r="D48" i="4" s="1"/>
  <c r="F49" i="1"/>
  <c r="F50" i="1"/>
  <c r="F51" i="1"/>
  <c r="F52" i="1"/>
  <c r="H52" i="1" s="1"/>
  <c r="I52" i="1" s="1"/>
  <c r="D52" i="4" s="1"/>
  <c r="F53" i="1"/>
  <c r="F54" i="1"/>
  <c r="F55" i="1"/>
  <c r="F56" i="1"/>
  <c r="H56" i="1" s="1"/>
  <c r="I56" i="1" s="1"/>
  <c r="D56" i="4" s="1"/>
  <c r="F57" i="1"/>
  <c r="F58" i="1"/>
  <c r="H58" i="1" s="1"/>
  <c r="I58" i="1" s="1"/>
  <c r="D58" i="4" s="1"/>
  <c r="F59" i="1"/>
  <c r="F60" i="1"/>
  <c r="F61" i="1"/>
  <c r="H61" i="1"/>
  <c r="I61" i="1" s="1"/>
  <c r="D61" i="4" s="1"/>
  <c r="F62" i="1"/>
  <c r="F63" i="1"/>
  <c r="F64" i="1"/>
  <c r="F65" i="1"/>
  <c r="H65" i="1" s="1"/>
  <c r="I65" i="1" s="1"/>
  <c r="D65" i="4" s="1"/>
  <c r="D70" i="9" s="1"/>
  <c r="F66" i="1"/>
  <c r="F67" i="1"/>
  <c r="F68" i="1"/>
  <c r="H68" i="1" s="1"/>
  <c r="I68" i="1" s="1"/>
  <c r="D68" i="4" s="1"/>
  <c r="F69" i="1"/>
  <c r="F70" i="1"/>
  <c r="F71" i="1"/>
  <c r="F72" i="1"/>
  <c r="H72" i="1" s="1"/>
  <c r="I72" i="1" s="1"/>
  <c r="D72" i="4" s="1"/>
  <c r="F73" i="1"/>
  <c r="H73" i="1" s="1"/>
  <c r="I73" i="1" s="1"/>
  <c r="D73" i="4" s="1"/>
  <c r="F74" i="1"/>
  <c r="F75" i="1"/>
  <c r="F76" i="1"/>
  <c r="H76" i="1" s="1"/>
  <c r="I76" i="1" s="1"/>
  <c r="D76" i="4" s="1"/>
  <c r="F77" i="1"/>
  <c r="I5" i="1"/>
  <c r="H32" i="1"/>
  <c r="I32" i="1" s="1"/>
  <c r="D32" i="4" s="1"/>
  <c r="N33" i="1"/>
  <c r="H36" i="1"/>
  <c r="I36" i="1" s="1"/>
  <c r="D36" i="4" s="1"/>
  <c r="H40" i="1"/>
  <c r="I40" i="1" s="1"/>
  <c r="D40" i="4" s="1"/>
  <c r="H99" i="1"/>
  <c r="I99" i="1" s="1"/>
  <c r="D99" i="4" s="1"/>
  <c r="D104" i="9" s="1"/>
  <c r="V1" i="4"/>
  <c r="P2" i="4"/>
  <c r="AB2" i="4"/>
  <c r="G3" i="8"/>
  <c r="E11" i="8"/>
  <c r="D13" i="8"/>
  <c r="G15" i="8"/>
  <c r="F4" i="9"/>
  <c r="F5" i="9"/>
  <c r="F6" i="9"/>
  <c r="D13" i="9"/>
  <c r="E13" i="9"/>
  <c r="F13" i="9"/>
  <c r="G13" i="9"/>
  <c r="H13" i="9"/>
  <c r="I13" i="9"/>
  <c r="AE3" i="7"/>
  <c r="W32" i="4"/>
  <c r="E33" i="4"/>
  <c r="W34" i="4"/>
  <c r="K35" i="4"/>
  <c r="K36" i="4"/>
  <c r="K37" i="4"/>
  <c r="K38" i="4"/>
  <c r="E39" i="4"/>
  <c r="W40" i="4"/>
  <c r="E41" i="4"/>
  <c r="W42" i="4"/>
  <c r="K43" i="4"/>
  <c r="K44" i="4"/>
  <c r="K45" i="4"/>
  <c r="K46" i="4"/>
  <c r="E47" i="4"/>
  <c r="W90" i="4"/>
  <c r="K91" i="4"/>
  <c r="K92" i="4"/>
  <c r="K93" i="4"/>
  <c r="E106" i="4"/>
  <c r="K107" i="4"/>
  <c r="K108" i="4"/>
  <c r="K109" i="4"/>
  <c r="E114" i="4"/>
  <c r="K114" i="4"/>
  <c r="W114" i="4"/>
  <c r="K112" i="4"/>
  <c r="E112" i="4"/>
  <c r="W112" i="4"/>
  <c r="K110" i="4"/>
  <c r="E110" i="4"/>
  <c r="W110" i="4"/>
  <c r="K106" i="4"/>
  <c r="K104" i="4"/>
  <c r="W104" i="4"/>
  <c r="E104" i="4"/>
  <c r="K102" i="4"/>
  <c r="E102" i="4"/>
  <c r="W102" i="4"/>
  <c r="K100" i="4"/>
  <c r="W100" i="4"/>
  <c r="E100" i="4"/>
  <c r="K98" i="4"/>
  <c r="E98" i="4"/>
  <c r="W98" i="4"/>
  <c r="K96" i="4"/>
  <c r="W96" i="4"/>
  <c r="E96" i="4"/>
  <c r="K94" i="4"/>
  <c r="W94" i="4"/>
  <c r="E94" i="4"/>
  <c r="K90" i="4"/>
  <c r="K88" i="4"/>
  <c r="W88" i="4"/>
  <c r="E88" i="4"/>
  <c r="K86" i="4"/>
  <c r="W86" i="4"/>
  <c r="E86" i="4"/>
  <c r="K84" i="4"/>
  <c r="W84" i="4"/>
  <c r="E84" i="4"/>
  <c r="K82" i="4"/>
  <c r="W82" i="4"/>
  <c r="E82" i="4"/>
  <c r="K80" i="4"/>
  <c r="W80" i="4"/>
  <c r="E80" i="4"/>
  <c r="W78" i="4"/>
  <c r="E78" i="4"/>
  <c r="K78" i="4"/>
  <c r="W76" i="4"/>
  <c r="E76" i="4"/>
  <c r="K76" i="4"/>
  <c r="W74" i="4"/>
  <c r="E74" i="4"/>
  <c r="K74" i="4"/>
  <c r="W72" i="4"/>
  <c r="E72" i="4"/>
  <c r="K72" i="4"/>
  <c r="W70" i="4"/>
  <c r="E70" i="4"/>
  <c r="K70" i="4"/>
  <c r="K68" i="4"/>
  <c r="E68" i="4"/>
  <c r="W68" i="4"/>
  <c r="K66" i="4"/>
  <c r="W66" i="4"/>
  <c r="E66" i="4"/>
  <c r="K64" i="4"/>
  <c r="E64" i="4"/>
  <c r="W64" i="4"/>
  <c r="K62" i="4"/>
  <c r="W62" i="4"/>
  <c r="E62" i="4"/>
  <c r="K60" i="4"/>
  <c r="E60" i="4"/>
  <c r="W60" i="4"/>
  <c r="K58" i="4"/>
  <c r="W58" i="4"/>
  <c r="E58" i="4"/>
  <c r="K56" i="4"/>
  <c r="E56" i="4"/>
  <c r="W56" i="4"/>
  <c r="K54" i="4"/>
  <c r="E54" i="4"/>
  <c r="W54" i="4"/>
  <c r="K52" i="4"/>
  <c r="W52" i="4"/>
  <c r="E52" i="4"/>
  <c r="K50" i="4"/>
  <c r="E50" i="4"/>
  <c r="W50" i="4"/>
  <c r="K48" i="4"/>
  <c r="W48" i="4"/>
  <c r="E48" i="4"/>
  <c r="W46" i="4"/>
  <c r="K42" i="4"/>
  <c r="E40" i="4"/>
  <c r="W38" i="4"/>
  <c r="K34" i="4"/>
  <c r="E32" i="4"/>
  <c r="K30" i="4"/>
  <c r="W30" i="4"/>
  <c r="E30" i="4"/>
  <c r="K28" i="4"/>
  <c r="E28" i="4"/>
  <c r="W28" i="4"/>
  <c r="W26" i="4"/>
  <c r="E26" i="4"/>
  <c r="K26" i="4"/>
  <c r="W24" i="4"/>
  <c r="K24" i="4"/>
  <c r="E24" i="4"/>
  <c r="W22" i="4"/>
  <c r="E22" i="4"/>
  <c r="K22" i="4"/>
  <c r="W20" i="4"/>
  <c r="E20" i="4"/>
  <c r="K20" i="4"/>
  <c r="W18" i="4"/>
  <c r="E18" i="4"/>
  <c r="K18" i="4"/>
  <c r="W16" i="4"/>
  <c r="K16" i="4"/>
  <c r="E16" i="4"/>
  <c r="W14" i="4"/>
  <c r="E14" i="4"/>
  <c r="K14" i="4"/>
  <c r="W12" i="4"/>
  <c r="E12" i="4"/>
  <c r="K12" i="4"/>
  <c r="E10" i="4"/>
  <c r="K10" i="4"/>
  <c r="E115" i="4"/>
  <c r="W115" i="4"/>
  <c r="K115" i="4"/>
  <c r="E113" i="4"/>
  <c r="W113" i="4"/>
  <c r="K113" i="4"/>
  <c r="K111" i="4"/>
  <c r="W111" i="4"/>
  <c r="E111" i="4"/>
  <c r="W109" i="4"/>
  <c r="K105" i="4"/>
  <c r="E105" i="4"/>
  <c r="W105" i="4"/>
  <c r="K103" i="4"/>
  <c r="W103" i="4"/>
  <c r="E103" i="4"/>
  <c r="K101" i="4"/>
  <c r="E101" i="4"/>
  <c r="W101" i="4"/>
  <c r="K99" i="4"/>
  <c r="W99" i="4"/>
  <c r="E99" i="4"/>
  <c r="K97" i="4"/>
  <c r="E97" i="4"/>
  <c r="W97" i="4"/>
  <c r="K95" i="4"/>
  <c r="E95" i="4"/>
  <c r="W95" i="4"/>
  <c r="E93" i="4"/>
  <c r="K89" i="4"/>
  <c r="W89" i="4"/>
  <c r="E89" i="4"/>
  <c r="K87" i="4"/>
  <c r="W87" i="4"/>
  <c r="E87" i="4"/>
  <c r="K85" i="4"/>
  <c r="W85" i="4"/>
  <c r="E85" i="4"/>
  <c r="K83" i="4"/>
  <c r="W83" i="4"/>
  <c r="E83" i="4"/>
  <c r="K81" i="4"/>
  <c r="W81" i="4"/>
  <c r="E81" i="4"/>
  <c r="W79" i="4"/>
  <c r="E79" i="4"/>
  <c r="K79" i="4"/>
  <c r="W77" i="4"/>
  <c r="E77" i="4"/>
  <c r="K77" i="4"/>
  <c r="W75" i="4"/>
  <c r="E75" i="4"/>
  <c r="K75" i="4"/>
  <c r="W73" i="4"/>
  <c r="E73" i="4"/>
  <c r="K73" i="4"/>
  <c r="W71" i="4"/>
  <c r="E71" i="4"/>
  <c r="K71" i="4"/>
  <c r="E69" i="4"/>
  <c r="W69" i="4"/>
  <c r="K69" i="4"/>
  <c r="K67" i="4"/>
  <c r="E67" i="4"/>
  <c r="W67" i="4"/>
  <c r="K65" i="4"/>
  <c r="W65" i="4"/>
  <c r="E65" i="4"/>
  <c r="K63" i="4"/>
  <c r="E63" i="4"/>
  <c r="W63" i="4"/>
  <c r="K61" i="4"/>
  <c r="W61" i="4"/>
  <c r="E61" i="4"/>
  <c r="K59" i="4"/>
  <c r="E59" i="4"/>
  <c r="W59" i="4"/>
  <c r="K57" i="4"/>
  <c r="W57" i="4"/>
  <c r="E57" i="4"/>
  <c r="K55" i="4"/>
  <c r="E55" i="4"/>
  <c r="W55" i="4"/>
  <c r="K53" i="4"/>
  <c r="E53" i="4"/>
  <c r="W53" i="4"/>
  <c r="K51" i="4"/>
  <c r="W51" i="4"/>
  <c r="E51" i="4"/>
  <c r="K49" i="4"/>
  <c r="E49" i="4"/>
  <c r="W49" i="4"/>
  <c r="W47" i="4"/>
  <c r="W45" i="4"/>
  <c r="K41" i="4"/>
  <c r="W39" i="4"/>
  <c r="W37" i="4"/>
  <c r="K33" i="4"/>
  <c r="K31" i="4"/>
  <c r="W31" i="4"/>
  <c r="E31" i="4"/>
  <c r="K29" i="4"/>
  <c r="E29" i="4"/>
  <c r="W29" i="4"/>
  <c r="K27" i="4"/>
  <c r="W27" i="4"/>
  <c r="E27" i="4"/>
  <c r="W25" i="4"/>
  <c r="K25" i="4"/>
  <c r="E25" i="4"/>
  <c r="W23" i="4"/>
  <c r="E23" i="4"/>
  <c r="K23" i="4"/>
  <c r="W21" i="4"/>
  <c r="E21" i="4"/>
  <c r="K21" i="4"/>
  <c r="W19" i="4"/>
  <c r="K19" i="4"/>
  <c r="E19" i="4"/>
  <c r="W17" i="4"/>
  <c r="E17" i="4"/>
  <c r="K17" i="4"/>
  <c r="W15" i="4"/>
  <c r="E15" i="4"/>
  <c r="K15" i="4"/>
  <c r="W13" i="4"/>
  <c r="E13" i="4"/>
  <c r="K13" i="4"/>
  <c r="W11" i="4"/>
  <c r="E11" i="4"/>
  <c r="K11" i="4"/>
  <c r="K9" i="4"/>
  <c r="W9" i="4"/>
  <c r="E9" i="4"/>
  <c r="E35" i="4"/>
  <c r="E37" i="4"/>
  <c r="K39" i="4"/>
  <c r="E43" i="4"/>
  <c r="E45" i="4"/>
  <c r="K47" i="4"/>
  <c r="E91" i="4"/>
  <c r="W93" i="4"/>
  <c r="E107" i="4"/>
  <c r="E109" i="4"/>
  <c r="K32" i="4"/>
  <c r="W36" i="4"/>
  <c r="E38" i="4"/>
  <c r="K40" i="4"/>
  <c r="W44" i="4"/>
  <c r="E46" i="4"/>
  <c r="E92" i="4"/>
  <c r="E108" i="4"/>
  <c r="W106" i="4"/>
  <c r="W108" i="4"/>
  <c r="W33" i="4"/>
  <c r="W35" i="4"/>
  <c r="W41" i="4"/>
  <c r="W43" i="4"/>
  <c r="W91" i="4"/>
  <c r="W107" i="4"/>
  <c r="E34" i="4"/>
  <c r="E36" i="4"/>
  <c r="E42" i="4"/>
  <c r="E44" i="4"/>
  <c r="E90" i="4"/>
  <c r="W92" i="4"/>
  <c r="H100" i="1"/>
  <c r="I100" i="1" s="1"/>
  <c r="D100" i="4" s="1"/>
  <c r="H33" i="1"/>
  <c r="I33" i="1" s="1"/>
  <c r="D33" i="4" s="1"/>
  <c r="H37" i="1"/>
  <c r="H17" i="1"/>
  <c r="I17" i="1" s="1"/>
  <c r="D17" i="4" s="1"/>
  <c r="F17" i="4" s="1"/>
  <c r="I16" i="1"/>
  <c r="D16" i="4" s="1"/>
  <c r="F61" i="4" l="1"/>
  <c r="F13" i="4"/>
  <c r="E18" i="9" s="1"/>
  <c r="H57" i="1"/>
  <c r="I57" i="1" s="1"/>
  <c r="D57" i="4" s="1"/>
  <c r="F57" i="4" s="1"/>
  <c r="H49" i="1"/>
  <c r="I49" i="1" s="1"/>
  <c r="D49" i="4" s="1"/>
  <c r="D54" i="9" s="1"/>
  <c r="H45" i="1"/>
  <c r="I45" i="1" s="1"/>
  <c r="D45" i="4" s="1"/>
  <c r="D50" i="9" s="1"/>
  <c r="H108" i="1"/>
  <c r="I108" i="1" s="1"/>
  <c r="D108" i="4" s="1"/>
  <c r="D113" i="9" s="1"/>
  <c r="H96" i="1"/>
  <c r="I96" i="1" s="1"/>
  <c r="D96" i="4" s="1"/>
  <c r="D101" i="9" s="1"/>
  <c r="AE61" i="4"/>
  <c r="AE17" i="4"/>
  <c r="F82" i="4"/>
  <c r="AE82" i="4" s="1"/>
  <c r="F92" i="4"/>
  <c r="E97" i="9" s="1"/>
  <c r="F52" i="4"/>
  <c r="H52" i="4" s="1"/>
  <c r="F59" i="4"/>
  <c r="AD59" i="4" s="1"/>
  <c r="H13" i="4"/>
  <c r="D66" i="9"/>
  <c r="H75" i="1"/>
  <c r="I75" i="1" s="1"/>
  <c r="D75" i="4" s="1"/>
  <c r="H71" i="1"/>
  <c r="I71" i="1" s="1"/>
  <c r="D71" i="4" s="1"/>
  <c r="F71" i="4" s="1"/>
  <c r="H67" i="1"/>
  <c r="I67" i="1" s="1"/>
  <c r="D67" i="4" s="1"/>
  <c r="D72" i="9" s="1"/>
  <c r="H63" i="1"/>
  <c r="I63" i="1" s="1"/>
  <c r="D63" i="4" s="1"/>
  <c r="D68" i="9" s="1"/>
  <c r="H113" i="1"/>
  <c r="I113" i="1" s="1"/>
  <c r="D113" i="4" s="1"/>
  <c r="D118" i="9" s="1"/>
  <c r="H109" i="1"/>
  <c r="I109" i="1" s="1"/>
  <c r="D109" i="4" s="1"/>
  <c r="D114" i="9" s="1"/>
  <c r="H105" i="1"/>
  <c r="I105" i="1" s="1"/>
  <c r="D105" i="4" s="1"/>
  <c r="F105" i="4" s="1"/>
  <c r="H101" i="1"/>
  <c r="I101" i="1" s="1"/>
  <c r="D101" i="4" s="1"/>
  <c r="F101" i="4" s="1"/>
  <c r="D120" i="9"/>
  <c r="F115" i="4"/>
  <c r="AE115" i="4" s="1"/>
  <c r="F32" i="4"/>
  <c r="D37" i="9"/>
  <c r="F63" i="4"/>
  <c r="G63" i="4" s="1"/>
  <c r="D57" i="9"/>
  <c r="H9" i="1"/>
  <c r="I9" i="1" s="1"/>
  <c r="D9" i="4" s="1"/>
  <c r="D14" i="9" s="1"/>
  <c r="H114" i="1"/>
  <c r="I114" i="1" s="1"/>
  <c r="D114" i="4" s="1"/>
  <c r="F114" i="4" s="1"/>
  <c r="E119" i="9" s="1"/>
  <c r="H102" i="1"/>
  <c r="I102" i="1" s="1"/>
  <c r="D102" i="4" s="1"/>
  <c r="D107" i="9" s="1"/>
  <c r="H98" i="1"/>
  <c r="I98" i="1" s="1"/>
  <c r="D98" i="4" s="1"/>
  <c r="D103" i="9" s="1"/>
  <c r="H94" i="1"/>
  <c r="I94" i="1" s="1"/>
  <c r="D94" i="4" s="1"/>
  <c r="F94" i="4" s="1"/>
  <c r="H94" i="4" s="1"/>
  <c r="H62" i="1"/>
  <c r="I62" i="1" s="1"/>
  <c r="D62" i="4" s="1"/>
  <c r="F62" i="4" s="1"/>
  <c r="H26" i="1"/>
  <c r="I26" i="1" s="1"/>
  <c r="D26" i="4" s="1"/>
  <c r="D31" i="9" s="1"/>
  <c r="H14" i="1"/>
  <c r="I14" i="1" s="1"/>
  <c r="D14" i="4" s="1"/>
  <c r="D19" i="9" s="1"/>
  <c r="H11" i="1"/>
  <c r="I11" i="1" s="1"/>
  <c r="D11" i="4" s="1"/>
  <c r="D16" i="9" s="1"/>
  <c r="H79" i="1"/>
  <c r="I79" i="1" s="1"/>
  <c r="D79" i="4" s="1"/>
  <c r="D84" i="9" s="1"/>
  <c r="AD82" i="4"/>
  <c r="D49" i="9"/>
  <c r="F44" i="4"/>
  <c r="AE44" i="4" s="1"/>
  <c r="G53" i="4"/>
  <c r="H53" i="4"/>
  <c r="AD53" i="4"/>
  <c r="AE53" i="4"/>
  <c r="E58" i="9"/>
  <c r="D29" i="9"/>
  <c r="F24" i="4"/>
  <c r="AE13" i="4"/>
  <c r="H50" i="1"/>
  <c r="I50" i="1" s="1"/>
  <c r="D50" i="4" s="1"/>
  <c r="D87" i="9"/>
  <c r="F99" i="4"/>
  <c r="AE99" i="4" s="1"/>
  <c r="H46" i="1"/>
  <c r="I46" i="1" s="1"/>
  <c r="D46" i="4" s="1"/>
  <c r="D51" i="9" s="1"/>
  <c r="H43" i="1"/>
  <c r="I43" i="1" s="1"/>
  <c r="D43" i="4" s="1"/>
  <c r="D48" i="9" s="1"/>
  <c r="H15" i="1"/>
  <c r="I15" i="1" s="1"/>
  <c r="D15" i="4" s="1"/>
  <c r="D20" i="9" s="1"/>
  <c r="H23" i="1"/>
  <c r="I23" i="1" s="1"/>
  <c r="D23" i="4" s="1"/>
  <c r="H54" i="1"/>
  <c r="I54" i="1" s="1"/>
  <c r="D54" i="4" s="1"/>
  <c r="F54" i="4" s="1"/>
  <c r="H10" i="1"/>
  <c r="I10" i="1" s="1"/>
  <c r="D10" i="4" s="1"/>
  <c r="F10" i="4" s="1"/>
  <c r="D64" i="9"/>
  <c r="F27" i="4"/>
  <c r="E32" i="9" s="1"/>
  <c r="H70" i="1"/>
  <c r="I70" i="1" s="1"/>
  <c r="D70" i="4" s="1"/>
  <c r="F70" i="4" s="1"/>
  <c r="AE70" i="4" s="1"/>
  <c r="H66" i="1"/>
  <c r="I66" i="1" s="1"/>
  <c r="D66" i="4" s="1"/>
  <c r="F66" i="4" s="1"/>
  <c r="H55" i="1"/>
  <c r="I55" i="1" s="1"/>
  <c r="D55" i="4" s="1"/>
  <c r="D60" i="9" s="1"/>
  <c r="H42" i="1"/>
  <c r="I42" i="1" s="1"/>
  <c r="D42" i="4" s="1"/>
  <c r="D47" i="9" s="1"/>
  <c r="H25" i="1"/>
  <c r="I25" i="1" s="1"/>
  <c r="D25" i="4" s="1"/>
  <c r="F25" i="4" s="1"/>
  <c r="H21" i="1"/>
  <c r="I21" i="1" s="1"/>
  <c r="D21" i="4" s="1"/>
  <c r="D35" i="9"/>
  <c r="F30" i="4"/>
  <c r="E35" i="9" s="1"/>
  <c r="H61" i="4"/>
  <c r="AD61" i="4"/>
  <c r="E66" i="9"/>
  <c r="D25" i="9"/>
  <c r="F20" i="4"/>
  <c r="G61" i="4"/>
  <c r="D67" i="9"/>
  <c r="F12" i="4"/>
  <c r="AE12" i="4" s="1"/>
  <c r="D17" i="9"/>
  <c r="D106" i="9"/>
  <c r="D109" i="9"/>
  <c r="F104" i="4"/>
  <c r="H104" i="4" s="1"/>
  <c r="D61" i="9"/>
  <c r="F56" i="4"/>
  <c r="G56" i="4" s="1"/>
  <c r="F43" i="4"/>
  <c r="AD43" i="4" s="1"/>
  <c r="F73" i="4"/>
  <c r="AE73" i="4" s="1"/>
  <c r="D78" i="9"/>
  <c r="D76" i="9"/>
  <c r="F42" i="4"/>
  <c r="D116" i="9"/>
  <c r="F111" i="4"/>
  <c r="H111" i="4" s="1"/>
  <c r="AD17" i="4"/>
  <c r="F14" i="4"/>
  <c r="AD14" i="4" s="1"/>
  <c r="H77" i="1"/>
  <c r="I77" i="1" s="1"/>
  <c r="D77" i="4" s="1"/>
  <c r="H69" i="1"/>
  <c r="I69" i="1" s="1"/>
  <c r="D69" i="4" s="1"/>
  <c r="H38" i="1"/>
  <c r="I38" i="1" s="1"/>
  <c r="D38" i="4" s="1"/>
  <c r="H34" i="1"/>
  <c r="I34" i="1" s="1"/>
  <c r="D34" i="4" s="1"/>
  <c r="H18" i="1"/>
  <c r="I18" i="1" s="1"/>
  <c r="D18" i="4" s="1"/>
  <c r="H81" i="1"/>
  <c r="I81" i="1" s="1"/>
  <c r="D81" i="4" s="1"/>
  <c r="H64" i="1"/>
  <c r="I64" i="1" s="1"/>
  <c r="D64" i="4" s="1"/>
  <c r="H93" i="1"/>
  <c r="I93" i="1" s="1"/>
  <c r="D93" i="4" s="1"/>
  <c r="F93" i="4" s="1"/>
  <c r="D97" i="9"/>
  <c r="F65" i="4"/>
  <c r="AE65" i="4" s="1"/>
  <c r="H97" i="1"/>
  <c r="I97" i="1" s="1"/>
  <c r="D97" i="4" s="1"/>
  <c r="D102" i="9" s="1"/>
  <c r="H80" i="1"/>
  <c r="I80" i="1" s="1"/>
  <c r="D80" i="4" s="1"/>
  <c r="D85" i="9" s="1"/>
  <c r="H22" i="1"/>
  <c r="I22" i="1" s="1"/>
  <c r="D22" i="4" s="1"/>
  <c r="H74" i="1"/>
  <c r="I74" i="1" s="1"/>
  <c r="D74" i="4" s="1"/>
  <c r="F74" i="4" s="1"/>
  <c r="H51" i="1"/>
  <c r="I51" i="1" s="1"/>
  <c r="D51" i="4" s="1"/>
  <c r="H47" i="1"/>
  <c r="I47" i="1" s="1"/>
  <c r="D47" i="4" s="1"/>
  <c r="D52" i="9" s="1"/>
  <c r="H35" i="1"/>
  <c r="I35" i="1" s="1"/>
  <c r="D35" i="4" s="1"/>
  <c r="H31" i="1"/>
  <c r="I31" i="1" s="1"/>
  <c r="D31" i="4" s="1"/>
  <c r="H19" i="1"/>
  <c r="I19" i="1" s="1"/>
  <c r="D19" i="4" s="1"/>
  <c r="H110" i="1"/>
  <c r="I110" i="1" s="1"/>
  <c r="D110" i="4" s="1"/>
  <c r="H106" i="1"/>
  <c r="I106" i="1" s="1"/>
  <c r="D106" i="4" s="1"/>
  <c r="F106" i="4" s="1"/>
  <c r="F58" i="4"/>
  <c r="D63" i="9"/>
  <c r="F95" i="4"/>
  <c r="D100" i="9"/>
  <c r="F41" i="4"/>
  <c r="D46" i="9"/>
  <c r="F40" i="4"/>
  <c r="D45" i="9"/>
  <c r="H39" i="1"/>
  <c r="I39" i="1" s="1"/>
  <c r="D39" i="4" s="1"/>
  <c r="F116" i="1"/>
  <c r="H78" i="1" s="1"/>
  <c r="I78" i="1" s="1"/>
  <c r="D78" i="4" s="1"/>
  <c r="F113" i="4"/>
  <c r="D62" i="9"/>
  <c r="F103" i="4"/>
  <c r="D108" i="9"/>
  <c r="AE27" i="4"/>
  <c r="H27" i="4"/>
  <c r="H60" i="1"/>
  <c r="I60" i="1" s="1"/>
  <c r="D60" i="4" s="1"/>
  <c r="G116" i="1"/>
  <c r="I37" i="1"/>
  <c r="D37" i="4" s="1"/>
  <c r="D38" i="9"/>
  <c r="F33" i="4"/>
  <c r="F50" i="4"/>
  <c r="D55" i="9"/>
  <c r="F64" i="4"/>
  <c r="D69" i="9"/>
  <c r="F96" i="4"/>
  <c r="F16" i="4"/>
  <c r="D21" i="9"/>
  <c r="G92" i="4"/>
  <c r="AE92" i="4"/>
  <c r="AD92" i="4"/>
  <c r="D22" i="9"/>
  <c r="D33" i="9"/>
  <c r="F28" i="4"/>
  <c r="F100" i="4"/>
  <c r="D105" i="9"/>
  <c r="D41" i="9"/>
  <c r="F36" i="4"/>
  <c r="F76" i="4"/>
  <c r="D81" i="9"/>
  <c r="D73" i="9"/>
  <c r="F68" i="4"/>
  <c r="H17" i="4"/>
  <c r="E22" i="9"/>
  <c r="G17" i="4"/>
  <c r="D34" i="9"/>
  <c r="F29" i="4"/>
  <c r="AE104" i="4"/>
  <c r="D112" i="9"/>
  <c r="F107" i="4"/>
  <c r="F97" i="4"/>
  <c r="D58" i="9"/>
  <c r="D79" i="9"/>
  <c r="D117" i="9"/>
  <c r="F112" i="4"/>
  <c r="D111" i="9"/>
  <c r="D53" i="9"/>
  <c r="F48" i="4"/>
  <c r="D77" i="9"/>
  <c r="F72" i="4"/>
  <c r="H82" i="4" l="1"/>
  <c r="AE52" i="4"/>
  <c r="G13" i="4"/>
  <c r="F49" i="4"/>
  <c r="G49" i="4" s="1"/>
  <c r="D59" i="9"/>
  <c r="E99" i="9"/>
  <c r="G82" i="4"/>
  <c r="E57" i="9"/>
  <c r="AD13" i="4"/>
  <c r="AD56" i="4"/>
  <c r="E116" i="9"/>
  <c r="G44" i="4"/>
  <c r="AD27" i="4"/>
  <c r="F108" i="4"/>
  <c r="E113" i="9" s="1"/>
  <c r="G52" i="4"/>
  <c r="E87" i="9"/>
  <c r="AD52" i="4"/>
  <c r="AE71" i="4"/>
  <c r="G71" i="4"/>
  <c r="H92" i="4"/>
  <c r="D98" i="9"/>
  <c r="F102" i="4"/>
  <c r="H102" i="4" s="1"/>
  <c r="F109" i="4"/>
  <c r="E114" i="9" s="1"/>
  <c r="G99" i="4"/>
  <c r="F26" i="4"/>
  <c r="H26" i="4" s="1"/>
  <c r="AD94" i="4"/>
  <c r="G94" i="4"/>
  <c r="F45" i="4"/>
  <c r="AE45" i="4" s="1"/>
  <c r="F9" i="4"/>
  <c r="AD9" i="4" s="1"/>
  <c r="AE14" i="4"/>
  <c r="H14" i="4"/>
  <c r="AD115" i="4"/>
  <c r="H115" i="4"/>
  <c r="H12" i="4"/>
  <c r="G59" i="4"/>
  <c r="E19" i="9"/>
  <c r="G14" i="4"/>
  <c r="E76" i="9"/>
  <c r="E120" i="9"/>
  <c r="E64" i="9"/>
  <c r="G104" i="4"/>
  <c r="G111" i="4"/>
  <c r="AE59" i="4"/>
  <c r="H59" i="4"/>
  <c r="AD104" i="4"/>
  <c r="E48" i="9"/>
  <c r="H62" i="4"/>
  <c r="G62" i="4"/>
  <c r="AD62" i="4"/>
  <c r="F79" i="4"/>
  <c r="AD79" i="4" s="1"/>
  <c r="F55" i="4"/>
  <c r="AE55" i="4" s="1"/>
  <c r="F67" i="4"/>
  <c r="AE67" i="4" s="1"/>
  <c r="AD65" i="4"/>
  <c r="D119" i="9"/>
  <c r="F75" i="4"/>
  <c r="D80" i="9"/>
  <c r="D110" i="9"/>
  <c r="E78" i="9"/>
  <c r="E70" i="9"/>
  <c r="AE94" i="4"/>
  <c r="D99" i="9"/>
  <c r="F98" i="4"/>
  <c r="G115" i="4"/>
  <c r="F11" i="4"/>
  <c r="H11" i="4" s="1"/>
  <c r="AD63" i="4"/>
  <c r="E68" i="9"/>
  <c r="F80" i="4"/>
  <c r="E85" i="9" s="1"/>
  <c r="F46" i="4"/>
  <c r="G46" i="4" s="1"/>
  <c r="D15" i="9"/>
  <c r="H63" i="4"/>
  <c r="AE63" i="4"/>
  <c r="H32" i="4"/>
  <c r="E37" i="9"/>
  <c r="AD32" i="4"/>
  <c r="G32" i="4"/>
  <c r="AE32" i="4"/>
  <c r="D71" i="9"/>
  <c r="H114" i="4"/>
  <c r="AE25" i="4"/>
  <c r="G25" i="4"/>
  <c r="AD25" i="4"/>
  <c r="H24" i="4"/>
  <c r="AD24" i="4"/>
  <c r="AE24" i="4"/>
  <c r="E29" i="9"/>
  <c r="G24" i="4"/>
  <c r="H65" i="4"/>
  <c r="D75" i="9"/>
  <c r="H56" i="4"/>
  <c r="E109" i="9"/>
  <c r="E67" i="9"/>
  <c r="G27" i="4"/>
  <c r="F15" i="4"/>
  <c r="AD15" i="4" s="1"/>
  <c r="G65" i="4"/>
  <c r="D30" i="9"/>
  <c r="AD45" i="4"/>
  <c r="F23" i="4"/>
  <c r="D28" i="9"/>
  <c r="AD99" i="4"/>
  <c r="E104" i="9"/>
  <c r="AE62" i="4"/>
  <c r="H99" i="4"/>
  <c r="F21" i="4"/>
  <c r="D26" i="9"/>
  <c r="AD44" i="4"/>
  <c r="E49" i="9"/>
  <c r="H44" i="4"/>
  <c r="AE114" i="4"/>
  <c r="AD114" i="4"/>
  <c r="G114" i="4"/>
  <c r="AD111" i="4"/>
  <c r="AE43" i="4"/>
  <c r="G43" i="4"/>
  <c r="H71" i="4"/>
  <c r="D24" i="9"/>
  <c r="F19" i="4"/>
  <c r="F51" i="4"/>
  <c r="D56" i="9"/>
  <c r="D23" i="9"/>
  <c r="F18" i="4"/>
  <c r="F77" i="4"/>
  <c r="D82" i="9"/>
  <c r="G42" i="4"/>
  <c r="H42" i="4"/>
  <c r="E47" i="9"/>
  <c r="AD42" i="4"/>
  <c r="AE42" i="4"/>
  <c r="AD10" i="4"/>
  <c r="H10" i="4"/>
  <c r="E15" i="9"/>
  <c r="AE10" i="4"/>
  <c r="G10" i="4"/>
  <c r="G12" i="4"/>
  <c r="AD12" i="4"/>
  <c r="E17" i="9"/>
  <c r="AD20" i="4"/>
  <c r="E25" i="9"/>
  <c r="H20" i="4"/>
  <c r="G20" i="4"/>
  <c r="AE20" i="4"/>
  <c r="H109" i="4"/>
  <c r="D74" i="9"/>
  <c r="F69" i="4"/>
  <c r="F47" i="4"/>
  <c r="H47" i="4" s="1"/>
  <c r="AE111" i="4"/>
  <c r="H43" i="4"/>
  <c r="AD71" i="4"/>
  <c r="D39" i="9"/>
  <c r="F34" i="4"/>
  <c r="E30" i="9"/>
  <c r="H25" i="4"/>
  <c r="AE56" i="4"/>
  <c r="E61" i="9"/>
  <c r="E106" i="9"/>
  <c r="G101" i="4"/>
  <c r="H101" i="4"/>
  <c r="AE101" i="4"/>
  <c r="AD101" i="4"/>
  <c r="G30" i="4"/>
  <c r="AD30" i="4"/>
  <c r="AE30" i="4"/>
  <c r="H30" i="4"/>
  <c r="D115" i="9"/>
  <c r="F110" i="4"/>
  <c r="F81" i="4"/>
  <c r="D86" i="9"/>
  <c r="G54" i="4"/>
  <c r="E59" i="9"/>
  <c r="AE54" i="4"/>
  <c r="H54" i="4"/>
  <c r="AD54" i="4"/>
  <c r="AD109" i="4"/>
  <c r="D40" i="9"/>
  <c r="F35" i="4"/>
  <c r="D27" i="9"/>
  <c r="F22" i="4"/>
  <c r="F38" i="4"/>
  <c r="D43" i="9"/>
  <c r="G55" i="4"/>
  <c r="AD70" i="4"/>
  <c r="H70" i="4"/>
  <c r="G70" i="4"/>
  <c r="E75" i="9"/>
  <c r="AD73" i="4"/>
  <c r="H73" i="4"/>
  <c r="G73" i="4"/>
  <c r="G26" i="4"/>
  <c r="G80" i="4"/>
  <c r="AD80" i="4"/>
  <c r="H80" i="4"/>
  <c r="AD72" i="4"/>
  <c r="E77" i="9"/>
  <c r="H72" i="4"/>
  <c r="G72" i="4"/>
  <c r="AE72" i="4"/>
  <c r="G112" i="4"/>
  <c r="E117" i="9"/>
  <c r="H112" i="4"/>
  <c r="AE112" i="4"/>
  <c r="AD112" i="4"/>
  <c r="E102" i="9"/>
  <c r="H97" i="4"/>
  <c r="G97" i="4"/>
  <c r="AD97" i="4"/>
  <c r="AE97" i="4"/>
  <c r="E73" i="9"/>
  <c r="G68" i="4"/>
  <c r="H68" i="4"/>
  <c r="AE68" i="4"/>
  <c r="AD68" i="4"/>
  <c r="H36" i="4"/>
  <c r="E41" i="9"/>
  <c r="AD36" i="4"/>
  <c r="G36" i="4"/>
  <c r="AE36" i="4"/>
  <c r="H28" i="4"/>
  <c r="G28" i="4"/>
  <c r="AD28" i="4"/>
  <c r="E33" i="9"/>
  <c r="AE28" i="4"/>
  <c r="E14" i="9"/>
  <c r="H49" i="4"/>
  <c r="H96" i="4"/>
  <c r="AD96" i="4"/>
  <c r="E101" i="9"/>
  <c r="AE96" i="4"/>
  <c r="G96" i="4"/>
  <c r="H50" i="4"/>
  <c r="E55" i="9"/>
  <c r="AE50" i="4"/>
  <c r="G50" i="4"/>
  <c r="AD50" i="4"/>
  <c r="H83" i="1"/>
  <c r="H87" i="1"/>
  <c r="I87" i="1" s="1"/>
  <c r="D87" i="4" s="1"/>
  <c r="H91" i="1"/>
  <c r="I91" i="1" s="1"/>
  <c r="D91" i="4" s="1"/>
  <c r="H89" i="1"/>
  <c r="I89" i="1" s="1"/>
  <c r="D89" i="4" s="1"/>
  <c r="H86" i="1"/>
  <c r="I86" i="1" s="1"/>
  <c r="D86" i="4" s="1"/>
  <c r="H85" i="1"/>
  <c r="I85" i="1" s="1"/>
  <c r="D85" i="4" s="1"/>
  <c r="H90" i="1"/>
  <c r="I90" i="1" s="1"/>
  <c r="D90" i="4" s="1"/>
  <c r="H88" i="1"/>
  <c r="I88" i="1" s="1"/>
  <c r="D88" i="4" s="1"/>
  <c r="H84" i="1"/>
  <c r="I84" i="1" s="1"/>
  <c r="D84" i="4" s="1"/>
  <c r="AD103" i="4"/>
  <c r="E108" i="9"/>
  <c r="AE103" i="4"/>
  <c r="G103" i="4"/>
  <c r="H103" i="4"/>
  <c r="F31" i="4"/>
  <c r="D36" i="9"/>
  <c r="E63" i="9"/>
  <c r="H58" i="4"/>
  <c r="AE58" i="4"/>
  <c r="AD58" i="4"/>
  <c r="G58" i="4"/>
  <c r="AD66" i="4"/>
  <c r="G66" i="4"/>
  <c r="AE66" i="4"/>
  <c r="H66" i="4"/>
  <c r="E71" i="9"/>
  <c r="E21" i="9"/>
  <c r="AE16" i="4"/>
  <c r="G16" i="4"/>
  <c r="H16" i="4"/>
  <c r="AD16" i="4"/>
  <c r="F60" i="4"/>
  <c r="D65" i="9"/>
  <c r="H105" i="4"/>
  <c r="E110" i="9"/>
  <c r="AD105" i="4"/>
  <c r="G105" i="4"/>
  <c r="AE105" i="4"/>
  <c r="G40" i="4"/>
  <c r="AE40" i="4"/>
  <c r="E45" i="9"/>
  <c r="H40" i="4"/>
  <c r="AD40" i="4"/>
  <c r="G48" i="4"/>
  <c r="H48" i="4"/>
  <c r="AD48" i="4"/>
  <c r="E53" i="9"/>
  <c r="AE48" i="4"/>
  <c r="AE106" i="4"/>
  <c r="E111" i="9"/>
  <c r="AD106" i="4"/>
  <c r="G106" i="4"/>
  <c r="H106" i="4"/>
  <c r="E79" i="9"/>
  <c r="AD74" i="4"/>
  <c r="H74" i="4"/>
  <c r="G74" i="4"/>
  <c r="AE74" i="4"/>
  <c r="AE107" i="4"/>
  <c r="H107" i="4"/>
  <c r="AD107" i="4"/>
  <c r="G107" i="4"/>
  <c r="E112" i="9"/>
  <c r="AE29" i="4"/>
  <c r="E34" i="9"/>
  <c r="H29" i="4"/>
  <c r="AD29" i="4"/>
  <c r="G29" i="4"/>
  <c r="G64" i="4"/>
  <c r="E69" i="9"/>
  <c r="H64" i="4"/>
  <c r="AE64" i="4"/>
  <c r="AD64" i="4"/>
  <c r="D42" i="9"/>
  <c r="F37" i="4"/>
  <c r="H57" i="4"/>
  <c r="AE57" i="4"/>
  <c r="G57" i="4"/>
  <c r="AD57" i="4"/>
  <c r="E62" i="9"/>
  <c r="H113" i="4"/>
  <c r="E118" i="9"/>
  <c r="AD113" i="4"/>
  <c r="G113" i="4"/>
  <c r="AE113" i="4"/>
  <c r="D83" i="9"/>
  <c r="F78" i="4"/>
  <c r="H41" i="4"/>
  <c r="AD41" i="4"/>
  <c r="AE41" i="4"/>
  <c r="E46" i="9"/>
  <c r="G41" i="4"/>
  <c r="E100" i="9"/>
  <c r="AE95" i="4"/>
  <c r="AD95" i="4"/>
  <c r="G95" i="4"/>
  <c r="H95" i="4"/>
  <c r="H76" i="4"/>
  <c r="E81" i="9"/>
  <c r="G76" i="4"/>
  <c r="AD76" i="4"/>
  <c r="AE76" i="4"/>
  <c r="H100" i="4"/>
  <c r="AD100" i="4"/>
  <c r="E105" i="9"/>
  <c r="AE100" i="4"/>
  <c r="G100" i="4"/>
  <c r="AD33" i="4"/>
  <c r="G33" i="4"/>
  <c r="AE33" i="4"/>
  <c r="E38" i="9"/>
  <c r="H33" i="4"/>
  <c r="AD93" i="4"/>
  <c r="E98" i="9"/>
  <c r="H93" i="4"/>
  <c r="AE93" i="4"/>
  <c r="G93" i="4"/>
  <c r="D44" i="9"/>
  <c r="F39" i="4"/>
  <c r="E107" i="9" l="1"/>
  <c r="AD49" i="4"/>
  <c r="AE108" i="4"/>
  <c r="G102" i="4"/>
  <c r="AE49" i="4"/>
  <c r="E54" i="9"/>
  <c r="G67" i="4"/>
  <c r="H45" i="4"/>
  <c r="G79" i="4"/>
  <c r="AD102" i="4"/>
  <c r="AE102" i="4"/>
  <c r="AD108" i="4"/>
  <c r="H108" i="4"/>
  <c r="H67" i="4"/>
  <c r="G45" i="4"/>
  <c r="E50" i="9"/>
  <c r="G108" i="4"/>
  <c r="H9" i="4"/>
  <c r="H15" i="4"/>
  <c r="AE9" i="4"/>
  <c r="AE80" i="4"/>
  <c r="AD26" i="4"/>
  <c r="AE26" i="4"/>
  <c r="E60" i="9"/>
  <c r="AE109" i="4"/>
  <c r="G109" i="4"/>
  <c r="E31" i="9"/>
  <c r="G9" i="4"/>
  <c r="AD46" i="4"/>
  <c r="E84" i="9"/>
  <c r="E16" i="9"/>
  <c r="AE79" i="4"/>
  <c r="G11" i="4"/>
  <c r="G98" i="4"/>
  <c r="E103" i="9"/>
  <c r="H98" i="4"/>
  <c r="AE98" i="4"/>
  <c r="AD98" i="4"/>
  <c r="AE46" i="4"/>
  <c r="E51" i="9"/>
  <c r="AE47" i="4"/>
  <c r="H79" i="4"/>
  <c r="AE11" i="4"/>
  <c r="AD11" i="4"/>
  <c r="E72" i="9"/>
  <c r="AD67" i="4"/>
  <c r="H46" i="4"/>
  <c r="E52" i="9"/>
  <c r="E20" i="9"/>
  <c r="H75" i="4"/>
  <c r="G75" i="4"/>
  <c r="AE75" i="4"/>
  <c r="E80" i="9"/>
  <c r="AD75" i="4"/>
  <c r="AD55" i="4"/>
  <c r="H55" i="4"/>
  <c r="AD47" i="4"/>
  <c r="AE15" i="4"/>
  <c r="G23" i="4"/>
  <c r="H23" i="4"/>
  <c r="AD23" i="4"/>
  <c r="AE23" i="4"/>
  <c r="E28" i="9"/>
  <c r="G47" i="4"/>
  <c r="G15" i="4"/>
  <c r="G21" i="4"/>
  <c r="AE21" i="4"/>
  <c r="H21" i="4"/>
  <c r="AD21" i="4"/>
  <c r="E26" i="9"/>
  <c r="E40" i="9"/>
  <c r="AD35" i="4"/>
  <c r="AE35" i="4"/>
  <c r="G35" i="4"/>
  <c r="H35" i="4"/>
  <c r="AE51" i="4"/>
  <c r="AD51" i="4"/>
  <c r="E56" i="9"/>
  <c r="G51" i="4"/>
  <c r="H51" i="4"/>
  <c r="AE38" i="4"/>
  <c r="E43" i="9"/>
  <c r="G38" i="4"/>
  <c r="AD38" i="4"/>
  <c r="H38" i="4"/>
  <c r="AD77" i="4"/>
  <c r="H77" i="4"/>
  <c r="G77" i="4"/>
  <c r="E82" i="9"/>
  <c r="AE77" i="4"/>
  <c r="AD19" i="4"/>
  <c r="AE19" i="4"/>
  <c r="G19" i="4"/>
  <c r="E24" i="9"/>
  <c r="H19" i="4"/>
  <c r="E27" i="9"/>
  <c r="H22" i="4"/>
  <c r="AE22" i="4"/>
  <c r="AD22" i="4"/>
  <c r="G22" i="4"/>
  <c r="G81" i="4"/>
  <c r="H81" i="4"/>
  <c r="AE81" i="4"/>
  <c r="E86" i="9"/>
  <c r="AD81" i="4"/>
  <c r="AD34" i="4"/>
  <c r="E39" i="9"/>
  <c r="AE34" i="4"/>
  <c r="H34" i="4"/>
  <c r="G34" i="4"/>
  <c r="E74" i="9"/>
  <c r="G69" i="4"/>
  <c r="H69" i="4"/>
  <c r="AE69" i="4"/>
  <c r="AD69" i="4"/>
  <c r="G18" i="4"/>
  <c r="H18" i="4"/>
  <c r="AE18" i="4"/>
  <c r="E23" i="9"/>
  <c r="AD18" i="4"/>
  <c r="H110" i="4"/>
  <c r="AD110" i="4"/>
  <c r="AE110" i="4"/>
  <c r="G110" i="4"/>
  <c r="E115" i="9"/>
  <c r="AE39" i="4"/>
  <c r="E44" i="9"/>
  <c r="H39" i="4"/>
  <c r="AD39" i="4"/>
  <c r="G39" i="4"/>
  <c r="AE37" i="4"/>
  <c r="E42" i="9"/>
  <c r="H37" i="4"/>
  <c r="AD37" i="4"/>
  <c r="G37" i="4"/>
  <c r="F85" i="4"/>
  <c r="D90" i="9"/>
  <c r="F87" i="4"/>
  <c r="D92" i="9"/>
  <c r="D89" i="9"/>
  <c r="F84" i="4"/>
  <c r="D91" i="9"/>
  <c r="F86" i="4"/>
  <c r="I83" i="1"/>
  <c r="H116" i="1"/>
  <c r="D93" i="9"/>
  <c r="F88" i="4"/>
  <c r="F89" i="4"/>
  <c r="D94" i="9"/>
  <c r="H78" i="4"/>
  <c r="AD78" i="4"/>
  <c r="G78" i="4"/>
  <c r="AE78" i="4"/>
  <c r="E83" i="9"/>
  <c r="G60" i="4"/>
  <c r="E65" i="9"/>
  <c r="AD60" i="4"/>
  <c r="H60" i="4"/>
  <c r="AE60" i="4"/>
  <c r="AE31" i="4"/>
  <c r="H31" i="4"/>
  <c r="G31" i="4"/>
  <c r="AD31" i="4"/>
  <c r="E36" i="9"/>
  <c r="D95" i="9"/>
  <c r="F90" i="4"/>
  <c r="D96" i="9"/>
  <c r="F91" i="4"/>
  <c r="AD84" i="4" l="1"/>
  <c r="AE84" i="4"/>
  <c r="G84" i="4"/>
  <c r="E89" i="9"/>
  <c r="H84" i="4"/>
  <c r="G85" i="4"/>
  <c r="H85" i="4"/>
  <c r="AD85" i="4"/>
  <c r="AE85" i="4"/>
  <c r="E90" i="9"/>
  <c r="H90" i="4"/>
  <c r="AD90" i="4"/>
  <c r="AE90" i="4"/>
  <c r="G90" i="4"/>
  <c r="E95" i="9"/>
  <c r="AD91" i="4"/>
  <c r="H91" i="4"/>
  <c r="G91" i="4"/>
  <c r="E96" i="9"/>
  <c r="AE91" i="4"/>
  <c r="AE89" i="4"/>
  <c r="AD89" i="4"/>
  <c r="E94" i="9"/>
  <c r="G89" i="4"/>
  <c r="H89" i="4"/>
  <c r="D83" i="4"/>
  <c r="I116" i="1"/>
  <c r="H88" i="4"/>
  <c r="E93" i="9"/>
  <c r="AD88" i="4"/>
  <c r="AE88" i="4"/>
  <c r="G88" i="4"/>
  <c r="AD86" i="4"/>
  <c r="E91" i="9"/>
  <c r="H86" i="4"/>
  <c r="AE86" i="4"/>
  <c r="G86" i="4"/>
  <c r="E92" i="9"/>
  <c r="AD87" i="4"/>
  <c r="AE87" i="4"/>
  <c r="G87" i="4"/>
  <c r="H87" i="4"/>
  <c r="F83" i="4" l="1"/>
  <c r="D88" i="9"/>
  <c r="D121" i="9" s="1"/>
  <c r="D116" i="4"/>
  <c r="AE5" i="7" s="1"/>
  <c r="D12" i="8" l="1"/>
  <c r="D4" i="9"/>
  <c r="AE83" i="4"/>
  <c r="AE116" i="4" s="1"/>
  <c r="E88" i="9"/>
  <c r="G83" i="4"/>
  <c r="H83" i="4"/>
  <c r="AD83" i="4"/>
  <c r="AD116" i="4" s="1"/>
  <c r="I9" i="4" a="1"/>
  <c r="F116" i="4"/>
  <c r="V12" i="7" s="1"/>
  <c r="M74" i="7" s="1"/>
  <c r="I78" i="4" l="1"/>
  <c r="L78" i="4" s="1"/>
  <c r="I26" i="4"/>
  <c r="L26" i="4" s="1"/>
  <c r="I59" i="4"/>
  <c r="L59" i="4" s="1"/>
  <c r="I53" i="4"/>
  <c r="L53" i="4" s="1"/>
  <c r="I17" i="4"/>
  <c r="L17" i="4" s="1"/>
  <c r="I103" i="4"/>
  <c r="L103" i="4" s="1"/>
  <c r="I72" i="4"/>
  <c r="L72" i="4" s="1"/>
  <c r="I106" i="4"/>
  <c r="L106" i="4" s="1"/>
  <c r="I104" i="4"/>
  <c r="L104" i="4" s="1"/>
  <c r="I70" i="4"/>
  <c r="L70" i="4" s="1"/>
  <c r="I35" i="4"/>
  <c r="L35" i="4" s="1"/>
  <c r="I111" i="4"/>
  <c r="L111" i="4" s="1"/>
  <c r="I41" i="4"/>
  <c r="L41" i="4" s="1"/>
  <c r="I107" i="4"/>
  <c r="L107" i="4" s="1"/>
  <c r="I84" i="4"/>
  <c r="L84" i="4" s="1"/>
  <c r="I47" i="4"/>
  <c r="L47" i="4" s="1"/>
  <c r="I82" i="4"/>
  <c r="L82" i="4" s="1"/>
  <c r="I58" i="4"/>
  <c r="L58" i="4" s="1"/>
  <c r="I65" i="4"/>
  <c r="L65" i="4" s="1"/>
  <c r="I30" i="4"/>
  <c r="L30" i="4" s="1"/>
  <c r="I77" i="4"/>
  <c r="L77" i="4" s="1"/>
  <c r="I49" i="4"/>
  <c r="L49" i="4" s="1"/>
  <c r="I97" i="4"/>
  <c r="L97" i="4" s="1"/>
  <c r="I114" i="4"/>
  <c r="L114" i="4" s="1"/>
  <c r="I74" i="4"/>
  <c r="L74" i="4" s="1"/>
  <c r="I83" i="4"/>
  <c r="L83" i="4" s="1"/>
  <c r="I76" i="4"/>
  <c r="L76" i="4" s="1"/>
  <c r="I54" i="4"/>
  <c r="L54" i="4" s="1"/>
  <c r="I75" i="4"/>
  <c r="L75" i="4" s="1"/>
  <c r="I95" i="4"/>
  <c r="L95" i="4" s="1"/>
  <c r="I31" i="4"/>
  <c r="L31" i="4" s="1"/>
  <c r="I37" i="4"/>
  <c r="L37" i="4" s="1"/>
  <c r="I67" i="4"/>
  <c r="L67" i="4" s="1"/>
  <c r="I55" i="4"/>
  <c r="L55" i="4" s="1"/>
  <c r="I51" i="4"/>
  <c r="L51" i="4" s="1"/>
  <c r="I90" i="4"/>
  <c r="L90" i="4" s="1"/>
  <c r="I34" i="4"/>
  <c r="L34" i="4" s="1"/>
  <c r="I98" i="4"/>
  <c r="L98" i="4" s="1"/>
  <c r="I20" i="4"/>
  <c r="L20" i="4" s="1"/>
  <c r="I92" i="4"/>
  <c r="L92" i="4" s="1"/>
  <c r="I46" i="4"/>
  <c r="I88" i="4"/>
  <c r="L88" i="4" s="1"/>
  <c r="I105" i="4"/>
  <c r="L105" i="4" s="1"/>
  <c r="I108" i="4"/>
  <c r="L108" i="4" s="1"/>
  <c r="I91" i="4"/>
  <c r="L91" i="4" s="1"/>
  <c r="I14" i="4"/>
  <c r="L14" i="4" s="1"/>
  <c r="I24" i="4"/>
  <c r="L24" i="4" s="1"/>
  <c r="I73" i="4"/>
  <c r="L73" i="4" s="1"/>
  <c r="I32" i="4"/>
  <c r="L32" i="4" s="1"/>
  <c r="I68" i="4"/>
  <c r="L68" i="4" s="1"/>
  <c r="I102" i="4"/>
  <c r="L102" i="4" s="1"/>
  <c r="I69" i="4"/>
  <c r="L69" i="4" s="1"/>
  <c r="I56" i="4"/>
  <c r="L56" i="4" s="1"/>
  <c r="I9" i="4"/>
  <c r="I71" i="4"/>
  <c r="L71" i="4" s="1"/>
  <c r="I42" i="4"/>
  <c r="L42" i="4" s="1"/>
  <c r="I100" i="4"/>
  <c r="L100" i="4" s="1"/>
  <c r="I101" i="4"/>
  <c r="L101" i="4" s="1"/>
  <c r="I99" i="4"/>
  <c r="L99" i="4" s="1"/>
  <c r="I94" i="4"/>
  <c r="L94" i="4" s="1"/>
  <c r="I33" i="4"/>
  <c r="L33" i="4" s="1"/>
  <c r="I18" i="4"/>
  <c r="L18" i="4" s="1"/>
  <c r="I10" i="4"/>
  <c r="L10" i="4" s="1"/>
  <c r="I87" i="4"/>
  <c r="L87" i="4" s="1"/>
  <c r="I16" i="4"/>
  <c r="L16" i="4" s="1"/>
  <c r="I13" i="4"/>
  <c r="L13" i="4" s="1"/>
  <c r="I25" i="4"/>
  <c r="L25" i="4" s="1"/>
  <c r="I44" i="4"/>
  <c r="L44" i="4" s="1"/>
  <c r="I61" i="4"/>
  <c r="L61" i="4" s="1"/>
  <c r="I21" i="4"/>
  <c r="L21" i="4" s="1"/>
  <c r="I63" i="4"/>
  <c r="L63" i="4" s="1"/>
  <c r="I45" i="4"/>
  <c r="L45" i="4" s="1"/>
  <c r="I48" i="4"/>
  <c r="L48" i="4" s="1"/>
  <c r="I79" i="4"/>
  <c r="L79" i="4" s="1"/>
  <c r="I93" i="4"/>
  <c r="L93" i="4" s="1"/>
  <c r="I15" i="4"/>
  <c r="L15" i="4" s="1"/>
  <c r="I19" i="4"/>
  <c r="L19" i="4" s="1"/>
  <c r="I22" i="4"/>
  <c r="L22" i="4" s="1"/>
  <c r="I80" i="4"/>
  <c r="L80" i="4" s="1"/>
  <c r="I12" i="4"/>
  <c r="L12" i="4" s="1"/>
  <c r="I115" i="4"/>
  <c r="L115" i="4" s="1"/>
  <c r="I11" i="4"/>
  <c r="L11" i="4" s="1"/>
  <c r="I57" i="4"/>
  <c r="L57" i="4" s="1"/>
  <c r="I28" i="4"/>
  <c r="L28" i="4" s="1"/>
  <c r="I27" i="4"/>
  <c r="L27" i="4" s="1"/>
  <c r="I86" i="4"/>
  <c r="L86" i="4" s="1"/>
  <c r="I109" i="4"/>
  <c r="L109" i="4" s="1"/>
  <c r="I36" i="4"/>
  <c r="L36" i="4" s="1"/>
  <c r="I50" i="4"/>
  <c r="L50" i="4" s="1"/>
  <c r="I39" i="4"/>
  <c r="L39" i="4" s="1"/>
  <c r="I113" i="4"/>
  <c r="L113" i="4" s="1"/>
  <c r="I81" i="4"/>
  <c r="L81" i="4" s="1"/>
  <c r="I40" i="4"/>
  <c r="L40" i="4" s="1"/>
  <c r="I110" i="4"/>
  <c r="L110" i="4" s="1"/>
  <c r="I112" i="4"/>
  <c r="L112" i="4" s="1"/>
  <c r="I38" i="4"/>
  <c r="L38" i="4" s="1"/>
  <c r="I23" i="4"/>
  <c r="L23" i="4" s="1"/>
  <c r="I66" i="4"/>
  <c r="L66" i="4" s="1"/>
  <c r="I60" i="4"/>
  <c r="L60" i="4" s="1"/>
  <c r="I96" i="4"/>
  <c r="L96" i="4" s="1"/>
  <c r="I85" i="4"/>
  <c r="L85" i="4" s="1"/>
  <c r="I64" i="4"/>
  <c r="L64" i="4" s="1"/>
  <c r="I52" i="4"/>
  <c r="L52" i="4" s="1"/>
  <c r="I89" i="4"/>
  <c r="L89" i="4" s="1"/>
  <c r="I43" i="4"/>
  <c r="L43" i="4" s="1"/>
  <c r="I29" i="4"/>
  <c r="L29" i="4" s="1"/>
  <c r="I62" i="4"/>
  <c r="L62" i="4" s="1"/>
  <c r="G116" i="4"/>
  <c r="V19" i="7" s="1"/>
  <c r="M75" i="7" s="1"/>
  <c r="E121" i="9"/>
  <c r="D20" i="8"/>
  <c r="D21" i="8"/>
  <c r="D17" i="8"/>
  <c r="H116" i="4"/>
  <c r="V20" i="7" s="1"/>
  <c r="M76" i="7" s="1"/>
  <c r="L46" i="4" l="1"/>
  <c r="D19" i="8"/>
  <c r="I116" i="4"/>
  <c r="I19" i="7" s="1"/>
  <c r="L9" i="4"/>
  <c r="D18" i="8"/>
  <c r="N9" i="4" l="1" a="1"/>
  <c r="L116" i="4"/>
  <c r="I25" i="7" s="1"/>
  <c r="N103" i="4" l="1"/>
  <c r="N43" i="4"/>
  <c r="N20" i="4"/>
  <c r="N26" i="4"/>
  <c r="N53" i="4"/>
  <c r="N11" i="4"/>
  <c r="N62" i="4"/>
  <c r="N66" i="4"/>
  <c r="N22" i="4"/>
  <c r="N60" i="4"/>
  <c r="N68" i="4"/>
  <c r="N76" i="4"/>
  <c r="N102" i="4"/>
  <c r="N65" i="4"/>
  <c r="N114" i="4"/>
  <c r="N24" i="4"/>
  <c r="N108" i="4"/>
  <c r="N54" i="4"/>
  <c r="N13" i="4"/>
  <c r="N41" i="4"/>
  <c r="N15" i="4"/>
  <c r="N44" i="4"/>
  <c r="N21" i="4"/>
  <c r="N109" i="4"/>
  <c r="N80" i="4"/>
  <c r="N56" i="4"/>
  <c r="N63" i="4"/>
  <c r="N113" i="4"/>
  <c r="N48" i="4"/>
  <c r="N79" i="4"/>
  <c r="N111" i="4"/>
  <c r="N105" i="4"/>
  <c r="N17" i="4"/>
  <c r="N12" i="4"/>
  <c r="N51" i="4"/>
  <c r="N91" i="4"/>
  <c r="N99" i="4"/>
  <c r="N96" i="4"/>
  <c r="N57" i="4"/>
  <c r="N42" i="4"/>
  <c r="N69" i="4"/>
  <c r="N39" i="4"/>
  <c r="N107" i="4"/>
  <c r="N84" i="4"/>
  <c r="N31" i="4"/>
  <c r="N87" i="4"/>
  <c r="N33" i="4"/>
  <c r="N19" i="4"/>
  <c r="N71" i="4"/>
  <c r="N25" i="4"/>
  <c r="N101" i="4"/>
  <c r="N9" i="4"/>
  <c r="N58" i="4"/>
  <c r="N95" i="4"/>
  <c r="N72" i="4"/>
  <c r="N29" i="4"/>
  <c r="N59" i="4"/>
  <c r="N88" i="4"/>
  <c r="N94" i="4"/>
  <c r="N73" i="4"/>
  <c r="N104" i="4"/>
  <c r="N30" i="4"/>
  <c r="N47" i="4"/>
  <c r="N64" i="4"/>
  <c r="N28" i="4"/>
  <c r="N50" i="4"/>
  <c r="N75" i="4"/>
  <c r="N85" i="4"/>
  <c r="N78" i="4"/>
  <c r="N45" i="4"/>
  <c r="N27" i="4"/>
  <c r="N49" i="4"/>
  <c r="N18" i="4"/>
  <c r="N110" i="4"/>
  <c r="N100" i="4"/>
  <c r="N93" i="4"/>
  <c r="N35" i="4"/>
  <c r="N82" i="4"/>
  <c r="N32" i="4"/>
  <c r="N52" i="4"/>
  <c r="N86" i="4"/>
  <c r="N46" i="4"/>
  <c r="N23" i="4"/>
  <c r="N61" i="4"/>
  <c r="N67" i="4"/>
  <c r="N34" i="4"/>
  <c r="N112" i="4"/>
  <c r="N74" i="4"/>
  <c r="N37" i="4"/>
  <c r="N14" i="4"/>
  <c r="N89" i="4"/>
  <c r="N38" i="4"/>
  <c r="N97" i="4"/>
  <c r="N36" i="4"/>
  <c r="N115" i="4"/>
  <c r="N83" i="4"/>
  <c r="N10" i="4"/>
  <c r="N106" i="4"/>
  <c r="N92" i="4"/>
  <c r="N81" i="4"/>
  <c r="N55" i="4"/>
  <c r="N77" i="4"/>
  <c r="N90" i="4"/>
  <c r="N70" i="4"/>
  <c r="N98" i="4"/>
  <c r="N40" i="4"/>
  <c r="N16" i="4"/>
  <c r="R9" i="4" l="1"/>
  <c r="AF9" i="4"/>
  <c r="P11" i="4"/>
  <c r="S11" i="4" s="1"/>
  <c r="U11" i="4" s="1"/>
  <c r="F16" i="9"/>
  <c r="AG11" i="4"/>
  <c r="R11" i="4"/>
  <c r="AF11" i="4"/>
  <c r="O11" i="4"/>
  <c r="P70" i="4"/>
  <c r="S70" i="4" s="1"/>
  <c r="U70" i="4" s="1"/>
  <c r="O70" i="4"/>
  <c r="F75" i="9"/>
  <c r="AF70" i="4"/>
  <c r="R70" i="4"/>
  <c r="AG70" i="4"/>
  <c r="AG81" i="4"/>
  <c r="F86" i="9"/>
  <c r="O81" i="4"/>
  <c r="P81" i="4"/>
  <c r="S81" i="4" s="1"/>
  <c r="U81" i="4" s="1"/>
  <c r="AF81" i="4"/>
  <c r="R81" i="4"/>
  <c r="AF83" i="4"/>
  <c r="O83" i="4"/>
  <c r="AG83" i="4"/>
  <c r="F88" i="9"/>
  <c r="P83" i="4"/>
  <c r="S83" i="4" s="1"/>
  <c r="U83" i="4" s="1"/>
  <c r="R83" i="4"/>
  <c r="P38" i="4"/>
  <c r="S38" i="4" s="1"/>
  <c r="U38" i="4" s="1"/>
  <c r="AF38" i="4"/>
  <c r="F43" i="9"/>
  <c r="AG38" i="4"/>
  <c r="O38" i="4"/>
  <c r="R38" i="4"/>
  <c r="F79" i="9"/>
  <c r="AF74" i="4"/>
  <c r="AG74" i="4"/>
  <c r="O74" i="4"/>
  <c r="P74" i="4"/>
  <c r="S74" i="4" s="1"/>
  <c r="U74" i="4" s="1"/>
  <c r="R74" i="4"/>
  <c r="R61" i="4"/>
  <c r="O61" i="4"/>
  <c r="F66" i="9"/>
  <c r="AF61" i="4"/>
  <c r="P61" i="4"/>
  <c r="S61" i="4" s="1"/>
  <c r="U61" i="4" s="1"/>
  <c r="AG61" i="4"/>
  <c r="AG52" i="4"/>
  <c r="AF52" i="4"/>
  <c r="O52" i="4"/>
  <c r="F57" i="9"/>
  <c r="R52" i="4"/>
  <c r="P52" i="4"/>
  <c r="S52" i="4" s="1"/>
  <c r="U52" i="4" s="1"/>
  <c r="P93" i="4"/>
  <c r="S93" i="4" s="1"/>
  <c r="U93" i="4" s="1"/>
  <c r="AF93" i="4"/>
  <c r="AG93" i="4"/>
  <c r="O93" i="4"/>
  <c r="F98" i="9"/>
  <c r="R93" i="4"/>
  <c r="P49" i="4"/>
  <c r="S49" i="4" s="1"/>
  <c r="U49" i="4" s="1"/>
  <c r="F54" i="9"/>
  <c r="AG49" i="4"/>
  <c r="AF49" i="4"/>
  <c r="O49" i="4"/>
  <c r="R49" i="4"/>
  <c r="P85" i="4"/>
  <c r="S85" i="4" s="1"/>
  <c r="U85" i="4" s="1"/>
  <c r="O85" i="4"/>
  <c r="AG85" i="4"/>
  <c r="AF85" i="4"/>
  <c r="F90" i="9"/>
  <c r="R85" i="4"/>
  <c r="P64" i="4"/>
  <c r="S64" i="4" s="1"/>
  <c r="U64" i="4" s="1"/>
  <c r="AG64" i="4"/>
  <c r="O64" i="4"/>
  <c r="AF64" i="4"/>
  <c r="F69" i="9"/>
  <c r="R64" i="4"/>
  <c r="F78" i="9"/>
  <c r="AF73" i="4"/>
  <c r="O73" i="4"/>
  <c r="R73" i="4"/>
  <c r="AG73" i="4"/>
  <c r="P73" i="4"/>
  <c r="S73" i="4" s="1"/>
  <c r="U73" i="4" s="1"/>
  <c r="AG29" i="4"/>
  <c r="F34" i="9"/>
  <c r="O29" i="4"/>
  <c r="P29" i="4"/>
  <c r="S29" i="4" s="1"/>
  <c r="U29" i="4" s="1"/>
  <c r="AF29" i="4"/>
  <c r="R29" i="4"/>
  <c r="N116" i="4"/>
  <c r="Q32" i="7" s="1"/>
  <c r="S74" i="7" s="1"/>
  <c r="O9" i="4"/>
  <c r="AG9" i="4"/>
  <c r="P9" i="4"/>
  <c r="F14" i="9"/>
  <c r="O19" i="4"/>
  <c r="P19" i="4"/>
  <c r="S19" i="4" s="1"/>
  <c r="U19" i="4" s="1"/>
  <c r="R19" i="4"/>
  <c r="F24" i="9"/>
  <c r="AF19" i="4"/>
  <c r="AG19" i="4"/>
  <c r="F89" i="9"/>
  <c r="AF84" i="4"/>
  <c r="O84" i="4"/>
  <c r="P84" i="4"/>
  <c r="S84" i="4" s="1"/>
  <c r="U84" i="4" s="1"/>
  <c r="AG84" i="4"/>
  <c r="R84" i="4"/>
  <c r="F47" i="9"/>
  <c r="P42" i="4"/>
  <c r="S42" i="4" s="1"/>
  <c r="U42" i="4" s="1"/>
  <c r="AF42" i="4"/>
  <c r="O42" i="4"/>
  <c r="R42" i="4"/>
  <c r="AG42" i="4"/>
  <c r="AG91" i="4"/>
  <c r="P91" i="4"/>
  <c r="S91" i="4" s="1"/>
  <c r="U91" i="4" s="1"/>
  <c r="AF91" i="4"/>
  <c r="F96" i="9"/>
  <c r="O91" i="4"/>
  <c r="R91" i="4"/>
  <c r="F110" i="9"/>
  <c r="AG105" i="4"/>
  <c r="P105" i="4"/>
  <c r="S105" i="4" s="1"/>
  <c r="U105" i="4" s="1"/>
  <c r="O105" i="4"/>
  <c r="AF105" i="4"/>
  <c r="R105" i="4"/>
  <c r="P113" i="4"/>
  <c r="S113" i="4" s="1"/>
  <c r="U113" i="4" s="1"/>
  <c r="AF113" i="4"/>
  <c r="F118" i="9"/>
  <c r="AG113" i="4"/>
  <c r="O113" i="4"/>
  <c r="R113" i="4"/>
  <c r="P109" i="4"/>
  <c r="S109" i="4" s="1"/>
  <c r="U109" i="4" s="1"/>
  <c r="R109" i="4"/>
  <c r="F114" i="9"/>
  <c r="O109" i="4"/>
  <c r="AF109" i="4"/>
  <c r="AG109" i="4"/>
  <c r="F46" i="9"/>
  <c r="P41" i="4"/>
  <c r="S41" i="4" s="1"/>
  <c r="U41" i="4" s="1"/>
  <c r="AF41" i="4"/>
  <c r="O41" i="4"/>
  <c r="AG41" i="4"/>
  <c r="R41" i="4"/>
  <c r="F29" i="9"/>
  <c r="P24" i="4"/>
  <c r="S24" i="4" s="1"/>
  <c r="U24" i="4" s="1"/>
  <c r="AG24" i="4"/>
  <c r="O24" i="4"/>
  <c r="AF24" i="4"/>
  <c r="R24" i="4"/>
  <c r="P76" i="4"/>
  <c r="S76" i="4" s="1"/>
  <c r="U76" i="4" s="1"/>
  <c r="AF76" i="4"/>
  <c r="O76" i="4"/>
  <c r="AG76" i="4"/>
  <c r="F81" i="9"/>
  <c r="R76" i="4"/>
  <c r="F71" i="9"/>
  <c r="AG66" i="4"/>
  <c r="O66" i="4"/>
  <c r="P66" i="4"/>
  <c r="S66" i="4" s="1"/>
  <c r="U66" i="4" s="1"/>
  <c r="AF66" i="4"/>
  <c r="R66" i="4"/>
  <c r="AG26" i="4"/>
  <c r="R26" i="4"/>
  <c r="P26" i="4"/>
  <c r="S26" i="4" s="1"/>
  <c r="U26" i="4" s="1"/>
  <c r="F31" i="9"/>
  <c r="O26" i="4"/>
  <c r="AF26" i="4"/>
  <c r="AF16" i="4"/>
  <c r="AG16" i="4"/>
  <c r="P16" i="4"/>
  <c r="S16" i="4" s="1"/>
  <c r="U16" i="4" s="1"/>
  <c r="F21" i="9"/>
  <c r="O16" i="4"/>
  <c r="R16" i="4"/>
  <c r="P90" i="4"/>
  <c r="S90" i="4" s="1"/>
  <c r="U90" i="4" s="1"/>
  <c r="AG90" i="4"/>
  <c r="F95" i="9"/>
  <c r="O90" i="4"/>
  <c r="AF90" i="4"/>
  <c r="R90" i="4"/>
  <c r="P92" i="4"/>
  <c r="S92" i="4" s="1"/>
  <c r="U92" i="4" s="1"/>
  <c r="AF92" i="4"/>
  <c r="AG92" i="4"/>
  <c r="O92" i="4"/>
  <c r="F97" i="9"/>
  <c r="R92" i="4"/>
  <c r="P115" i="4"/>
  <c r="S115" i="4" s="1"/>
  <c r="U115" i="4" s="1"/>
  <c r="O115" i="4"/>
  <c r="AG115" i="4"/>
  <c r="AF115" i="4"/>
  <c r="R115" i="4"/>
  <c r="F120" i="9"/>
  <c r="O89" i="4"/>
  <c r="F94" i="9"/>
  <c r="P89" i="4"/>
  <c r="S89" i="4" s="1"/>
  <c r="U89" i="4" s="1"/>
  <c r="AF89" i="4"/>
  <c r="AG89" i="4"/>
  <c r="R89" i="4"/>
  <c r="AG112" i="4"/>
  <c r="AF112" i="4"/>
  <c r="P112" i="4"/>
  <c r="S112" i="4" s="1"/>
  <c r="U112" i="4" s="1"/>
  <c r="F117" i="9"/>
  <c r="O112" i="4"/>
  <c r="R112" i="4"/>
  <c r="P23" i="4"/>
  <c r="S23" i="4" s="1"/>
  <c r="U23" i="4" s="1"/>
  <c r="O23" i="4"/>
  <c r="AF23" i="4"/>
  <c r="AG23" i="4"/>
  <c r="R23" i="4"/>
  <c r="F28" i="9"/>
  <c r="AF32" i="4"/>
  <c r="AG32" i="4"/>
  <c r="F37" i="9"/>
  <c r="R32" i="4"/>
  <c r="P32" i="4"/>
  <c r="S32" i="4" s="1"/>
  <c r="U32" i="4" s="1"/>
  <c r="O32" i="4"/>
  <c r="O100" i="4"/>
  <c r="P100" i="4"/>
  <c r="S100" i="4" s="1"/>
  <c r="U100" i="4" s="1"/>
  <c r="AF100" i="4"/>
  <c r="F105" i="9"/>
  <c r="AG100" i="4"/>
  <c r="R100" i="4"/>
  <c r="AF27" i="4"/>
  <c r="O27" i="4"/>
  <c r="AG27" i="4"/>
  <c r="F32" i="9"/>
  <c r="P27" i="4"/>
  <c r="S27" i="4" s="1"/>
  <c r="U27" i="4" s="1"/>
  <c r="R27" i="4"/>
  <c r="R75" i="4"/>
  <c r="O75" i="4"/>
  <c r="P75" i="4"/>
  <c r="S75" i="4" s="1"/>
  <c r="U75" i="4" s="1"/>
  <c r="AF75" i="4"/>
  <c r="F80" i="9"/>
  <c r="AG75" i="4"/>
  <c r="F52" i="9"/>
  <c r="P47" i="4"/>
  <c r="S47" i="4" s="1"/>
  <c r="U47" i="4" s="1"/>
  <c r="AF47" i="4"/>
  <c r="AG47" i="4"/>
  <c r="O47" i="4"/>
  <c r="R47" i="4"/>
  <c r="AF94" i="4"/>
  <c r="O94" i="4"/>
  <c r="R94" i="4"/>
  <c r="P94" i="4"/>
  <c r="S94" i="4" s="1"/>
  <c r="U94" i="4" s="1"/>
  <c r="F99" i="9"/>
  <c r="AG94" i="4"/>
  <c r="P72" i="4"/>
  <c r="S72" i="4" s="1"/>
  <c r="U72" i="4" s="1"/>
  <c r="AF72" i="4"/>
  <c r="AG72" i="4"/>
  <c r="O72" i="4"/>
  <c r="F77" i="9"/>
  <c r="R72" i="4"/>
  <c r="AG101" i="4"/>
  <c r="AF101" i="4"/>
  <c r="R101" i="4"/>
  <c r="F106" i="9"/>
  <c r="P101" i="4"/>
  <c r="S101" i="4" s="1"/>
  <c r="U101" i="4" s="1"/>
  <c r="O101" i="4"/>
  <c r="F38" i="9"/>
  <c r="AG33" i="4"/>
  <c r="AF33" i="4"/>
  <c r="P33" i="4"/>
  <c r="S33" i="4" s="1"/>
  <c r="U33" i="4" s="1"/>
  <c r="O33" i="4"/>
  <c r="R33" i="4"/>
  <c r="P107" i="4"/>
  <c r="S107" i="4" s="1"/>
  <c r="U107" i="4" s="1"/>
  <c r="O107" i="4"/>
  <c r="AF107" i="4"/>
  <c r="AG107" i="4"/>
  <c r="F112" i="9"/>
  <c r="R107" i="4"/>
  <c r="P57" i="4"/>
  <c r="S57" i="4" s="1"/>
  <c r="U57" i="4" s="1"/>
  <c r="AG57" i="4"/>
  <c r="AF57" i="4"/>
  <c r="O57" i="4"/>
  <c r="F62" i="9"/>
  <c r="R57" i="4"/>
  <c r="P51" i="4"/>
  <c r="S51" i="4" s="1"/>
  <c r="U51" i="4" s="1"/>
  <c r="R51" i="4"/>
  <c r="AG51" i="4"/>
  <c r="AF51" i="4"/>
  <c r="O51" i="4"/>
  <c r="F56" i="9"/>
  <c r="AF111" i="4"/>
  <c r="F116" i="9"/>
  <c r="AG111" i="4"/>
  <c r="P111" i="4"/>
  <c r="S111" i="4" s="1"/>
  <c r="U111" i="4" s="1"/>
  <c r="R111" i="4"/>
  <c r="O111" i="4"/>
  <c r="O63" i="4"/>
  <c r="F68" i="9"/>
  <c r="R63" i="4"/>
  <c r="AF63" i="4"/>
  <c r="AG63" i="4"/>
  <c r="P63" i="4"/>
  <c r="S63" i="4" s="1"/>
  <c r="U63" i="4" s="1"/>
  <c r="P21" i="4"/>
  <c r="S21" i="4" s="1"/>
  <c r="U21" i="4" s="1"/>
  <c r="O21" i="4"/>
  <c r="F26" i="9"/>
  <c r="AG21" i="4"/>
  <c r="R21" i="4"/>
  <c r="AF21" i="4"/>
  <c r="P13" i="4"/>
  <c r="S13" i="4" s="1"/>
  <c r="U13" i="4" s="1"/>
  <c r="AG13" i="4"/>
  <c r="F18" i="9"/>
  <c r="O13" i="4"/>
  <c r="R13" i="4"/>
  <c r="AF13" i="4"/>
  <c r="P114" i="4"/>
  <c r="S114" i="4" s="1"/>
  <c r="U114" i="4" s="1"/>
  <c r="F119" i="9"/>
  <c r="O114" i="4"/>
  <c r="AF114" i="4"/>
  <c r="R114" i="4"/>
  <c r="AG114" i="4"/>
  <c r="P68" i="4"/>
  <c r="S68" i="4" s="1"/>
  <c r="U68" i="4" s="1"/>
  <c r="O68" i="4"/>
  <c r="AF68" i="4"/>
  <c r="F73" i="9"/>
  <c r="AG68" i="4"/>
  <c r="R68" i="4"/>
  <c r="O62" i="4"/>
  <c r="AG62" i="4"/>
  <c r="AF62" i="4"/>
  <c r="F67" i="9"/>
  <c r="P62" i="4"/>
  <c r="S62" i="4" s="1"/>
  <c r="U62" i="4" s="1"/>
  <c r="R62" i="4"/>
  <c r="AF20" i="4"/>
  <c r="P20" i="4"/>
  <c r="S20" i="4" s="1"/>
  <c r="U20" i="4" s="1"/>
  <c r="O20" i="4"/>
  <c r="AG20" i="4"/>
  <c r="F25" i="9"/>
  <c r="R20" i="4"/>
  <c r="AF40" i="4"/>
  <c r="O40" i="4"/>
  <c r="F45" i="9"/>
  <c r="AG40" i="4"/>
  <c r="P40" i="4"/>
  <c r="S40" i="4" s="1"/>
  <c r="U40" i="4" s="1"/>
  <c r="R40" i="4"/>
  <c r="AF77" i="4"/>
  <c r="P77" i="4"/>
  <c r="S77" i="4" s="1"/>
  <c r="U77" i="4" s="1"/>
  <c r="R77" i="4"/>
  <c r="F82" i="9"/>
  <c r="AG77" i="4"/>
  <c r="O77" i="4"/>
  <c r="F111" i="9"/>
  <c r="O106" i="4"/>
  <c r="AF106" i="4"/>
  <c r="AG106" i="4"/>
  <c r="P106" i="4"/>
  <c r="S106" i="4" s="1"/>
  <c r="U106" i="4" s="1"/>
  <c r="R106" i="4"/>
  <c r="AF36" i="4"/>
  <c r="P36" i="4"/>
  <c r="S36" i="4" s="1"/>
  <c r="U36" i="4" s="1"/>
  <c r="AG36" i="4"/>
  <c r="F41" i="9"/>
  <c r="O36" i="4"/>
  <c r="R36" i="4"/>
  <c r="O14" i="4"/>
  <c r="AG14" i="4"/>
  <c r="F19" i="9"/>
  <c r="P14" i="4"/>
  <c r="S14" i="4" s="1"/>
  <c r="U14" i="4" s="1"/>
  <c r="AF14" i="4"/>
  <c r="R14" i="4"/>
  <c r="F39" i="9"/>
  <c r="AF34" i="4"/>
  <c r="AG34" i="4"/>
  <c r="P34" i="4"/>
  <c r="S34" i="4" s="1"/>
  <c r="U34" i="4" s="1"/>
  <c r="O34" i="4"/>
  <c r="R34" i="4"/>
  <c r="AG46" i="4"/>
  <c r="AF46" i="4"/>
  <c r="F51" i="9"/>
  <c r="O46" i="4"/>
  <c r="P46" i="4"/>
  <c r="R46" i="4"/>
  <c r="AF82" i="4"/>
  <c r="O82" i="4"/>
  <c r="P82" i="4"/>
  <c r="S82" i="4" s="1"/>
  <c r="U82" i="4" s="1"/>
  <c r="AG82" i="4"/>
  <c r="R82" i="4"/>
  <c r="F87" i="9"/>
  <c r="AG110" i="4"/>
  <c r="AF110" i="4"/>
  <c r="F115" i="9"/>
  <c r="P110" i="4"/>
  <c r="S110" i="4" s="1"/>
  <c r="U110" i="4" s="1"/>
  <c r="R110" i="4"/>
  <c r="O110" i="4"/>
  <c r="F50" i="9"/>
  <c r="P45" i="4"/>
  <c r="S45" i="4" s="1"/>
  <c r="U45" i="4" s="1"/>
  <c r="AF45" i="4"/>
  <c r="O45" i="4"/>
  <c r="R45" i="4"/>
  <c r="AG45" i="4"/>
  <c r="P50" i="4"/>
  <c r="S50" i="4" s="1"/>
  <c r="U50" i="4" s="1"/>
  <c r="O50" i="4"/>
  <c r="AG50" i="4"/>
  <c r="AF50" i="4"/>
  <c r="F55" i="9"/>
  <c r="R50" i="4"/>
  <c r="AF30" i="4"/>
  <c r="O30" i="4"/>
  <c r="P30" i="4"/>
  <c r="S30" i="4" s="1"/>
  <c r="U30" i="4" s="1"/>
  <c r="R30" i="4"/>
  <c r="F35" i="9"/>
  <c r="AG30" i="4"/>
  <c r="AF88" i="4"/>
  <c r="P88" i="4"/>
  <c r="S88" i="4" s="1"/>
  <c r="U88" i="4" s="1"/>
  <c r="AG88" i="4"/>
  <c r="F93" i="9"/>
  <c r="O88" i="4"/>
  <c r="R88" i="4"/>
  <c r="AF95" i="4"/>
  <c r="AG95" i="4"/>
  <c r="P95" i="4"/>
  <c r="S95" i="4" s="1"/>
  <c r="U95" i="4" s="1"/>
  <c r="O95" i="4"/>
  <c r="F100" i="9"/>
  <c r="R95" i="4"/>
  <c r="O25" i="4"/>
  <c r="R25" i="4"/>
  <c r="AG25" i="4"/>
  <c r="AF25" i="4"/>
  <c r="F30" i="9"/>
  <c r="P25" i="4"/>
  <c r="S25" i="4" s="1"/>
  <c r="U25" i="4" s="1"/>
  <c r="AG87" i="4"/>
  <c r="O87" i="4"/>
  <c r="F92" i="9"/>
  <c r="AF87" i="4"/>
  <c r="P87" i="4"/>
  <c r="S87" i="4" s="1"/>
  <c r="U87" i="4" s="1"/>
  <c r="R87" i="4"/>
  <c r="O39" i="4"/>
  <c r="P39" i="4"/>
  <c r="S39" i="4" s="1"/>
  <c r="U39" i="4" s="1"/>
  <c r="AG39" i="4"/>
  <c r="AF39" i="4"/>
  <c r="F44" i="9"/>
  <c r="R39" i="4"/>
  <c r="O96" i="4"/>
  <c r="AF96" i="4"/>
  <c r="AG96" i="4"/>
  <c r="F101" i="9"/>
  <c r="P96" i="4"/>
  <c r="S96" i="4" s="1"/>
  <c r="U96" i="4" s="1"/>
  <c r="R96" i="4"/>
  <c r="AG12" i="4"/>
  <c r="F17" i="9"/>
  <c r="AF12" i="4"/>
  <c r="R12" i="4"/>
  <c r="O12" i="4"/>
  <c r="P12" i="4"/>
  <c r="S12" i="4" s="1"/>
  <c r="U12" i="4" s="1"/>
  <c r="P79" i="4"/>
  <c r="S79" i="4" s="1"/>
  <c r="U79" i="4" s="1"/>
  <c r="O79" i="4"/>
  <c r="AG79" i="4"/>
  <c r="F84" i="9"/>
  <c r="AF79" i="4"/>
  <c r="R79" i="4"/>
  <c r="P56" i="4"/>
  <c r="S56" i="4" s="1"/>
  <c r="U56" i="4" s="1"/>
  <c r="O56" i="4"/>
  <c r="R56" i="4"/>
  <c r="AG56" i="4"/>
  <c r="AF56" i="4"/>
  <c r="F61" i="9"/>
  <c r="AG44" i="4"/>
  <c r="R44" i="4"/>
  <c r="P44" i="4"/>
  <c r="S44" i="4" s="1"/>
  <c r="U44" i="4" s="1"/>
  <c r="O44" i="4"/>
  <c r="F49" i="9"/>
  <c r="AF44" i="4"/>
  <c r="O54" i="4"/>
  <c r="R54" i="4"/>
  <c r="AG54" i="4"/>
  <c r="F59" i="9"/>
  <c r="AF54" i="4"/>
  <c r="P54" i="4"/>
  <c r="S54" i="4" s="1"/>
  <c r="U54" i="4" s="1"/>
  <c r="O65" i="4"/>
  <c r="AF65" i="4"/>
  <c r="F70" i="9"/>
  <c r="AG65" i="4"/>
  <c r="P65" i="4"/>
  <c r="S65" i="4" s="1"/>
  <c r="U65" i="4" s="1"/>
  <c r="R65" i="4"/>
  <c r="AF60" i="4"/>
  <c r="P60" i="4"/>
  <c r="S60" i="4" s="1"/>
  <c r="U60" i="4" s="1"/>
  <c r="F65" i="9"/>
  <c r="O60" i="4"/>
  <c r="AG60" i="4"/>
  <c r="R60" i="4"/>
  <c r="P43" i="4"/>
  <c r="S43" i="4" s="1"/>
  <c r="U43" i="4" s="1"/>
  <c r="F48" i="9"/>
  <c r="AF43" i="4"/>
  <c r="O43" i="4"/>
  <c r="AG43" i="4"/>
  <c r="R43" i="4"/>
  <c r="P98" i="4"/>
  <c r="S98" i="4" s="1"/>
  <c r="U98" i="4" s="1"/>
  <c r="O98" i="4"/>
  <c r="AG98" i="4"/>
  <c r="AF98" i="4"/>
  <c r="F103" i="9"/>
  <c r="R98" i="4"/>
  <c r="AG55" i="4"/>
  <c r="R55" i="4"/>
  <c r="F60" i="9"/>
  <c r="O55" i="4"/>
  <c r="P55" i="4"/>
  <c r="S55" i="4" s="1"/>
  <c r="U55" i="4" s="1"/>
  <c r="AF55" i="4"/>
  <c r="P10" i="4"/>
  <c r="S10" i="4" s="1"/>
  <c r="U10" i="4" s="1"/>
  <c r="O10" i="4"/>
  <c r="F15" i="9"/>
  <c r="AG10" i="4"/>
  <c r="R10" i="4"/>
  <c r="AF10" i="4"/>
  <c r="F102" i="9"/>
  <c r="P97" i="4"/>
  <c r="S97" i="4" s="1"/>
  <c r="U97" i="4" s="1"/>
  <c r="AF97" i="4"/>
  <c r="O97" i="4"/>
  <c r="AG97" i="4"/>
  <c r="R97" i="4"/>
  <c r="AF37" i="4"/>
  <c r="P37" i="4"/>
  <c r="S37" i="4" s="1"/>
  <c r="U37" i="4" s="1"/>
  <c r="O37" i="4"/>
  <c r="AG37" i="4"/>
  <c r="F42" i="9"/>
  <c r="R37" i="4"/>
  <c r="F72" i="9"/>
  <c r="AG67" i="4"/>
  <c r="P67" i="4"/>
  <c r="S67" i="4" s="1"/>
  <c r="U67" i="4" s="1"/>
  <c r="AF67" i="4"/>
  <c r="O67" i="4"/>
  <c r="R67" i="4"/>
  <c r="AF86" i="4"/>
  <c r="O86" i="4"/>
  <c r="P86" i="4"/>
  <c r="S86" i="4" s="1"/>
  <c r="U86" i="4" s="1"/>
  <c r="F91" i="9"/>
  <c r="AG86" i="4"/>
  <c r="R86" i="4"/>
  <c r="F40" i="9"/>
  <c r="O35" i="4"/>
  <c r="AF35" i="4"/>
  <c r="AG35" i="4"/>
  <c r="P35" i="4"/>
  <c r="S35" i="4" s="1"/>
  <c r="U35" i="4" s="1"/>
  <c r="R35" i="4"/>
  <c r="F23" i="9"/>
  <c r="AF18" i="4"/>
  <c r="P18" i="4"/>
  <c r="S18" i="4" s="1"/>
  <c r="U18" i="4" s="1"/>
  <c r="AG18" i="4"/>
  <c r="O18" i="4"/>
  <c r="R18" i="4"/>
  <c r="AG78" i="4"/>
  <c r="F83" i="9"/>
  <c r="AF78" i="4"/>
  <c r="O78" i="4"/>
  <c r="P78" i="4"/>
  <c r="S78" i="4" s="1"/>
  <c r="U78" i="4" s="1"/>
  <c r="R78" i="4"/>
  <c r="F33" i="9"/>
  <c r="O28" i="4"/>
  <c r="AF28" i="4"/>
  <c r="P28" i="4"/>
  <c r="S28" i="4" s="1"/>
  <c r="U28" i="4" s="1"/>
  <c r="AG28" i="4"/>
  <c r="R28" i="4"/>
  <c r="R104" i="4"/>
  <c r="AF104" i="4"/>
  <c r="P104" i="4"/>
  <c r="S104" i="4" s="1"/>
  <c r="U104" i="4" s="1"/>
  <c r="O104" i="4"/>
  <c r="F109" i="9"/>
  <c r="AG104" i="4"/>
  <c r="R59" i="4"/>
  <c r="P59" i="4"/>
  <c r="S59" i="4" s="1"/>
  <c r="U59" i="4" s="1"/>
  <c r="AG59" i="4"/>
  <c r="F64" i="9"/>
  <c r="O59" i="4"/>
  <c r="AF59" i="4"/>
  <c r="O58" i="4"/>
  <c r="AG58" i="4"/>
  <c r="F63" i="9"/>
  <c r="P58" i="4"/>
  <c r="S58" i="4" s="1"/>
  <c r="U58" i="4" s="1"/>
  <c r="AF58" i="4"/>
  <c r="R58" i="4"/>
  <c r="F76" i="9"/>
  <c r="AF71" i="4"/>
  <c r="P71" i="4"/>
  <c r="S71" i="4" s="1"/>
  <c r="U71" i="4" s="1"/>
  <c r="O71" i="4"/>
  <c r="AG71" i="4"/>
  <c r="R71" i="4"/>
  <c r="O31" i="4"/>
  <c r="AG31" i="4"/>
  <c r="F36" i="9"/>
  <c r="AF31" i="4"/>
  <c r="P31" i="4"/>
  <c r="S31" i="4" s="1"/>
  <c r="U31" i="4" s="1"/>
  <c r="R31" i="4"/>
  <c r="F74" i="9"/>
  <c r="O69" i="4"/>
  <c r="P69" i="4"/>
  <c r="S69" i="4" s="1"/>
  <c r="U69" i="4" s="1"/>
  <c r="AF69" i="4"/>
  <c r="AG69" i="4"/>
  <c r="R69" i="4"/>
  <c r="P99" i="4"/>
  <c r="S99" i="4" s="1"/>
  <c r="U99" i="4" s="1"/>
  <c r="O99" i="4"/>
  <c r="AG99" i="4"/>
  <c r="F104" i="9"/>
  <c r="R99" i="4"/>
  <c r="AF99" i="4"/>
  <c r="P17" i="4"/>
  <c r="S17" i="4" s="1"/>
  <c r="U17" i="4" s="1"/>
  <c r="AG17" i="4"/>
  <c r="F22" i="9"/>
  <c r="AF17" i="4"/>
  <c r="R17" i="4"/>
  <c r="O17" i="4"/>
  <c r="P48" i="4"/>
  <c r="S48" i="4" s="1"/>
  <c r="U48" i="4" s="1"/>
  <c r="AF48" i="4"/>
  <c r="O48" i="4"/>
  <c r="AG48" i="4"/>
  <c r="F53" i="9"/>
  <c r="R48" i="4"/>
  <c r="O80" i="4"/>
  <c r="AG80" i="4"/>
  <c r="AF80" i="4"/>
  <c r="P80" i="4"/>
  <c r="S80" i="4" s="1"/>
  <c r="U80" i="4" s="1"/>
  <c r="F85" i="9"/>
  <c r="R80" i="4"/>
  <c r="P15" i="4"/>
  <c r="S15" i="4" s="1"/>
  <c r="U15" i="4" s="1"/>
  <c r="F20" i="9"/>
  <c r="AF15" i="4"/>
  <c r="O15" i="4"/>
  <c r="AG15" i="4"/>
  <c r="R15" i="4"/>
  <c r="O108" i="4"/>
  <c r="F113" i="9"/>
  <c r="AF108" i="4"/>
  <c r="R108" i="4"/>
  <c r="AG108" i="4"/>
  <c r="P108" i="4"/>
  <c r="S108" i="4" s="1"/>
  <c r="U108" i="4" s="1"/>
  <c r="AF102" i="4"/>
  <c r="P102" i="4"/>
  <c r="S102" i="4" s="1"/>
  <c r="U102" i="4" s="1"/>
  <c r="F107" i="9"/>
  <c r="O102" i="4"/>
  <c r="AG102" i="4"/>
  <c r="R102" i="4"/>
  <c r="F27" i="9"/>
  <c r="O22" i="4"/>
  <c r="AF22" i="4"/>
  <c r="P22" i="4"/>
  <c r="S22" i="4" s="1"/>
  <c r="U22" i="4" s="1"/>
  <c r="AG22" i="4"/>
  <c r="R22" i="4"/>
  <c r="AG53" i="4"/>
  <c r="R53" i="4"/>
  <c r="O53" i="4"/>
  <c r="P53" i="4"/>
  <c r="S53" i="4" s="1"/>
  <c r="U53" i="4" s="1"/>
  <c r="F58" i="9"/>
  <c r="AF53" i="4"/>
  <c r="P103" i="4"/>
  <c r="S103" i="4" s="1"/>
  <c r="U103" i="4" s="1"/>
  <c r="F108" i="9"/>
  <c r="AG103" i="4"/>
  <c r="O103" i="4"/>
  <c r="AF103" i="4"/>
  <c r="R103" i="4"/>
  <c r="S46" i="4" l="1"/>
  <c r="AF116" i="4"/>
  <c r="E20" i="8" s="1"/>
  <c r="AG116" i="4"/>
  <c r="E21" i="8" s="1"/>
  <c r="R116" i="4"/>
  <c r="F121" i="9"/>
  <c r="O116" i="4"/>
  <c r="R38" i="7" s="1"/>
  <c r="S75" i="7" s="1"/>
  <c r="P116" i="4"/>
  <c r="R39" i="7" s="1"/>
  <c r="S76" i="7" s="1"/>
  <c r="S9" i="4"/>
  <c r="U9" i="4" s="1"/>
  <c r="E17" i="8"/>
  <c r="U46" i="4" l="1"/>
  <c r="S116" i="4"/>
  <c r="Q42" i="7" s="1"/>
  <c r="E19" i="8"/>
  <c r="E18" i="8"/>
  <c r="U116" i="4" l="1"/>
  <c r="P48" i="7" s="1"/>
  <c r="V61" i="4" l="1"/>
  <c r="Y61" i="4" s="1"/>
  <c r="V89" i="4"/>
  <c r="Y89" i="4" s="1"/>
  <c r="V32" i="4"/>
  <c r="Y32" i="4" s="1"/>
  <c r="V86" i="4"/>
  <c r="Y86" i="4" s="1"/>
  <c r="V55" i="4"/>
  <c r="Y55" i="4" s="1"/>
  <c r="V43" i="4"/>
  <c r="Y43" i="4" s="1"/>
  <c r="V112" i="4"/>
  <c r="Y112" i="4" s="1"/>
  <c r="V84" i="4"/>
  <c r="Y84" i="4" s="1"/>
  <c r="V63" i="4"/>
  <c r="Y63" i="4" s="1"/>
  <c r="V46" i="4"/>
  <c r="Y46" i="4" s="1"/>
  <c r="V90" i="4"/>
  <c r="Y90" i="4" s="1"/>
  <c r="V14" i="4"/>
  <c r="Y14" i="4" s="1"/>
  <c r="V27" i="4"/>
  <c r="Y27" i="4" s="1"/>
  <c r="V103" i="4"/>
  <c r="Y103" i="4" s="1"/>
  <c r="V59" i="4"/>
  <c r="Y59" i="4" s="1"/>
  <c r="V42" i="4"/>
  <c r="Y42" i="4" s="1"/>
  <c r="V13" i="4"/>
  <c r="Y13" i="4" s="1"/>
  <c r="V108" i="4"/>
  <c r="Y108" i="4" s="1"/>
  <c r="V19" i="4"/>
  <c r="Y19" i="4" s="1"/>
  <c r="V77" i="4"/>
  <c r="Y77" i="4" s="1"/>
  <c r="V100" i="4"/>
  <c r="Y100" i="4" s="1"/>
  <c r="V114" i="4"/>
  <c r="Y114" i="4" s="1"/>
  <c r="V94" i="4"/>
  <c r="Y94" i="4" s="1"/>
  <c r="V64" i="4"/>
  <c r="Y64" i="4" s="1"/>
  <c r="V57" i="4"/>
  <c r="Y57" i="4" s="1"/>
  <c r="V53" i="4"/>
  <c r="Y53" i="4" s="1"/>
  <c r="V33" i="4"/>
  <c r="Y33" i="4" s="1"/>
  <c r="V37" i="4"/>
  <c r="Y37" i="4" s="1"/>
  <c r="V58" i="4"/>
  <c r="Y58" i="4" s="1"/>
  <c r="V52" i="4"/>
  <c r="Y52" i="4" s="1"/>
  <c r="V111" i="4"/>
  <c r="Y111" i="4" s="1"/>
  <c r="V96" i="4"/>
  <c r="Y96" i="4" s="1"/>
  <c r="V45" i="4"/>
  <c r="Y45" i="4" s="1"/>
  <c r="V36" i="4"/>
  <c r="Y36" i="4" s="1"/>
  <c r="V110" i="4"/>
  <c r="Y110" i="4" s="1"/>
  <c r="V115" i="4"/>
  <c r="Y115" i="4" s="1"/>
  <c r="V38" i="4"/>
  <c r="Y38" i="4" s="1"/>
  <c r="V81" i="4"/>
  <c r="Y81" i="4" s="1"/>
  <c r="V98" i="4"/>
  <c r="Y98" i="4" s="1"/>
  <c r="V31" i="4"/>
  <c r="Y31" i="4" s="1"/>
  <c r="V85" i="4"/>
  <c r="Y85" i="4" s="1"/>
  <c r="V12" i="4"/>
  <c r="Y12" i="4" s="1"/>
  <c r="V82" i="4"/>
  <c r="Y82" i="4" s="1"/>
  <c r="V97" i="4"/>
  <c r="Y97" i="4" s="1"/>
  <c r="V51" i="4"/>
  <c r="Y51" i="4" s="1"/>
  <c r="V69" i="4"/>
  <c r="Y69" i="4" s="1"/>
  <c r="V68" i="4"/>
  <c r="Y68" i="4" s="1"/>
  <c r="V29" i="4"/>
  <c r="Y29" i="4" s="1"/>
  <c r="V71" i="4"/>
  <c r="Y71" i="4" s="1"/>
  <c r="V50" i="4"/>
  <c r="Y50" i="4" s="1"/>
  <c r="V26" i="4"/>
  <c r="Y26" i="4" s="1"/>
  <c r="V93" i="4"/>
  <c r="Y93" i="4" s="1"/>
  <c r="V83" i="4"/>
  <c r="Y83" i="4" s="1"/>
  <c r="V49" i="4"/>
  <c r="Y49" i="4" s="1"/>
  <c r="V70" i="4"/>
  <c r="Y70" i="4" s="1"/>
  <c r="V75" i="4"/>
  <c r="Y75" i="4" s="1"/>
  <c r="V44" i="4"/>
  <c r="Y44" i="4" s="1"/>
  <c r="V25" i="4"/>
  <c r="Y25" i="4" s="1"/>
  <c r="V76" i="4"/>
  <c r="Y76" i="4" s="1"/>
  <c r="V60" i="4"/>
  <c r="Y60" i="4" s="1"/>
  <c r="V62" i="4"/>
  <c r="Y62" i="4" s="1"/>
  <c r="V99" i="4"/>
  <c r="Y99" i="4" s="1"/>
  <c r="V73" i="4"/>
  <c r="Y73" i="4" s="1"/>
  <c r="V88" i="4"/>
  <c r="Y88" i="4" s="1"/>
  <c r="V48" i="4"/>
  <c r="Y48" i="4" s="1"/>
  <c r="V92" i="4"/>
  <c r="Y92" i="4" s="1"/>
  <c r="V65" i="4"/>
  <c r="Y65" i="4" s="1"/>
  <c r="V104" i="4"/>
  <c r="Y104" i="4" s="1"/>
  <c r="V109" i="4"/>
  <c r="Y109" i="4" s="1"/>
  <c r="V102" i="4"/>
  <c r="Y102" i="4" s="1"/>
  <c r="V66" i="4"/>
  <c r="Y66" i="4" s="1"/>
  <c r="V11" i="4"/>
  <c r="Y11" i="4" s="1"/>
  <c r="V24" i="4"/>
  <c r="Y24" i="4" s="1"/>
  <c r="V20" i="4"/>
  <c r="Y20" i="4" s="1"/>
  <c r="V39" i="4"/>
  <c r="Y39" i="4" s="1"/>
  <c r="V17" i="4"/>
  <c r="Y17" i="4" s="1"/>
  <c r="V21" i="4"/>
  <c r="Y21" i="4" s="1"/>
  <c r="V79" i="4"/>
  <c r="Y79" i="4" s="1"/>
  <c r="V10" i="4"/>
  <c r="Y10" i="4" s="1"/>
  <c r="V47" i="4"/>
  <c r="Y47" i="4" s="1"/>
  <c r="V23" i="4"/>
  <c r="Y23" i="4" s="1"/>
  <c r="V35" i="4"/>
  <c r="Y35" i="4" s="1"/>
  <c r="V78" i="4"/>
  <c r="Y78" i="4" s="1"/>
  <c r="V72" i="4"/>
  <c r="Y72" i="4" s="1"/>
  <c r="V54" i="4"/>
  <c r="Y54" i="4" s="1"/>
  <c r="V9" i="4"/>
  <c r="Y9" i="4" s="1"/>
  <c r="V30" i="4"/>
  <c r="Y30" i="4" s="1"/>
  <c r="V22" i="4"/>
  <c r="Y22" i="4" s="1"/>
  <c r="V34" i="4"/>
  <c r="Y34" i="4" s="1"/>
  <c r="V91" i="4"/>
  <c r="Y91" i="4" s="1"/>
  <c r="V28" i="4"/>
  <c r="Y28" i="4" s="1"/>
  <c r="V105" i="4"/>
  <c r="Y105" i="4" s="1"/>
  <c r="V74" i="4"/>
  <c r="Y74" i="4" s="1"/>
  <c r="V95" i="4"/>
  <c r="Y95" i="4" s="1"/>
  <c r="V106" i="4"/>
  <c r="Y106" i="4" s="1"/>
  <c r="V87" i="4"/>
  <c r="Y87" i="4" s="1"/>
  <c r="V18" i="4"/>
  <c r="Y18" i="4" s="1"/>
  <c r="V41" i="4"/>
  <c r="Y41" i="4" s="1"/>
  <c r="V16" i="4"/>
  <c r="Y16" i="4" s="1"/>
  <c r="V40" i="4"/>
  <c r="Y40" i="4" s="1"/>
  <c r="V107" i="4"/>
  <c r="Y107" i="4" s="1"/>
  <c r="V80" i="4"/>
  <c r="Y80" i="4" s="1"/>
  <c r="V113" i="4"/>
  <c r="Y113" i="4" s="1"/>
  <c r="V101" i="4"/>
  <c r="Y101" i="4" s="1"/>
  <c r="V67" i="4"/>
  <c r="Y67" i="4" s="1"/>
  <c r="V15" i="4"/>
  <c r="Y15" i="4" s="1"/>
  <c r="V56" i="4"/>
  <c r="Y56" i="4" s="1"/>
  <c r="V116" i="4" l="1"/>
  <c r="Z9" i="4" a="1"/>
  <c r="Y116" i="4"/>
  <c r="P55" i="7" s="1"/>
  <c r="Z31" i="4" l="1"/>
  <c r="Z78" i="4"/>
  <c r="Z53" i="4"/>
  <c r="Z90" i="4"/>
  <c r="Z73" i="4"/>
  <c r="Z14" i="4"/>
  <c r="Z41" i="4"/>
  <c r="Z101" i="4"/>
  <c r="Z60" i="4"/>
  <c r="Z66" i="4"/>
  <c r="Z93" i="4"/>
  <c r="Z69" i="4"/>
  <c r="Z65" i="4"/>
  <c r="Z72" i="4"/>
  <c r="Z106" i="4"/>
  <c r="Z92" i="4"/>
  <c r="Z102" i="4"/>
  <c r="Z12" i="4"/>
  <c r="Z55" i="4"/>
  <c r="Z57" i="4"/>
  <c r="Z89" i="4"/>
  <c r="Z80" i="4"/>
  <c r="Z113" i="4"/>
  <c r="Z39" i="4"/>
  <c r="Z83" i="4"/>
  <c r="Z36" i="4"/>
  <c r="Z97" i="4"/>
  <c r="Z35" i="4"/>
  <c r="Z25" i="4"/>
  <c r="Z88" i="4"/>
  <c r="Z28" i="4"/>
  <c r="Z42" i="4"/>
  <c r="Z10" i="4"/>
  <c r="Z63" i="4"/>
  <c r="Z84" i="4"/>
  <c r="Z87" i="4"/>
  <c r="Z19" i="4"/>
  <c r="Z70" i="4"/>
  <c r="Z33" i="4"/>
  <c r="Z91" i="4"/>
  <c r="Z46" i="4"/>
  <c r="Z58" i="4"/>
  <c r="Z21" i="4"/>
  <c r="Z64" i="4"/>
  <c r="Z38" i="4"/>
  <c r="Z111" i="4"/>
  <c r="Z98" i="4"/>
  <c r="Z17" i="4"/>
  <c r="Z26" i="4"/>
  <c r="Z48" i="4"/>
  <c r="Z24" i="4"/>
  <c r="Z99" i="4"/>
  <c r="Z29" i="4"/>
  <c r="Z110" i="4"/>
  <c r="Z59" i="4"/>
  <c r="Z76" i="4"/>
  <c r="Z67" i="4"/>
  <c r="Z9" i="4"/>
  <c r="AH9" i="4" s="1"/>
  <c r="AJ9" i="4" s="1"/>
  <c r="Z30" i="4"/>
  <c r="Z16" i="4"/>
  <c r="Z40" i="4"/>
  <c r="Z115" i="4"/>
  <c r="Z94" i="4"/>
  <c r="Z109" i="4"/>
  <c r="Z96" i="4"/>
  <c r="Z51" i="4"/>
  <c r="Z23" i="4"/>
  <c r="Z85" i="4"/>
  <c r="Z112" i="4"/>
  <c r="Z61" i="4"/>
  <c r="Z105" i="4"/>
  <c r="Z107" i="4"/>
  <c r="Z50" i="4"/>
  <c r="Z81" i="4"/>
  <c r="Z86" i="4"/>
  <c r="Z100" i="4"/>
  <c r="Z68" i="4"/>
  <c r="Z108" i="4"/>
  <c r="Z71" i="4"/>
  <c r="Z45" i="4"/>
  <c r="Z52" i="4"/>
  <c r="Z18" i="4"/>
  <c r="Z104" i="4"/>
  <c r="Z11" i="4"/>
  <c r="Z44" i="4"/>
  <c r="Z15" i="4"/>
  <c r="Z77" i="4"/>
  <c r="Z103" i="4"/>
  <c r="Z54" i="4"/>
  <c r="Z37" i="4"/>
  <c r="Z13" i="4"/>
  <c r="Z114" i="4"/>
  <c r="Z82" i="4"/>
  <c r="Z75" i="4"/>
  <c r="Z43" i="4"/>
  <c r="Z20" i="4"/>
  <c r="Z62" i="4"/>
  <c r="Z27" i="4"/>
  <c r="Z49" i="4"/>
  <c r="Z56" i="4"/>
  <c r="Z74" i="4"/>
  <c r="Z32" i="4"/>
  <c r="Z22" i="4"/>
  <c r="Z79" i="4"/>
  <c r="Z34" i="4"/>
  <c r="Z95" i="4"/>
  <c r="Z47" i="4"/>
  <c r="AA79" i="4" l="1"/>
  <c r="I84" i="9" s="1"/>
  <c r="G84" i="9"/>
  <c r="H84" i="9" s="1"/>
  <c r="AI79" i="4"/>
  <c r="AK79" i="4" s="1"/>
  <c r="K84" i="9" s="1"/>
  <c r="AB79" i="4"/>
  <c r="AH79" i="4"/>
  <c r="AJ79" i="4" s="1"/>
  <c r="J84" i="9" s="1"/>
  <c r="G61" i="9"/>
  <c r="H61" i="9" s="1"/>
  <c r="AB56" i="4"/>
  <c r="AA56" i="4"/>
  <c r="I61" i="9" s="1"/>
  <c r="AI56" i="4"/>
  <c r="AK56" i="4" s="1"/>
  <c r="K61" i="9" s="1"/>
  <c r="AH56" i="4"/>
  <c r="AJ56" i="4" s="1"/>
  <c r="J61" i="9" s="1"/>
  <c r="AH20" i="4"/>
  <c r="AJ20" i="4" s="1"/>
  <c r="J25" i="9" s="1"/>
  <c r="AB20" i="4"/>
  <c r="AI20" i="4"/>
  <c r="AK20" i="4" s="1"/>
  <c r="K25" i="9" s="1"/>
  <c r="AA20" i="4"/>
  <c r="I25" i="9" s="1"/>
  <c r="G25" i="9"/>
  <c r="H25" i="9" s="1"/>
  <c r="AA114" i="4"/>
  <c r="I119" i="9" s="1"/>
  <c r="G119" i="9"/>
  <c r="H119" i="9" s="1"/>
  <c r="AB114" i="4"/>
  <c r="AH114" i="4"/>
  <c r="AJ114" i="4" s="1"/>
  <c r="J119" i="9" s="1"/>
  <c r="AI114" i="4"/>
  <c r="AK114" i="4" s="1"/>
  <c r="K119" i="9" s="1"/>
  <c r="G108" i="9"/>
  <c r="H108" i="9" s="1"/>
  <c r="AH103" i="4"/>
  <c r="AJ103" i="4" s="1"/>
  <c r="J108" i="9" s="1"/>
  <c r="AB103" i="4"/>
  <c r="AI103" i="4"/>
  <c r="AK103" i="4" s="1"/>
  <c r="K108" i="9" s="1"/>
  <c r="AA103" i="4"/>
  <c r="I108" i="9" s="1"/>
  <c r="AA11" i="4"/>
  <c r="I16" i="9" s="1"/>
  <c r="G16" i="9"/>
  <c r="H16" i="9" s="1"/>
  <c r="AH11" i="4"/>
  <c r="AJ11" i="4" s="1"/>
  <c r="J16" i="9" s="1"/>
  <c r="AI11" i="4"/>
  <c r="AK11" i="4" s="1"/>
  <c r="K16" i="9" s="1"/>
  <c r="AB11" i="4"/>
  <c r="AH45" i="4"/>
  <c r="AJ45" i="4" s="1"/>
  <c r="J50" i="9" s="1"/>
  <c r="AI45" i="4"/>
  <c r="AK45" i="4" s="1"/>
  <c r="K50" i="9" s="1"/>
  <c r="AA45" i="4"/>
  <c r="I50" i="9" s="1"/>
  <c r="AB45" i="4"/>
  <c r="G50" i="9"/>
  <c r="H50" i="9" s="1"/>
  <c r="AB100" i="4"/>
  <c r="G105" i="9"/>
  <c r="H105" i="9" s="1"/>
  <c r="AI100" i="4"/>
  <c r="AK100" i="4" s="1"/>
  <c r="K105" i="9" s="1"/>
  <c r="AA100" i="4"/>
  <c r="I105" i="9" s="1"/>
  <c r="AH100" i="4"/>
  <c r="AJ100" i="4" s="1"/>
  <c r="J105" i="9" s="1"/>
  <c r="AH107" i="4"/>
  <c r="AJ107" i="4" s="1"/>
  <c r="J112" i="9" s="1"/>
  <c r="AB107" i="4"/>
  <c r="G112" i="9"/>
  <c r="H112" i="9" s="1"/>
  <c r="AA107" i="4"/>
  <c r="I112" i="9" s="1"/>
  <c r="AI107" i="4"/>
  <c r="AK107" i="4" s="1"/>
  <c r="K112" i="9" s="1"/>
  <c r="AI85" i="4"/>
  <c r="AK85" i="4" s="1"/>
  <c r="K90" i="9" s="1"/>
  <c r="AH85" i="4"/>
  <c r="AJ85" i="4" s="1"/>
  <c r="J90" i="9" s="1"/>
  <c r="G90" i="9"/>
  <c r="H90" i="9" s="1"/>
  <c r="AB85" i="4"/>
  <c r="AA85" i="4"/>
  <c r="I90" i="9" s="1"/>
  <c r="AA109" i="4"/>
  <c r="I114" i="9" s="1"/>
  <c r="AH109" i="4"/>
  <c r="AJ109" i="4" s="1"/>
  <c r="J114" i="9" s="1"/>
  <c r="AI109" i="4"/>
  <c r="AK109" i="4" s="1"/>
  <c r="K114" i="9" s="1"/>
  <c r="G114" i="9"/>
  <c r="H114" i="9" s="1"/>
  <c r="AB109" i="4"/>
  <c r="AB16" i="4"/>
  <c r="AA16" i="4"/>
  <c r="I21" i="9" s="1"/>
  <c r="AI16" i="4"/>
  <c r="AK16" i="4" s="1"/>
  <c r="K21" i="9" s="1"/>
  <c r="AH16" i="4"/>
  <c r="AJ16" i="4" s="1"/>
  <c r="J21" i="9" s="1"/>
  <c r="G21" i="9"/>
  <c r="H21" i="9" s="1"/>
  <c r="G81" i="9"/>
  <c r="H81" i="9" s="1"/>
  <c r="AA76" i="4"/>
  <c r="I81" i="9" s="1"/>
  <c r="AB76" i="4"/>
  <c r="AH76" i="4"/>
  <c r="AJ76" i="4" s="1"/>
  <c r="J81" i="9" s="1"/>
  <c r="AI76" i="4"/>
  <c r="AK76" i="4" s="1"/>
  <c r="K81" i="9" s="1"/>
  <c r="G104" i="9"/>
  <c r="H104" i="9" s="1"/>
  <c r="AI99" i="4"/>
  <c r="AK99" i="4" s="1"/>
  <c r="K104" i="9" s="1"/>
  <c r="AB99" i="4"/>
  <c r="AA99" i="4"/>
  <c r="I104" i="9" s="1"/>
  <c r="AH99" i="4"/>
  <c r="AJ99" i="4" s="1"/>
  <c r="J104" i="9" s="1"/>
  <c r="G22" i="9"/>
  <c r="H22" i="9" s="1"/>
  <c r="AA17" i="4"/>
  <c r="I22" i="9" s="1"/>
  <c r="AH17" i="4"/>
  <c r="AJ17" i="4" s="1"/>
  <c r="J22" i="9" s="1"/>
  <c r="AI17" i="4"/>
  <c r="AK17" i="4" s="1"/>
  <c r="K22" i="9" s="1"/>
  <c r="AB17" i="4"/>
  <c r="AB64" i="4"/>
  <c r="AA64" i="4"/>
  <c r="I69" i="9" s="1"/>
  <c r="AI64" i="4"/>
  <c r="AK64" i="4" s="1"/>
  <c r="K69" i="9" s="1"/>
  <c r="AH64" i="4"/>
  <c r="AJ64" i="4" s="1"/>
  <c r="J69" i="9" s="1"/>
  <c r="G69" i="9"/>
  <c r="H69" i="9" s="1"/>
  <c r="AH91" i="4"/>
  <c r="AJ91" i="4" s="1"/>
  <c r="J96" i="9" s="1"/>
  <c r="G96" i="9"/>
  <c r="H96" i="9" s="1"/>
  <c r="AA91" i="4"/>
  <c r="I96" i="9" s="1"/>
  <c r="AI91" i="4"/>
  <c r="AK91" i="4" s="1"/>
  <c r="K96" i="9" s="1"/>
  <c r="AB91" i="4"/>
  <c r="AH87" i="4"/>
  <c r="AJ87" i="4" s="1"/>
  <c r="J92" i="9" s="1"/>
  <c r="AA87" i="4"/>
  <c r="I92" i="9" s="1"/>
  <c r="AI87" i="4"/>
  <c r="AK87" i="4" s="1"/>
  <c r="K92" i="9" s="1"/>
  <c r="AB87" i="4"/>
  <c r="G92" i="9"/>
  <c r="H92" i="9" s="1"/>
  <c r="AH42" i="4"/>
  <c r="AJ42" i="4" s="1"/>
  <c r="J47" i="9" s="1"/>
  <c r="AB42" i="4"/>
  <c r="AI42" i="4"/>
  <c r="AK42" i="4" s="1"/>
  <c r="K47" i="9" s="1"/>
  <c r="G47" i="9"/>
  <c r="H47" i="9" s="1"/>
  <c r="AA42" i="4"/>
  <c r="I47" i="9" s="1"/>
  <c r="AH35" i="4"/>
  <c r="AJ35" i="4" s="1"/>
  <c r="J40" i="9" s="1"/>
  <c r="AI35" i="4"/>
  <c r="AK35" i="4" s="1"/>
  <c r="K40" i="9" s="1"/>
  <c r="AA35" i="4"/>
  <c r="I40" i="9" s="1"/>
  <c r="AB35" i="4"/>
  <c r="G40" i="9"/>
  <c r="H40" i="9" s="1"/>
  <c r="AB39" i="4"/>
  <c r="G44" i="9"/>
  <c r="H44" i="9" s="1"/>
  <c r="AI39" i="4"/>
  <c r="AK39" i="4" s="1"/>
  <c r="K44" i="9" s="1"/>
  <c r="AA39" i="4"/>
  <c r="I44" i="9" s="1"/>
  <c r="AH39" i="4"/>
  <c r="AJ39" i="4" s="1"/>
  <c r="J44" i="9" s="1"/>
  <c r="AB57" i="4"/>
  <c r="AH57" i="4"/>
  <c r="AJ57" i="4" s="1"/>
  <c r="J62" i="9" s="1"/>
  <c r="AA57" i="4"/>
  <c r="I62" i="9" s="1"/>
  <c r="AI57" i="4"/>
  <c r="AK57" i="4" s="1"/>
  <c r="K62" i="9" s="1"/>
  <c r="G62" i="9"/>
  <c r="H62" i="9" s="1"/>
  <c r="AB92" i="4"/>
  <c r="G97" i="9"/>
  <c r="H97" i="9" s="1"/>
  <c r="AH92" i="4"/>
  <c r="AJ92" i="4" s="1"/>
  <c r="J97" i="9" s="1"/>
  <c r="AA92" i="4"/>
  <c r="I97" i="9" s="1"/>
  <c r="AI92" i="4"/>
  <c r="AK92" i="4" s="1"/>
  <c r="K97" i="9" s="1"/>
  <c r="G74" i="9"/>
  <c r="H74" i="9" s="1"/>
  <c r="AH69" i="4"/>
  <c r="AJ69" i="4" s="1"/>
  <c r="J74" i="9" s="1"/>
  <c r="AA69" i="4"/>
  <c r="I74" i="9" s="1"/>
  <c r="AB69" i="4"/>
  <c r="AI69" i="4"/>
  <c r="AK69" i="4" s="1"/>
  <c r="K74" i="9" s="1"/>
  <c r="AA101" i="4"/>
  <c r="I106" i="9" s="1"/>
  <c r="AH101" i="4"/>
  <c r="AJ101" i="4" s="1"/>
  <c r="J106" i="9" s="1"/>
  <c r="AI101" i="4"/>
  <c r="AK101" i="4" s="1"/>
  <c r="K106" i="9" s="1"/>
  <c r="G106" i="9"/>
  <c r="H106" i="9" s="1"/>
  <c r="AB101" i="4"/>
  <c r="AH90" i="4"/>
  <c r="AJ90" i="4" s="1"/>
  <c r="J95" i="9" s="1"/>
  <c r="AA90" i="4"/>
  <c r="I95" i="9" s="1"/>
  <c r="G95" i="9"/>
  <c r="H95" i="9" s="1"/>
  <c r="AB90" i="4"/>
  <c r="AI90" i="4"/>
  <c r="AK90" i="4" s="1"/>
  <c r="K95" i="9" s="1"/>
  <c r="AB47" i="4"/>
  <c r="AA47" i="4"/>
  <c r="I52" i="9" s="1"/>
  <c r="G52" i="9"/>
  <c r="H52" i="9" s="1"/>
  <c r="AH47" i="4"/>
  <c r="AJ47" i="4" s="1"/>
  <c r="J52" i="9" s="1"/>
  <c r="AI47" i="4"/>
  <c r="AK47" i="4" s="1"/>
  <c r="K52" i="9" s="1"/>
  <c r="G27" i="9"/>
  <c r="H27" i="9" s="1"/>
  <c r="AI22" i="4"/>
  <c r="AK22" i="4" s="1"/>
  <c r="K27" i="9" s="1"/>
  <c r="AA22" i="4"/>
  <c r="I27" i="9" s="1"/>
  <c r="AB22" i="4"/>
  <c r="AH22" i="4"/>
  <c r="AJ22" i="4" s="1"/>
  <c r="J27" i="9" s="1"/>
  <c r="AH49" i="4"/>
  <c r="AJ49" i="4" s="1"/>
  <c r="J54" i="9" s="1"/>
  <c r="AI49" i="4"/>
  <c r="AK49" i="4" s="1"/>
  <c r="K54" i="9" s="1"/>
  <c r="AB49" i="4"/>
  <c r="AA49" i="4"/>
  <c r="I54" i="9" s="1"/>
  <c r="G54" i="9"/>
  <c r="H54" i="9" s="1"/>
  <c r="AB43" i="4"/>
  <c r="AI43" i="4"/>
  <c r="AK43" i="4" s="1"/>
  <c r="K48" i="9" s="1"/>
  <c r="G48" i="9"/>
  <c r="H48" i="9" s="1"/>
  <c r="AH43" i="4"/>
  <c r="AJ43" i="4" s="1"/>
  <c r="J48" i="9" s="1"/>
  <c r="AA43" i="4"/>
  <c r="I48" i="9" s="1"/>
  <c r="AI13" i="4"/>
  <c r="AK13" i="4" s="1"/>
  <c r="K18" i="9" s="1"/>
  <c r="AB13" i="4"/>
  <c r="AA13" i="4"/>
  <c r="I18" i="9" s="1"/>
  <c r="G18" i="9"/>
  <c r="H18" i="9" s="1"/>
  <c r="AH13" i="4"/>
  <c r="AJ13" i="4" s="1"/>
  <c r="J18" i="9" s="1"/>
  <c r="G82" i="9"/>
  <c r="H82" i="9" s="1"/>
  <c r="AB77" i="4"/>
  <c r="AH77" i="4"/>
  <c r="AJ77" i="4" s="1"/>
  <c r="J82" i="9" s="1"/>
  <c r="AI77" i="4"/>
  <c r="AK77" i="4" s="1"/>
  <c r="K82" i="9" s="1"/>
  <c r="AA77" i="4"/>
  <c r="I82" i="9" s="1"/>
  <c r="AH104" i="4"/>
  <c r="AJ104" i="4" s="1"/>
  <c r="J109" i="9" s="1"/>
  <c r="AI104" i="4"/>
  <c r="AK104" i="4" s="1"/>
  <c r="K109" i="9" s="1"/>
  <c r="AA104" i="4"/>
  <c r="I109" i="9" s="1"/>
  <c r="G109" i="9"/>
  <c r="H109" i="9" s="1"/>
  <c r="AB104" i="4"/>
  <c r="G76" i="9"/>
  <c r="H76" i="9" s="1"/>
  <c r="AB71" i="4"/>
  <c r="AH71" i="4"/>
  <c r="AJ71" i="4" s="1"/>
  <c r="J76" i="9" s="1"/>
  <c r="AA71" i="4"/>
  <c r="I76" i="9" s="1"/>
  <c r="AI71" i="4"/>
  <c r="AK71" i="4" s="1"/>
  <c r="K76" i="9" s="1"/>
  <c r="G91" i="9"/>
  <c r="H91" i="9" s="1"/>
  <c r="AI86" i="4"/>
  <c r="AK86" i="4" s="1"/>
  <c r="K91" i="9" s="1"/>
  <c r="AB86" i="4"/>
  <c r="AH86" i="4"/>
  <c r="AJ86" i="4" s="1"/>
  <c r="J91" i="9" s="1"/>
  <c r="AA86" i="4"/>
  <c r="I91" i="9" s="1"/>
  <c r="AA105" i="4"/>
  <c r="I110" i="9" s="1"/>
  <c r="AB105" i="4"/>
  <c r="AI105" i="4"/>
  <c r="AK105" i="4" s="1"/>
  <c r="K110" i="9" s="1"/>
  <c r="AH105" i="4"/>
  <c r="AJ105" i="4" s="1"/>
  <c r="J110" i="9" s="1"/>
  <c r="G110" i="9"/>
  <c r="H110" i="9" s="1"/>
  <c r="AI23" i="4"/>
  <c r="AK23" i="4" s="1"/>
  <c r="K28" i="9" s="1"/>
  <c r="G28" i="9"/>
  <c r="H28" i="9" s="1"/>
  <c r="AA23" i="4"/>
  <c r="I28" i="9" s="1"/>
  <c r="AH23" i="4"/>
  <c r="AJ23" i="4" s="1"/>
  <c r="J28" i="9" s="1"/>
  <c r="AB23" i="4"/>
  <c r="AH94" i="4"/>
  <c r="AJ94" i="4" s="1"/>
  <c r="J99" i="9" s="1"/>
  <c r="AB94" i="4"/>
  <c r="AA94" i="4"/>
  <c r="I99" i="9" s="1"/>
  <c r="G99" i="9"/>
  <c r="H99" i="9" s="1"/>
  <c r="AI94" i="4"/>
  <c r="AK94" i="4" s="1"/>
  <c r="K99" i="9" s="1"/>
  <c r="AA30" i="4"/>
  <c r="I35" i="9" s="1"/>
  <c r="AI30" i="4"/>
  <c r="AK30" i="4" s="1"/>
  <c r="K35" i="9" s="1"/>
  <c r="AB30" i="4"/>
  <c r="G35" i="9"/>
  <c r="H35" i="9" s="1"/>
  <c r="AH30" i="4"/>
  <c r="AJ30" i="4" s="1"/>
  <c r="J35" i="9" s="1"/>
  <c r="AA59" i="4"/>
  <c r="I64" i="9" s="1"/>
  <c r="AB59" i="4"/>
  <c r="AH59" i="4"/>
  <c r="AJ59" i="4" s="1"/>
  <c r="J64" i="9" s="1"/>
  <c r="G64" i="9"/>
  <c r="H64" i="9" s="1"/>
  <c r="AI59" i="4"/>
  <c r="AK59" i="4" s="1"/>
  <c r="K64" i="9" s="1"/>
  <c r="G29" i="9"/>
  <c r="H29" i="9" s="1"/>
  <c r="AA24" i="4"/>
  <c r="I29" i="9" s="1"/>
  <c r="AI24" i="4"/>
  <c r="AK24" i="4" s="1"/>
  <c r="K29" i="9" s="1"/>
  <c r="AH24" i="4"/>
  <c r="AJ24" i="4" s="1"/>
  <c r="J29" i="9" s="1"/>
  <c r="AB24" i="4"/>
  <c r="AI98" i="4"/>
  <c r="AK98" i="4" s="1"/>
  <c r="K103" i="9" s="1"/>
  <c r="AA98" i="4"/>
  <c r="I103" i="9" s="1"/>
  <c r="AB98" i="4"/>
  <c r="AH98" i="4"/>
  <c r="AJ98" i="4" s="1"/>
  <c r="J103" i="9" s="1"/>
  <c r="G103" i="9"/>
  <c r="H103" i="9" s="1"/>
  <c r="AH21" i="4"/>
  <c r="AJ21" i="4" s="1"/>
  <c r="J26" i="9" s="1"/>
  <c r="AA21" i="4"/>
  <c r="I26" i="9" s="1"/>
  <c r="AI21" i="4"/>
  <c r="AK21" i="4" s="1"/>
  <c r="K26" i="9" s="1"/>
  <c r="AB21" i="4"/>
  <c r="G26" i="9"/>
  <c r="H26" i="9" s="1"/>
  <c r="AB33" i="4"/>
  <c r="AI33" i="4"/>
  <c r="AK33" i="4" s="1"/>
  <c r="K38" i="9" s="1"/>
  <c r="AA33" i="4"/>
  <c r="I38" i="9" s="1"/>
  <c r="G38" i="9"/>
  <c r="H38" i="9" s="1"/>
  <c r="AH33" i="4"/>
  <c r="AJ33" i="4" s="1"/>
  <c r="J38" i="9" s="1"/>
  <c r="AB84" i="4"/>
  <c r="AA84" i="4"/>
  <c r="I89" i="9" s="1"/>
  <c r="AI84" i="4"/>
  <c r="AK84" i="4" s="1"/>
  <c r="K89" i="9" s="1"/>
  <c r="G89" i="9"/>
  <c r="H89" i="9" s="1"/>
  <c r="AH84" i="4"/>
  <c r="AJ84" i="4" s="1"/>
  <c r="J89" i="9" s="1"/>
  <c r="AA28" i="4"/>
  <c r="I33" i="9" s="1"/>
  <c r="G33" i="9"/>
  <c r="H33" i="9" s="1"/>
  <c r="AH28" i="4"/>
  <c r="AJ28" i="4" s="1"/>
  <c r="J33" i="9" s="1"/>
  <c r="AB28" i="4"/>
  <c r="AI28" i="4"/>
  <c r="AK28" i="4" s="1"/>
  <c r="K33" i="9" s="1"/>
  <c r="AB97" i="4"/>
  <c r="AA97" i="4"/>
  <c r="I102" i="9" s="1"/>
  <c r="G102" i="9"/>
  <c r="H102" i="9" s="1"/>
  <c r="AH97" i="4"/>
  <c r="AJ97" i="4" s="1"/>
  <c r="J102" i="9" s="1"/>
  <c r="AI97" i="4"/>
  <c r="AK97" i="4" s="1"/>
  <c r="K102" i="9" s="1"/>
  <c r="AI113" i="4"/>
  <c r="AK113" i="4" s="1"/>
  <c r="K118" i="9" s="1"/>
  <c r="AH113" i="4"/>
  <c r="AJ113" i="4" s="1"/>
  <c r="J118" i="9" s="1"/>
  <c r="AA113" i="4"/>
  <c r="I118" i="9" s="1"/>
  <c r="G118" i="9"/>
  <c r="H118" i="9" s="1"/>
  <c r="AB113" i="4"/>
  <c r="AA55" i="4"/>
  <c r="I60" i="9" s="1"/>
  <c r="AH55" i="4"/>
  <c r="AJ55" i="4" s="1"/>
  <c r="J60" i="9" s="1"/>
  <c r="AI55" i="4"/>
  <c r="AK55" i="4" s="1"/>
  <c r="K60" i="9" s="1"/>
  <c r="G60" i="9"/>
  <c r="H60" i="9" s="1"/>
  <c r="AB55" i="4"/>
  <c r="AI106" i="4"/>
  <c r="AK106" i="4" s="1"/>
  <c r="K111" i="9" s="1"/>
  <c r="AH106" i="4"/>
  <c r="AJ106" i="4" s="1"/>
  <c r="J111" i="9" s="1"/>
  <c r="G111" i="9"/>
  <c r="H111" i="9" s="1"/>
  <c r="AB106" i="4"/>
  <c r="AA106" i="4"/>
  <c r="I111" i="9" s="1"/>
  <c r="AI93" i="4"/>
  <c r="AK93" i="4" s="1"/>
  <c r="K98" i="9" s="1"/>
  <c r="AA93" i="4"/>
  <c r="I98" i="9" s="1"/>
  <c r="G98" i="9"/>
  <c r="H98" i="9" s="1"/>
  <c r="AB93" i="4"/>
  <c r="AH93" i="4"/>
  <c r="AJ93" i="4" s="1"/>
  <c r="J98" i="9" s="1"/>
  <c r="AH41" i="4"/>
  <c r="AJ41" i="4" s="1"/>
  <c r="J46" i="9" s="1"/>
  <c r="AB41" i="4"/>
  <c r="AA41" i="4"/>
  <c r="I46" i="9" s="1"/>
  <c r="G46" i="9"/>
  <c r="H46" i="9" s="1"/>
  <c r="AI41" i="4"/>
  <c r="AK41" i="4" s="1"/>
  <c r="K46" i="9" s="1"/>
  <c r="G58" i="9"/>
  <c r="H58" i="9" s="1"/>
  <c r="AH53" i="4"/>
  <c r="AJ53" i="4" s="1"/>
  <c r="J58" i="9" s="1"/>
  <c r="AB53" i="4"/>
  <c r="AI53" i="4"/>
  <c r="AK53" i="4" s="1"/>
  <c r="K58" i="9" s="1"/>
  <c r="AA53" i="4"/>
  <c r="I58" i="9" s="1"/>
  <c r="AH95" i="4"/>
  <c r="AJ95" i="4" s="1"/>
  <c r="J100" i="9" s="1"/>
  <c r="AB95" i="4"/>
  <c r="G100" i="9"/>
  <c r="H100" i="9" s="1"/>
  <c r="AI95" i="4"/>
  <c r="AK95" i="4" s="1"/>
  <c r="K100" i="9" s="1"/>
  <c r="AA95" i="4"/>
  <c r="I100" i="9" s="1"/>
  <c r="AA32" i="4"/>
  <c r="I37" i="9" s="1"/>
  <c r="AH32" i="4"/>
  <c r="AJ32" i="4" s="1"/>
  <c r="J37" i="9" s="1"/>
  <c r="AB32" i="4"/>
  <c r="AI32" i="4"/>
  <c r="AK32" i="4" s="1"/>
  <c r="K37" i="9" s="1"/>
  <c r="G37" i="9"/>
  <c r="H37" i="9" s="1"/>
  <c r="AA27" i="4"/>
  <c r="I32" i="9" s="1"/>
  <c r="AB27" i="4"/>
  <c r="AH27" i="4"/>
  <c r="AJ27" i="4" s="1"/>
  <c r="J32" i="9" s="1"/>
  <c r="AI27" i="4"/>
  <c r="AK27" i="4" s="1"/>
  <c r="K32" i="9" s="1"/>
  <c r="G32" i="9"/>
  <c r="H32" i="9" s="1"/>
  <c r="G80" i="9"/>
  <c r="H80" i="9" s="1"/>
  <c r="AB75" i="4"/>
  <c r="AA75" i="4"/>
  <c r="I80" i="9" s="1"/>
  <c r="AI75" i="4"/>
  <c r="AK75" i="4" s="1"/>
  <c r="K80" i="9" s="1"/>
  <c r="AH75" i="4"/>
  <c r="AJ75" i="4" s="1"/>
  <c r="J80" i="9" s="1"/>
  <c r="G42" i="9"/>
  <c r="H42" i="9" s="1"/>
  <c r="AB37" i="4"/>
  <c r="AI37" i="4"/>
  <c r="AK37" i="4" s="1"/>
  <c r="K42" i="9" s="1"/>
  <c r="AA37" i="4"/>
  <c r="I42" i="9" s="1"/>
  <c r="AH37" i="4"/>
  <c r="AJ37" i="4" s="1"/>
  <c r="J42" i="9" s="1"/>
  <c r="AB15" i="4"/>
  <c r="AA15" i="4"/>
  <c r="I20" i="9" s="1"/>
  <c r="G20" i="9"/>
  <c r="H20" i="9" s="1"/>
  <c r="AH15" i="4"/>
  <c r="AJ15" i="4" s="1"/>
  <c r="J20" i="9" s="1"/>
  <c r="AI15" i="4"/>
  <c r="AK15" i="4" s="1"/>
  <c r="K20" i="9" s="1"/>
  <c r="AI18" i="4"/>
  <c r="AK18" i="4" s="1"/>
  <c r="K23" i="9" s="1"/>
  <c r="AB18" i="4"/>
  <c r="AA18" i="4"/>
  <c r="I23" i="9" s="1"/>
  <c r="G23" i="9"/>
  <c r="H23" i="9" s="1"/>
  <c r="AH18" i="4"/>
  <c r="AJ18" i="4" s="1"/>
  <c r="J23" i="9" s="1"/>
  <c r="AA108" i="4"/>
  <c r="I113" i="9" s="1"/>
  <c r="AB108" i="4"/>
  <c r="AI108" i="4"/>
  <c r="AK108" i="4" s="1"/>
  <c r="K113" i="9" s="1"/>
  <c r="AH108" i="4"/>
  <c r="AJ108" i="4" s="1"/>
  <c r="J113" i="9" s="1"/>
  <c r="G113" i="9"/>
  <c r="H113" i="9" s="1"/>
  <c r="AH81" i="4"/>
  <c r="AJ81" i="4" s="1"/>
  <c r="J86" i="9" s="1"/>
  <c r="AA81" i="4"/>
  <c r="I86" i="9" s="1"/>
  <c r="G86" i="9"/>
  <c r="H86" i="9" s="1"/>
  <c r="AI81" i="4"/>
  <c r="AK81" i="4" s="1"/>
  <c r="K86" i="9" s="1"/>
  <c r="AB81" i="4"/>
  <c r="AB61" i="4"/>
  <c r="AH61" i="4"/>
  <c r="AJ61" i="4" s="1"/>
  <c r="J66" i="9" s="1"/>
  <c r="G66" i="9"/>
  <c r="H66" i="9" s="1"/>
  <c r="AA61" i="4"/>
  <c r="I66" i="9" s="1"/>
  <c r="AI61" i="4"/>
  <c r="AK61" i="4" s="1"/>
  <c r="K66" i="9" s="1"/>
  <c r="AA51" i="4"/>
  <c r="I56" i="9" s="1"/>
  <c r="G56" i="9"/>
  <c r="H56" i="9" s="1"/>
  <c r="AI51" i="4"/>
  <c r="AK51" i="4" s="1"/>
  <c r="K56" i="9" s="1"/>
  <c r="AB51" i="4"/>
  <c r="AH51" i="4"/>
  <c r="AJ51" i="4" s="1"/>
  <c r="J56" i="9" s="1"/>
  <c r="AI115" i="4"/>
  <c r="AK115" i="4" s="1"/>
  <c r="K120" i="9" s="1"/>
  <c r="AB115" i="4"/>
  <c r="G120" i="9"/>
  <c r="H120" i="9" s="1"/>
  <c r="AA115" i="4"/>
  <c r="I120" i="9" s="1"/>
  <c r="AH115" i="4"/>
  <c r="AJ115" i="4" s="1"/>
  <c r="J120" i="9" s="1"/>
  <c r="G14" i="9"/>
  <c r="Z116" i="4"/>
  <c r="Q62" i="7" s="1"/>
  <c r="Y74" i="7" s="1"/>
  <c r="AE74" i="7" s="1"/>
  <c r="AI9" i="4"/>
  <c r="AA9" i="4"/>
  <c r="AB9" i="4"/>
  <c r="AH110" i="4"/>
  <c r="AJ110" i="4" s="1"/>
  <c r="J115" i="9" s="1"/>
  <c r="AI110" i="4"/>
  <c r="AK110" i="4" s="1"/>
  <c r="K115" i="9" s="1"/>
  <c r="AB110" i="4"/>
  <c r="G115" i="9"/>
  <c r="H115" i="9" s="1"/>
  <c r="AA110" i="4"/>
  <c r="I115" i="9" s="1"/>
  <c r="AA48" i="4"/>
  <c r="I53" i="9" s="1"/>
  <c r="AB48" i="4"/>
  <c r="G53" i="9"/>
  <c r="H53" i="9" s="1"/>
  <c r="AH48" i="4"/>
  <c r="AJ48" i="4" s="1"/>
  <c r="J53" i="9" s="1"/>
  <c r="AI48" i="4"/>
  <c r="AK48" i="4" s="1"/>
  <c r="K53" i="9" s="1"/>
  <c r="AI111" i="4"/>
  <c r="AK111" i="4" s="1"/>
  <c r="K116" i="9" s="1"/>
  <c r="G116" i="9"/>
  <c r="H116" i="9" s="1"/>
  <c r="AH111" i="4"/>
  <c r="AJ111" i="4" s="1"/>
  <c r="J116" i="9" s="1"/>
  <c r="AB111" i="4"/>
  <c r="AA111" i="4"/>
  <c r="I116" i="9" s="1"/>
  <c r="AI58" i="4"/>
  <c r="AK58" i="4" s="1"/>
  <c r="K63" i="9" s="1"/>
  <c r="G63" i="9"/>
  <c r="H63" i="9" s="1"/>
  <c r="AA58" i="4"/>
  <c r="I63" i="9" s="1"/>
  <c r="AB58" i="4"/>
  <c r="AH58" i="4"/>
  <c r="AJ58" i="4" s="1"/>
  <c r="J63" i="9" s="1"/>
  <c r="AA70" i="4"/>
  <c r="I75" i="9" s="1"/>
  <c r="AH70" i="4"/>
  <c r="AJ70" i="4" s="1"/>
  <c r="J75" i="9" s="1"/>
  <c r="AB70" i="4"/>
  <c r="AI70" i="4"/>
  <c r="AK70" i="4" s="1"/>
  <c r="K75" i="9" s="1"/>
  <c r="G75" i="9"/>
  <c r="H75" i="9" s="1"/>
  <c r="AB63" i="4"/>
  <c r="G68" i="9"/>
  <c r="H68" i="9" s="1"/>
  <c r="AI63" i="4"/>
  <c r="AK63" i="4" s="1"/>
  <c r="K68" i="9" s="1"/>
  <c r="AH63" i="4"/>
  <c r="AJ63" i="4" s="1"/>
  <c r="J68" i="9" s="1"/>
  <c r="AA63" i="4"/>
  <c r="I68" i="9" s="1"/>
  <c r="AI88" i="4"/>
  <c r="AK88" i="4" s="1"/>
  <c r="K93" i="9" s="1"/>
  <c r="AB88" i="4"/>
  <c r="AA88" i="4"/>
  <c r="I93" i="9" s="1"/>
  <c r="G93" i="9"/>
  <c r="H93" i="9" s="1"/>
  <c r="AH88" i="4"/>
  <c r="AJ88" i="4" s="1"/>
  <c r="J93" i="9" s="1"/>
  <c r="AA36" i="4"/>
  <c r="I41" i="9" s="1"/>
  <c r="G41" i="9"/>
  <c r="H41" i="9" s="1"/>
  <c r="AI36" i="4"/>
  <c r="AK36" i="4" s="1"/>
  <c r="K41" i="9" s="1"/>
  <c r="AB36" i="4"/>
  <c r="AH36" i="4"/>
  <c r="AJ36" i="4" s="1"/>
  <c r="J41" i="9" s="1"/>
  <c r="AA80" i="4"/>
  <c r="I85" i="9" s="1"/>
  <c r="AI80" i="4"/>
  <c r="AK80" i="4" s="1"/>
  <c r="K85" i="9" s="1"/>
  <c r="G85" i="9"/>
  <c r="H85" i="9" s="1"/>
  <c r="AB80" i="4"/>
  <c r="AH80" i="4"/>
  <c r="AJ80" i="4" s="1"/>
  <c r="J85" i="9" s="1"/>
  <c r="AH12" i="4"/>
  <c r="AJ12" i="4" s="1"/>
  <c r="J17" i="9" s="1"/>
  <c r="AB12" i="4"/>
  <c r="G17" i="9"/>
  <c r="H17" i="9" s="1"/>
  <c r="AA12" i="4"/>
  <c r="I17" i="9" s="1"/>
  <c r="AI12" i="4"/>
  <c r="AK12" i="4" s="1"/>
  <c r="K17" i="9" s="1"/>
  <c r="AH72" i="4"/>
  <c r="AJ72" i="4" s="1"/>
  <c r="J77" i="9" s="1"/>
  <c r="G77" i="9"/>
  <c r="H77" i="9" s="1"/>
  <c r="AI72" i="4"/>
  <c r="AK72" i="4" s="1"/>
  <c r="K77" i="9" s="1"/>
  <c r="AA72" i="4"/>
  <c r="I77" i="9" s="1"/>
  <c r="AB72" i="4"/>
  <c r="AB66" i="4"/>
  <c r="AI66" i="4"/>
  <c r="AK66" i="4" s="1"/>
  <c r="K71" i="9" s="1"/>
  <c r="AH66" i="4"/>
  <c r="AJ66" i="4" s="1"/>
  <c r="J71" i="9" s="1"/>
  <c r="AA66" i="4"/>
  <c r="I71" i="9" s="1"/>
  <c r="G71" i="9"/>
  <c r="H71" i="9" s="1"/>
  <c r="AA14" i="4"/>
  <c r="I19" i="9" s="1"/>
  <c r="G19" i="9"/>
  <c r="H19" i="9" s="1"/>
  <c r="AB14" i="4"/>
  <c r="AH14" i="4"/>
  <c r="AJ14" i="4" s="1"/>
  <c r="J19" i="9" s="1"/>
  <c r="AI14" i="4"/>
  <c r="AK14" i="4" s="1"/>
  <c r="K19" i="9" s="1"/>
  <c r="AH78" i="4"/>
  <c r="AJ78" i="4" s="1"/>
  <c r="J83" i="9" s="1"/>
  <c r="AB78" i="4"/>
  <c r="G83" i="9"/>
  <c r="H83" i="9" s="1"/>
  <c r="AA78" i="4"/>
  <c r="I83" i="9" s="1"/>
  <c r="AI78" i="4"/>
  <c r="AK78" i="4" s="1"/>
  <c r="K83" i="9" s="1"/>
  <c r="G39" i="9"/>
  <c r="H39" i="9" s="1"/>
  <c r="AA34" i="4"/>
  <c r="I39" i="9" s="1"/>
  <c r="AI34" i="4"/>
  <c r="AK34" i="4" s="1"/>
  <c r="K39" i="9" s="1"/>
  <c r="AH34" i="4"/>
  <c r="AJ34" i="4" s="1"/>
  <c r="J39" i="9" s="1"/>
  <c r="AB34" i="4"/>
  <c r="AB74" i="4"/>
  <c r="AA74" i="4"/>
  <c r="I79" i="9" s="1"/>
  <c r="AI74" i="4"/>
  <c r="AK74" i="4" s="1"/>
  <c r="K79" i="9" s="1"/>
  <c r="AH74" i="4"/>
  <c r="AJ74" i="4" s="1"/>
  <c r="J79" i="9" s="1"/>
  <c r="G79" i="9"/>
  <c r="H79" i="9" s="1"/>
  <c r="G67" i="9"/>
  <c r="H67" i="9" s="1"/>
  <c r="AI62" i="4"/>
  <c r="AK62" i="4" s="1"/>
  <c r="K67" i="9" s="1"/>
  <c r="AH62" i="4"/>
  <c r="AJ62" i="4" s="1"/>
  <c r="J67" i="9" s="1"/>
  <c r="AB62" i="4"/>
  <c r="AA62" i="4"/>
  <c r="I67" i="9" s="1"/>
  <c r="AH82" i="4"/>
  <c r="AJ82" i="4" s="1"/>
  <c r="J87" i="9" s="1"/>
  <c r="AB82" i="4"/>
  <c r="AA82" i="4"/>
  <c r="I87" i="9" s="1"/>
  <c r="G87" i="9"/>
  <c r="H87" i="9" s="1"/>
  <c r="AI82" i="4"/>
  <c r="AK82" i="4" s="1"/>
  <c r="K87" i="9" s="1"/>
  <c r="AB54" i="4"/>
  <c r="AI54" i="4"/>
  <c r="AK54" i="4" s="1"/>
  <c r="K59" i="9" s="1"/>
  <c r="G59" i="9"/>
  <c r="H59" i="9" s="1"/>
  <c r="AA54" i="4"/>
  <c r="I59" i="9" s="1"/>
  <c r="AH54" i="4"/>
  <c r="AJ54" i="4" s="1"/>
  <c r="J59" i="9" s="1"/>
  <c r="G49" i="9"/>
  <c r="H49" i="9" s="1"/>
  <c r="AB44" i="4"/>
  <c r="AA44" i="4"/>
  <c r="I49" i="9" s="1"/>
  <c r="AH44" i="4"/>
  <c r="AJ44" i="4" s="1"/>
  <c r="J49" i="9" s="1"/>
  <c r="AI44" i="4"/>
  <c r="AK44" i="4" s="1"/>
  <c r="K49" i="9" s="1"/>
  <c r="AH52" i="4"/>
  <c r="AJ52" i="4" s="1"/>
  <c r="J57" i="9" s="1"/>
  <c r="G57" i="9"/>
  <c r="H57" i="9" s="1"/>
  <c r="AA52" i="4"/>
  <c r="I57" i="9" s="1"/>
  <c r="AI52" i="4"/>
  <c r="AK52" i="4" s="1"/>
  <c r="K57" i="9" s="1"/>
  <c r="AB52" i="4"/>
  <c r="G73" i="9"/>
  <c r="H73" i="9" s="1"/>
  <c r="AA68" i="4"/>
  <c r="I73" i="9" s="1"/>
  <c r="AH68" i="4"/>
  <c r="AJ68" i="4" s="1"/>
  <c r="J73" i="9" s="1"/>
  <c r="AI68" i="4"/>
  <c r="AK68" i="4" s="1"/>
  <c r="K73" i="9" s="1"/>
  <c r="AB68" i="4"/>
  <c r="G55" i="9"/>
  <c r="H55" i="9" s="1"/>
  <c r="AB50" i="4"/>
  <c r="AI50" i="4"/>
  <c r="AK50" i="4" s="1"/>
  <c r="K55" i="9" s="1"/>
  <c r="AA50" i="4"/>
  <c r="I55" i="9" s="1"/>
  <c r="AH50" i="4"/>
  <c r="AJ50" i="4" s="1"/>
  <c r="J55" i="9" s="1"/>
  <c r="AH112" i="4"/>
  <c r="AJ112" i="4" s="1"/>
  <c r="J117" i="9" s="1"/>
  <c r="AI112" i="4"/>
  <c r="AK112" i="4" s="1"/>
  <c r="K117" i="9" s="1"/>
  <c r="G117" i="9"/>
  <c r="H117" i="9" s="1"/>
  <c r="AA112" i="4"/>
  <c r="I117" i="9" s="1"/>
  <c r="AB112" i="4"/>
  <c r="AA96" i="4"/>
  <c r="I101" i="9" s="1"/>
  <c r="AI96" i="4"/>
  <c r="AK96" i="4" s="1"/>
  <c r="K101" i="9" s="1"/>
  <c r="AB96" i="4"/>
  <c r="G101" i="9"/>
  <c r="H101" i="9" s="1"/>
  <c r="AH96" i="4"/>
  <c r="AJ96" i="4" s="1"/>
  <c r="J101" i="9" s="1"/>
  <c r="AI40" i="4"/>
  <c r="AK40" i="4" s="1"/>
  <c r="K45" i="9" s="1"/>
  <c r="G45" i="9"/>
  <c r="H45" i="9" s="1"/>
  <c r="AB40" i="4"/>
  <c r="AA40" i="4"/>
  <c r="I45" i="9" s="1"/>
  <c r="AH40" i="4"/>
  <c r="AJ40" i="4" s="1"/>
  <c r="J45" i="9" s="1"/>
  <c r="AI67" i="4"/>
  <c r="AK67" i="4" s="1"/>
  <c r="K72" i="9" s="1"/>
  <c r="AB67" i="4"/>
  <c r="G72" i="9"/>
  <c r="H72" i="9" s="1"/>
  <c r="AH67" i="4"/>
  <c r="AJ67" i="4" s="1"/>
  <c r="J72" i="9" s="1"/>
  <c r="AA67" i="4"/>
  <c r="I72" i="9" s="1"/>
  <c r="AB29" i="4"/>
  <c r="G34" i="9"/>
  <c r="H34" i="9" s="1"/>
  <c r="AI29" i="4"/>
  <c r="AK29" i="4" s="1"/>
  <c r="K34" i="9" s="1"/>
  <c r="AA29" i="4"/>
  <c r="I34" i="9" s="1"/>
  <c r="AH29" i="4"/>
  <c r="AJ29" i="4" s="1"/>
  <c r="J34" i="9" s="1"/>
  <c r="G31" i="9"/>
  <c r="H31" i="9" s="1"/>
  <c r="AB26" i="4"/>
  <c r="AI26" i="4"/>
  <c r="AK26" i="4" s="1"/>
  <c r="K31" i="9" s="1"/>
  <c r="AH26" i="4"/>
  <c r="AJ26" i="4" s="1"/>
  <c r="J31" i="9" s="1"/>
  <c r="AA26" i="4"/>
  <c r="I31" i="9" s="1"/>
  <c r="AI38" i="4"/>
  <c r="AK38" i="4" s="1"/>
  <c r="K43" i="9" s="1"/>
  <c r="AB38" i="4"/>
  <c r="AH38" i="4"/>
  <c r="AJ38" i="4" s="1"/>
  <c r="J43" i="9" s="1"/>
  <c r="AA38" i="4"/>
  <c r="I43" i="9" s="1"/>
  <c r="G43" i="9"/>
  <c r="H43" i="9" s="1"/>
  <c r="AA46" i="4"/>
  <c r="AI46" i="4"/>
  <c r="AK46" i="4" s="1"/>
  <c r="K51" i="9" s="1"/>
  <c r="G51" i="9"/>
  <c r="H51" i="9" s="1"/>
  <c r="AH46" i="4"/>
  <c r="AJ46" i="4" s="1"/>
  <c r="J51" i="9" s="1"/>
  <c r="AB46" i="4"/>
  <c r="AA19" i="4"/>
  <c r="I24" i="9" s="1"/>
  <c r="AH19" i="4"/>
  <c r="AJ19" i="4" s="1"/>
  <c r="J24" i="9" s="1"/>
  <c r="AI19" i="4"/>
  <c r="AK19" i="4" s="1"/>
  <c r="K24" i="9" s="1"/>
  <c r="G24" i="9"/>
  <c r="H24" i="9" s="1"/>
  <c r="AB19" i="4"/>
  <c r="AA10" i="4"/>
  <c r="I15" i="9" s="1"/>
  <c r="AI10" i="4"/>
  <c r="AK10" i="4" s="1"/>
  <c r="K15" i="9" s="1"/>
  <c r="AH10" i="4"/>
  <c r="AJ10" i="4" s="1"/>
  <c r="J15" i="9" s="1"/>
  <c r="G15" i="9"/>
  <c r="H15" i="9" s="1"/>
  <c r="AB10" i="4"/>
  <c r="AH25" i="4"/>
  <c r="AJ25" i="4" s="1"/>
  <c r="J30" i="9" s="1"/>
  <c r="AI25" i="4"/>
  <c r="AK25" i="4" s="1"/>
  <c r="K30" i="9" s="1"/>
  <c r="AB25" i="4"/>
  <c r="G30" i="9"/>
  <c r="H30" i="9" s="1"/>
  <c r="AA25" i="4"/>
  <c r="I30" i="9" s="1"/>
  <c r="G88" i="9"/>
  <c r="H88" i="9" s="1"/>
  <c r="AB83" i="4"/>
  <c r="AH83" i="4"/>
  <c r="AJ83" i="4" s="1"/>
  <c r="J88" i="9" s="1"/>
  <c r="AA83" i="4"/>
  <c r="I88" i="9" s="1"/>
  <c r="AI83" i="4"/>
  <c r="AK83" i="4" s="1"/>
  <c r="K88" i="9" s="1"/>
  <c r="AA89" i="4"/>
  <c r="I94" i="9" s="1"/>
  <c r="AB89" i="4"/>
  <c r="G94" i="9"/>
  <c r="H94" i="9" s="1"/>
  <c r="AH89" i="4"/>
  <c r="AJ89" i="4" s="1"/>
  <c r="J94" i="9" s="1"/>
  <c r="AI89" i="4"/>
  <c r="AK89" i="4" s="1"/>
  <c r="K94" i="9" s="1"/>
  <c r="AB102" i="4"/>
  <c r="G107" i="9"/>
  <c r="H107" i="9" s="1"/>
  <c r="AA102" i="4"/>
  <c r="I107" i="9" s="1"/>
  <c r="AI102" i="4"/>
  <c r="AK102" i="4" s="1"/>
  <c r="K107" i="9" s="1"/>
  <c r="AH102" i="4"/>
  <c r="AJ102" i="4" s="1"/>
  <c r="J107" i="9" s="1"/>
  <c r="AB65" i="4"/>
  <c r="AI65" i="4"/>
  <c r="AK65" i="4" s="1"/>
  <c r="K70" i="9" s="1"/>
  <c r="AA65" i="4"/>
  <c r="I70" i="9" s="1"/>
  <c r="AH65" i="4"/>
  <c r="AJ65" i="4" s="1"/>
  <c r="J70" i="9" s="1"/>
  <c r="G70" i="9"/>
  <c r="H70" i="9" s="1"/>
  <c r="AA60" i="4"/>
  <c r="I65" i="9" s="1"/>
  <c r="AB60" i="4"/>
  <c r="G65" i="9"/>
  <c r="H65" i="9" s="1"/>
  <c r="AI60" i="4"/>
  <c r="AK60" i="4" s="1"/>
  <c r="K65" i="9" s="1"/>
  <c r="AH60" i="4"/>
  <c r="AJ60" i="4" s="1"/>
  <c r="J65" i="9" s="1"/>
  <c r="AB73" i="4"/>
  <c r="AA73" i="4"/>
  <c r="I78" i="9" s="1"/>
  <c r="G78" i="9"/>
  <c r="H78" i="9" s="1"/>
  <c r="AH73" i="4"/>
  <c r="AJ73" i="4" s="1"/>
  <c r="J78" i="9" s="1"/>
  <c r="AI73" i="4"/>
  <c r="AK73" i="4" s="1"/>
  <c r="K78" i="9" s="1"/>
  <c r="AI31" i="4"/>
  <c r="AK31" i="4" s="1"/>
  <c r="K36" i="9" s="1"/>
  <c r="G36" i="9"/>
  <c r="H36" i="9" s="1"/>
  <c r="AA31" i="4"/>
  <c r="I36" i="9" s="1"/>
  <c r="AB31" i="4"/>
  <c r="AH31" i="4"/>
  <c r="AJ31" i="4" s="1"/>
  <c r="J36" i="9" s="1"/>
  <c r="I51" i="9" l="1"/>
  <c r="AI116" i="4"/>
  <c r="F21" i="8" s="1"/>
  <c r="G21" i="8" s="1"/>
  <c r="AH116" i="4"/>
  <c r="F20" i="8" s="1"/>
  <c r="G20" i="8" s="1"/>
  <c r="AJ116" i="4"/>
  <c r="J121" i="9" s="1"/>
  <c r="AA116" i="4"/>
  <c r="M68" i="7" s="1"/>
  <c r="Y75" i="7" s="1"/>
  <c r="AE75" i="7" s="1"/>
  <c r="I14" i="9"/>
  <c r="I121" i="9" s="1"/>
  <c r="D6" i="9" s="1"/>
  <c r="G121" i="9"/>
  <c r="H14" i="9"/>
  <c r="H121" i="9" s="1"/>
  <c r="D5" i="9" s="1"/>
  <c r="I5" i="9" s="1"/>
  <c r="F17" i="8"/>
  <c r="G17" i="8" s="1"/>
  <c r="AB116" i="4"/>
  <c r="M69" i="7" s="1"/>
  <c r="Y76" i="7" s="1"/>
  <c r="AE76" i="7" s="1"/>
  <c r="AK9" i="4"/>
  <c r="AK116" i="4" s="1"/>
  <c r="K121" i="9" s="1"/>
  <c r="E7" i="9" l="1"/>
  <c r="I6" i="9"/>
  <c r="K14" i="9"/>
  <c r="H8" i="9" s="1"/>
  <c r="F18" i="8"/>
  <c r="G18" i="8" s="1"/>
  <c r="J14" i="9"/>
  <c r="D8" i="9" s="1"/>
  <c r="F19" i="8"/>
  <c r="G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 authorId="0" shapeId="0" xr:uid="{00000000-0006-0000-0600-000001000000}">
      <text>
        <r>
          <rPr>
            <b/>
            <sz val="9"/>
            <rFont val="ＭＳ Ｐゴシック"/>
            <family val="3"/>
            <charset val="128"/>
          </rPr>
          <t>年度を選択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6" authorId="0" shapeId="0" xr:uid="{00000000-0006-0000-0800-000001000000}">
      <text>
        <r>
          <rPr>
            <b/>
            <sz val="9"/>
            <rFont val="ＭＳ Ｐゴシック"/>
            <family val="3"/>
            <charset val="128"/>
          </rPr>
          <t>自給率シートで設定変更可</t>
        </r>
      </text>
    </comment>
  </commentList>
</comments>
</file>

<file path=xl/sharedStrings.xml><?xml version="1.0" encoding="utf-8"?>
<sst xmlns="http://schemas.openxmlformats.org/spreadsheetml/2006/main" count="3419" uniqueCount="1465">
  <si>
    <t>需要額入力</t>
    <rPh sb="0" eb="2">
      <t>ジュヨウ</t>
    </rPh>
    <rPh sb="2" eb="3">
      <t>ガク</t>
    </rPh>
    <rPh sb="3" eb="5">
      <t>ニュウリョク</t>
    </rPh>
    <phoneticPr fontId="2"/>
  </si>
  <si>
    <t>需要増加額（入力）</t>
    <rPh sb="0" eb="2">
      <t>ジュヨウ</t>
    </rPh>
    <rPh sb="2" eb="4">
      <t>ゾウカ</t>
    </rPh>
    <rPh sb="4" eb="5">
      <t>ガク</t>
    </rPh>
    <rPh sb="6" eb="8">
      <t>ニュウリョク</t>
    </rPh>
    <phoneticPr fontId="2"/>
  </si>
  <si>
    <t>購入者価格</t>
    <rPh sb="0" eb="3">
      <t>コウニュウシャ</t>
    </rPh>
    <rPh sb="3" eb="5">
      <t>カカク</t>
    </rPh>
    <phoneticPr fontId="2"/>
  </si>
  <si>
    <t>生産者価格</t>
    <rPh sb="0" eb="3">
      <t>セイサンシャ</t>
    </rPh>
    <rPh sb="3" eb="5">
      <t>カカク</t>
    </rPh>
    <phoneticPr fontId="2"/>
  </si>
  <si>
    <t>A</t>
    <phoneticPr fontId="2"/>
  </si>
  <si>
    <t>B</t>
    <phoneticPr fontId="2"/>
  </si>
  <si>
    <t>商業
マージン額</t>
    <rPh sb="0" eb="2">
      <t>ショウギョウ</t>
    </rPh>
    <phoneticPr fontId="2"/>
  </si>
  <si>
    <t>運輸
マージン額</t>
    <rPh sb="0" eb="2">
      <t>ウンユ</t>
    </rPh>
    <phoneticPr fontId="2"/>
  </si>
  <si>
    <t>新規需要
増加額合計</t>
    <rPh sb="0" eb="2">
      <t>シンキ</t>
    </rPh>
    <rPh sb="2" eb="4">
      <t>ジュヨウ</t>
    </rPh>
    <rPh sb="5" eb="7">
      <t>ゾウカ</t>
    </rPh>
    <rPh sb="7" eb="8">
      <t>ガク</t>
    </rPh>
    <rPh sb="8" eb="10">
      <t>ゴウケイ</t>
    </rPh>
    <phoneticPr fontId="2"/>
  </si>
  <si>
    <t>A'=A-(C+D)</t>
    <phoneticPr fontId="2"/>
  </si>
  <si>
    <t>E=A'+B</t>
    <phoneticPr fontId="2"/>
  </si>
  <si>
    <t>C=A×マージン率</t>
    <rPh sb="8" eb="9">
      <t>リツ</t>
    </rPh>
    <phoneticPr fontId="2"/>
  </si>
  <si>
    <t>D=A×マージン率</t>
    <phoneticPr fontId="2"/>
  </si>
  <si>
    <t>01</t>
  </si>
  <si>
    <t>02</t>
  </si>
  <si>
    <t>03</t>
  </si>
  <si>
    <t>04</t>
  </si>
  <si>
    <t>05</t>
  </si>
  <si>
    <t>パルプ・紙・木製品</t>
  </si>
  <si>
    <t>06</t>
  </si>
  <si>
    <t>07</t>
  </si>
  <si>
    <t>08</t>
  </si>
  <si>
    <t>09</t>
  </si>
  <si>
    <t>10</t>
  </si>
  <si>
    <t>11</t>
  </si>
  <si>
    <t>12</t>
  </si>
  <si>
    <t>13</t>
  </si>
  <si>
    <t>14</t>
  </si>
  <si>
    <t>15</t>
  </si>
  <si>
    <t>16</t>
  </si>
  <si>
    <t>17</t>
  </si>
  <si>
    <t>18</t>
  </si>
  <si>
    <t>19</t>
  </si>
  <si>
    <t>20</t>
  </si>
  <si>
    <t>その他の製造工業製品</t>
  </si>
  <si>
    <t>21</t>
  </si>
  <si>
    <t>22</t>
  </si>
  <si>
    <t>電力・ガス・熱供給</t>
  </si>
  <si>
    <t>23</t>
  </si>
  <si>
    <t>水道</t>
  </si>
  <si>
    <t>24</t>
  </si>
  <si>
    <t>廃棄物処理</t>
  </si>
  <si>
    <t>25</t>
  </si>
  <si>
    <t>26</t>
  </si>
  <si>
    <t>27</t>
  </si>
  <si>
    <t>28</t>
  </si>
  <si>
    <t>29</t>
  </si>
  <si>
    <t>30</t>
  </si>
  <si>
    <t>31</t>
  </si>
  <si>
    <t>32</t>
  </si>
  <si>
    <t>33</t>
  </si>
  <si>
    <t>34</t>
  </si>
  <si>
    <t>対事業所サービス</t>
  </si>
  <si>
    <t>35</t>
  </si>
  <si>
    <t>36</t>
  </si>
  <si>
    <t>37</t>
  </si>
  <si>
    <t>計</t>
    <rPh sb="0" eb="1">
      <t>ケイ</t>
    </rPh>
    <phoneticPr fontId="2"/>
  </si>
  <si>
    <t>商業マージン率</t>
    <rPh sb="0" eb="2">
      <t>ショウギョウ</t>
    </rPh>
    <rPh sb="6" eb="7">
      <t>リツ</t>
    </rPh>
    <phoneticPr fontId="2"/>
  </si>
  <si>
    <t>運輸マージン率</t>
    <rPh sb="0" eb="2">
      <t>ウンユ</t>
    </rPh>
    <rPh sb="6" eb="7">
      <t>リツ</t>
    </rPh>
    <phoneticPr fontId="2"/>
  </si>
  <si>
    <t>粗付加価値率</t>
    <rPh sb="0" eb="1">
      <t>ソ</t>
    </rPh>
    <rPh sb="1" eb="3">
      <t>フカ</t>
    </rPh>
    <rPh sb="3" eb="5">
      <t>カチ</t>
    </rPh>
    <rPh sb="5" eb="6">
      <t>リツ</t>
    </rPh>
    <phoneticPr fontId="3"/>
  </si>
  <si>
    <t>雇用者所得率</t>
    <rPh sb="0" eb="3">
      <t>コヨウシャ</t>
    </rPh>
    <rPh sb="3" eb="6">
      <t>ショトクリツ</t>
    </rPh>
    <phoneticPr fontId="3"/>
  </si>
  <si>
    <t>合計</t>
    <rPh sb="0" eb="2">
      <t>ゴウケイ</t>
    </rPh>
    <phoneticPr fontId="2"/>
  </si>
  <si>
    <t>長野県産業連関表
で計算した自給率</t>
    <rPh sb="0" eb="3">
      <t>ナガノケン</t>
    </rPh>
    <rPh sb="3" eb="5">
      <t>サンギョウ</t>
    </rPh>
    <rPh sb="5" eb="7">
      <t>レンカン</t>
    </rPh>
    <rPh sb="7" eb="8">
      <t>ヒョウ</t>
    </rPh>
    <rPh sb="10" eb="12">
      <t>ケイサン</t>
    </rPh>
    <rPh sb="14" eb="17">
      <t>ジキュウリツ</t>
    </rPh>
    <phoneticPr fontId="3"/>
  </si>
  <si>
    <t>自給率</t>
    <rPh sb="0" eb="3">
      <t>ジキュウリツ</t>
    </rPh>
    <phoneticPr fontId="2"/>
  </si>
  <si>
    <t>変更後の
自給率</t>
    <rPh sb="0" eb="2">
      <t>ヘンコウ</t>
    </rPh>
    <rPh sb="2" eb="3">
      <t>ゴ</t>
    </rPh>
    <rPh sb="5" eb="8">
      <t>ジキュウリツ</t>
    </rPh>
    <phoneticPr fontId="2"/>
  </si>
  <si>
    <t>↓需要増加額を入力</t>
    <rPh sb="1" eb="6">
      <t>ジュヨウゾウカガク</t>
    </rPh>
    <rPh sb="7" eb="9">
      <t>ニュウリョク</t>
    </rPh>
    <phoneticPr fontId="2"/>
  </si>
  <si>
    <t>―</t>
    <phoneticPr fontId="2"/>
  </si>
  <si>
    <t>消費転換率設定</t>
    <rPh sb="0" eb="2">
      <t>ショウヒ</t>
    </rPh>
    <rPh sb="2" eb="4">
      <t>テンカン</t>
    </rPh>
    <rPh sb="4" eb="5">
      <t>リツ</t>
    </rPh>
    <rPh sb="5" eb="7">
      <t>セッテイ</t>
    </rPh>
    <phoneticPr fontId="2"/>
  </si>
  <si>
    <t>　プルダウンで下の表から選択</t>
    <rPh sb="7" eb="8">
      <t>シタ</t>
    </rPh>
    <rPh sb="9" eb="10">
      <t>ヒョウ</t>
    </rPh>
    <rPh sb="12" eb="14">
      <t>センタク</t>
    </rPh>
    <phoneticPr fontId="2"/>
  </si>
  <si>
    <t>　←設定値</t>
    <rPh sb="2" eb="5">
      <t>セッテイチ</t>
    </rPh>
    <phoneticPr fontId="2"/>
  </si>
  <si>
    <t>数値</t>
    <rPh sb="0" eb="2">
      <t>スウチ</t>
    </rPh>
    <phoneticPr fontId="2"/>
  </si>
  <si>
    <t>調査名</t>
    <rPh sb="0" eb="2">
      <t>チョウサ</t>
    </rPh>
    <rPh sb="2" eb="3">
      <t>メイ</t>
    </rPh>
    <phoneticPr fontId="2"/>
  </si>
  <si>
    <t>地域</t>
    <rPh sb="0" eb="2">
      <t>チイキ</t>
    </rPh>
    <phoneticPr fontId="2"/>
  </si>
  <si>
    <t>対象年</t>
    <rPh sb="0" eb="2">
      <t>タイショウ</t>
    </rPh>
    <rPh sb="2" eb="3">
      <t>ネン</t>
    </rPh>
    <phoneticPr fontId="2"/>
  </si>
  <si>
    <t>長野市</t>
    <rPh sb="0" eb="3">
      <t>ナガノシ</t>
    </rPh>
    <phoneticPr fontId="2"/>
  </si>
  <si>
    <t>全国</t>
    <rPh sb="0" eb="2">
      <t>ゼンコク</t>
    </rPh>
    <phoneticPr fontId="2"/>
  </si>
  <si>
    <t>関東</t>
    <rPh sb="0" eb="2">
      <t>カントウ</t>
    </rPh>
    <phoneticPr fontId="2"/>
  </si>
  <si>
    <t>長野県</t>
    <rPh sb="0" eb="3">
      <t>ナガノケン</t>
    </rPh>
    <phoneticPr fontId="2"/>
  </si>
  <si>
    <t>任意設定</t>
    <rPh sb="0" eb="2">
      <t>ニンイ</t>
    </rPh>
    <rPh sb="2" eb="4">
      <t>セッテイ</t>
    </rPh>
    <phoneticPr fontId="2"/>
  </si>
  <si>
    <t>・独自に設定する場合は、表の下段に入力</t>
    <rPh sb="1" eb="3">
      <t>ドクジ</t>
    </rPh>
    <rPh sb="4" eb="6">
      <t>セッテイ</t>
    </rPh>
    <rPh sb="8" eb="10">
      <t>バアイ</t>
    </rPh>
    <rPh sb="12" eb="13">
      <t>ヒョウ</t>
    </rPh>
    <rPh sb="14" eb="16">
      <t>ゲダン</t>
    </rPh>
    <rPh sb="17" eb="19">
      <t>ニュウリョク</t>
    </rPh>
    <phoneticPr fontId="2"/>
  </si>
  <si>
    <t>表示単位選択</t>
    <rPh sb="0" eb="2">
      <t>ヒョウジ</t>
    </rPh>
    <rPh sb="2" eb="4">
      <t>タンイ</t>
    </rPh>
    <rPh sb="4" eb="6">
      <t>センタク</t>
    </rPh>
    <phoneticPr fontId="2"/>
  </si>
  <si>
    <t>億円</t>
    <rPh sb="0" eb="2">
      <t>オクエン</t>
    </rPh>
    <phoneticPr fontId="2"/>
  </si>
  <si>
    <t>千万円</t>
    <rPh sb="0" eb="3">
      <t>センマンエン</t>
    </rPh>
    <phoneticPr fontId="2"/>
  </si>
  <si>
    <t>百万円</t>
    <rPh sb="0" eb="1">
      <t>ヒャク</t>
    </rPh>
    <rPh sb="1" eb="3">
      <t>マンエン</t>
    </rPh>
    <phoneticPr fontId="2"/>
  </si>
  <si>
    <t>十万円</t>
    <rPh sb="0" eb="3">
      <t>ジュウマンエン</t>
    </rPh>
    <phoneticPr fontId="2"/>
  </si>
  <si>
    <t>万円</t>
    <rPh sb="0" eb="2">
      <t>マンエン</t>
    </rPh>
    <phoneticPr fontId="2"/>
  </si>
  <si>
    <t>千円</t>
    <rPh sb="0" eb="2">
      <t>センエン</t>
    </rPh>
    <phoneticPr fontId="2"/>
  </si>
  <si>
    <t>円</t>
    <rPh sb="0" eb="1">
      <t>エン</t>
    </rPh>
    <phoneticPr fontId="2"/>
  </si>
  <si>
    <t>調整係数</t>
    <rPh sb="0" eb="2">
      <t>チョウセイ</t>
    </rPh>
    <rPh sb="2" eb="4">
      <t>ケイスウ</t>
    </rPh>
    <phoneticPr fontId="2"/>
  </si>
  <si>
    <t>新規需要
増加額合計</t>
    <rPh sb="0" eb="4">
      <t>シンキジュヨウ</t>
    </rPh>
    <rPh sb="5" eb="7">
      <t>ゾウカ</t>
    </rPh>
    <rPh sb="7" eb="8">
      <t>ガク</t>
    </rPh>
    <rPh sb="8" eb="10">
      <t>ゴウケイ</t>
    </rPh>
    <phoneticPr fontId="2"/>
  </si>
  <si>
    <t>直接効果</t>
    <rPh sb="0" eb="2">
      <t>チョクセツ</t>
    </rPh>
    <rPh sb="2" eb="4">
      <t>コウカ</t>
    </rPh>
    <phoneticPr fontId="2"/>
  </si>
  <si>
    <t>粗付加価値
誘発額</t>
    <rPh sb="0" eb="1">
      <t>アラ</t>
    </rPh>
    <rPh sb="1" eb="3">
      <t>フカ</t>
    </rPh>
    <rPh sb="3" eb="5">
      <t>カチ</t>
    </rPh>
    <rPh sb="6" eb="8">
      <t>ユウハツ</t>
    </rPh>
    <rPh sb="8" eb="9">
      <t>ガク</t>
    </rPh>
    <phoneticPr fontId="2"/>
  </si>
  <si>
    <t>生産誘発額</t>
    <rPh sb="0" eb="2">
      <t>セイサン</t>
    </rPh>
    <rPh sb="2" eb="4">
      <t>ユウハツ</t>
    </rPh>
    <rPh sb="4" eb="5">
      <t>ガク</t>
    </rPh>
    <phoneticPr fontId="2"/>
  </si>
  <si>
    <t>雇用者所得
誘発額</t>
    <rPh sb="0" eb="3">
      <t>コヨウシャ</t>
    </rPh>
    <rPh sb="3" eb="5">
      <t>ショトク</t>
    </rPh>
    <rPh sb="6" eb="8">
      <t>ユウハツ</t>
    </rPh>
    <rPh sb="8" eb="9">
      <t>ガク</t>
    </rPh>
    <phoneticPr fontId="2"/>
  </si>
  <si>
    <t>１次波及効果</t>
    <rPh sb="1" eb="2">
      <t>ジ</t>
    </rPh>
    <rPh sb="2" eb="4">
      <t>ハキュウ</t>
    </rPh>
    <rPh sb="4" eb="6">
      <t>コウカ</t>
    </rPh>
    <phoneticPr fontId="2"/>
  </si>
  <si>
    <t>生産誘発額</t>
    <rPh sb="0" eb="4">
      <t>セイサンユウハツ</t>
    </rPh>
    <rPh sb="4" eb="5">
      <t>ガク</t>
    </rPh>
    <phoneticPr fontId="2"/>
  </si>
  <si>
    <t>雇用者所得
誘発額</t>
    <rPh sb="0" eb="5">
      <t>コヨウシャショトク</t>
    </rPh>
    <rPh sb="6" eb="8">
      <t>ユウハツ</t>
    </rPh>
    <rPh sb="8" eb="9">
      <t>ガク</t>
    </rPh>
    <phoneticPr fontId="2"/>
  </si>
  <si>
    <t>２次波及効果</t>
    <rPh sb="1" eb="2">
      <t>ジ</t>
    </rPh>
    <rPh sb="2" eb="4">
      <t>ハキュウ</t>
    </rPh>
    <rPh sb="4" eb="6">
      <t>コウカ</t>
    </rPh>
    <phoneticPr fontId="2"/>
  </si>
  <si>
    <t>家計外消費支出（行）</t>
  </si>
  <si>
    <t>雇用者所得</t>
  </si>
  <si>
    <t>営業余剰</t>
  </si>
  <si>
    <t>資本減耗引当</t>
  </si>
  <si>
    <t>（控除）経常補助金</t>
  </si>
  <si>
    <t>38</t>
  </si>
  <si>
    <t>39</t>
  </si>
  <si>
    <t>40</t>
  </si>
  <si>
    <t>41</t>
  </si>
  <si>
    <t>42</t>
  </si>
  <si>
    <t>43</t>
  </si>
  <si>
    <t>44</t>
  </si>
  <si>
    <t>45</t>
  </si>
  <si>
    <t>46</t>
  </si>
  <si>
    <t>47</t>
  </si>
  <si>
    <t>48</t>
  </si>
  <si>
    <t>51</t>
  </si>
  <si>
    <t>53</t>
  </si>
  <si>
    <t>55</t>
  </si>
  <si>
    <t>57</t>
  </si>
  <si>
    <t>59</t>
  </si>
  <si>
    <t>61</t>
  </si>
  <si>
    <t>63</t>
  </si>
  <si>
    <t>64</t>
  </si>
  <si>
    <t>65</t>
  </si>
  <si>
    <t>66</t>
  </si>
  <si>
    <t>67</t>
  </si>
  <si>
    <t>68</t>
  </si>
  <si>
    <t>69</t>
  </si>
  <si>
    <t>70</t>
  </si>
  <si>
    <t>内生部門計</t>
  </si>
  <si>
    <t>-</t>
    <phoneticPr fontId="2"/>
  </si>
  <si>
    <t>直接効果+1次波及効果</t>
    <rPh sb="0" eb="2">
      <t>チョクセツ</t>
    </rPh>
    <rPh sb="2" eb="4">
      <t>コウカ</t>
    </rPh>
    <rPh sb="6" eb="7">
      <t>ジ</t>
    </rPh>
    <rPh sb="7" eb="9">
      <t>ハキュウ</t>
    </rPh>
    <rPh sb="9" eb="11">
      <t>コウカ</t>
    </rPh>
    <phoneticPr fontId="2"/>
  </si>
  <si>
    <t>消費転換率</t>
    <rPh sb="0" eb="2">
      <t>ショウヒ</t>
    </rPh>
    <rPh sb="2" eb="4">
      <t>テンカン</t>
    </rPh>
    <rPh sb="4" eb="5">
      <t>リツ</t>
    </rPh>
    <phoneticPr fontId="2"/>
  </si>
  <si>
    <t>入力シートより</t>
    <rPh sb="0" eb="2">
      <t>ニュウリョク</t>
    </rPh>
    <phoneticPr fontId="2"/>
  </si>
  <si>
    <t>民間消費支出
構成比</t>
    <rPh sb="0" eb="2">
      <t>ミンカン</t>
    </rPh>
    <rPh sb="2" eb="4">
      <t>ショウヒ</t>
    </rPh>
    <rPh sb="4" eb="6">
      <t>シシュツ</t>
    </rPh>
    <rPh sb="7" eb="10">
      <t>コウセイヒ</t>
    </rPh>
    <phoneticPr fontId="2"/>
  </si>
  <si>
    <t>A</t>
    <phoneticPr fontId="2"/>
  </si>
  <si>
    <t>D</t>
    <phoneticPr fontId="2"/>
  </si>
  <si>
    <t>C</t>
    <phoneticPr fontId="2"/>
  </si>
  <si>
    <t>E</t>
    <phoneticPr fontId="2"/>
  </si>
  <si>
    <t>C×粗付加価値率</t>
    <rPh sb="2" eb="8">
      <t>アラフカカチリツ</t>
    </rPh>
    <phoneticPr fontId="2"/>
  </si>
  <si>
    <t>C×雇用者所得率</t>
    <rPh sb="2" eb="5">
      <t>コヨウシャ</t>
    </rPh>
    <rPh sb="5" eb="7">
      <t>ショトク</t>
    </rPh>
    <rPh sb="7" eb="8">
      <t>リツ</t>
    </rPh>
    <phoneticPr fontId="2"/>
  </si>
  <si>
    <t>F</t>
    <phoneticPr fontId="2"/>
  </si>
  <si>
    <t>G</t>
    <phoneticPr fontId="2"/>
  </si>
  <si>
    <t>H1</t>
    <phoneticPr fontId="2"/>
  </si>
  <si>
    <t>I1</t>
    <phoneticPr fontId="2"/>
  </si>
  <si>
    <t>H1×粗付加価値率</t>
    <rPh sb="3" eb="9">
      <t>アラフカカチリツ</t>
    </rPh>
    <phoneticPr fontId="2"/>
  </si>
  <si>
    <t>H1×雇用者所得率</t>
    <rPh sb="3" eb="6">
      <t>コヨウシャ</t>
    </rPh>
    <rPh sb="6" eb="8">
      <t>ショトク</t>
    </rPh>
    <rPh sb="8" eb="9">
      <t>リツ</t>
    </rPh>
    <phoneticPr fontId="2"/>
  </si>
  <si>
    <t>K</t>
    <phoneticPr fontId="2"/>
  </si>
  <si>
    <t>L</t>
    <phoneticPr fontId="2"/>
  </si>
  <si>
    <t>E+J1</t>
    <phoneticPr fontId="2"/>
  </si>
  <si>
    <t>C+H1</t>
    <phoneticPr fontId="2"/>
  </si>
  <si>
    <t>M</t>
    <phoneticPr fontId="2"/>
  </si>
  <si>
    <t>L×消費転換率</t>
    <rPh sb="2" eb="4">
      <t>ショウヒ</t>
    </rPh>
    <rPh sb="4" eb="6">
      <t>テンカン</t>
    </rPh>
    <rPh sb="6" eb="7">
      <t>リツ</t>
    </rPh>
    <phoneticPr fontId="2"/>
  </si>
  <si>
    <t>N</t>
    <phoneticPr fontId="2"/>
  </si>
  <si>
    <t>O</t>
    <phoneticPr fontId="2"/>
  </si>
  <si>
    <t>消費誘発額</t>
    <rPh sb="0" eb="2">
      <t>ショウヒ</t>
    </rPh>
    <rPh sb="2" eb="4">
      <t>ユウハツ</t>
    </rPh>
    <rPh sb="4" eb="5">
      <t>ガク</t>
    </rPh>
    <phoneticPr fontId="2"/>
  </si>
  <si>
    <t>M×民間消費
支出構成比</t>
    <rPh sb="2" eb="4">
      <t>ミンカン</t>
    </rPh>
    <rPh sb="4" eb="6">
      <t>ショウヒ</t>
    </rPh>
    <rPh sb="7" eb="9">
      <t>シシュツ</t>
    </rPh>
    <rPh sb="9" eb="12">
      <t>コウセイヒ</t>
    </rPh>
    <phoneticPr fontId="2"/>
  </si>
  <si>
    <t>消費需要転換額</t>
    <rPh sb="0" eb="2">
      <t>ショウヒ</t>
    </rPh>
    <rPh sb="2" eb="4">
      <t>ジュヨウ</t>
    </rPh>
    <rPh sb="4" eb="6">
      <t>テンカン</t>
    </rPh>
    <rPh sb="6" eb="7">
      <t>ガク</t>
    </rPh>
    <phoneticPr fontId="2"/>
  </si>
  <si>
    <t>H2</t>
    <phoneticPr fontId="2"/>
  </si>
  <si>
    <t>J1</t>
    <phoneticPr fontId="2"/>
  </si>
  <si>
    <t>I2</t>
    <phoneticPr fontId="2"/>
  </si>
  <si>
    <t>J2</t>
    <phoneticPr fontId="2"/>
  </si>
  <si>
    <t>H2×粗付加価値率</t>
    <rPh sb="3" eb="9">
      <t>アラフカカチリツ</t>
    </rPh>
    <phoneticPr fontId="2"/>
  </si>
  <si>
    <t>H2×雇用者所得率</t>
    <rPh sb="3" eb="6">
      <t>コヨウシャ</t>
    </rPh>
    <rPh sb="6" eb="8">
      <t>ショトク</t>
    </rPh>
    <rPh sb="8" eb="9">
      <t>リツ</t>
    </rPh>
    <phoneticPr fontId="2"/>
  </si>
  <si>
    <t>雇用誘発</t>
    <rPh sb="0" eb="2">
      <t>コヨウ</t>
    </rPh>
    <rPh sb="2" eb="4">
      <t>ユウハツ</t>
    </rPh>
    <phoneticPr fontId="2"/>
  </si>
  <si>
    <t>就業者係数</t>
    <rPh sb="0" eb="3">
      <t>シュウギョウシャ</t>
    </rPh>
    <rPh sb="3" eb="5">
      <t>ケイスウ</t>
    </rPh>
    <phoneticPr fontId="2"/>
  </si>
  <si>
    <t>雇用者係数</t>
    <rPh sb="0" eb="3">
      <t>コヨウシャ</t>
    </rPh>
    <rPh sb="3" eb="5">
      <t>ケイスウ</t>
    </rPh>
    <phoneticPr fontId="2"/>
  </si>
  <si>
    <t>R</t>
    <phoneticPr fontId="2"/>
  </si>
  <si>
    <t>就業者誘発数</t>
    <rPh sb="0" eb="3">
      <t>シュウギョウシャ</t>
    </rPh>
    <rPh sb="3" eb="5">
      <t>ユウハツ</t>
    </rPh>
    <rPh sb="5" eb="6">
      <t>スウ</t>
    </rPh>
    <phoneticPr fontId="2"/>
  </si>
  <si>
    <t>雇用者誘発数</t>
    <rPh sb="0" eb="3">
      <t>コヨウシャ</t>
    </rPh>
    <rPh sb="3" eb="5">
      <t>ユウハツ</t>
    </rPh>
    <rPh sb="5" eb="6">
      <t>スウ</t>
    </rPh>
    <phoneticPr fontId="2"/>
  </si>
  <si>
    <t>（単位：人）</t>
    <rPh sb="1" eb="3">
      <t>タンイ</t>
    </rPh>
    <rPh sb="4" eb="5">
      <t>ニン</t>
    </rPh>
    <phoneticPr fontId="2"/>
  </si>
  <si>
    <t>自給率設定</t>
    <rPh sb="0" eb="3">
      <t>ジキュウリツ</t>
    </rPh>
    <rPh sb="3" eb="5">
      <t>セッテイ</t>
    </rPh>
    <phoneticPr fontId="2"/>
  </si>
  <si>
    <t>（注）端数処理の関係で、内訳の計と合計値が一致しない場合があります。</t>
    <rPh sb="1" eb="2">
      <t>チュウ</t>
    </rPh>
    <rPh sb="3" eb="7">
      <t>ハスウショリ</t>
    </rPh>
    <rPh sb="8" eb="10">
      <t>カンケイ</t>
    </rPh>
    <rPh sb="12" eb="14">
      <t>ウチワケ</t>
    </rPh>
    <rPh sb="15" eb="16">
      <t>ケイ</t>
    </rPh>
    <rPh sb="17" eb="20">
      <t>ゴウケイチ</t>
    </rPh>
    <rPh sb="21" eb="23">
      <t>イッチ</t>
    </rPh>
    <rPh sb="26" eb="28">
      <t>バアイ</t>
    </rPh>
    <phoneticPr fontId="6"/>
  </si>
  <si>
    <t>分析事例</t>
    <rPh sb="0" eb="2">
      <t>ブンセキ</t>
    </rPh>
    <rPh sb="2" eb="4">
      <t>ジレイ</t>
    </rPh>
    <phoneticPr fontId="8"/>
  </si>
  <si>
    <t>１　当初設定</t>
    <rPh sb="2" eb="4">
      <t>トウショ</t>
    </rPh>
    <rPh sb="4" eb="6">
      <t>セッテイ</t>
    </rPh>
    <phoneticPr fontId="8"/>
  </si>
  <si>
    <t>新規需要増加額</t>
    <rPh sb="0" eb="2">
      <t>シンキ</t>
    </rPh>
    <rPh sb="2" eb="4">
      <t>ジュヨウ</t>
    </rPh>
    <rPh sb="4" eb="6">
      <t>ゾウカ</t>
    </rPh>
    <rPh sb="6" eb="7">
      <t>ガク</t>
    </rPh>
    <phoneticPr fontId="8"/>
  </si>
  <si>
    <t>消費転換率</t>
    <rPh sb="0" eb="2">
      <t>ショウヒ</t>
    </rPh>
    <rPh sb="2" eb="4">
      <t>テンカン</t>
    </rPh>
    <rPh sb="4" eb="5">
      <t>リツ</t>
    </rPh>
    <phoneticPr fontId="8"/>
  </si>
  <si>
    <t>２　分析結果</t>
    <rPh sb="2" eb="4">
      <t>ブンセキ</t>
    </rPh>
    <rPh sb="4" eb="6">
      <t>ケッカ</t>
    </rPh>
    <phoneticPr fontId="8"/>
  </si>
  <si>
    <t>県内自給額</t>
    <rPh sb="0" eb="2">
      <t>ケンナイ</t>
    </rPh>
    <rPh sb="2" eb="4">
      <t>ジキュウ</t>
    </rPh>
    <rPh sb="4" eb="5">
      <t>ガク</t>
    </rPh>
    <phoneticPr fontId="2"/>
  </si>
  <si>
    <t>中間投入額</t>
    <rPh sb="0" eb="2">
      <t>チュウカン</t>
    </rPh>
    <rPh sb="2" eb="4">
      <t>トウニュウ</t>
    </rPh>
    <rPh sb="4" eb="5">
      <t>ガク</t>
    </rPh>
    <phoneticPr fontId="2"/>
  </si>
  <si>
    <t>1次波及効果</t>
    <rPh sb="1" eb="2">
      <t>ジ</t>
    </rPh>
    <rPh sb="2" eb="4">
      <t>ハキュウ</t>
    </rPh>
    <rPh sb="4" eb="6">
      <t>コウカ</t>
    </rPh>
    <phoneticPr fontId="2"/>
  </si>
  <si>
    <t>2次波及効果</t>
    <rPh sb="1" eb="2">
      <t>ジ</t>
    </rPh>
    <rPh sb="2" eb="4">
      <t>ハキュウ</t>
    </rPh>
    <rPh sb="4" eb="6">
      <t>コウカ</t>
    </rPh>
    <phoneticPr fontId="2"/>
  </si>
  <si>
    <t>合計（総合効果）</t>
    <rPh sb="0" eb="2">
      <t>ゴウケイ</t>
    </rPh>
    <rPh sb="3" eb="5">
      <t>ソウゴウ</t>
    </rPh>
    <rPh sb="5" eb="7">
      <t>コウカ</t>
    </rPh>
    <phoneticPr fontId="2"/>
  </si>
  <si>
    <t>P1</t>
    <phoneticPr fontId="2"/>
  </si>
  <si>
    <t>Q1</t>
    <phoneticPr fontId="2"/>
  </si>
  <si>
    <t>C×就業者係数</t>
    <rPh sb="2" eb="5">
      <t>シュウギョウシャ</t>
    </rPh>
    <rPh sb="5" eb="7">
      <t>ケイスウ</t>
    </rPh>
    <phoneticPr fontId="2"/>
  </si>
  <si>
    <t>C×雇用者係数</t>
    <rPh sb="2" eb="5">
      <t>コヨウシャ</t>
    </rPh>
    <rPh sb="5" eb="7">
      <t>ケイスウ</t>
    </rPh>
    <phoneticPr fontId="2"/>
  </si>
  <si>
    <t>P2</t>
  </si>
  <si>
    <t>Q2</t>
    <phoneticPr fontId="2"/>
  </si>
  <si>
    <t>P3</t>
  </si>
  <si>
    <t>Q3</t>
    <phoneticPr fontId="2"/>
  </si>
  <si>
    <t>H1×就業者係数</t>
    <rPh sb="3" eb="6">
      <t>シュウギョウシャ</t>
    </rPh>
    <rPh sb="6" eb="8">
      <t>ケイスウ</t>
    </rPh>
    <phoneticPr fontId="2"/>
  </si>
  <si>
    <t>H1×雇用者係数</t>
    <rPh sb="3" eb="6">
      <t>コヨウシャ</t>
    </rPh>
    <rPh sb="6" eb="8">
      <t>ケイスウ</t>
    </rPh>
    <phoneticPr fontId="2"/>
  </si>
  <si>
    <t>H2×就業者係数</t>
    <rPh sb="3" eb="6">
      <t>シュウギョウシャ</t>
    </rPh>
    <rPh sb="6" eb="8">
      <t>ケイスウ</t>
    </rPh>
    <phoneticPr fontId="2"/>
  </si>
  <si>
    <t>H2×雇用者係数</t>
    <rPh sb="3" eb="6">
      <t>コヨウシャ</t>
    </rPh>
    <rPh sb="6" eb="8">
      <t>ケイスウ</t>
    </rPh>
    <phoneticPr fontId="2"/>
  </si>
  <si>
    <t>P1+P2+P3</t>
    <phoneticPr fontId="2"/>
  </si>
  <si>
    <t>Q1+Q2+Q3</t>
    <phoneticPr fontId="2"/>
  </si>
  <si>
    <t>S</t>
    <phoneticPr fontId="2"/>
  </si>
  <si>
    <t>（単位：人）</t>
    <rPh sb="1" eb="3">
      <t>タンイ</t>
    </rPh>
    <rPh sb="4" eb="5">
      <t>ヒト</t>
    </rPh>
    <phoneticPr fontId="8"/>
  </si>
  <si>
    <t>新規需要増加額</t>
    <rPh sb="0" eb="2">
      <t>シンキ</t>
    </rPh>
    <rPh sb="2" eb="4">
      <t>ジュヨウ</t>
    </rPh>
    <rPh sb="4" eb="6">
      <t>ゾウカ</t>
    </rPh>
    <rPh sb="6" eb="7">
      <t>ガク</t>
    </rPh>
    <phoneticPr fontId="9"/>
  </si>
  <si>
    <t>生産誘発額</t>
    <rPh sb="0" eb="2">
      <t>セイサン</t>
    </rPh>
    <rPh sb="2" eb="4">
      <t>ユウハツ</t>
    </rPh>
    <rPh sb="4" eb="5">
      <t>ガク</t>
    </rPh>
    <phoneticPr fontId="9"/>
  </si>
  <si>
    <t>粗付加価値誘発額</t>
    <rPh sb="0" eb="8">
      <t>アラフカカチユウハツガク</t>
    </rPh>
    <phoneticPr fontId="9"/>
  </si>
  <si>
    <t>　*県内総生産への効果</t>
    <rPh sb="2" eb="4">
      <t>ケンナイ</t>
    </rPh>
    <rPh sb="4" eb="7">
      <t>ソウセイサン</t>
    </rPh>
    <rPh sb="9" eb="11">
      <t>コウカ</t>
    </rPh>
    <phoneticPr fontId="9"/>
  </si>
  <si>
    <t>就業者誘発数</t>
    <rPh sb="0" eb="3">
      <t>シュウギョウシャ</t>
    </rPh>
    <rPh sb="3" eb="5">
      <t>ユウハツ</t>
    </rPh>
    <rPh sb="5" eb="6">
      <t>スウ</t>
    </rPh>
    <phoneticPr fontId="9"/>
  </si>
  <si>
    <t>初期投資</t>
    <rPh sb="0" eb="2">
      <t>ショキ</t>
    </rPh>
    <rPh sb="2" eb="4">
      <t>トウシ</t>
    </rPh>
    <phoneticPr fontId="9"/>
  </si>
  <si>
    <t>新規需要
増加額</t>
    <rPh sb="0" eb="2">
      <t>シンキ</t>
    </rPh>
    <rPh sb="2" eb="4">
      <t>ジュヨウ</t>
    </rPh>
    <phoneticPr fontId="9"/>
  </si>
  <si>
    <t>直接</t>
    <rPh sb="0" eb="2">
      <t>チョクセツ</t>
    </rPh>
    <phoneticPr fontId="9"/>
  </si>
  <si>
    <t>1次波及</t>
    <rPh sb="1" eb="2">
      <t>ジ</t>
    </rPh>
    <rPh sb="2" eb="4">
      <t>ハキュウ</t>
    </rPh>
    <phoneticPr fontId="9"/>
  </si>
  <si>
    <t>2次波及</t>
    <rPh sb="1" eb="2">
      <t>ジ</t>
    </rPh>
    <rPh sb="2" eb="4">
      <t>ハキュウ</t>
    </rPh>
    <phoneticPr fontId="9"/>
  </si>
  <si>
    <t>合計</t>
    <rPh sb="0" eb="2">
      <t>ゴウケイ</t>
    </rPh>
    <phoneticPr fontId="9"/>
  </si>
  <si>
    <t>粗付加価値
誘発額</t>
    <rPh sb="0" eb="1">
      <t>アラ</t>
    </rPh>
    <rPh sb="1" eb="3">
      <t>フカ</t>
    </rPh>
    <rPh sb="3" eb="5">
      <t>カチ</t>
    </rPh>
    <rPh sb="6" eb="8">
      <t>ユウハツ</t>
    </rPh>
    <rPh sb="8" eb="9">
      <t>ガク</t>
    </rPh>
    <phoneticPr fontId="9"/>
  </si>
  <si>
    <t>就業者
誘発数</t>
    <rPh sb="0" eb="3">
      <t>シュウギョウシャ</t>
    </rPh>
    <rPh sb="4" eb="6">
      <t>ユウハツ</t>
    </rPh>
    <rPh sb="6" eb="7">
      <t>スウ</t>
    </rPh>
    <phoneticPr fontId="9"/>
  </si>
  <si>
    <t>雇用者
誘発数</t>
    <rPh sb="0" eb="3">
      <t>コヨウシャ</t>
    </rPh>
    <rPh sb="4" eb="6">
      <t>ユウハツ</t>
    </rPh>
    <rPh sb="6" eb="7">
      <t>スウ</t>
    </rPh>
    <phoneticPr fontId="9"/>
  </si>
  <si>
    <t>人</t>
    <rPh sb="0" eb="1">
      <t>ヒト</t>
    </rPh>
    <phoneticPr fontId="9"/>
  </si>
  <si>
    <t>人</t>
    <rPh sb="0" eb="1">
      <t>ニン</t>
    </rPh>
    <phoneticPr fontId="9"/>
  </si>
  <si>
    <t>倍 〉</t>
    <rPh sb="0" eb="1">
      <t>バイ</t>
    </rPh>
    <phoneticPr fontId="9"/>
  </si>
  <si>
    <t>〈 新規需要増加額比</t>
    <rPh sb="2" eb="4">
      <t>シンキ</t>
    </rPh>
    <rPh sb="4" eb="6">
      <t>ジュヨウ</t>
    </rPh>
    <rPh sb="6" eb="8">
      <t>ゾウカ</t>
    </rPh>
    <rPh sb="8" eb="9">
      <t>ガク</t>
    </rPh>
    <rPh sb="9" eb="10">
      <t>ヒ</t>
    </rPh>
    <phoneticPr fontId="9"/>
  </si>
  <si>
    <t>　　　雇用者誘発数</t>
    <rPh sb="3" eb="9">
      <t>コヨウシャユウハツスウ</t>
    </rPh>
    <phoneticPr fontId="9"/>
  </si>
  <si>
    <t>※1人未満切り捨て</t>
    <rPh sb="2" eb="3">
      <t>ニン</t>
    </rPh>
    <rPh sb="3" eb="5">
      <t>ミマン</t>
    </rPh>
    <rPh sb="5" eb="6">
      <t>キ</t>
    </rPh>
    <rPh sb="7" eb="8">
      <t>ス</t>
    </rPh>
    <phoneticPr fontId="9"/>
  </si>
  <si>
    <t>億円 ）</t>
    <rPh sb="0" eb="2">
      <t>オクエン</t>
    </rPh>
    <phoneticPr fontId="9"/>
  </si>
  <si>
    <t>F×B2</t>
    <phoneticPr fontId="2"/>
  </si>
  <si>
    <t>B2</t>
    <phoneticPr fontId="2"/>
  </si>
  <si>
    <t>-</t>
    <phoneticPr fontId="2"/>
  </si>
  <si>
    <t>N×B2</t>
    <phoneticPr fontId="2"/>
  </si>
  <si>
    <t>B1</t>
    <phoneticPr fontId="2"/>
  </si>
  <si>
    <t>A×B1</t>
    <phoneticPr fontId="2"/>
  </si>
  <si>
    <t>家計調査</t>
    <rPh sb="0" eb="2">
      <t>カケイ</t>
    </rPh>
    <rPh sb="2" eb="4">
      <t>チョウサ</t>
    </rPh>
    <phoneticPr fontId="2"/>
  </si>
  <si>
    <t>生産者価格変換後
の需要増加額</t>
    <rPh sb="0" eb="3">
      <t>セイサンシャ</t>
    </rPh>
    <rPh sb="3" eb="5">
      <t>カカク</t>
    </rPh>
    <rPh sb="5" eb="8">
      <t>ヘンカンゴ</t>
    </rPh>
    <rPh sb="10" eb="12">
      <t>ジュヨウ</t>
    </rPh>
    <rPh sb="12" eb="14">
      <t>ゾウカ</t>
    </rPh>
    <rPh sb="14" eb="15">
      <t>ガク</t>
    </rPh>
    <phoneticPr fontId="2"/>
  </si>
  <si>
    <t>県内総生産</t>
    <rPh sb="0" eb="2">
      <t>ケンナイ</t>
    </rPh>
    <rPh sb="2" eb="5">
      <t>ソウセイサン</t>
    </rPh>
    <phoneticPr fontId="9"/>
  </si>
  <si>
    <t>％　　 　　（</t>
    <phoneticPr fontId="9"/>
  </si>
  <si>
    <t>県内総生産データ　（単位：億円）</t>
    <rPh sb="0" eb="2">
      <t>ケンナイ</t>
    </rPh>
    <rPh sb="2" eb="5">
      <t>ソウセイサン</t>
    </rPh>
    <rPh sb="10" eb="12">
      <t>タンイ</t>
    </rPh>
    <rPh sb="13" eb="15">
      <t>オクエン</t>
    </rPh>
    <phoneticPr fontId="9"/>
  </si>
  <si>
    <t>　県民経済計算より</t>
    <rPh sb="1" eb="3">
      <t>ケンミン</t>
    </rPh>
    <rPh sb="3" eb="5">
      <t>ケイザイ</t>
    </rPh>
    <rPh sb="5" eb="7">
      <t>ケイサン</t>
    </rPh>
    <phoneticPr fontId="9"/>
  </si>
  <si>
    <t>　により算出している</t>
    <rPh sb="4" eb="6">
      <t>サンシュツ</t>
    </rPh>
    <phoneticPr fontId="2"/>
  </si>
  <si>
    <t>・表の数値は勤労者世帯の「消費支出÷実収入」</t>
    <rPh sb="1" eb="2">
      <t>ヒョウ</t>
    </rPh>
    <rPh sb="3" eb="5">
      <t>スウチ</t>
    </rPh>
    <rPh sb="6" eb="9">
      <t>キンロウシャ</t>
    </rPh>
    <rPh sb="9" eb="11">
      <t>セタイ</t>
    </rPh>
    <rPh sb="13" eb="15">
      <t>ショウヒ</t>
    </rPh>
    <rPh sb="15" eb="17">
      <t>シシュツ</t>
    </rPh>
    <rPh sb="18" eb="21">
      <t>ジツシュウニュウ</t>
    </rPh>
    <phoneticPr fontId="2"/>
  </si>
  <si>
    <t>経済波及効果</t>
    <rPh sb="0" eb="2">
      <t>ケイザイ</t>
    </rPh>
    <rPh sb="2" eb="4">
      <t>ハキュウ</t>
    </rPh>
    <rPh sb="4" eb="6">
      <t>コウカ</t>
    </rPh>
    <phoneticPr fontId="9"/>
  </si>
  <si>
    <t>穀類</t>
  </si>
  <si>
    <t>耕種農業</t>
  </si>
  <si>
    <t>0111</t>
  </si>
  <si>
    <t>012</t>
  </si>
  <si>
    <t>0112</t>
  </si>
  <si>
    <t>いも・豆類</t>
  </si>
  <si>
    <t>011</t>
  </si>
  <si>
    <t>0113</t>
  </si>
  <si>
    <t>野菜</t>
  </si>
  <si>
    <t>0114</t>
  </si>
  <si>
    <t>果実</t>
  </si>
  <si>
    <t>0115</t>
  </si>
  <si>
    <t>その他の食用作物</t>
  </si>
  <si>
    <t>0116</t>
  </si>
  <si>
    <t>非食用作物</t>
  </si>
  <si>
    <t>0121</t>
  </si>
  <si>
    <t>畜産</t>
  </si>
  <si>
    <t>0131</t>
  </si>
  <si>
    <t>農業サービス</t>
  </si>
  <si>
    <t>育林</t>
  </si>
  <si>
    <t>林業</t>
  </si>
  <si>
    <t>素材</t>
  </si>
  <si>
    <t>特用林産物</t>
  </si>
  <si>
    <t>海面漁業</t>
  </si>
  <si>
    <t>漁業</t>
  </si>
  <si>
    <t>内水面漁業</t>
  </si>
  <si>
    <t>0611</t>
  </si>
  <si>
    <t>1111</t>
  </si>
  <si>
    <t>食料品</t>
  </si>
  <si>
    <t>013</t>
  </si>
  <si>
    <t>015</t>
  </si>
  <si>
    <t>1112</t>
  </si>
  <si>
    <t>畜産食料品</t>
  </si>
  <si>
    <t>1113</t>
  </si>
  <si>
    <t>水産食料品</t>
  </si>
  <si>
    <t>1114</t>
  </si>
  <si>
    <t>1115</t>
  </si>
  <si>
    <t>1116</t>
  </si>
  <si>
    <t>1119</t>
  </si>
  <si>
    <t>その他の食料品</t>
  </si>
  <si>
    <t>1121</t>
  </si>
  <si>
    <t>1129</t>
  </si>
  <si>
    <t>その他の飲料</t>
  </si>
  <si>
    <t>1131</t>
  </si>
  <si>
    <t>1141</t>
  </si>
  <si>
    <t>たばこ</t>
  </si>
  <si>
    <t>1511</t>
  </si>
  <si>
    <t>繊維工業製品</t>
  </si>
  <si>
    <t>1512</t>
  </si>
  <si>
    <t>織物</t>
  </si>
  <si>
    <t>1513</t>
  </si>
  <si>
    <t>ニット生地</t>
  </si>
  <si>
    <t>1514</t>
  </si>
  <si>
    <t>染色整理</t>
  </si>
  <si>
    <t>その他の繊維工業製品</t>
  </si>
  <si>
    <t>1519</t>
  </si>
  <si>
    <t>1521</t>
  </si>
  <si>
    <t>1522</t>
  </si>
  <si>
    <t>その他の衣服・身の回り品</t>
  </si>
  <si>
    <t>1529</t>
  </si>
  <si>
    <t>その他の繊維既製品</t>
  </si>
  <si>
    <t>1611</t>
  </si>
  <si>
    <t>1619</t>
  </si>
  <si>
    <t>その他の木製品</t>
  </si>
  <si>
    <t>家具・装備品</t>
  </si>
  <si>
    <t>パルプ</t>
  </si>
  <si>
    <t>パルプ・紙・板紙・加工紙</t>
  </si>
  <si>
    <t>紙・板紙</t>
  </si>
  <si>
    <t>紙製容器</t>
  </si>
  <si>
    <t>紙加工品</t>
  </si>
  <si>
    <t>その他の紙加工品</t>
  </si>
  <si>
    <t>1911</t>
  </si>
  <si>
    <t>印刷・製版・製本</t>
  </si>
  <si>
    <t>2011</t>
  </si>
  <si>
    <t>化学肥料</t>
  </si>
  <si>
    <t>2021</t>
  </si>
  <si>
    <t>ソーダ工業製品</t>
  </si>
  <si>
    <t>2029</t>
  </si>
  <si>
    <t>その他の無機化学工業製品</t>
  </si>
  <si>
    <t>2031</t>
  </si>
  <si>
    <t>2041</t>
  </si>
  <si>
    <t>合成ゴム</t>
  </si>
  <si>
    <t>その他の有機化学工業製品</t>
  </si>
  <si>
    <t>合成樹脂</t>
  </si>
  <si>
    <t>2051</t>
  </si>
  <si>
    <t>化学繊維</t>
  </si>
  <si>
    <t>医薬品</t>
  </si>
  <si>
    <t>2081</t>
  </si>
  <si>
    <t>化粧品・歯磨</t>
  </si>
  <si>
    <t>塗料・印刷インキ</t>
  </si>
  <si>
    <t>農薬</t>
  </si>
  <si>
    <t>その他の化学最終製品</t>
  </si>
  <si>
    <t>2111</t>
  </si>
  <si>
    <t>石油製品</t>
  </si>
  <si>
    <t>017</t>
  </si>
  <si>
    <t>2121</t>
  </si>
  <si>
    <t>石炭製品</t>
  </si>
  <si>
    <t>2211</t>
  </si>
  <si>
    <t>プラスチック製品</t>
  </si>
  <si>
    <t>タイヤ・チューブ</t>
  </si>
  <si>
    <t>ゴム製品</t>
  </si>
  <si>
    <t>その他のゴム製品</t>
  </si>
  <si>
    <t>革製履物</t>
  </si>
  <si>
    <t>2511</t>
  </si>
  <si>
    <t>ガラス・ガラス製品</t>
  </si>
  <si>
    <t>2521</t>
  </si>
  <si>
    <t>セメント・セメント製品</t>
  </si>
  <si>
    <t>2531</t>
  </si>
  <si>
    <t>陶磁器</t>
  </si>
  <si>
    <t>2599</t>
  </si>
  <si>
    <t>その他の窯業・土石製品</t>
  </si>
  <si>
    <t>2611</t>
  </si>
  <si>
    <t>銑鉄・粗鋼</t>
  </si>
  <si>
    <t>2612</t>
  </si>
  <si>
    <t>2621</t>
  </si>
  <si>
    <t>熱間圧延鋼材</t>
  </si>
  <si>
    <t>鋼材</t>
  </si>
  <si>
    <t>2622</t>
  </si>
  <si>
    <t>鋼管</t>
  </si>
  <si>
    <t>2623</t>
  </si>
  <si>
    <t>冷延・めっき鋼材</t>
  </si>
  <si>
    <t>2631</t>
  </si>
  <si>
    <t>その他の鉄鋼製品</t>
  </si>
  <si>
    <t>2711</t>
  </si>
  <si>
    <t>非鉄金属製錬・精製</t>
  </si>
  <si>
    <t>2712</t>
  </si>
  <si>
    <t>非鉄金属屑</t>
  </si>
  <si>
    <t>2721</t>
  </si>
  <si>
    <t>電線・ケーブル</t>
  </si>
  <si>
    <t>非鉄金属加工製品</t>
  </si>
  <si>
    <t>その他の非鉄金属製品</t>
  </si>
  <si>
    <t>2811</t>
  </si>
  <si>
    <t>建設用金属製品</t>
  </si>
  <si>
    <t>2812</t>
  </si>
  <si>
    <t>建築用金属製品</t>
  </si>
  <si>
    <t>2891</t>
  </si>
  <si>
    <t>その他の金属製品</t>
  </si>
  <si>
    <t>2899</t>
  </si>
  <si>
    <t>運搬機械</t>
  </si>
  <si>
    <t>冷凍機・温湿調整装置</t>
  </si>
  <si>
    <t>農業用機械</t>
    <rPh sb="2" eb="3">
      <t>ヨウ</t>
    </rPh>
    <phoneticPr fontId="2"/>
  </si>
  <si>
    <t>建設・鉱山機械</t>
    <rPh sb="0" eb="2">
      <t>ケンセツ</t>
    </rPh>
    <rPh sb="3" eb="5">
      <t>コウザン</t>
    </rPh>
    <phoneticPr fontId="2"/>
  </si>
  <si>
    <t>繊維機械</t>
  </si>
  <si>
    <t>金属加工機械</t>
  </si>
  <si>
    <t>半導体製造装置</t>
  </si>
  <si>
    <t>3111</t>
  </si>
  <si>
    <t>事務用機械</t>
  </si>
  <si>
    <t>3112</t>
  </si>
  <si>
    <t>医療用機械器具</t>
  </si>
  <si>
    <t>武器</t>
  </si>
  <si>
    <t>3211</t>
  </si>
  <si>
    <t>3311</t>
  </si>
  <si>
    <t>電子応用装置</t>
  </si>
  <si>
    <t>電気計測器</t>
  </si>
  <si>
    <t>乗用車</t>
  </si>
  <si>
    <t>トラック・バス・その他の自動車</t>
  </si>
  <si>
    <t>二輪自動車</t>
  </si>
  <si>
    <t>船舶・同修理</t>
  </si>
  <si>
    <t>101</t>
  </si>
  <si>
    <t>鉄道車両・同修理</t>
  </si>
  <si>
    <t>その他の輸送機械・同修理</t>
  </si>
  <si>
    <t>その他の輸送機械</t>
  </si>
  <si>
    <t>3911</t>
  </si>
  <si>
    <t>3919</t>
  </si>
  <si>
    <t>4111</t>
  </si>
  <si>
    <t>住宅建築</t>
  </si>
  <si>
    <t>4112</t>
  </si>
  <si>
    <t>非住宅建築</t>
  </si>
  <si>
    <t>4121</t>
  </si>
  <si>
    <t>建設補修</t>
  </si>
  <si>
    <t>4131</t>
  </si>
  <si>
    <t>公共事業</t>
  </si>
  <si>
    <t>その他の土木建設</t>
  </si>
  <si>
    <t>4191</t>
  </si>
  <si>
    <t>電力</t>
  </si>
  <si>
    <t>都市ガス</t>
  </si>
  <si>
    <t>ガス・熱供給</t>
  </si>
  <si>
    <t>熱供給業</t>
  </si>
  <si>
    <t>5111</t>
  </si>
  <si>
    <t>卸売</t>
  </si>
  <si>
    <t>商業</t>
  </si>
  <si>
    <t>5112</t>
  </si>
  <si>
    <t>小売</t>
  </si>
  <si>
    <t>金融</t>
  </si>
  <si>
    <t>金融・保険</t>
  </si>
  <si>
    <t>保険</t>
  </si>
  <si>
    <t>不動産仲介及び賃貸</t>
  </si>
  <si>
    <t>5521</t>
  </si>
  <si>
    <t>住宅賃貸料</t>
  </si>
  <si>
    <t>5531</t>
  </si>
  <si>
    <t>住宅賃貸料（帰属家賃）</t>
    <rPh sb="0" eb="2">
      <t>ジュウタク</t>
    </rPh>
    <rPh sb="2" eb="5">
      <t>チンタイリョウ</t>
    </rPh>
    <rPh sb="6" eb="8">
      <t>キゾク</t>
    </rPh>
    <rPh sb="8" eb="10">
      <t>ヤチン</t>
    </rPh>
    <phoneticPr fontId="2"/>
  </si>
  <si>
    <t>鉄道旅客輸送</t>
  </si>
  <si>
    <t>鉄道輸送</t>
  </si>
  <si>
    <t>鉄道貨物輸送</t>
  </si>
  <si>
    <t>道路旅客輸送</t>
  </si>
  <si>
    <t>外洋輸送</t>
  </si>
  <si>
    <t>水運</t>
  </si>
  <si>
    <t>沿海・内水面輸送</t>
  </si>
  <si>
    <t>港湾運送</t>
  </si>
  <si>
    <t>航空輸送</t>
  </si>
  <si>
    <t>5751</t>
  </si>
  <si>
    <t>倉庫</t>
  </si>
  <si>
    <t>こん包</t>
  </si>
  <si>
    <t>5789</t>
  </si>
  <si>
    <t>061</t>
  </si>
  <si>
    <t>放送</t>
  </si>
  <si>
    <t>情報サービス</t>
  </si>
  <si>
    <t>6111</t>
  </si>
  <si>
    <t>公務（中央）★★</t>
  </si>
  <si>
    <t>公務（中央）</t>
  </si>
  <si>
    <t>公務</t>
  </si>
  <si>
    <t>6112</t>
  </si>
  <si>
    <t>公務（地方）★★</t>
  </si>
  <si>
    <t>公務（地方）</t>
  </si>
  <si>
    <t>学校教育</t>
  </si>
  <si>
    <t>教育</t>
  </si>
  <si>
    <t>6312</t>
  </si>
  <si>
    <t>6321</t>
  </si>
  <si>
    <t>学術研究機関</t>
  </si>
  <si>
    <t>研究</t>
  </si>
  <si>
    <t>企業内研究開発</t>
  </si>
  <si>
    <t>6411</t>
  </si>
  <si>
    <t>6421</t>
  </si>
  <si>
    <t>6431</t>
  </si>
  <si>
    <t>6441</t>
  </si>
  <si>
    <t>6611</t>
  </si>
  <si>
    <t>物品賃貸サービス</t>
  </si>
  <si>
    <t>6612</t>
  </si>
  <si>
    <t>貸自動車業</t>
  </si>
  <si>
    <t>6621</t>
  </si>
  <si>
    <t>広告</t>
  </si>
  <si>
    <t>6631</t>
  </si>
  <si>
    <t>6632</t>
  </si>
  <si>
    <t>機械修理</t>
  </si>
  <si>
    <t>6699</t>
  </si>
  <si>
    <t>その他の対事業所サービス</t>
  </si>
  <si>
    <t>6711</t>
  </si>
  <si>
    <t>6721</t>
  </si>
  <si>
    <t>6731</t>
  </si>
  <si>
    <t>6741</t>
  </si>
  <si>
    <t>6799</t>
  </si>
  <si>
    <t>その他の対個人サービス</t>
  </si>
  <si>
    <t>事務用品</t>
  </si>
  <si>
    <t>事務用品</t>
    <rPh sb="0" eb="2">
      <t>ジム</t>
    </rPh>
    <rPh sb="2" eb="4">
      <t>ヨウヒン</t>
    </rPh>
    <phoneticPr fontId="2"/>
  </si>
  <si>
    <t>分類不明</t>
    <rPh sb="0" eb="2">
      <t>ブンルイ</t>
    </rPh>
    <rPh sb="2" eb="4">
      <t>フメイ</t>
    </rPh>
    <phoneticPr fontId="2"/>
  </si>
  <si>
    <t>49</t>
  </si>
  <si>
    <t>50</t>
  </si>
  <si>
    <t>52</t>
  </si>
  <si>
    <t>54</t>
  </si>
  <si>
    <t>56</t>
  </si>
  <si>
    <t>58</t>
  </si>
  <si>
    <t>60</t>
  </si>
  <si>
    <t>62</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</si>
  <si>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</si>
  <si>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</si>
  <si>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</si>
  <si>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</si>
  <si>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</si>
  <si>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</si>
  <si>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</si>
  <si>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</si>
  <si>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</si>
  <si>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</si>
  <si>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</si>
  <si>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</si>
  <si>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</si>
  <si>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</si>
  <si>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</si>
  <si>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</si>
  <si>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</si>
  <si>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</si>
  <si>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</si>
  <si>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</si>
  <si>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</si>
  <si>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</si>
  <si>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</si>
  <si>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</si>
  <si>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</si>
  <si>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</si>
  <si>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</si>
  <si>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</si>
  <si>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</si>
  <si>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</si>
  <si>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102</t>
  </si>
  <si>
    <t>103</t>
  </si>
  <si>
    <t>104</t>
  </si>
  <si>
    <t>105</t>
  </si>
  <si>
    <t>106</t>
  </si>
  <si>
    <t>107</t>
  </si>
  <si>
    <t>108</t>
  </si>
  <si>
    <t>109</t>
  </si>
  <si>
    <t>石炭・原油・天然ガス</t>
  </si>
  <si>
    <t>飼料・有機質肥料（別掲を除く。）</t>
  </si>
  <si>
    <t>自動車部品・同附属品</t>
  </si>
  <si>
    <t>建築</t>
  </si>
  <si>
    <t>自家輸送</t>
  </si>
  <si>
    <t>自動車整備・機械修理</t>
  </si>
  <si>
    <t>062</t>
  </si>
  <si>
    <t>111</t>
  </si>
  <si>
    <t>112</t>
  </si>
  <si>
    <t>113</t>
  </si>
  <si>
    <t>114</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</si>
  <si>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</si>
  <si>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</si>
  <si>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</si>
  <si>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</si>
  <si>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</si>
  <si>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</si>
  <si>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</si>
  <si>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</si>
  <si>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</si>
  <si>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</si>
  <si>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</si>
  <si>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</si>
  <si>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</si>
  <si>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</si>
  <si>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</si>
  <si>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</si>
  <si>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</si>
  <si>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</si>
  <si>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</si>
  <si>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</si>
  <si>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</si>
  <si>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</si>
  <si>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</si>
  <si>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</si>
  <si>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262</t>
  </si>
  <si>
    <t>263</t>
  </si>
  <si>
    <t>269</t>
  </si>
  <si>
    <t>271</t>
  </si>
  <si>
    <t>272</t>
  </si>
  <si>
    <t>281</t>
  </si>
  <si>
    <t>289</t>
  </si>
  <si>
    <t>291</t>
  </si>
  <si>
    <t>301</t>
  </si>
  <si>
    <t>311</t>
  </si>
  <si>
    <t>321</t>
  </si>
  <si>
    <t>329</t>
  </si>
  <si>
    <t>331</t>
  </si>
  <si>
    <t>332</t>
  </si>
  <si>
    <t>333</t>
  </si>
  <si>
    <t>339</t>
  </si>
  <si>
    <t>341</t>
  </si>
  <si>
    <t>342</t>
  </si>
  <si>
    <t>351</t>
  </si>
  <si>
    <t>352</t>
  </si>
  <si>
    <t>353</t>
  </si>
  <si>
    <t>354</t>
  </si>
  <si>
    <t>359</t>
  </si>
  <si>
    <t>391</t>
  </si>
  <si>
    <t>392</t>
  </si>
  <si>
    <t>411</t>
  </si>
  <si>
    <t>412</t>
  </si>
  <si>
    <t>413</t>
  </si>
  <si>
    <t>419</t>
  </si>
  <si>
    <t>461</t>
  </si>
  <si>
    <t>462</t>
  </si>
  <si>
    <t>471</t>
  </si>
  <si>
    <t>481</t>
  </si>
  <si>
    <t>511</t>
  </si>
  <si>
    <t>531</t>
  </si>
  <si>
    <t>551</t>
  </si>
  <si>
    <t>552</t>
  </si>
  <si>
    <t>553</t>
  </si>
  <si>
    <t>571</t>
  </si>
  <si>
    <t>572</t>
  </si>
  <si>
    <t>573</t>
  </si>
  <si>
    <t>574</t>
  </si>
  <si>
    <t>575</t>
  </si>
  <si>
    <t>576</t>
  </si>
  <si>
    <t>577</t>
  </si>
  <si>
    <t>578</t>
  </si>
  <si>
    <t>579</t>
  </si>
  <si>
    <t>591</t>
  </si>
  <si>
    <t>592</t>
  </si>
  <si>
    <t>593</t>
  </si>
  <si>
    <t>594</t>
  </si>
  <si>
    <t>595</t>
  </si>
  <si>
    <t>611</t>
  </si>
  <si>
    <t>631</t>
  </si>
  <si>
    <t>641</t>
  </si>
  <si>
    <t>642</t>
  </si>
  <si>
    <t>643</t>
  </si>
  <si>
    <t>644</t>
  </si>
  <si>
    <t>659</t>
  </si>
  <si>
    <t>661</t>
  </si>
  <si>
    <t>662</t>
  </si>
  <si>
    <t>663</t>
  </si>
  <si>
    <t>669</t>
  </si>
  <si>
    <t>671</t>
  </si>
  <si>
    <t>672</t>
  </si>
  <si>
    <t>673</t>
  </si>
  <si>
    <t>674</t>
  </si>
  <si>
    <t>679</t>
  </si>
  <si>
    <t>110</t>
  </si>
  <si>
    <t>115</t>
  </si>
  <si>
    <t>116</t>
  </si>
  <si>
    <t>117</t>
  </si>
  <si>
    <t>行和</t>
    <rPh sb="0" eb="1">
      <t>ギョウ</t>
    </rPh>
    <rPh sb="1" eb="2">
      <t>ワ</t>
    </rPh>
    <phoneticPr fontId="15"/>
  </si>
  <si>
    <t>感応度係数</t>
    <rPh sb="0" eb="3">
      <t>カンノウド</t>
    </rPh>
    <rPh sb="3" eb="5">
      <t>ケイスウ</t>
    </rPh>
    <phoneticPr fontId="2"/>
  </si>
  <si>
    <t>列和</t>
    <rPh sb="0" eb="1">
      <t>レツ</t>
    </rPh>
    <rPh sb="1" eb="2">
      <t>ワ</t>
    </rPh>
    <phoneticPr fontId="2"/>
  </si>
  <si>
    <t>影響力係数</t>
    <rPh sb="0" eb="3">
      <t>エイキョウリョク</t>
    </rPh>
    <rPh sb="3" eb="5">
      <t>ケイスウ</t>
    </rPh>
    <phoneticPr fontId="2"/>
  </si>
  <si>
    <t>261</t>
  </si>
  <si>
    <t>飲料</t>
  </si>
  <si>
    <t>衣服・その他の繊維既製品</t>
  </si>
  <si>
    <t>木材・木製品</t>
  </si>
  <si>
    <t>無機化学工業製品</t>
  </si>
  <si>
    <t>化学最終製品（医薬品を除く。）</t>
  </si>
  <si>
    <t>はん用機械</t>
  </si>
  <si>
    <t>生産用機械</t>
  </si>
  <si>
    <t>業務用機械</t>
  </si>
  <si>
    <t>電子デバイス</t>
  </si>
  <si>
    <t>その他の電子部品</t>
  </si>
  <si>
    <t>産業用電気機器</t>
  </si>
  <si>
    <t>民生用電気機器</t>
  </si>
  <si>
    <t>電子応用装置・電気計測器</t>
  </si>
  <si>
    <t>その他の電気機械</t>
  </si>
  <si>
    <t>電子計算機・同附属装置</t>
  </si>
  <si>
    <t>その他の自動車</t>
  </si>
  <si>
    <t>再生資源回収・加工処理</t>
  </si>
  <si>
    <t>住宅賃貸料（帰属家賃）</t>
  </si>
  <si>
    <t>貨物利用運送</t>
  </si>
  <si>
    <t>運輸附帯サービス</t>
  </si>
  <si>
    <t>郵便・信書便</t>
  </si>
  <si>
    <t>通信</t>
  </si>
  <si>
    <t>インターネット附随サービス</t>
  </si>
  <si>
    <t>映像・音声・文字情報制作</t>
  </si>
  <si>
    <t>医療</t>
  </si>
  <si>
    <t>保健衛生</t>
  </si>
  <si>
    <t>社会保険・社会福祉</t>
  </si>
  <si>
    <t>介護</t>
  </si>
  <si>
    <t>宿泊業</t>
  </si>
  <si>
    <t>飲食サービス</t>
  </si>
  <si>
    <t>洗濯・理容・美容・浴場業</t>
  </si>
  <si>
    <t>娯楽サービス</t>
  </si>
  <si>
    <t>全国家計構造調査
（総務省）</t>
    <rPh sb="0" eb="2">
      <t>ゼンコク</t>
    </rPh>
    <rPh sb="2" eb="4">
      <t>カケイ</t>
    </rPh>
    <rPh sb="4" eb="6">
      <t>コウゾウ</t>
    </rPh>
    <rPh sb="6" eb="8">
      <t>チョウサ</t>
    </rPh>
    <rPh sb="10" eb="13">
      <t>ソウムショウ</t>
    </rPh>
    <phoneticPr fontId="2"/>
  </si>
  <si>
    <t>・「全国消費実態調査」を全面的に見直して2019年より実施（実施は５年ごと）
・家計調査より調査対象市町村、標本数が多く、県全体のデータがある
・調査期間が10月及び11月の２か月間であり、1年間の平均データではない</t>
    <rPh sb="2" eb="4">
      <t>ゼンコク</t>
    </rPh>
    <rPh sb="4" eb="6">
      <t>ショウヒ</t>
    </rPh>
    <rPh sb="6" eb="8">
      <t>ジッタイ</t>
    </rPh>
    <rPh sb="8" eb="10">
      <t>チョウサ</t>
    </rPh>
    <rPh sb="12" eb="15">
      <t>ゼンメンテキ</t>
    </rPh>
    <rPh sb="16" eb="18">
      <t>ミナオ</t>
    </rPh>
    <rPh sb="24" eb="25">
      <t>ネン</t>
    </rPh>
    <rPh sb="27" eb="29">
      <t>ジッシ</t>
    </rPh>
    <rPh sb="30" eb="32">
      <t>ジッシ</t>
    </rPh>
    <rPh sb="34" eb="35">
      <t>ネン</t>
    </rPh>
    <rPh sb="40" eb="42">
      <t>カケイ</t>
    </rPh>
    <rPh sb="42" eb="44">
      <t>チョウサ</t>
    </rPh>
    <rPh sb="46" eb="48">
      <t>チョウサ</t>
    </rPh>
    <rPh sb="48" eb="50">
      <t>タイショウ</t>
    </rPh>
    <rPh sb="50" eb="53">
      <t>シチョウソン</t>
    </rPh>
    <rPh sb="54" eb="56">
      <t>ヒョウホン</t>
    </rPh>
    <rPh sb="56" eb="57">
      <t>スウ</t>
    </rPh>
    <rPh sb="58" eb="59">
      <t>オオ</t>
    </rPh>
    <rPh sb="61" eb="64">
      <t>ケンゼンタイ</t>
    </rPh>
    <rPh sb="73" eb="75">
      <t>チョウサ</t>
    </rPh>
    <rPh sb="75" eb="77">
      <t>キカン</t>
    </rPh>
    <rPh sb="80" eb="81">
      <t>ガツ</t>
    </rPh>
    <rPh sb="81" eb="82">
      <t>オヨ</t>
    </rPh>
    <rPh sb="85" eb="86">
      <t>ガツ</t>
    </rPh>
    <rPh sb="96" eb="98">
      <t>ネンカン</t>
    </rPh>
    <rPh sb="99" eb="101">
      <t>ヘイキン</t>
    </rPh>
    <phoneticPr fontId="2"/>
  </si>
  <si>
    <t>（移輸入率 ＝移輸入額／県内需要合計）</t>
    <rPh sb="1" eb="2">
      <t>イ</t>
    </rPh>
    <rPh sb="2" eb="4">
      <t>ユニュウ</t>
    </rPh>
    <rPh sb="4" eb="5">
      <t>リツ</t>
    </rPh>
    <rPh sb="7" eb="8">
      <t>イ</t>
    </rPh>
    <rPh sb="8" eb="11">
      <t>ユニュウガク</t>
    </rPh>
    <rPh sb="12" eb="14">
      <t>ケンナイ</t>
    </rPh>
    <rPh sb="14" eb="16">
      <t>ジュヨウ</t>
    </rPh>
    <rPh sb="16" eb="18">
      <t>ゴウケイ</t>
    </rPh>
    <phoneticPr fontId="2"/>
  </si>
  <si>
    <t>0151</t>
  </si>
  <si>
    <t>0152</t>
  </si>
  <si>
    <t>0153</t>
  </si>
  <si>
    <t>0171</t>
  </si>
  <si>
    <t>0172</t>
  </si>
  <si>
    <t>鉱業</t>
  </si>
  <si>
    <t>0621</t>
  </si>
  <si>
    <t>砂利・砕石</t>
  </si>
  <si>
    <t>その他の鉱業</t>
  </si>
  <si>
    <t>0629</t>
  </si>
  <si>
    <t>その他の鉱物</t>
  </si>
  <si>
    <t>精穀・製粉</t>
  </si>
  <si>
    <t>めん・パン・菓子類</t>
  </si>
  <si>
    <t>農産保存食料品</t>
  </si>
  <si>
    <t>砂糖・油脂・調味料類</t>
  </si>
  <si>
    <t>酒類</t>
  </si>
  <si>
    <t>紡績糸</t>
    <rPh sb="2" eb="3">
      <t>イト</t>
    </rPh>
    <phoneticPr fontId="2"/>
  </si>
  <si>
    <t>繊維製品</t>
  </si>
  <si>
    <t>織物製・ニット製衣服</t>
  </si>
  <si>
    <t>木材</t>
  </si>
  <si>
    <t>1621</t>
  </si>
  <si>
    <t>1631</t>
  </si>
  <si>
    <t>1632</t>
  </si>
  <si>
    <t>加工紙</t>
    <rPh sb="0" eb="2">
      <t>カコウ</t>
    </rPh>
    <rPh sb="2" eb="3">
      <t>カミ</t>
    </rPh>
    <phoneticPr fontId="2"/>
  </si>
  <si>
    <t>1641</t>
  </si>
  <si>
    <t>1649</t>
  </si>
  <si>
    <t>化学製品</t>
  </si>
  <si>
    <t>2042</t>
  </si>
  <si>
    <t>2049</t>
  </si>
  <si>
    <t>2061</t>
  </si>
  <si>
    <t>2071</t>
  </si>
  <si>
    <t>油脂加工製品・界面活性剤</t>
  </si>
  <si>
    <t>2082</t>
  </si>
  <si>
    <t>2083</t>
  </si>
  <si>
    <t>2084</t>
  </si>
  <si>
    <t>2089</t>
  </si>
  <si>
    <t>石油・石炭製品</t>
  </si>
  <si>
    <t>2221</t>
  </si>
  <si>
    <t>2229</t>
  </si>
  <si>
    <t>2311</t>
  </si>
  <si>
    <t>2312</t>
  </si>
  <si>
    <t>窯業・土石製品</t>
  </si>
  <si>
    <t>2591</t>
  </si>
  <si>
    <t>建設用土石製品</t>
  </si>
  <si>
    <t>鉄鋼</t>
  </si>
  <si>
    <t>2699</t>
  </si>
  <si>
    <t>非鉄金属</t>
  </si>
  <si>
    <t>2729</t>
  </si>
  <si>
    <t>金属製品</t>
  </si>
  <si>
    <t>2911</t>
  </si>
  <si>
    <t>ボイラ・原動機</t>
  </si>
  <si>
    <t>2912</t>
  </si>
  <si>
    <t>ポンプ・圧縮機</t>
  </si>
  <si>
    <t>2913</t>
  </si>
  <si>
    <t>2914</t>
  </si>
  <si>
    <t>2919</t>
  </si>
  <si>
    <t>その他のはん用機械</t>
  </si>
  <si>
    <t>3011</t>
  </si>
  <si>
    <t>農業用機械</t>
  </si>
  <si>
    <t>3012</t>
  </si>
  <si>
    <t>建設・鉱山機械</t>
  </si>
  <si>
    <t>3013</t>
  </si>
  <si>
    <t>3014</t>
  </si>
  <si>
    <t>生活関連産業用機械</t>
  </si>
  <si>
    <t>3015</t>
  </si>
  <si>
    <t>基礎素材産業用機械</t>
  </si>
  <si>
    <t>3016</t>
  </si>
  <si>
    <t>3017</t>
  </si>
  <si>
    <t>3019</t>
  </si>
  <si>
    <t>その他の生産用機械</t>
  </si>
  <si>
    <t>サービス用・娯楽用機器</t>
  </si>
  <si>
    <t>3113</t>
  </si>
  <si>
    <t>計測機器</t>
  </si>
  <si>
    <t>3114</t>
  </si>
  <si>
    <t>3115</t>
  </si>
  <si>
    <t>光学機械・レンズ</t>
  </si>
  <si>
    <t>3116</t>
  </si>
  <si>
    <t>電子部品</t>
  </si>
  <si>
    <t>3299</t>
  </si>
  <si>
    <t>電気機械</t>
  </si>
  <si>
    <t>3321</t>
  </si>
  <si>
    <t>3331</t>
  </si>
  <si>
    <t>3332</t>
  </si>
  <si>
    <t>3399</t>
  </si>
  <si>
    <t>3411</t>
  </si>
  <si>
    <t>通信機器</t>
  </si>
  <si>
    <t>情報通信機器</t>
  </si>
  <si>
    <t>3412</t>
  </si>
  <si>
    <t>映像・音響機器</t>
  </si>
  <si>
    <t>3421</t>
  </si>
  <si>
    <t>3511</t>
  </si>
  <si>
    <t>輸送機械</t>
  </si>
  <si>
    <t>3521</t>
  </si>
  <si>
    <t>3522</t>
  </si>
  <si>
    <t>3531</t>
  </si>
  <si>
    <t>3541</t>
  </si>
  <si>
    <t>3591</t>
  </si>
  <si>
    <t>3592</t>
  </si>
  <si>
    <t>3599</t>
  </si>
  <si>
    <t>がん具・運動用品</t>
  </si>
  <si>
    <t>3921</t>
  </si>
  <si>
    <t>建設</t>
  </si>
  <si>
    <t>4611</t>
  </si>
  <si>
    <t>4621</t>
  </si>
  <si>
    <t>4622</t>
  </si>
  <si>
    <t>4711</t>
  </si>
  <si>
    <t>4811</t>
  </si>
  <si>
    <t>5311</t>
  </si>
  <si>
    <t>5312</t>
  </si>
  <si>
    <t>5511</t>
  </si>
  <si>
    <t>不動産</t>
  </si>
  <si>
    <t>5711</t>
  </si>
  <si>
    <t>運輸・郵便</t>
  </si>
  <si>
    <t>5712</t>
  </si>
  <si>
    <t>5721</t>
  </si>
  <si>
    <t>5722</t>
  </si>
  <si>
    <t>道路貨物輸送（自家輸送を除く。）</t>
  </si>
  <si>
    <t>5731</t>
  </si>
  <si>
    <t>自家輸送（旅客自動車）</t>
  </si>
  <si>
    <t>5732</t>
  </si>
  <si>
    <t>自家輸送（貨物自動車）</t>
  </si>
  <si>
    <t>5741</t>
  </si>
  <si>
    <t>5742</t>
  </si>
  <si>
    <t>5743</t>
  </si>
  <si>
    <t>5761</t>
  </si>
  <si>
    <t>5771</t>
  </si>
  <si>
    <t>5781</t>
  </si>
  <si>
    <t>その他の運輸附帯サービス</t>
  </si>
  <si>
    <t>5791</t>
  </si>
  <si>
    <t>5911</t>
  </si>
  <si>
    <t>情報通信</t>
  </si>
  <si>
    <t>5921</t>
  </si>
  <si>
    <t>5931</t>
  </si>
  <si>
    <t>5941</t>
  </si>
  <si>
    <t>5951</t>
  </si>
  <si>
    <t>6311</t>
  </si>
  <si>
    <t>教育・研究</t>
  </si>
  <si>
    <t>社会教育・その他の教育</t>
  </si>
  <si>
    <t>研究</t>
    <rPh sb="0" eb="2">
      <t>ケンキュウ</t>
    </rPh>
    <phoneticPr fontId="2"/>
  </si>
  <si>
    <t>6322</t>
  </si>
  <si>
    <t>医療・福祉</t>
  </si>
  <si>
    <t>6599</t>
  </si>
  <si>
    <t>自動車整備</t>
  </si>
  <si>
    <t>対個人サービス</t>
  </si>
  <si>
    <t>部門名（１０７部門）</t>
    <rPh sb="0" eb="2">
      <t>ブモン</t>
    </rPh>
    <rPh sb="2" eb="3">
      <t>メイ</t>
    </rPh>
    <rPh sb="7" eb="9">
      <t>ブモン</t>
    </rPh>
    <phoneticPr fontId="2"/>
  </si>
  <si>
    <t>畜産</t>
    <rPh sb="0" eb="2">
      <t>チクサン</t>
    </rPh>
    <phoneticPr fontId="5"/>
  </si>
  <si>
    <t>その他の鉱業</t>
    <rPh sb="2" eb="3">
      <t>タ</t>
    </rPh>
    <rPh sb="4" eb="6">
      <t>コウギョウ</t>
    </rPh>
    <phoneticPr fontId="8"/>
  </si>
  <si>
    <t>食料品</t>
    <rPh sb="0" eb="3">
      <t>ショクリョウヒン</t>
    </rPh>
    <phoneticPr fontId="8"/>
  </si>
  <si>
    <t>飲料</t>
    <rPh sb="0" eb="2">
      <t>インリョウ</t>
    </rPh>
    <phoneticPr fontId="8"/>
  </si>
  <si>
    <t>衣服・その他の繊維既製品</t>
    <rPh sb="9" eb="10">
      <t>スデ</t>
    </rPh>
    <phoneticPr fontId="8"/>
  </si>
  <si>
    <t>木材・木製品</t>
    <rPh sb="0" eb="2">
      <t>モクザイ</t>
    </rPh>
    <phoneticPr fontId="8"/>
  </si>
  <si>
    <t>印刷・製版・製本</t>
    <rPh sb="3" eb="5">
      <t>セイハン</t>
    </rPh>
    <rPh sb="6" eb="8">
      <t>セイホン</t>
    </rPh>
    <phoneticPr fontId="8"/>
  </si>
  <si>
    <t>無機化学工業製品</t>
    <rPh sb="4" eb="6">
      <t>コウギョウ</t>
    </rPh>
    <rPh sb="6" eb="8">
      <t>セイヒン</t>
    </rPh>
    <phoneticPr fontId="8"/>
  </si>
  <si>
    <t>石油化学系基礎製品</t>
    <rPh sb="0" eb="2">
      <t>セキユ</t>
    </rPh>
    <rPh sb="4" eb="5">
      <t>ケイ</t>
    </rPh>
    <rPh sb="7" eb="9">
      <t>セイヒン</t>
    </rPh>
    <phoneticPr fontId="8"/>
  </si>
  <si>
    <t>有機化学工業製品（石油化学系基礎製品・合成樹脂を除く。）</t>
    <rPh sb="13" eb="14">
      <t>ケイ</t>
    </rPh>
    <rPh sb="19" eb="21">
      <t>ゴウセイ</t>
    </rPh>
    <rPh sb="21" eb="23">
      <t>ジュシ</t>
    </rPh>
    <phoneticPr fontId="8"/>
  </si>
  <si>
    <t>医薬品</t>
    <rPh sb="0" eb="3">
      <t>イヤクヒン</t>
    </rPh>
    <phoneticPr fontId="8"/>
  </si>
  <si>
    <t>なめし革・革製品・毛皮</t>
    <rPh sb="5" eb="6">
      <t>カワ</t>
    </rPh>
    <rPh sb="6" eb="8">
      <t>セイヒン</t>
    </rPh>
    <rPh sb="9" eb="11">
      <t>ケガワ</t>
    </rPh>
    <phoneticPr fontId="5"/>
  </si>
  <si>
    <t>鋳鍛造品（鉄）</t>
    <rPh sb="5" eb="6">
      <t>テツ</t>
    </rPh>
    <phoneticPr fontId="5"/>
  </si>
  <si>
    <t>その他の鉄鋼製品</t>
    <rPh sb="2" eb="3">
      <t>タ</t>
    </rPh>
    <rPh sb="4" eb="6">
      <t>テッコウ</t>
    </rPh>
    <rPh sb="6" eb="8">
      <t>セイヒン</t>
    </rPh>
    <phoneticPr fontId="8"/>
  </si>
  <si>
    <t>建設用・建築用金属製品</t>
    <rPh sb="2" eb="3">
      <t>ヨウ</t>
    </rPh>
    <phoneticPr fontId="5"/>
  </si>
  <si>
    <t>はん用機械</t>
    <rPh sb="2" eb="3">
      <t>ヨウ</t>
    </rPh>
    <rPh sb="3" eb="5">
      <t>キカイ</t>
    </rPh>
    <phoneticPr fontId="8"/>
  </si>
  <si>
    <t>生産用機械</t>
    <rPh sb="0" eb="2">
      <t>セイサン</t>
    </rPh>
    <rPh sb="2" eb="3">
      <t>ヨウ</t>
    </rPh>
    <rPh sb="3" eb="5">
      <t>キカイ</t>
    </rPh>
    <phoneticPr fontId="8"/>
  </si>
  <si>
    <t>業務用機械</t>
    <rPh sb="0" eb="2">
      <t>ギョウム</t>
    </rPh>
    <rPh sb="2" eb="3">
      <t>ヨウ</t>
    </rPh>
    <rPh sb="3" eb="5">
      <t>キカイ</t>
    </rPh>
    <phoneticPr fontId="8"/>
  </si>
  <si>
    <t>電子デバイス</t>
    <rPh sb="0" eb="2">
      <t>デンシ</t>
    </rPh>
    <phoneticPr fontId="8"/>
  </si>
  <si>
    <t>その他の電子部品</t>
    <rPh sb="2" eb="3">
      <t>タ</t>
    </rPh>
    <rPh sb="4" eb="6">
      <t>デンシ</t>
    </rPh>
    <rPh sb="6" eb="8">
      <t>ブヒン</t>
    </rPh>
    <phoneticPr fontId="8"/>
  </si>
  <si>
    <t>産業用電気機器</t>
    <rPh sb="0" eb="3">
      <t>サンギョウヨウ</t>
    </rPh>
    <rPh sb="3" eb="5">
      <t>デンキ</t>
    </rPh>
    <rPh sb="5" eb="7">
      <t>キキ</t>
    </rPh>
    <phoneticPr fontId="8"/>
  </si>
  <si>
    <t>民生用電気機器</t>
    <rPh sb="5" eb="7">
      <t>キキ</t>
    </rPh>
    <phoneticPr fontId="8"/>
  </si>
  <si>
    <t>電子応用装置・電気計測器</t>
    <rPh sb="0" eb="2">
      <t>デンシ</t>
    </rPh>
    <rPh sb="2" eb="4">
      <t>オウヨウ</t>
    </rPh>
    <rPh sb="4" eb="6">
      <t>ソウチ</t>
    </rPh>
    <rPh sb="7" eb="9">
      <t>デンキ</t>
    </rPh>
    <rPh sb="9" eb="12">
      <t>ケイソクキ</t>
    </rPh>
    <phoneticPr fontId="8"/>
  </si>
  <si>
    <t>その他の電気機械</t>
    <rPh sb="2" eb="3">
      <t>タ</t>
    </rPh>
    <rPh sb="4" eb="6">
      <t>デンキ</t>
    </rPh>
    <rPh sb="6" eb="8">
      <t>キカイ</t>
    </rPh>
    <phoneticPr fontId="8"/>
  </si>
  <si>
    <t>通信・映像・音響機器</t>
    <rPh sb="0" eb="2">
      <t>ツウシン</t>
    </rPh>
    <rPh sb="3" eb="5">
      <t>エイゾウ</t>
    </rPh>
    <rPh sb="6" eb="8">
      <t>オンキョウ</t>
    </rPh>
    <rPh sb="8" eb="10">
      <t>キキ</t>
    </rPh>
    <phoneticPr fontId="8"/>
  </si>
  <si>
    <t>電子計算機・同附属装置</t>
    <rPh sb="0" eb="2">
      <t>デンシ</t>
    </rPh>
    <rPh sb="2" eb="5">
      <t>ケイサンキ</t>
    </rPh>
    <rPh sb="6" eb="7">
      <t>ドウ</t>
    </rPh>
    <rPh sb="7" eb="9">
      <t>フゾク</t>
    </rPh>
    <rPh sb="9" eb="11">
      <t>ソウチ</t>
    </rPh>
    <phoneticPr fontId="8"/>
  </si>
  <si>
    <t>乗用車</t>
    <rPh sb="0" eb="3">
      <t>ジョウヨウシャ</t>
    </rPh>
    <phoneticPr fontId="8"/>
  </si>
  <si>
    <t>その他の自動車</t>
    <rPh sb="2" eb="3">
      <t>タ</t>
    </rPh>
    <rPh sb="4" eb="7">
      <t>ジドウシャ</t>
    </rPh>
    <phoneticPr fontId="8"/>
  </si>
  <si>
    <t>再生資源回収・加工処理</t>
    <rPh sb="0" eb="2">
      <t>サイセイ</t>
    </rPh>
    <rPh sb="2" eb="4">
      <t>シゲン</t>
    </rPh>
    <rPh sb="4" eb="6">
      <t>カイシュウ</t>
    </rPh>
    <rPh sb="7" eb="9">
      <t>カコウ</t>
    </rPh>
    <rPh sb="9" eb="11">
      <t>ショリ</t>
    </rPh>
    <phoneticPr fontId="8"/>
  </si>
  <si>
    <t>公共事業</t>
    <rPh sb="0" eb="2">
      <t>コウキョウ</t>
    </rPh>
    <rPh sb="2" eb="4">
      <t>ジギョウ</t>
    </rPh>
    <phoneticPr fontId="8"/>
  </si>
  <si>
    <t>その他の土木建設</t>
    <rPh sb="2" eb="3">
      <t>タ</t>
    </rPh>
    <rPh sb="4" eb="6">
      <t>ドボク</t>
    </rPh>
    <rPh sb="6" eb="8">
      <t>ケンセツ</t>
    </rPh>
    <phoneticPr fontId="8"/>
  </si>
  <si>
    <t>住宅賃貸料（帰属家賃）</t>
    <rPh sb="0" eb="2">
      <t>ジュウタク</t>
    </rPh>
    <rPh sb="2" eb="5">
      <t>チンタイリョウ</t>
    </rPh>
    <rPh sb="6" eb="8">
      <t>キゾク</t>
    </rPh>
    <rPh sb="8" eb="10">
      <t>ヤチン</t>
    </rPh>
    <phoneticPr fontId="8"/>
  </si>
  <si>
    <t>道路輸送（自家輸送を除く。）</t>
    <rPh sb="7" eb="9">
      <t>ユソウ</t>
    </rPh>
    <phoneticPr fontId="8"/>
  </si>
  <si>
    <t>貨物利用運送</t>
    <rPh sb="2" eb="4">
      <t>リヨウ</t>
    </rPh>
    <rPh sb="4" eb="6">
      <t>ウンソウ</t>
    </rPh>
    <phoneticPr fontId="8"/>
  </si>
  <si>
    <t>運輸附帯サービス</t>
    <rPh sb="2" eb="4">
      <t>フタイ</t>
    </rPh>
    <phoneticPr fontId="8"/>
  </si>
  <si>
    <t>郵便・信書便</t>
    <rPh sb="3" eb="5">
      <t>シンショ</t>
    </rPh>
    <rPh sb="5" eb="6">
      <t>ビン</t>
    </rPh>
    <phoneticPr fontId="8"/>
  </si>
  <si>
    <t>通信</t>
    <rPh sb="0" eb="2">
      <t>ツウシン</t>
    </rPh>
    <phoneticPr fontId="8"/>
  </si>
  <si>
    <t>情報サービス</t>
    <rPh sb="0" eb="2">
      <t>ジョウホウ</t>
    </rPh>
    <phoneticPr fontId="8"/>
  </si>
  <si>
    <t>インターネット附随サービス</t>
    <rPh sb="7" eb="9">
      <t>フズイ</t>
    </rPh>
    <phoneticPr fontId="8"/>
  </si>
  <si>
    <t>映像・音声・文字情報制作</t>
    <rPh sb="0" eb="2">
      <t>エイゾウ</t>
    </rPh>
    <rPh sb="3" eb="5">
      <t>オンセイ</t>
    </rPh>
    <rPh sb="6" eb="8">
      <t>モジ</t>
    </rPh>
    <rPh sb="8" eb="10">
      <t>ジョウホウ</t>
    </rPh>
    <rPh sb="10" eb="12">
      <t>セイサク</t>
    </rPh>
    <phoneticPr fontId="8"/>
  </si>
  <si>
    <t>医療</t>
    <rPh sb="0" eb="2">
      <t>イリョウ</t>
    </rPh>
    <phoneticPr fontId="8"/>
  </si>
  <si>
    <t>保健衛生</t>
    <rPh sb="0" eb="2">
      <t>ホケン</t>
    </rPh>
    <rPh sb="2" eb="4">
      <t>エイセイ</t>
    </rPh>
    <phoneticPr fontId="8"/>
  </si>
  <si>
    <t>社会保険・社会福祉</t>
    <rPh sb="0" eb="2">
      <t>シャカイ</t>
    </rPh>
    <rPh sb="2" eb="4">
      <t>ホケン</t>
    </rPh>
    <rPh sb="5" eb="7">
      <t>シャカイ</t>
    </rPh>
    <rPh sb="7" eb="9">
      <t>フクシ</t>
    </rPh>
    <phoneticPr fontId="8"/>
  </si>
  <si>
    <t>介護</t>
    <rPh sb="0" eb="2">
      <t>カイゴ</t>
    </rPh>
    <phoneticPr fontId="8"/>
  </si>
  <si>
    <t>他に分類されない会員制団体</t>
    <rPh sb="0" eb="1">
      <t>ホカ</t>
    </rPh>
    <rPh sb="2" eb="4">
      <t>ブンルイ</t>
    </rPh>
    <rPh sb="8" eb="11">
      <t>カイインセイ</t>
    </rPh>
    <rPh sb="11" eb="13">
      <t>ダンタイ</t>
    </rPh>
    <phoneticPr fontId="8"/>
  </si>
  <si>
    <t>その他の対事業所サービス</t>
    <rPh sb="2" eb="3">
      <t>ホカ</t>
    </rPh>
    <rPh sb="4" eb="5">
      <t>タイ</t>
    </rPh>
    <rPh sb="5" eb="8">
      <t>ジギョウショ</t>
    </rPh>
    <phoneticPr fontId="8"/>
  </si>
  <si>
    <t>宿泊業</t>
    <rPh sb="0" eb="2">
      <t>シュクハク</t>
    </rPh>
    <rPh sb="2" eb="3">
      <t>ギョウ</t>
    </rPh>
    <phoneticPr fontId="8"/>
  </si>
  <si>
    <t>飲食サービス</t>
    <rPh sb="0" eb="2">
      <t>インショク</t>
    </rPh>
    <phoneticPr fontId="8"/>
  </si>
  <si>
    <t>洗濯・理容・美容・浴場業</t>
    <rPh sb="0" eb="2">
      <t>センタク</t>
    </rPh>
    <rPh sb="3" eb="5">
      <t>リヨウ</t>
    </rPh>
    <rPh sb="6" eb="8">
      <t>ビヨウ</t>
    </rPh>
    <rPh sb="9" eb="11">
      <t>ヨクジョウ</t>
    </rPh>
    <rPh sb="11" eb="12">
      <t>ギョウ</t>
    </rPh>
    <phoneticPr fontId="8"/>
  </si>
  <si>
    <t>娯楽サービス</t>
    <rPh sb="0" eb="2">
      <t>ゴラク</t>
    </rPh>
    <phoneticPr fontId="8"/>
  </si>
  <si>
    <t>事務用品</t>
    <rPh sb="0" eb="2">
      <t>ジム</t>
    </rPh>
    <rPh sb="2" eb="4">
      <t>ヨウヒン</t>
    </rPh>
    <phoneticPr fontId="8"/>
  </si>
  <si>
    <t>分類不明</t>
    <rPh sb="0" eb="2">
      <t>ブンルイ</t>
    </rPh>
    <rPh sb="2" eb="4">
      <t>フメイ</t>
    </rPh>
    <phoneticPr fontId="8"/>
  </si>
  <si>
    <t>全国家計
構造調査</t>
    <rPh sb="0" eb="2">
      <t>ゼンコク</t>
    </rPh>
    <rPh sb="2" eb="4">
      <t>カケイ</t>
    </rPh>
    <rPh sb="5" eb="7">
      <t>コウゾウ</t>
    </rPh>
    <rPh sb="7" eb="9">
      <t>チョウサ</t>
    </rPh>
    <phoneticPr fontId="2"/>
  </si>
  <si>
    <t>部門名（１０７部門）</t>
    <rPh sb="0" eb="2">
      <t>ブモン</t>
    </rPh>
    <rPh sb="2" eb="3">
      <t>メイ</t>
    </rPh>
    <rPh sb="7" eb="9">
      <t>ブモン</t>
    </rPh>
    <phoneticPr fontId="2"/>
  </si>
  <si>
    <t>畜産</t>
    <rPh sb="0" eb="2">
      <t>チクサン</t>
    </rPh>
    <phoneticPr fontId="9"/>
  </si>
  <si>
    <t>その他の鉱業</t>
    <rPh sb="2" eb="3">
      <t>タ</t>
    </rPh>
    <rPh sb="4" eb="6">
      <t>コウギョウ</t>
    </rPh>
    <phoneticPr fontId="10"/>
  </si>
  <si>
    <t>食料品</t>
    <rPh sb="0" eb="3">
      <t>ショクリョウヒン</t>
    </rPh>
    <phoneticPr fontId="10"/>
  </si>
  <si>
    <t>飲料</t>
    <rPh sb="0" eb="2">
      <t>インリョウ</t>
    </rPh>
    <phoneticPr fontId="10"/>
  </si>
  <si>
    <t>衣服・その他の繊維既製品</t>
    <rPh sb="9" eb="10">
      <t>スデ</t>
    </rPh>
    <phoneticPr fontId="10"/>
  </si>
  <si>
    <t>木材・木製品</t>
    <rPh sb="0" eb="2">
      <t>モクザイ</t>
    </rPh>
    <phoneticPr fontId="10"/>
  </si>
  <si>
    <t>印刷・製版・製本</t>
    <rPh sb="3" eb="5">
      <t>セイハン</t>
    </rPh>
    <rPh sb="6" eb="8">
      <t>セイホン</t>
    </rPh>
    <phoneticPr fontId="10"/>
  </si>
  <si>
    <t>無機化学工業製品</t>
    <rPh sb="4" eb="6">
      <t>コウギョウ</t>
    </rPh>
    <rPh sb="6" eb="8">
      <t>セイヒン</t>
    </rPh>
    <phoneticPr fontId="10"/>
  </si>
  <si>
    <t>石油化学系基礎製品</t>
    <rPh sb="0" eb="2">
      <t>セキユ</t>
    </rPh>
    <rPh sb="4" eb="5">
      <t>ケイ</t>
    </rPh>
    <rPh sb="7" eb="9">
      <t>セイヒン</t>
    </rPh>
    <phoneticPr fontId="10"/>
  </si>
  <si>
    <t>有機化学工業製品（石油化学系基礎製品・合成樹脂を除く。）</t>
    <rPh sb="13" eb="14">
      <t>ケイ</t>
    </rPh>
    <rPh sb="19" eb="21">
      <t>ゴウセイ</t>
    </rPh>
    <rPh sb="21" eb="23">
      <t>ジュシ</t>
    </rPh>
    <phoneticPr fontId="10"/>
  </si>
  <si>
    <t>医薬品</t>
    <rPh sb="0" eb="3">
      <t>イヤクヒン</t>
    </rPh>
    <phoneticPr fontId="10"/>
  </si>
  <si>
    <t>なめし革・革製品・毛皮</t>
    <rPh sb="5" eb="6">
      <t>カワ</t>
    </rPh>
    <rPh sb="6" eb="8">
      <t>セイヒン</t>
    </rPh>
    <rPh sb="9" eb="11">
      <t>ケガワ</t>
    </rPh>
    <phoneticPr fontId="9"/>
  </si>
  <si>
    <t>鋳鍛造品（鉄）</t>
    <rPh sb="5" eb="6">
      <t>テツ</t>
    </rPh>
    <phoneticPr fontId="9"/>
  </si>
  <si>
    <t>その他の鉄鋼製品</t>
    <rPh sb="2" eb="3">
      <t>タ</t>
    </rPh>
    <rPh sb="4" eb="6">
      <t>テッコウ</t>
    </rPh>
    <rPh sb="6" eb="8">
      <t>セイヒン</t>
    </rPh>
    <phoneticPr fontId="10"/>
  </si>
  <si>
    <t>建設用・建築用金属製品</t>
    <rPh sb="2" eb="3">
      <t>ヨウ</t>
    </rPh>
    <phoneticPr fontId="9"/>
  </si>
  <si>
    <t>はん用機械</t>
    <rPh sb="2" eb="3">
      <t>ヨウ</t>
    </rPh>
    <rPh sb="3" eb="5">
      <t>キカイ</t>
    </rPh>
    <phoneticPr fontId="10"/>
  </si>
  <si>
    <t>生産用機械</t>
    <rPh sb="0" eb="2">
      <t>セイサン</t>
    </rPh>
    <rPh sb="2" eb="3">
      <t>ヨウ</t>
    </rPh>
    <rPh sb="3" eb="5">
      <t>キカイ</t>
    </rPh>
    <phoneticPr fontId="10"/>
  </si>
  <si>
    <t>業務用機械</t>
    <rPh sb="0" eb="2">
      <t>ギョウム</t>
    </rPh>
    <rPh sb="2" eb="3">
      <t>ヨウ</t>
    </rPh>
    <rPh sb="3" eb="5">
      <t>キカイ</t>
    </rPh>
    <phoneticPr fontId="10"/>
  </si>
  <si>
    <t>電子デバイス</t>
    <rPh sb="0" eb="2">
      <t>デンシ</t>
    </rPh>
    <phoneticPr fontId="10"/>
  </si>
  <si>
    <t>その他の電子部品</t>
    <rPh sb="2" eb="3">
      <t>タ</t>
    </rPh>
    <rPh sb="4" eb="6">
      <t>デンシ</t>
    </rPh>
    <rPh sb="6" eb="8">
      <t>ブヒン</t>
    </rPh>
    <phoneticPr fontId="10"/>
  </si>
  <si>
    <t>産業用電気機器</t>
    <rPh sb="0" eb="3">
      <t>サンギョウヨウ</t>
    </rPh>
    <rPh sb="3" eb="5">
      <t>デンキ</t>
    </rPh>
    <rPh sb="5" eb="7">
      <t>キキ</t>
    </rPh>
    <phoneticPr fontId="10"/>
  </si>
  <si>
    <t>民生用電気機器</t>
    <rPh sb="5" eb="7">
      <t>キキ</t>
    </rPh>
    <phoneticPr fontId="10"/>
  </si>
  <si>
    <t>電子応用装置・電気計測器</t>
    <rPh sb="0" eb="2">
      <t>デンシ</t>
    </rPh>
    <rPh sb="2" eb="4">
      <t>オウヨウ</t>
    </rPh>
    <rPh sb="4" eb="6">
      <t>ソウチ</t>
    </rPh>
    <rPh sb="7" eb="9">
      <t>デンキ</t>
    </rPh>
    <rPh sb="9" eb="12">
      <t>ケイソクキ</t>
    </rPh>
    <phoneticPr fontId="10"/>
  </si>
  <si>
    <t>その他の電気機械</t>
    <rPh sb="2" eb="3">
      <t>タ</t>
    </rPh>
    <rPh sb="4" eb="6">
      <t>デンキ</t>
    </rPh>
    <rPh sb="6" eb="8">
      <t>キカイ</t>
    </rPh>
    <phoneticPr fontId="10"/>
  </si>
  <si>
    <t>通信・映像・音響機器</t>
    <rPh sb="0" eb="2">
      <t>ツウシン</t>
    </rPh>
    <rPh sb="3" eb="5">
      <t>エイゾウ</t>
    </rPh>
    <rPh sb="6" eb="8">
      <t>オンキョウ</t>
    </rPh>
    <rPh sb="8" eb="10">
      <t>キキ</t>
    </rPh>
    <phoneticPr fontId="10"/>
  </si>
  <si>
    <t>電子計算機・同附属装置</t>
    <rPh sb="0" eb="2">
      <t>デンシ</t>
    </rPh>
    <rPh sb="2" eb="5">
      <t>ケイサンキ</t>
    </rPh>
    <rPh sb="6" eb="7">
      <t>ドウ</t>
    </rPh>
    <rPh sb="7" eb="9">
      <t>フゾク</t>
    </rPh>
    <rPh sb="9" eb="11">
      <t>ソウチ</t>
    </rPh>
    <phoneticPr fontId="10"/>
  </si>
  <si>
    <t>乗用車</t>
    <rPh sb="0" eb="3">
      <t>ジョウヨウシャ</t>
    </rPh>
    <phoneticPr fontId="10"/>
  </si>
  <si>
    <t>その他の自動車</t>
    <rPh sb="2" eb="3">
      <t>タ</t>
    </rPh>
    <rPh sb="4" eb="7">
      <t>ジドウシャ</t>
    </rPh>
    <phoneticPr fontId="10"/>
  </si>
  <si>
    <t>再生資源回収・加工処理</t>
    <rPh sb="0" eb="2">
      <t>サイセイ</t>
    </rPh>
    <rPh sb="2" eb="4">
      <t>シゲン</t>
    </rPh>
    <rPh sb="4" eb="6">
      <t>カイシュウ</t>
    </rPh>
    <rPh sb="7" eb="9">
      <t>カコウ</t>
    </rPh>
    <rPh sb="9" eb="11">
      <t>ショリ</t>
    </rPh>
    <phoneticPr fontId="10"/>
  </si>
  <si>
    <t>公共事業</t>
    <rPh sb="0" eb="2">
      <t>コウキョウ</t>
    </rPh>
    <rPh sb="2" eb="4">
      <t>ジギョウ</t>
    </rPh>
    <phoneticPr fontId="10"/>
  </si>
  <si>
    <t>その他の土木建設</t>
    <rPh sb="2" eb="3">
      <t>タ</t>
    </rPh>
    <rPh sb="4" eb="6">
      <t>ドボク</t>
    </rPh>
    <rPh sb="6" eb="8">
      <t>ケンセツ</t>
    </rPh>
    <phoneticPr fontId="10"/>
  </si>
  <si>
    <t>住宅賃貸料（帰属家賃）</t>
    <rPh sb="0" eb="2">
      <t>ジュウタク</t>
    </rPh>
    <rPh sb="2" eb="5">
      <t>チンタイリョウ</t>
    </rPh>
    <rPh sb="6" eb="8">
      <t>キゾク</t>
    </rPh>
    <rPh sb="8" eb="10">
      <t>ヤチン</t>
    </rPh>
    <phoneticPr fontId="10"/>
  </si>
  <si>
    <t>道路輸送（自家輸送を除く。）</t>
    <rPh sb="7" eb="9">
      <t>ユソウ</t>
    </rPh>
    <phoneticPr fontId="10"/>
  </si>
  <si>
    <t>貨物利用運送</t>
    <rPh sb="2" eb="4">
      <t>リヨウ</t>
    </rPh>
    <rPh sb="4" eb="6">
      <t>ウンソウ</t>
    </rPh>
    <phoneticPr fontId="10"/>
  </si>
  <si>
    <t>運輸附帯サービス</t>
    <rPh sb="2" eb="4">
      <t>フタイ</t>
    </rPh>
    <phoneticPr fontId="10"/>
  </si>
  <si>
    <t>郵便・信書便</t>
    <rPh sb="3" eb="5">
      <t>シンショ</t>
    </rPh>
    <rPh sb="5" eb="6">
      <t>ビン</t>
    </rPh>
    <phoneticPr fontId="10"/>
  </si>
  <si>
    <t>通信</t>
    <rPh sb="0" eb="2">
      <t>ツウシン</t>
    </rPh>
    <phoneticPr fontId="10"/>
  </si>
  <si>
    <t>情報サービス</t>
    <rPh sb="0" eb="2">
      <t>ジョウホウ</t>
    </rPh>
    <phoneticPr fontId="10"/>
  </si>
  <si>
    <t>インターネット附随サービス</t>
    <rPh sb="7" eb="9">
      <t>フズイ</t>
    </rPh>
    <phoneticPr fontId="10"/>
  </si>
  <si>
    <t>映像・音声・文字情報制作</t>
    <rPh sb="0" eb="2">
      <t>エイゾウ</t>
    </rPh>
    <rPh sb="3" eb="5">
      <t>オンセイ</t>
    </rPh>
    <rPh sb="6" eb="8">
      <t>モジ</t>
    </rPh>
    <rPh sb="8" eb="10">
      <t>ジョウホウ</t>
    </rPh>
    <rPh sb="10" eb="12">
      <t>セイサク</t>
    </rPh>
    <phoneticPr fontId="10"/>
  </si>
  <si>
    <t>医療</t>
    <rPh sb="0" eb="2">
      <t>イリョウ</t>
    </rPh>
    <phoneticPr fontId="10"/>
  </si>
  <si>
    <t>保健衛生</t>
    <rPh sb="0" eb="2">
      <t>ホケン</t>
    </rPh>
    <rPh sb="2" eb="4">
      <t>エイセイ</t>
    </rPh>
    <phoneticPr fontId="10"/>
  </si>
  <si>
    <t>社会保険・社会福祉</t>
    <rPh sb="0" eb="2">
      <t>シャカイ</t>
    </rPh>
    <rPh sb="2" eb="4">
      <t>ホケン</t>
    </rPh>
    <rPh sb="5" eb="7">
      <t>シャカイ</t>
    </rPh>
    <rPh sb="7" eb="9">
      <t>フクシ</t>
    </rPh>
    <phoneticPr fontId="10"/>
  </si>
  <si>
    <t>介護</t>
    <rPh sb="0" eb="2">
      <t>カイゴ</t>
    </rPh>
    <phoneticPr fontId="10"/>
  </si>
  <si>
    <t>他に分類されない会員制団体</t>
    <rPh sb="0" eb="1">
      <t>ホカ</t>
    </rPh>
    <rPh sb="2" eb="4">
      <t>ブンルイ</t>
    </rPh>
    <rPh sb="8" eb="11">
      <t>カイインセイ</t>
    </rPh>
    <rPh sb="11" eb="13">
      <t>ダンタイ</t>
    </rPh>
    <phoneticPr fontId="10"/>
  </si>
  <si>
    <t>その他の対事業所サービス</t>
    <rPh sb="2" eb="3">
      <t>ホカ</t>
    </rPh>
    <rPh sb="4" eb="5">
      <t>タイ</t>
    </rPh>
    <rPh sb="5" eb="8">
      <t>ジギョウショ</t>
    </rPh>
    <phoneticPr fontId="10"/>
  </si>
  <si>
    <t>宿泊業</t>
    <rPh sb="0" eb="2">
      <t>シュクハク</t>
    </rPh>
    <rPh sb="2" eb="3">
      <t>ギョウ</t>
    </rPh>
    <phoneticPr fontId="10"/>
  </si>
  <si>
    <t>飲食サービス</t>
    <rPh sb="0" eb="2">
      <t>インショク</t>
    </rPh>
    <phoneticPr fontId="10"/>
  </si>
  <si>
    <t>洗濯・理容・美容・浴場業</t>
    <rPh sb="0" eb="2">
      <t>センタク</t>
    </rPh>
    <rPh sb="3" eb="5">
      <t>リヨウ</t>
    </rPh>
    <rPh sb="6" eb="8">
      <t>ビヨウ</t>
    </rPh>
    <rPh sb="9" eb="11">
      <t>ヨクジョウ</t>
    </rPh>
    <rPh sb="11" eb="12">
      <t>ギョウ</t>
    </rPh>
    <phoneticPr fontId="10"/>
  </si>
  <si>
    <t>娯楽サービス</t>
    <rPh sb="0" eb="2">
      <t>ゴラク</t>
    </rPh>
    <phoneticPr fontId="10"/>
  </si>
  <si>
    <t>事務用品</t>
    <rPh sb="0" eb="2">
      <t>ジム</t>
    </rPh>
    <rPh sb="2" eb="4">
      <t>ヨウヒン</t>
    </rPh>
    <phoneticPr fontId="10"/>
  </si>
  <si>
    <t>分類不明</t>
    <rPh sb="0" eb="2">
      <t>ブンルイ</t>
    </rPh>
    <rPh sb="2" eb="4">
      <t>フメイ</t>
    </rPh>
    <phoneticPr fontId="10"/>
  </si>
  <si>
    <t>内生部門合計</t>
    <rPh sb="0" eb="2">
      <t>ナイセイ</t>
    </rPh>
    <rPh sb="2" eb="4">
      <t>ブモン</t>
    </rPh>
    <rPh sb="4" eb="5">
      <t>ゴウ</t>
    </rPh>
    <phoneticPr fontId="9"/>
  </si>
  <si>
    <t>資本減耗引当（社会資本等減耗分）</t>
  </si>
  <si>
    <t>間接税（関税・輸入品商品税を除く。）</t>
  </si>
  <si>
    <t>粗付加価値部門計</t>
    <rPh sb="0" eb="7">
      <t>アラフカカチブモン</t>
    </rPh>
    <rPh sb="7" eb="8">
      <t>ケイ</t>
    </rPh>
    <phoneticPr fontId="3"/>
  </si>
  <si>
    <t>県内生産額</t>
    <rPh sb="0" eb="1">
      <t>ケン</t>
    </rPh>
    <phoneticPr fontId="3"/>
  </si>
  <si>
    <t>部門名（１０７部門）</t>
    <rPh sb="7" eb="9">
      <t>ブモン</t>
    </rPh>
    <phoneticPr fontId="13"/>
  </si>
  <si>
    <t>（人/百万円）</t>
    <rPh sb="1" eb="2">
      <t>ニン</t>
    </rPh>
    <rPh sb="3" eb="4">
      <t>ヒャク</t>
    </rPh>
    <phoneticPr fontId="1"/>
  </si>
  <si>
    <t>※１　運輸マージンのうち、緑色のセルは全国の国内貨物運賃表における運輸部門の需要合計構成比を使用しています。</t>
    <rPh sb="13" eb="14">
      <t>ミドリ</t>
    </rPh>
    <phoneticPr fontId="2"/>
  </si>
  <si>
    <t>※２　民間消費支出構成比のうち、屑・副産物の取り扱いの関係で異常値が発生している部門を「0」としています（紫色のセル）。</t>
    <phoneticPr fontId="2"/>
  </si>
  <si>
    <t>（注）基本分類の部門名欄の★印は、生産活動主体を次のように示しています。　　　</t>
    <rPh sb="29" eb="30">
      <t>シメ</t>
    </rPh>
    <phoneticPr fontId="58"/>
  </si>
  <si>
    <t>　　　　　★★・・・政府サービス生産者　　　　　　　　　　　　　　　　　　　　　</t>
    <phoneticPr fontId="58"/>
  </si>
  <si>
    <t>　　　　　★・・・・対家計民間非営利サービス生産者　　　　　　　　　　　　　　　</t>
    <phoneticPr fontId="58"/>
  </si>
  <si>
    <t>基本分類</t>
    <rPh sb="0" eb="2">
      <t>キホン</t>
    </rPh>
    <rPh sb="2" eb="4">
      <t>ブンルイ</t>
    </rPh>
    <phoneticPr fontId="58"/>
  </si>
  <si>
    <t>品目例示</t>
    <rPh sb="0" eb="2">
      <t>ヒンモク</t>
    </rPh>
    <rPh sb="2" eb="4">
      <t>レイジ</t>
    </rPh>
    <phoneticPr fontId="58"/>
  </si>
  <si>
    <t>農林漁業</t>
  </si>
  <si>
    <t>米、稲わら、小麦、大麦</t>
    <rPh sb="0" eb="1">
      <t>コメ</t>
    </rPh>
    <phoneticPr fontId="2"/>
  </si>
  <si>
    <t>米、稲わら、小麦、大麦、裸麦</t>
    <rPh sb="0" eb="1">
      <t>コメ</t>
    </rPh>
    <rPh sb="2" eb="3">
      <t>イネ</t>
    </rPh>
    <rPh sb="6" eb="8">
      <t>コムギ</t>
    </rPh>
    <rPh sb="9" eb="11">
      <t>オオムギ</t>
    </rPh>
    <rPh sb="12" eb="13">
      <t>ラ</t>
    </rPh>
    <rPh sb="13" eb="14">
      <t>ムギ</t>
    </rPh>
    <phoneticPr fontId="58"/>
  </si>
  <si>
    <t>かんしょ、ばれいしょ、大豆、その他の豆類</t>
    <phoneticPr fontId="58"/>
  </si>
  <si>
    <t>さつまいも、じゃがいも、大豆、えんどう、そらまめ、いんげん豆、小豆、ささげ、らっかせい
※さといも、やまのいも、未成熟の大豆、えんどう、そらまめ、いんげん豆は「0113 野菜」</t>
    <rPh sb="12" eb="14">
      <t>ダイズ</t>
    </rPh>
    <rPh sb="29" eb="30">
      <t>マメ</t>
    </rPh>
    <rPh sb="31" eb="33">
      <t>アズキ</t>
    </rPh>
    <rPh sb="56" eb="59">
      <t>ミセイジュク</t>
    </rPh>
    <rPh sb="60" eb="62">
      <t>ダイズ</t>
    </rPh>
    <rPh sb="77" eb="78">
      <t>マメ</t>
    </rPh>
    <rPh sb="85" eb="87">
      <t>ヤサイ</t>
    </rPh>
    <phoneticPr fontId="58"/>
  </si>
  <si>
    <t>野菜（露地）、野菜（施設）</t>
    <rPh sb="3" eb="5">
      <t>ロジ</t>
    </rPh>
    <phoneticPr fontId="2"/>
  </si>
  <si>
    <t>かぼちゃ、ピーマン、きゅうり、メロン、すいか、なす、トマト、キャベツ、はくさい、ねぎ、だいこん、にんじん、レタス、さといも、やまのいも、未成熟の大豆、えんどう、そらまめ、いんげん豆</t>
    <phoneticPr fontId="58"/>
  </si>
  <si>
    <t>みかん、りんご、ぶどう、なし、もも、うめ、びわ、かき、くり、キウイフルーツ、バナナ</t>
    <phoneticPr fontId="58"/>
  </si>
  <si>
    <t>砂糖原料作物、コーヒー豆・カカオ豆（輸入）、その他の飲料用作物、雑穀、他に分類されない食用耕種作物</t>
    <phoneticPr fontId="58"/>
  </si>
  <si>
    <t>さとうきび、てんさい、コーヒー豆、カカオ豆、茶（生葉）、ホップ、そば、とうもろこし、あわ、ひえ、ごま、オリーブ、こんにゃくいも</t>
    <rPh sb="15" eb="16">
      <t>マメ</t>
    </rPh>
    <rPh sb="20" eb="21">
      <t>マメ</t>
    </rPh>
    <rPh sb="22" eb="23">
      <t>チャ</t>
    </rPh>
    <rPh sb="24" eb="25">
      <t>ナマ</t>
    </rPh>
    <rPh sb="25" eb="26">
      <t>バ</t>
    </rPh>
    <phoneticPr fontId="58"/>
  </si>
  <si>
    <t>飼料作物、種苗、花き・花木類、葉たばこ、生ゴム（輸入）、綿花（輸入）、他に分類されない非食用耕種作物</t>
    <phoneticPr fontId="58"/>
  </si>
  <si>
    <t>牧草、青刈とうもろこし、農作物の種子、球根類、苗木類、切り花類、鉢物類、花木、綿花、い草、芝類</t>
    <rPh sb="0" eb="2">
      <t>ボクソウ</t>
    </rPh>
    <rPh sb="3" eb="4">
      <t>アオ</t>
    </rPh>
    <rPh sb="4" eb="5">
      <t>カ</t>
    </rPh>
    <rPh sb="12" eb="15">
      <t>ノウサクモツ</t>
    </rPh>
    <rPh sb="16" eb="18">
      <t>シュシ</t>
    </rPh>
    <rPh sb="19" eb="21">
      <t>キュウコン</t>
    </rPh>
    <rPh sb="21" eb="22">
      <t>ルイ</t>
    </rPh>
    <rPh sb="23" eb="25">
      <t>ナエギ</t>
    </rPh>
    <rPh sb="25" eb="26">
      <t>ルイ</t>
    </rPh>
    <rPh sb="27" eb="28">
      <t>キ</t>
    </rPh>
    <rPh sb="29" eb="30">
      <t>バナ</t>
    </rPh>
    <rPh sb="30" eb="31">
      <t>ルイ</t>
    </rPh>
    <rPh sb="32" eb="34">
      <t>ハチモノ</t>
    </rPh>
    <rPh sb="34" eb="35">
      <t>ルイ</t>
    </rPh>
    <rPh sb="36" eb="37">
      <t>ハナ</t>
    </rPh>
    <rPh sb="37" eb="38">
      <t>キ</t>
    </rPh>
    <rPh sb="39" eb="41">
      <t>メンカ</t>
    </rPh>
    <rPh sb="43" eb="44">
      <t>クサ</t>
    </rPh>
    <rPh sb="45" eb="46">
      <t>シバ</t>
    </rPh>
    <rPh sb="46" eb="47">
      <t>ルイ</t>
    </rPh>
    <phoneticPr fontId="58"/>
  </si>
  <si>
    <t>生乳、その他の酪農生産物、肉用牛、豚、鶏卵、肉鶏、その他の畜産</t>
    <phoneticPr fontId="58"/>
  </si>
  <si>
    <t>生乳、乳子牛、と畜向け肉用牛、豚、きゅう肥、鶏卵、成鶏、ブロイラー、鶏ふん、羊毛、馬、やぎ、めん羊、毛皮用動物、食用鳥類、愛がん動物（昆虫類を含む）、実験用動物、養蚕</t>
    <rPh sb="0" eb="2">
      <t>セイニュウ</t>
    </rPh>
    <rPh sb="3" eb="4">
      <t>ニュウ</t>
    </rPh>
    <rPh sb="4" eb="6">
      <t>コウシ</t>
    </rPh>
    <rPh sb="8" eb="9">
      <t>チク</t>
    </rPh>
    <rPh sb="9" eb="10">
      <t>ム</t>
    </rPh>
    <rPh sb="11" eb="14">
      <t>ニクヨウギュウ</t>
    </rPh>
    <rPh sb="15" eb="16">
      <t>ブタ</t>
    </rPh>
    <rPh sb="20" eb="21">
      <t>ヒ</t>
    </rPh>
    <rPh sb="22" eb="24">
      <t>ケイラン</t>
    </rPh>
    <rPh sb="25" eb="27">
      <t>セイケイ</t>
    </rPh>
    <rPh sb="38" eb="40">
      <t>ヨウモウ</t>
    </rPh>
    <rPh sb="41" eb="42">
      <t>ウマ</t>
    </rPh>
    <rPh sb="48" eb="49">
      <t>ヒツジ</t>
    </rPh>
    <rPh sb="50" eb="53">
      <t>ケガワヨウ</t>
    </rPh>
    <rPh sb="53" eb="55">
      <t>ドウブツ</t>
    </rPh>
    <rPh sb="56" eb="58">
      <t>ショクヨウ</t>
    </rPh>
    <rPh sb="58" eb="60">
      <t>チョウルイ</t>
    </rPh>
    <rPh sb="61" eb="62">
      <t>アイ</t>
    </rPh>
    <rPh sb="64" eb="66">
      <t>ドウブツ</t>
    </rPh>
    <rPh sb="67" eb="69">
      <t>コンチュウ</t>
    </rPh>
    <rPh sb="69" eb="70">
      <t>ルイ</t>
    </rPh>
    <rPh sb="71" eb="72">
      <t>フク</t>
    </rPh>
    <rPh sb="75" eb="78">
      <t>ジッケンヨウ</t>
    </rPh>
    <rPh sb="78" eb="80">
      <t>ドウブツ</t>
    </rPh>
    <rPh sb="81" eb="83">
      <t>ヨウサン</t>
    </rPh>
    <phoneticPr fontId="58"/>
  </si>
  <si>
    <t>獣医業、農業サービス（獣医業を除く。）</t>
    <phoneticPr fontId="58"/>
  </si>
  <si>
    <t>獣医業、カントリーエレベーター、ライスセンター、種付業
※造園業・植木業は「679 その他の対個人サービス」</t>
    <rPh sb="0" eb="2">
      <t>ジュウイ</t>
    </rPh>
    <rPh sb="2" eb="3">
      <t>ギョウ</t>
    </rPh>
    <rPh sb="24" eb="26">
      <t>タネツ</t>
    </rPh>
    <rPh sb="26" eb="27">
      <t>ギョウ</t>
    </rPh>
    <phoneticPr fontId="58"/>
  </si>
  <si>
    <t>苗木、立木の成長</t>
    <rPh sb="0" eb="2">
      <t>ナエギ</t>
    </rPh>
    <rPh sb="3" eb="4">
      <t>タ</t>
    </rPh>
    <rPh sb="4" eb="5">
      <t>キ</t>
    </rPh>
    <rPh sb="6" eb="8">
      <t>セイチョウ</t>
    </rPh>
    <phoneticPr fontId="58"/>
  </si>
  <si>
    <t>丸太</t>
    <rPh sb="0" eb="2">
      <t>マルタ</t>
    </rPh>
    <phoneticPr fontId="58"/>
  </si>
  <si>
    <t>特用林産物（狩猟業を含む。）</t>
  </si>
  <si>
    <t>きのこ類、種実（くり、くるみ）、生うるし、竹材、薪、木炭、狩猟による動物原皮</t>
    <rPh sb="3" eb="4">
      <t>ルイ</t>
    </rPh>
    <rPh sb="5" eb="6">
      <t>タネ</t>
    </rPh>
    <rPh sb="6" eb="7">
      <t>ミ</t>
    </rPh>
    <rPh sb="16" eb="17">
      <t>ナマ</t>
    </rPh>
    <rPh sb="21" eb="22">
      <t>タケ</t>
    </rPh>
    <rPh sb="22" eb="23">
      <t>ザイ</t>
    </rPh>
    <rPh sb="24" eb="25">
      <t>マキ</t>
    </rPh>
    <rPh sb="26" eb="28">
      <t>モクタン</t>
    </rPh>
    <rPh sb="29" eb="31">
      <t>シュリョウ</t>
    </rPh>
    <rPh sb="34" eb="36">
      <t>ドウブツ</t>
    </rPh>
    <rPh sb="36" eb="37">
      <t>ゲン</t>
    </rPh>
    <rPh sb="37" eb="38">
      <t>カワ</t>
    </rPh>
    <phoneticPr fontId="58"/>
  </si>
  <si>
    <t>海面漁業、海面養殖業</t>
    <rPh sb="0" eb="2">
      <t>カイメン</t>
    </rPh>
    <rPh sb="2" eb="4">
      <t>ギョギョウ</t>
    </rPh>
    <phoneticPr fontId="2"/>
  </si>
  <si>
    <t>沿岸・沖合・遠洋漁業（魚類、えび、かに、貝、海藻、真珠）</t>
    <rPh sb="0" eb="2">
      <t>エンガン</t>
    </rPh>
    <rPh sb="3" eb="5">
      <t>オキアイ</t>
    </rPh>
    <rPh sb="6" eb="8">
      <t>エンヨウ</t>
    </rPh>
    <rPh sb="8" eb="10">
      <t>ギョギョウ</t>
    </rPh>
    <rPh sb="11" eb="12">
      <t>サカナ</t>
    </rPh>
    <rPh sb="12" eb="13">
      <t>ルイ</t>
    </rPh>
    <rPh sb="20" eb="21">
      <t>カイ</t>
    </rPh>
    <rPh sb="22" eb="24">
      <t>カイソウ</t>
    </rPh>
    <rPh sb="25" eb="27">
      <t>シンジュ</t>
    </rPh>
    <phoneticPr fontId="58"/>
  </si>
  <si>
    <t>内水面漁業、内水面養殖業</t>
    <phoneticPr fontId="58"/>
  </si>
  <si>
    <t>河川漁業（魚類）、こい、ふな、うなぎ、しじみ、あゆ、わかさぎ、観賞用魚</t>
    <rPh sb="0" eb="2">
      <t>カセン</t>
    </rPh>
    <rPh sb="2" eb="4">
      <t>ギョギョウ</t>
    </rPh>
    <rPh sb="5" eb="6">
      <t>サカナ</t>
    </rPh>
    <rPh sb="6" eb="7">
      <t>ルイ</t>
    </rPh>
    <rPh sb="31" eb="33">
      <t>カンショウ</t>
    </rPh>
    <rPh sb="33" eb="34">
      <t>ヨウ</t>
    </rPh>
    <rPh sb="34" eb="35">
      <t>サカナ</t>
    </rPh>
    <phoneticPr fontId="58"/>
  </si>
  <si>
    <t>石炭、原油、天然ガス</t>
    <phoneticPr fontId="58"/>
  </si>
  <si>
    <t>石炭・原油・天然ガスの掘採</t>
    <rPh sb="0" eb="2">
      <t>セキタン</t>
    </rPh>
    <rPh sb="3" eb="5">
      <t>ゲンユ</t>
    </rPh>
    <rPh sb="6" eb="8">
      <t>テンネン</t>
    </rPh>
    <rPh sb="11" eb="12">
      <t>クツ</t>
    </rPh>
    <rPh sb="12" eb="13">
      <t>サイ</t>
    </rPh>
    <phoneticPr fontId="58"/>
  </si>
  <si>
    <t>砂利・採石、砕石</t>
    <phoneticPr fontId="58"/>
  </si>
  <si>
    <t>砂利・砂・かんらん岩・オリビンサンドの掘採、砕石、石材</t>
    <rPh sb="0" eb="2">
      <t>ジャリ</t>
    </rPh>
    <rPh sb="3" eb="4">
      <t>スナ</t>
    </rPh>
    <rPh sb="9" eb="10">
      <t>イワ</t>
    </rPh>
    <rPh sb="22" eb="24">
      <t>サイセキ</t>
    </rPh>
    <rPh sb="25" eb="27">
      <t>セキザイ</t>
    </rPh>
    <phoneticPr fontId="58"/>
  </si>
  <si>
    <t>鉄鉱石、非鉄金属鉱物、石灰石、窯業原料鉱物（石灰石を除く。）、他に分類されない鉱物</t>
    <phoneticPr fontId="58"/>
  </si>
  <si>
    <t>鉄鉱石・石灰石・ドロマイト・粘土・ベンナイト、岩塩の掘採</t>
    <rPh sb="0" eb="3">
      <t>テッコウセキ</t>
    </rPh>
    <rPh sb="4" eb="7">
      <t>セッカイセキ</t>
    </rPh>
    <rPh sb="14" eb="16">
      <t>ネンド</t>
    </rPh>
    <rPh sb="23" eb="25">
      <t>ガンエン</t>
    </rPh>
    <phoneticPr fontId="58"/>
  </si>
  <si>
    <t>飲食料品</t>
  </si>
  <si>
    <t>牛肉、豚肉、鶏肉、その他の食肉、と畜副産物（肉鶏処理副産物を含む。）、飲用牛乳、乳製品、その他の畜産食料品</t>
    <phoneticPr fontId="58"/>
  </si>
  <si>
    <t>牛肉、豚肉、鶏肉、馬肉、羊肉、山羊肉、牛乳、乳製品、ハム、ベーコン、ソーセージ、食肉びん・かん詰、精製はちみつ</t>
    <rPh sb="0" eb="2">
      <t>ギュウニク</t>
    </rPh>
    <rPh sb="3" eb="5">
      <t>ブタニク</t>
    </rPh>
    <rPh sb="6" eb="8">
      <t>トリニク</t>
    </rPh>
    <rPh sb="9" eb="11">
      <t>バニク</t>
    </rPh>
    <rPh sb="12" eb="13">
      <t>ヒツジ</t>
    </rPh>
    <rPh sb="13" eb="14">
      <t>ニク</t>
    </rPh>
    <rPh sb="15" eb="17">
      <t>ヤギ</t>
    </rPh>
    <rPh sb="17" eb="18">
      <t>ニク</t>
    </rPh>
    <rPh sb="19" eb="21">
      <t>ギュウニュウ</t>
    </rPh>
    <rPh sb="22" eb="25">
      <t>ニュウセイヒン</t>
    </rPh>
    <rPh sb="40" eb="42">
      <t>ショクニク</t>
    </rPh>
    <rPh sb="47" eb="48">
      <t>ツ</t>
    </rPh>
    <rPh sb="49" eb="51">
      <t>セイセイ</t>
    </rPh>
    <phoneticPr fontId="58"/>
  </si>
  <si>
    <t>冷凍魚介類、塩・干・くん製品、水産びん・かん詰、ねり製品、その他の水産食料品</t>
    <phoneticPr fontId="58"/>
  </si>
  <si>
    <t>冷凍魚介類、魚のあら、煮干し品、素干し品、塩干品、くん製品、水産びん・かん詰、かまぼこ、魚肉ハム・ソーセージ、寒天、焼・味付けのり</t>
    <rPh sb="0" eb="2">
      <t>レイトウ</t>
    </rPh>
    <rPh sb="2" eb="5">
      <t>ギョカイルイ</t>
    </rPh>
    <rPh sb="6" eb="7">
      <t>サカナ</t>
    </rPh>
    <rPh sb="11" eb="13">
      <t>ニボ</t>
    </rPh>
    <rPh sb="14" eb="15">
      <t>ヒン</t>
    </rPh>
    <rPh sb="16" eb="17">
      <t>ス</t>
    </rPh>
    <rPh sb="17" eb="18">
      <t>ボ</t>
    </rPh>
    <rPh sb="19" eb="20">
      <t>ヒン</t>
    </rPh>
    <rPh sb="21" eb="23">
      <t>シオボシ</t>
    </rPh>
    <rPh sb="23" eb="24">
      <t>ヒン</t>
    </rPh>
    <rPh sb="27" eb="29">
      <t>セイヒン</t>
    </rPh>
    <rPh sb="30" eb="32">
      <t>スイサン</t>
    </rPh>
    <rPh sb="37" eb="38">
      <t>ツ</t>
    </rPh>
    <rPh sb="44" eb="46">
      <t>ギョニク</t>
    </rPh>
    <rPh sb="55" eb="57">
      <t>カンテン</t>
    </rPh>
    <rPh sb="58" eb="59">
      <t>ヤ</t>
    </rPh>
    <rPh sb="60" eb="62">
      <t>アジツ</t>
    </rPh>
    <phoneticPr fontId="58"/>
  </si>
  <si>
    <t>精米、その他の精穀、小麦粉、その他の製粉</t>
    <phoneticPr fontId="58"/>
  </si>
  <si>
    <t>精米、米ぬか、精麦、小麦粉、そば粉、こんにゃく粉</t>
    <rPh sb="0" eb="2">
      <t>セイマイ</t>
    </rPh>
    <rPh sb="3" eb="4">
      <t>コメ</t>
    </rPh>
    <rPh sb="7" eb="8">
      <t>セイ</t>
    </rPh>
    <rPh sb="8" eb="9">
      <t>ムギ</t>
    </rPh>
    <rPh sb="10" eb="13">
      <t>コムギコ</t>
    </rPh>
    <rPh sb="16" eb="17">
      <t>コ</t>
    </rPh>
    <rPh sb="23" eb="24">
      <t>コ</t>
    </rPh>
    <phoneticPr fontId="58"/>
  </si>
  <si>
    <t>めん類、パン類、菓子類</t>
    <phoneticPr fontId="58"/>
  </si>
  <si>
    <t>乾めん、即席めん、マカロニ・スパゲッティ、生めん、食パン、調理パン、菓子パン、サンドイッチ、キャンデー、チョコレート、チューインガム、スナック菓子、ココア</t>
    <rPh sb="0" eb="1">
      <t>カン</t>
    </rPh>
    <rPh sb="4" eb="6">
      <t>ソクセキ</t>
    </rPh>
    <rPh sb="21" eb="22">
      <t>ナマ</t>
    </rPh>
    <rPh sb="25" eb="26">
      <t>ショク</t>
    </rPh>
    <rPh sb="29" eb="31">
      <t>チョウリ</t>
    </rPh>
    <rPh sb="34" eb="36">
      <t>カシ</t>
    </rPh>
    <rPh sb="71" eb="73">
      <t>ガシ</t>
    </rPh>
    <phoneticPr fontId="58"/>
  </si>
  <si>
    <t>乾燥野菜、冷凍野菜、漬物、ジャム、かんぴょう、干がき、野菜びん・かん詰、果実びん・かん詰、原料濃縮果汁</t>
    <rPh sb="0" eb="2">
      <t>カンソウ</t>
    </rPh>
    <rPh sb="2" eb="4">
      <t>ヤサイ</t>
    </rPh>
    <rPh sb="5" eb="7">
      <t>レイトウ</t>
    </rPh>
    <rPh sb="7" eb="9">
      <t>ヤサイ</t>
    </rPh>
    <rPh sb="10" eb="12">
      <t>ツケモノ</t>
    </rPh>
    <rPh sb="23" eb="24">
      <t>ホ</t>
    </rPh>
    <rPh sb="27" eb="29">
      <t>ヤサイ</t>
    </rPh>
    <rPh sb="34" eb="35">
      <t>ヅメ</t>
    </rPh>
    <rPh sb="36" eb="38">
      <t>カジツ</t>
    </rPh>
    <rPh sb="43" eb="44">
      <t>ヅメ</t>
    </rPh>
    <rPh sb="45" eb="47">
      <t>ゲンリョウ</t>
    </rPh>
    <rPh sb="47" eb="49">
      <t>ノウシュク</t>
    </rPh>
    <rPh sb="49" eb="51">
      <t>カジュウ</t>
    </rPh>
    <phoneticPr fontId="58"/>
  </si>
  <si>
    <t>精製糖、その他の砂糖・副産物、でん粉、ぶどう糖・水あめ・異性化糖、植物油脂、動物油脂、加工油脂、植物原油かす、調味料</t>
    <phoneticPr fontId="58"/>
  </si>
  <si>
    <t>精製糖、コーンスターチ、ぶどう糖、食用なたね油、牛脂、マーガリン、みそ、しょうゆ、ソース、食酢、マヨネーズ、即席カレー、香辛料、洋風スープ、お茶漬け・ふりかけ類、即席みそ汁・お吸い物
※塩は「2029 その他の無機化学工業製品」</t>
    <rPh sb="0" eb="2">
      <t>セイセイ</t>
    </rPh>
    <rPh sb="2" eb="3">
      <t>トウ</t>
    </rPh>
    <rPh sb="15" eb="16">
      <t>トウ</t>
    </rPh>
    <rPh sb="17" eb="19">
      <t>ショクヨウ</t>
    </rPh>
    <rPh sb="22" eb="23">
      <t>アブラ</t>
    </rPh>
    <rPh sb="24" eb="26">
      <t>ギュウシ</t>
    </rPh>
    <rPh sb="45" eb="47">
      <t>ショクス</t>
    </rPh>
    <rPh sb="54" eb="56">
      <t>ソクセキ</t>
    </rPh>
    <rPh sb="60" eb="63">
      <t>コウシンリョウ</t>
    </rPh>
    <rPh sb="64" eb="66">
      <t>ヨウフウ</t>
    </rPh>
    <rPh sb="71" eb="73">
      <t>チャヅ</t>
    </rPh>
    <rPh sb="79" eb="80">
      <t>ルイ</t>
    </rPh>
    <rPh sb="81" eb="83">
      <t>ソクセキ</t>
    </rPh>
    <rPh sb="85" eb="86">
      <t>シル</t>
    </rPh>
    <rPh sb="88" eb="89">
      <t>ス</t>
    </rPh>
    <rPh sb="90" eb="91">
      <t>モノ</t>
    </rPh>
    <rPh sb="93" eb="94">
      <t>シオ</t>
    </rPh>
    <rPh sb="103" eb="104">
      <t>タ</t>
    </rPh>
    <rPh sb="105" eb="107">
      <t>ムキ</t>
    </rPh>
    <rPh sb="107" eb="109">
      <t>カガク</t>
    </rPh>
    <rPh sb="109" eb="111">
      <t>コウギョウ</t>
    </rPh>
    <rPh sb="111" eb="113">
      <t>セイヒン</t>
    </rPh>
    <phoneticPr fontId="58"/>
  </si>
  <si>
    <t>冷凍調理食品、レトルト食品、そう菜・すし・弁当、その他の食料品</t>
    <phoneticPr fontId="58"/>
  </si>
  <si>
    <t>冷凍フライ、冷凍ハンバーグ、レトルト食品、そう菜、すし、弁当、とうふ、油揚、がんもどき、こんにゃく、納豆、麦茶、もち
※調理パン及びサンドイッチ、即席ココアは「1114 めん・パン・菓子類」</t>
    <rPh sb="0" eb="2">
      <t>レイトウ</t>
    </rPh>
    <rPh sb="6" eb="8">
      <t>レイトウ</t>
    </rPh>
    <rPh sb="18" eb="20">
      <t>ショクヒン</t>
    </rPh>
    <rPh sb="23" eb="24">
      <t>ナ</t>
    </rPh>
    <rPh sb="28" eb="30">
      <t>ベントウ</t>
    </rPh>
    <rPh sb="35" eb="37">
      <t>アブラアゲ</t>
    </rPh>
    <rPh sb="50" eb="52">
      <t>ナットウ</t>
    </rPh>
    <rPh sb="53" eb="55">
      <t>ムギチャ</t>
    </rPh>
    <rPh sb="60" eb="62">
      <t>チョウリ</t>
    </rPh>
    <rPh sb="64" eb="65">
      <t>オヨ</t>
    </rPh>
    <rPh sb="73" eb="75">
      <t>ソクセキ</t>
    </rPh>
    <rPh sb="91" eb="94">
      <t>カシルイ</t>
    </rPh>
    <phoneticPr fontId="58"/>
  </si>
  <si>
    <t>清酒、ビール類、ウイスキー類、その他の酒類</t>
    <phoneticPr fontId="58"/>
  </si>
  <si>
    <t>清酒、味りん、ビール、発泡酒、ウイスキー、ブランデー、果実酒類、しょうちゅう、リキュール</t>
    <rPh sb="0" eb="2">
      <t>セイシュ</t>
    </rPh>
    <rPh sb="3" eb="4">
      <t>ミ</t>
    </rPh>
    <rPh sb="11" eb="14">
      <t>ハッポウシュ</t>
    </rPh>
    <rPh sb="27" eb="30">
      <t>カジツシュ</t>
    </rPh>
    <rPh sb="30" eb="31">
      <t>ルイ</t>
    </rPh>
    <phoneticPr fontId="58"/>
  </si>
  <si>
    <t>茶・コーヒー、清涼飲料、製氷</t>
    <phoneticPr fontId="58"/>
  </si>
  <si>
    <t>緑茶、紅茶、ウーロン茶、コーヒー、炭酸飲料、果実飲料、ミネラルウォーター、スポーツドリンク、野菜ジュース、販売用氷</t>
    <rPh sb="0" eb="2">
      <t>リョクチャ</t>
    </rPh>
    <rPh sb="3" eb="5">
      <t>コウチャ</t>
    </rPh>
    <rPh sb="10" eb="11">
      <t>チャ</t>
    </rPh>
    <rPh sb="17" eb="19">
      <t>タンサン</t>
    </rPh>
    <rPh sb="19" eb="21">
      <t>インリョウ</t>
    </rPh>
    <rPh sb="22" eb="24">
      <t>カジツ</t>
    </rPh>
    <rPh sb="24" eb="26">
      <t>インリョウ</t>
    </rPh>
    <rPh sb="46" eb="48">
      <t>ヤサイ</t>
    </rPh>
    <rPh sb="53" eb="56">
      <t>ハンバイヨウ</t>
    </rPh>
    <rPh sb="56" eb="57">
      <t>コオリ</t>
    </rPh>
    <phoneticPr fontId="58"/>
  </si>
  <si>
    <t>飼料・有機質肥料
（別掲を除く。）</t>
    <phoneticPr fontId="58"/>
  </si>
  <si>
    <t>飼料・有機質肥料
（別掲を除く。）</t>
    <phoneticPr fontId="58"/>
  </si>
  <si>
    <t>飼料、有機質肥料（別掲を除く。）</t>
    <phoneticPr fontId="58"/>
  </si>
  <si>
    <t>家畜・家きん用飼料、養魚用飼料、ペットフード、有機質肥料、たい肥</t>
    <rPh sb="0" eb="2">
      <t>カチク</t>
    </rPh>
    <rPh sb="3" eb="4">
      <t>イエ</t>
    </rPh>
    <rPh sb="6" eb="7">
      <t>ヨウ</t>
    </rPh>
    <rPh sb="7" eb="9">
      <t>シリョウ</t>
    </rPh>
    <rPh sb="10" eb="12">
      <t>ヨウギョ</t>
    </rPh>
    <rPh sb="12" eb="13">
      <t>ヨウ</t>
    </rPh>
    <rPh sb="13" eb="15">
      <t>シリョウ</t>
    </rPh>
    <rPh sb="23" eb="26">
      <t>ユウキシツ</t>
    </rPh>
    <rPh sb="26" eb="28">
      <t>ヒリョウ</t>
    </rPh>
    <rPh sb="31" eb="32">
      <t>ヒ</t>
    </rPh>
    <phoneticPr fontId="58"/>
  </si>
  <si>
    <t>紙巻たばこ、葉巻たばこ、きざみたばこ、パイプたばこ</t>
    <rPh sb="0" eb="2">
      <t>カミマキ</t>
    </rPh>
    <rPh sb="6" eb="8">
      <t>ハマキ</t>
    </rPh>
    <phoneticPr fontId="58"/>
  </si>
  <si>
    <t>紡績糸</t>
  </si>
  <si>
    <t>製糸、綿紡績糸、化学繊維紡績糸、毛紡績糸、ねん糸</t>
    <rPh sb="0" eb="2">
      <t>セイシ</t>
    </rPh>
    <rPh sb="3" eb="4">
      <t>ワタ</t>
    </rPh>
    <rPh sb="4" eb="6">
      <t>ボウセキ</t>
    </rPh>
    <rPh sb="6" eb="7">
      <t>イト</t>
    </rPh>
    <rPh sb="8" eb="10">
      <t>カガク</t>
    </rPh>
    <rPh sb="10" eb="12">
      <t>センイ</t>
    </rPh>
    <rPh sb="12" eb="14">
      <t>ボウセキ</t>
    </rPh>
    <rPh sb="14" eb="15">
      <t>イト</t>
    </rPh>
    <rPh sb="16" eb="17">
      <t>ケ</t>
    </rPh>
    <rPh sb="17" eb="19">
      <t>ボウセキ</t>
    </rPh>
    <rPh sb="19" eb="20">
      <t>イト</t>
    </rPh>
    <rPh sb="23" eb="24">
      <t>イト</t>
    </rPh>
    <phoneticPr fontId="58"/>
  </si>
  <si>
    <t>綿・スフ織物（合繊短繊維織物を含む。）、絹・人絹織物（合繊長繊維織物を含む。）、その他の織物</t>
    <phoneticPr fontId="58"/>
  </si>
  <si>
    <t>綿織物、絹織物、毛織物、麻織物</t>
    <phoneticPr fontId="58"/>
  </si>
  <si>
    <t>丸編ニット生地、たて編ニット生地、横編ニット生地</t>
    <rPh sb="0" eb="1">
      <t>マル</t>
    </rPh>
    <rPh sb="1" eb="2">
      <t>ヘン</t>
    </rPh>
    <rPh sb="5" eb="7">
      <t>キジ</t>
    </rPh>
    <rPh sb="10" eb="11">
      <t>ヘン</t>
    </rPh>
    <rPh sb="14" eb="16">
      <t>キジ</t>
    </rPh>
    <rPh sb="17" eb="18">
      <t>ヨコ</t>
    </rPh>
    <rPh sb="18" eb="19">
      <t>ヘン</t>
    </rPh>
    <rPh sb="22" eb="24">
      <t>キジ</t>
    </rPh>
    <phoneticPr fontId="58"/>
  </si>
  <si>
    <t>染色整理</t>
    <rPh sb="0" eb="2">
      <t>センショク</t>
    </rPh>
    <rPh sb="2" eb="4">
      <t>セイリ</t>
    </rPh>
    <phoneticPr fontId="58"/>
  </si>
  <si>
    <t>綱・網、他に分類されない繊維工業製品</t>
    <phoneticPr fontId="58"/>
  </si>
  <si>
    <t>ロープ、コード、漁網、レース生地・雑品、組ひも、フェルト</t>
    <rPh sb="8" eb="9">
      <t>リョウ</t>
    </rPh>
    <rPh sb="9" eb="10">
      <t>アミ</t>
    </rPh>
    <rPh sb="14" eb="16">
      <t>キジ</t>
    </rPh>
    <rPh sb="17" eb="19">
      <t>ザッピン</t>
    </rPh>
    <rPh sb="20" eb="21">
      <t>クミ</t>
    </rPh>
    <phoneticPr fontId="58"/>
  </si>
  <si>
    <t>織物製衣服、ニット製衣服</t>
    <phoneticPr fontId="58"/>
  </si>
  <si>
    <t>シャツ、スポーツ用衣服、学校服、下着、寝着類、足袋、アウターシャツ類、セーター類、補整着
※縫いぐるみは「3911 がん具」</t>
    <rPh sb="8" eb="9">
      <t>ヨウ</t>
    </rPh>
    <rPh sb="9" eb="11">
      <t>イフク</t>
    </rPh>
    <rPh sb="12" eb="14">
      <t>ガッコウ</t>
    </rPh>
    <rPh sb="14" eb="15">
      <t>フク</t>
    </rPh>
    <rPh sb="16" eb="18">
      <t>シタギ</t>
    </rPh>
    <rPh sb="19" eb="20">
      <t>ネ</t>
    </rPh>
    <rPh sb="20" eb="21">
      <t>キ</t>
    </rPh>
    <rPh sb="21" eb="22">
      <t>ルイ</t>
    </rPh>
    <rPh sb="23" eb="25">
      <t>タビ</t>
    </rPh>
    <rPh sb="33" eb="34">
      <t>ルイ</t>
    </rPh>
    <rPh sb="39" eb="40">
      <t>ルイ</t>
    </rPh>
    <rPh sb="41" eb="43">
      <t>ホセイ</t>
    </rPh>
    <rPh sb="43" eb="44">
      <t>ギ</t>
    </rPh>
    <rPh sb="46" eb="47">
      <t>ヌ</t>
    </rPh>
    <rPh sb="60" eb="61">
      <t>グ</t>
    </rPh>
    <phoneticPr fontId="58"/>
  </si>
  <si>
    <t>ネクタイ、マフラー、ハンカチーフ、靴下、手袋、帽子</t>
    <rPh sb="17" eb="19">
      <t>クツシタ</t>
    </rPh>
    <rPh sb="20" eb="22">
      <t>テブクロ</t>
    </rPh>
    <rPh sb="23" eb="25">
      <t>ボウシ</t>
    </rPh>
    <phoneticPr fontId="58"/>
  </si>
  <si>
    <t>寝具、じゅうたん・床敷物、繊維製衛生材料、他に分類されない繊維既製品</t>
    <phoneticPr fontId="58"/>
  </si>
  <si>
    <t>ふとん、タオルケット、枕、クッション、毛布、じゅうたん、ガーゼ、包帯、衛生マスク、タオル、カーテン、テント</t>
    <rPh sb="11" eb="12">
      <t>マクラ</t>
    </rPh>
    <rPh sb="19" eb="21">
      <t>モウフ</t>
    </rPh>
    <rPh sb="32" eb="34">
      <t>ホウタイ</t>
    </rPh>
    <rPh sb="35" eb="37">
      <t>エイセイ</t>
    </rPh>
    <phoneticPr fontId="58"/>
  </si>
  <si>
    <t>製材、合板・集成材、木材チップ</t>
    <phoneticPr fontId="58"/>
  </si>
  <si>
    <t>板材、単板、普通合板、特殊合板、木材チップ</t>
    <rPh sb="0" eb="1">
      <t>イタ</t>
    </rPh>
    <rPh sb="1" eb="2">
      <t>ザイ</t>
    </rPh>
    <rPh sb="3" eb="4">
      <t>タン</t>
    </rPh>
    <rPh sb="4" eb="5">
      <t>イタ</t>
    </rPh>
    <rPh sb="6" eb="8">
      <t>フツウ</t>
    </rPh>
    <rPh sb="8" eb="10">
      <t>ゴウバン</t>
    </rPh>
    <rPh sb="11" eb="13">
      <t>トクシュ</t>
    </rPh>
    <rPh sb="13" eb="15">
      <t>ゴウバン</t>
    </rPh>
    <rPh sb="16" eb="18">
      <t>モクザイ</t>
    </rPh>
    <phoneticPr fontId="58"/>
  </si>
  <si>
    <t>建設用木製品、他に分類されない木製品</t>
    <phoneticPr fontId="58"/>
  </si>
  <si>
    <t>造作材、パーティクルボード、繊維板、経木、木毛、たる・おけ材、木箱、コルク製品、はし、げた、せいろ</t>
    <rPh sb="0" eb="2">
      <t>ゾウサ</t>
    </rPh>
    <rPh sb="2" eb="3">
      <t>ザイ</t>
    </rPh>
    <rPh sb="14" eb="16">
      <t>センイ</t>
    </rPh>
    <rPh sb="16" eb="17">
      <t>イタ</t>
    </rPh>
    <rPh sb="18" eb="19">
      <t>ケイ</t>
    </rPh>
    <rPh sb="19" eb="20">
      <t>キ</t>
    </rPh>
    <rPh sb="21" eb="22">
      <t>キ</t>
    </rPh>
    <rPh sb="22" eb="23">
      <t>ケ</t>
    </rPh>
    <rPh sb="29" eb="30">
      <t>ザイ</t>
    </rPh>
    <rPh sb="31" eb="33">
      <t>キバコ</t>
    </rPh>
    <rPh sb="37" eb="39">
      <t>セイヒン</t>
    </rPh>
    <phoneticPr fontId="58"/>
  </si>
  <si>
    <t>木製家具、金属製家具、木製建具、その他の家具・装備品</t>
    <phoneticPr fontId="58"/>
  </si>
  <si>
    <t>机、テーブル、いす、流し台、調理台、たんす、棚、雨戸、格子、障子、ふすま、ベッド用マットレス、すだれ</t>
    <rPh sb="0" eb="1">
      <t>ツクエ</t>
    </rPh>
    <rPh sb="10" eb="11">
      <t>ナガ</t>
    </rPh>
    <rPh sb="12" eb="13">
      <t>ダイ</t>
    </rPh>
    <rPh sb="14" eb="16">
      <t>チョウリ</t>
    </rPh>
    <rPh sb="16" eb="17">
      <t>ダイ</t>
    </rPh>
    <rPh sb="22" eb="23">
      <t>タナ</t>
    </rPh>
    <rPh sb="24" eb="26">
      <t>アマド</t>
    </rPh>
    <rPh sb="27" eb="29">
      <t>コウシ</t>
    </rPh>
    <rPh sb="30" eb="32">
      <t>ショウジ</t>
    </rPh>
    <rPh sb="40" eb="41">
      <t>ヨウ</t>
    </rPh>
    <phoneticPr fontId="58"/>
  </si>
  <si>
    <t>パルプ、古紙</t>
    <phoneticPr fontId="58"/>
  </si>
  <si>
    <t>溶解パルプ、製紙パルプ、古紙</t>
    <rPh sb="0" eb="2">
      <t>ヨウカイ</t>
    </rPh>
    <rPh sb="6" eb="8">
      <t>セイシ</t>
    </rPh>
    <rPh sb="12" eb="14">
      <t>コシ</t>
    </rPh>
    <phoneticPr fontId="58"/>
  </si>
  <si>
    <t>洋紙・和紙、板紙</t>
    <phoneticPr fontId="58"/>
  </si>
  <si>
    <t>印刷用紙、包装用紙、段ボール原紙</t>
    <rPh sb="0" eb="2">
      <t>インサツ</t>
    </rPh>
    <rPh sb="2" eb="4">
      <t>ヨウシ</t>
    </rPh>
    <rPh sb="5" eb="7">
      <t>ホウソウ</t>
    </rPh>
    <rPh sb="7" eb="9">
      <t>ヨウシ</t>
    </rPh>
    <rPh sb="10" eb="11">
      <t>ダン</t>
    </rPh>
    <rPh sb="14" eb="16">
      <t>ゲンシ</t>
    </rPh>
    <phoneticPr fontId="58"/>
  </si>
  <si>
    <t>1633</t>
  </si>
  <si>
    <t>段ボール、塗工紙・建設用加工紙</t>
    <phoneticPr fontId="58"/>
  </si>
  <si>
    <t>段ボール、絶縁紙、絶縁テープ、壁紙</t>
    <rPh sb="0" eb="1">
      <t>ダン</t>
    </rPh>
    <rPh sb="5" eb="7">
      <t>ゼツエン</t>
    </rPh>
    <rPh sb="7" eb="8">
      <t>カミ</t>
    </rPh>
    <rPh sb="9" eb="11">
      <t>ゼツエン</t>
    </rPh>
    <rPh sb="15" eb="17">
      <t>カベガミ</t>
    </rPh>
    <phoneticPr fontId="58"/>
  </si>
  <si>
    <t>段ボール箱、その他の紙製容器</t>
    <phoneticPr fontId="58"/>
  </si>
  <si>
    <t>段ボール箱、重包装紙袋、角底紙袋（※ショッピングバッグ）、紙筒、紙コップ</t>
    <rPh sb="0" eb="1">
      <t>ダン</t>
    </rPh>
    <rPh sb="4" eb="5">
      <t>バコ</t>
    </rPh>
    <rPh sb="6" eb="7">
      <t>ジュウ</t>
    </rPh>
    <rPh sb="7" eb="8">
      <t>ツツ</t>
    </rPh>
    <rPh sb="8" eb="9">
      <t>ソウ</t>
    </rPh>
    <rPh sb="9" eb="10">
      <t>カミ</t>
    </rPh>
    <rPh sb="10" eb="11">
      <t>フクロ</t>
    </rPh>
    <rPh sb="12" eb="13">
      <t>カド</t>
    </rPh>
    <rPh sb="13" eb="14">
      <t>ソコ</t>
    </rPh>
    <rPh sb="14" eb="16">
      <t>カミブクロ</t>
    </rPh>
    <rPh sb="29" eb="30">
      <t>カミ</t>
    </rPh>
    <rPh sb="30" eb="31">
      <t>ツツ</t>
    </rPh>
    <rPh sb="32" eb="33">
      <t>カミ</t>
    </rPh>
    <phoneticPr fontId="58"/>
  </si>
  <si>
    <t>紙製衛生材料・用品、その他のパルプ・紙・紙加工品</t>
    <phoneticPr fontId="58"/>
  </si>
  <si>
    <t>紙製衛生材料、紙おむつ、生理用品、ティッシュペーパー、トイレットペーパー、セロファン、紙ひも</t>
    <rPh sb="0" eb="1">
      <t>カミ</t>
    </rPh>
    <rPh sb="1" eb="2">
      <t>セイ</t>
    </rPh>
    <rPh sb="2" eb="4">
      <t>エイセイ</t>
    </rPh>
    <rPh sb="4" eb="6">
      <t>ザイリョウ</t>
    </rPh>
    <rPh sb="7" eb="8">
      <t>カミ</t>
    </rPh>
    <rPh sb="12" eb="14">
      <t>セイリ</t>
    </rPh>
    <rPh sb="14" eb="16">
      <t>ヨウヒン</t>
    </rPh>
    <rPh sb="43" eb="44">
      <t>カミ</t>
    </rPh>
    <phoneticPr fontId="58"/>
  </si>
  <si>
    <t>その他の
製造工業製品
（１／３）</t>
    <phoneticPr fontId="58"/>
  </si>
  <si>
    <t>印刷・製版・製本</t>
    <phoneticPr fontId="58"/>
  </si>
  <si>
    <t>窒素質・りん酸質肥料、複合肥料</t>
    <rPh sb="0" eb="2">
      <t>チッソ</t>
    </rPh>
    <rPh sb="2" eb="3">
      <t>シツ</t>
    </rPh>
    <rPh sb="6" eb="7">
      <t>サン</t>
    </rPh>
    <rPh sb="7" eb="8">
      <t>シツ</t>
    </rPh>
    <rPh sb="8" eb="10">
      <t>ヒリョウ</t>
    </rPh>
    <rPh sb="11" eb="13">
      <t>フクゴウ</t>
    </rPh>
    <rPh sb="13" eb="15">
      <t>ヒリョウ</t>
    </rPh>
    <phoneticPr fontId="58"/>
  </si>
  <si>
    <t>ソーダ灰、か性ソーダ、液体塩素、その他のソーダ工業製品</t>
    <phoneticPr fontId="58"/>
  </si>
  <si>
    <t>塩素ガス、塩酸、さらし液、塩素酸ナトリウム</t>
    <rPh sb="0" eb="2">
      <t>エンソ</t>
    </rPh>
    <rPh sb="5" eb="7">
      <t>エンサン</t>
    </rPh>
    <rPh sb="11" eb="12">
      <t>エキ</t>
    </rPh>
    <rPh sb="13" eb="16">
      <t>エンソサン</t>
    </rPh>
    <phoneticPr fontId="58"/>
  </si>
  <si>
    <t>酸化チタン、カーボンブラック、その他の無機顔料、圧縮ガス・液化ガス、原塩、塩、その他の無機化学工業製品</t>
    <phoneticPr fontId="58"/>
  </si>
  <si>
    <t>亜鉛華、黄鉛、酸素ガス、窒素、水素、炭酸ガス、塩、食卓塩、にがり、亜硫酸塩、硫化物、活性炭
※岩塩は「0629 その他の鉱物」</t>
    <rPh sb="0" eb="2">
      <t>アエン</t>
    </rPh>
    <rPh sb="2" eb="3">
      <t>ハナ</t>
    </rPh>
    <rPh sb="4" eb="6">
      <t>オウエン</t>
    </rPh>
    <rPh sb="7" eb="9">
      <t>サンソ</t>
    </rPh>
    <rPh sb="12" eb="14">
      <t>チッソ</t>
    </rPh>
    <rPh sb="15" eb="17">
      <t>スイソ</t>
    </rPh>
    <rPh sb="18" eb="20">
      <t>タンサン</t>
    </rPh>
    <rPh sb="23" eb="24">
      <t>シオ</t>
    </rPh>
    <rPh sb="25" eb="27">
      <t>ショクタク</t>
    </rPh>
    <rPh sb="27" eb="28">
      <t>シオ</t>
    </rPh>
    <rPh sb="33" eb="36">
      <t>アリュウサン</t>
    </rPh>
    <rPh sb="36" eb="37">
      <t>シオ</t>
    </rPh>
    <rPh sb="38" eb="41">
      <t>リュウカブツ</t>
    </rPh>
    <rPh sb="42" eb="45">
      <t>カッセイタン</t>
    </rPh>
    <rPh sb="47" eb="49">
      <t>ガンエン</t>
    </rPh>
    <rPh sb="58" eb="59">
      <t>タ</t>
    </rPh>
    <rPh sb="60" eb="62">
      <t>コウブツ</t>
    </rPh>
    <phoneticPr fontId="58"/>
  </si>
  <si>
    <t>石油化学系基礎製品</t>
  </si>
  <si>
    <t>エチレン、プロピレン、その他の石油化学基礎製品、純ベンゼン、純トルエン、キシレン、その他の石油化学系芳香族製品</t>
    <phoneticPr fontId="58"/>
  </si>
  <si>
    <t>エチレン、プロピレン、ブタン、ブチレン、ブタジエン、純ベンゼン、純トルエン、キシレン</t>
    <rPh sb="26" eb="27">
      <t>ジュン</t>
    </rPh>
    <rPh sb="32" eb="33">
      <t>ジュン</t>
    </rPh>
    <phoneticPr fontId="58"/>
  </si>
  <si>
    <t>有機化学工業製品
（石油化学系基礎製品・合成樹脂を除く。）</t>
    <phoneticPr fontId="58"/>
  </si>
  <si>
    <t>脂肪族中間物・
環式中間物・
合成染料・有機顔料</t>
    <phoneticPr fontId="58"/>
  </si>
  <si>
    <t>合成オクタノール・ブタノール、酢酸、二塩化エチレン、アクリロニトリル、エチレングリコール、酢酸ビニルモノマー、その他の脂肪族中間物、合成染料・有機顔料、スチレンモノマー、合成石炭酸、テレフタル酸・ジメチルテレフタレート、カプロラクタム、その他の環式中間物</t>
    <phoneticPr fontId="58"/>
  </si>
  <si>
    <t>イソプロピルアルコール、酸化エチレン、塩化ビニル、無水フタル酸、トルイレンジイソシアネート、ジフェニルメタンジイソシアネート、シクロヘキサン、アニリン、ニトロベンゼン、クロルベンゼン</t>
    <rPh sb="12" eb="14">
      <t>サンカ</t>
    </rPh>
    <rPh sb="19" eb="21">
      <t>エンカ</t>
    </rPh>
    <rPh sb="25" eb="27">
      <t>ムスイ</t>
    </rPh>
    <rPh sb="30" eb="31">
      <t>サン</t>
    </rPh>
    <phoneticPr fontId="58"/>
  </si>
  <si>
    <t>合成ゴム</t>
    <phoneticPr fontId="58"/>
  </si>
  <si>
    <t>合成ゴム</t>
    <rPh sb="0" eb="2">
      <t>ゴウセイ</t>
    </rPh>
    <phoneticPr fontId="58"/>
  </si>
  <si>
    <t>メタン誘導品、可塑剤、その他の有機化学工業製品</t>
    <phoneticPr fontId="58"/>
  </si>
  <si>
    <t>精製メタノール、ホルマリン、酸化メチル、フロンガス、可塑剤、純ベンゼン（非石油系）、ナフタリン、エチルアルコール</t>
    <rPh sb="0" eb="2">
      <t>セイセイ</t>
    </rPh>
    <rPh sb="14" eb="16">
      <t>サンカ</t>
    </rPh>
    <rPh sb="26" eb="28">
      <t>カソ</t>
    </rPh>
    <rPh sb="28" eb="29">
      <t>ザイ</t>
    </rPh>
    <rPh sb="30" eb="31">
      <t>ジュン</t>
    </rPh>
    <rPh sb="36" eb="37">
      <t>ヒ</t>
    </rPh>
    <rPh sb="37" eb="39">
      <t>セキユ</t>
    </rPh>
    <rPh sb="39" eb="40">
      <t>ケイ</t>
    </rPh>
    <phoneticPr fontId="58"/>
  </si>
  <si>
    <t>熱硬化性樹脂、ポリエチレン（低密度）、ポリエチレン（高密度）、ポリスチレン、ポリプロピレン、塩化ビニル樹脂、高機能性樹脂、その他の合成樹脂</t>
    <phoneticPr fontId="58"/>
  </si>
  <si>
    <t>フェノール樹脂、メラミン樹脂、ポリエチレン、ポリスチレン、ポリプロピレン、塩化ビニル樹脂、ポリアミド系樹脂、石油系樹脂、メタクリル樹脂</t>
    <rPh sb="5" eb="7">
      <t>ジュシ</t>
    </rPh>
    <rPh sb="12" eb="14">
      <t>ジュシ</t>
    </rPh>
    <rPh sb="37" eb="39">
      <t>エンカ</t>
    </rPh>
    <rPh sb="42" eb="44">
      <t>ジュシ</t>
    </rPh>
    <rPh sb="50" eb="51">
      <t>ケイ</t>
    </rPh>
    <rPh sb="51" eb="53">
      <t>ジュシ</t>
    </rPh>
    <rPh sb="54" eb="56">
      <t>セキユ</t>
    </rPh>
    <rPh sb="56" eb="57">
      <t>ケイ</t>
    </rPh>
    <rPh sb="57" eb="59">
      <t>ジュシ</t>
    </rPh>
    <rPh sb="65" eb="67">
      <t>ジュシ</t>
    </rPh>
    <phoneticPr fontId="58"/>
  </si>
  <si>
    <t>レーヨン・アセテート、合成繊維</t>
    <phoneticPr fontId="58"/>
  </si>
  <si>
    <t>ビスコース長繊維糸・短繊維、ナイロン長繊維糸・短繊維、ポリエステル長繊維・短繊維</t>
    <rPh sb="5" eb="8">
      <t>チョウセンイ</t>
    </rPh>
    <rPh sb="8" eb="9">
      <t>イト</t>
    </rPh>
    <rPh sb="10" eb="13">
      <t>タンセンイ</t>
    </rPh>
    <rPh sb="18" eb="19">
      <t>チョウ</t>
    </rPh>
    <rPh sb="19" eb="21">
      <t>センイ</t>
    </rPh>
    <rPh sb="21" eb="22">
      <t>イト</t>
    </rPh>
    <rPh sb="23" eb="26">
      <t>タンセンイ</t>
    </rPh>
    <rPh sb="33" eb="34">
      <t>チョウ</t>
    </rPh>
    <rPh sb="34" eb="36">
      <t>センイ</t>
    </rPh>
    <rPh sb="37" eb="40">
      <t>タンセンイ</t>
    </rPh>
    <phoneticPr fontId="58"/>
  </si>
  <si>
    <t>医薬品製品、医薬部外品（清涼剤、防虫剤、軟膏剤、ビタミン剤等）、動物用医薬品・医薬部外品</t>
    <rPh sb="0" eb="3">
      <t>イヤクヒン</t>
    </rPh>
    <rPh sb="3" eb="5">
      <t>セイヒン</t>
    </rPh>
    <rPh sb="6" eb="8">
      <t>イヤク</t>
    </rPh>
    <rPh sb="8" eb="11">
      <t>ブガイヒン</t>
    </rPh>
    <rPh sb="12" eb="15">
      <t>セイリョウザイ</t>
    </rPh>
    <rPh sb="16" eb="19">
      <t>ボウチュウザイ</t>
    </rPh>
    <rPh sb="20" eb="22">
      <t>ナンコウ</t>
    </rPh>
    <rPh sb="22" eb="23">
      <t>ザイ</t>
    </rPh>
    <rPh sb="28" eb="29">
      <t>ザイ</t>
    </rPh>
    <rPh sb="29" eb="30">
      <t>ナド</t>
    </rPh>
    <rPh sb="32" eb="35">
      <t>ドウブツヨウ</t>
    </rPh>
    <rPh sb="35" eb="38">
      <t>イヤクヒン</t>
    </rPh>
    <rPh sb="39" eb="41">
      <t>イヤク</t>
    </rPh>
    <rPh sb="41" eb="44">
      <t>ブガイヒン</t>
    </rPh>
    <phoneticPr fontId="58"/>
  </si>
  <si>
    <t>化学最終製品
（医薬品を除く。）</t>
    <phoneticPr fontId="58"/>
  </si>
  <si>
    <t>油脂加工製品、石けん・合成洗剤、界面活性剤（石けん・合成洗剤を除く。）</t>
    <phoneticPr fontId="58"/>
  </si>
  <si>
    <t>硬化油（工業用）、脂肪酸、グリセリン、界面活性剤、柔軟仕上げ剤</t>
    <rPh sb="0" eb="2">
      <t>コウカ</t>
    </rPh>
    <rPh sb="2" eb="3">
      <t>アブラ</t>
    </rPh>
    <rPh sb="4" eb="6">
      <t>コウギョウ</t>
    </rPh>
    <rPh sb="6" eb="7">
      <t>ヨウ</t>
    </rPh>
    <rPh sb="9" eb="12">
      <t>シボウサン</t>
    </rPh>
    <rPh sb="19" eb="21">
      <t>カイメン</t>
    </rPh>
    <rPh sb="21" eb="24">
      <t>カッセイザイ</t>
    </rPh>
    <rPh sb="25" eb="27">
      <t>ジュウナン</t>
    </rPh>
    <rPh sb="27" eb="29">
      <t>シア</t>
    </rPh>
    <rPh sb="30" eb="31">
      <t>ザイ</t>
    </rPh>
    <phoneticPr fontId="58"/>
  </si>
  <si>
    <t>化粧品・歯磨</t>
    <phoneticPr fontId="58"/>
  </si>
  <si>
    <t>香水、オーデコロン、シャンプー、乳液、化粧水、ファンデーション、口紅、日やけ止め、歯磨</t>
    <rPh sb="0" eb="2">
      <t>コウスイ</t>
    </rPh>
    <rPh sb="16" eb="18">
      <t>ニュウエキ</t>
    </rPh>
    <rPh sb="19" eb="22">
      <t>ケショウスイ</t>
    </rPh>
    <rPh sb="32" eb="34">
      <t>クチベニ</t>
    </rPh>
    <rPh sb="35" eb="36">
      <t>ヒ</t>
    </rPh>
    <rPh sb="38" eb="39">
      <t>ド</t>
    </rPh>
    <rPh sb="41" eb="43">
      <t>ハミガキ</t>
    </rPh>
    <phoneticPr fontId="58"/>
  </si>
  <si>
    <t>塗料、印刷インキ</t>
    <phoneticPr fontId="58"/>
  </si>
  <si>
    <t>油性塗料、ラッカー、シンナー類、一般インキ</t>
    <rPh sb="0" eb="2">
      <t>ユセイ</t>
    </rPh>
    <rPh sb="2" eb="4">
      <t>トリョウ</t>
    </rPh>
    <rPh sb="14" eb="15">
      <t>ルイ</t>
    </rPh>
    <rPh sb="16" eb="18">
      <t>イッパン</t>
    </rPh>
    <phoneticPr fontId="58"/>
  </si>
  <si>
    <t>殺虫剤、殺菌剤、除草剤、殺そ（鼠）剤、植物成長調整剤
※農薬を除く殺虫、殺菌・消毒剤は「2071 医薬品」</t>
    <rPh sb="0" eb="3">
      <t>サッチュウザイ</t>
    </rPh>
    <rPh sb="4" eb="7">
      <t>サッキンザイ</t>
    </rPh>
    <rPh sb="8" eb="11">
      <t>ジョソウザイ</t>
    </rPh>
    <rPh sb="12" eb="13">
      <t>サツ</t>
    </rPh>
    <rPh sb="15" eb="16">
      <t>ネズミ</t>
    </rPh>
    <rPh sb="17" eb="18">
      <t>ザイ</t>
    </rPh>
    <rPh sb="19" eb="21">
      <t>ショクブツ</t>
    </rPh>
    <rPh sb="21" eb="23">
      <t>セイチョウ</t>
    </rPh>
    <rPh sb="23" eb="26">
      <t>チョウセイザイ</t>
    </rPh>
    <rPh sb="28" eb="30">
      <t>ノウヤク</t>
    </rPh>
    <rPh sb="31" eb="32">
      <t>ノゾ</t>
    </rPh>
    <rPh sb="33" eb="35">
      <t>サッチュウ</t>
    </rPh>
    <rPh sb="36" eb="38">
      <t>サッキン</t>
    </rPh>
    <rPh sb="39" eb="41">
      <t>ショウドク</t>
    </rPh>
    <rPh sb="41" eb="42">
      <t>ザイ</t>
    </rPh>
    <rPh sb="49" eb="52">
      <t>イヤクヒン</t>
    </rPh>
    <phoneticPr fontId="58"/>
  </si>
  <si>
    <t>ゼラチン・接着剤、写真感光材料、触媒、他に分類されない化学最終製品</t>
    <phoneticPr fontId="58"/>
  </si>
  <si>
    <t>ゼラチン、接着剤、フィルム、感光紙、洗浄剤・磨用剤、ろうそく、香料、修正液</t>
    <rPh sb="5" eb="8">
      <t>セッチャクザイ</t>
    </rPh>
    <rPh sb="14" eb="16">
      <t>カンコウ</t>
    </rPh>
    <rPh sb="16" eb="17">
      <t>シ</t>
    </rPh>
    <rPh sb="18" eb="21">
      <t>センジョウザイ</t>
    </rPh>
    <rPh sb="22" eb="23">
      <t>ミガ</t>
    </rPh>
    <rPh sb="23" eb="24">
      <t>ヨウ</t>
    </rPh>
    <rPh sb="24" eb="25">
      <t>ザイ</t>
    </rPh>
    <rPh sb="31" eb="33">
      <t>コウリョウ</t>
    </rPh>
    <rPh sb="34" eb="37">
      <t>シュウセイエキ</t>
    </rPh>
    <phoneticPr fontId="58"/>
  </si>
  <si>
    <t>ガソリン、ジェット燃料油、灯油、軽油、Ａ重油、Ｂ重油・Ｃ重油、ナフサ、液化石油ガス、その他の石油製品</t>
    <phoneticPr fontId="58"/>
  </si>
  <si>
    <t>ガソリン、ジェット燃料油、灯油、軽油、Ａ重油、Ｂ重油・Ｃ重油、ナフサ、液化石油ガス、グリース、パラフィン、石油ガス</t>
    <rPh sb="53" eb="55">
      <t>セキユ</t>
    </rPh>
    <phoneticPr fontId="58"/>
  </si>
  <si>
    <t>コークス、その他の石炭製品、舗装材料</t>
    <phoneticPr fontId="58"/>
  </si>
  <si>
    <t>コークス、練炭、豆炭、コールタール、舗装材料</t>
    <rPh sb="5" eb="7">
      <t>レンタン</t>
    </rPh>
    <rPh sb="8" eb="9">
      <t>マメ</t>
    </rPh>
    <rPh sb="9" eb="10">
      <t>スミ</t>
    </rPh>
    <rPh sb="18" eb="20">
      <t>ホソウ</t>
    </rPh>
    <rPh sb="20" eb="22">
      <t>ザイリョウ</t>
    </rPh>
    <phoneticPr fontId="58"/>
  </si>
  <si>
    <t>プラスチック・ゴム製品</t>
  </si>
  <si>
    <t>プラスチックフィルム・シート、プラスチック板・管・棒、プラスチック発泡製品、工業用プラスチック製品、強化プラスチック製品、プラスチック製容器、プラスチック製日用雑貨・食卓用品、その他のプラスチック製品</t>
    <phoneticPr fontId="58"/>
  </si>
  <si>
    <t>プラスチック製（フィルム、発泡スチロール、シート、床材、板・棒・管、継手、バンパー、ダッシュボード、飲料用ボトル、洗剤・シャンプー用容器、ゴミ箱、まな板、ボウル、食器、日用雑貨）</t>
    <rPh sb="6" eb="7">
      <t>セイ</t>
    </rPh>
    <rPh sb="13" eb="15">
      <t>ハッポウ</t>
    </rPh>
    <rPh sb="25" eb="27">
      <t>ユカザイ</t>
    </rPh>
    <rPh sb="28" eb="29">
      <t>イタ</t>
    </rPh>
    <rPh sb="30" eb="31">
      <t>ボウ</t>
    </rPh>
    <rPh sb="32" eb="33">
      <t>クダ</t>
    </rPh>
    <rPh sb="34" eb="35">
      <t>ツ</t>
    </rPh>
    <rPh sb="35" eb="36">
      <t>テ</t>
    </rPh>
    <rPh sb="50" eb="53">
      <t>インリョウヨウ</t>
    </rPh>
    <rPh sb="57" eb="59">
      <t>センザイ</t>
    </rPh>
    <rPh sb="65" eb="66">
      <t>ヨウ</t>
    </rPh>
    <rPh sb="66" eb="68">
      <t>ヨウキ</t>
    </rPh>
    <rPh sb="71" eb="72">
      <t>バコ</t>
    </rPh>
    <rPh sb="75" eb="76">
      <t>イタ</t>
    </rPh>
    <rPh sb="81" eb="83">
      <t>ショッキ</t>
    </rPh>
    <rPh sb="84" eb="86">
      <t>ニチヨウ</t>
    </rPh>
    <rPh sb="86" eb="88">
      <t>ザッカ</t>
    </rPh>
    <phoneticPr fontId="58"/>
  </si>
  <si>
    <t>自動車・航空機・自転車・運搬車用タイヤ・チューブ</t>
    <rPh sb="0" eb="3">
      <t>ジドウシャ</t>
    </rPh>
    <rPh sb="4" eb="7">
      <t>コウクウキ</t>
    </rPh>
    <rPh sb="8" eb="11">
      <t>ジテンシャ</t>
    </rPh>
    <rPh sb="12" eb="15">
      <t>ウンパンシャ</t>
    </rPh>
    <rPh sb="15" eb="16">
      <t>ヨウ</t>
    </rPh>
    <phoneticPr fontId="58"/>
  </si>
  <si>
    <t>ゴム製・プラスチック製履物、他に分類されないゴム製品</t>
    <phoneticPr fontId="58"/>
  </si>
  <si>
    <t>ゴム及びプラスチック製履物・同付属品・同用品(地下足袋、ゴム底布靴、草履、スリッパ、サンダル）、コンベヤベルト、ゴムホース、ゴム製パッキン、ゴム引布、氷のう、ゴム手袋、消しゴム、ゴムバンド</t>
    <rPh sb="2" eb="3">
      <t>オヨ</t>
    </rPh>
    <rPh sb="10" eb="11">
      <t>セイ</t>
    </rPh>
    <rPh sb="11" eb="13">
      <t>ハキモノ</t>
    </rPh>
    <rPh sb="14" eb="15">
      <t>ドウ</t>
    </rPh>
    <rPh sb="15" eb="17">
      <t>フゾク</t>
    </rPh>
    <rPh sb="17" eb="18">
      <t>ヒン</t>
    </rPh>
    <rPh sb="19" eb="20">
      <t>ドウ</t>
    </rPh>
    <rPh sb="20" eb="22">
      <t>ヨウヒン</t>
    </rPh>
    <rPh sb="23" eb="25">
      <t>ジカ</t>
    </rPh>
    <rPh sb="25" eb="27">
      <t>タビ</t>
    </rPh>
    <rPh sb="30" eb="31">
      <t>ゾコ</t>
    </rPh>
    <rPh sb="31" eb="32">
      <t>ヌノ</t>
    </rPh>
    <rPh sb="32" eb="33">
      <t>グツ</t>
    </rPh>
    <rPh sb="34" eb="36">
      <t>ゾウリ</t>
    </rPh>
    <rPh sb="64" eb="65">
      <t>セイ</t>
    </rPh>
    <rPh sb="72" eb="73">
      <t>ヒ</t>
    </rPh>
    <rPh sb="73" eb="74">
      <t>ヌノ</t>
    </rPh>
    <rPh sb="75" eb="76">
      <t>ヒョウ</t>
    </rPh>
    <rPh sb="81" eb="83">
      <t>テブクロ</t>
    </rPh>
    <rPh sb="84" eb="85">
      <t>ケ</t>
    </rPh>
    <phoneticPr fontId="58"/>
  </si>
  <si>
    <t>その他の
製造工業製品
（２／３）</t>
    <phoneticPr fontId="58"/>
  </si>
  <si>
    <t>なめし革・革製品・毛皮</t>
  </si>
  <si>
    <t>革製履物</t>
    <phoneticPr fontId="58"/>
  </si>
  <si>
    <t>革製履物</t>
    <rPh sb="0" eb="2">
      <t>カワセイ</t>
    </rPh>
    <rPh sb="2" eb="4">
      <t>ハキモノ</t>
    </rPh>
    <phoneticPr fontId="58"/>
  </si>
  <si>
    <t>なめし革・
革製品・毛皮
（革製履物を除く。）</t>
    <phoneticPr fontId="58"/>
  </si>
  <si>
    <t>製革・毛皮、かばん・袋物・その他の革製品</t>
    <phoneticPr fontId="58"/>
  </si>
  <si>
    <t>なめし革、毛皮、工業用革ベルト、革製パッキン、革製手袋、かばん、袋物、馬具、むち</t>
    <rPh sb="3" eb="4">
      <t>カワ</t>
    </rPh>
    <rPh sb="5" eb="7">
      <t>ケガワ</t>
    </rPh>
    <rPh sb="8" eb="11">
      <t>コウギョウヨウ</t>
    </rPh>
    <rPh sb="11" eb="12">
      <t>カワ</t>
    </rPh>
    <rPh sb="16" eb="18">
      <t>カワセイ</t>
    </rPh>
    <rPh sb="23" eb="25">
      <t>カワセイ</t>
    </rPh>
    <rPh sb="25" eb="27">
      <t>テブクロ</t>
    </rPh>
    <rPh sb="32" eb="34">
      <t>フクロモノ</t>
    </rPh>
    <rPh sb="35" eb="36">
      <t>ウマ</t>
    </rPh>
    <rPh sb="36" eb="37">
      <t>グ</t>
    </rPh>
    <phoneticPr fontId="58"/>
  </si>
  <si>
    <t>板ガラス、安全ガラス・複層ガラス、ガラス繊維・同製品、ガラス製加工素材、他に分類されないガラス製品</t>
    <phoneticPr fontId="58"/>
  </si>
  <si>
    <t>普通板ガラス、合わせガラス、強化ガラス、すりガラス、フェルト、ボード、ロービング、チョップドストランド、光ファイバ、光学ガラス素地、電球類用・電子管用ガラスバルブ、ガラス容器、フラスコ、ビーカー、試験管、ガラスタイル</t>
    <rPh sb="0" eb="2">
      <t>フツウ</t>
    </rPh>
    <rPh sb="2" eb="3">
      <t>イタ</t>
    </rPh>
    <rPh sb="7" eb="8">
      <t>ア</t>
    </rPh>
    <rPh sb="14" eb="16">
      <t>キョウカ</t>
    </rPh>
    <rPh sb="52" eb="53">
      <t>ヒカリ</t>
    </rPh>
    <rPh sb="58" eb="60">
      <t>コウガク</t>
    </rPh>
    <rPh sb="63" eb="65">
      <t>ソジ</t>
    </rPh>
    <rPh sb="66" eb="68">
      <t>デンキュウ</t>
    </rPh>
    <rPh sb="68" eb="69">
      <t>ルイ</t>
    </rPh>
    <rPh sb="69" eb="70">
      <t>ヨウ</t>
    </rPh>
    <rPh sb="71" eb="73">
      <t>デンシ</t>
    </rPh>
    <rPh sb="73" eb="75">
      <t>カンヨウ</t>
    </rPh>
    <rPh sb="85" eb="87">
      <t>ヨウキ</t>
    </rPh>
    <rPh sb="98" eb="101">
      <t>シケンカン</t>
    </rPh>
    <phoneticPr fontId="58"/>
  </si>
  <si>
    <t>セメント、生コンクリート、セメント製品</t>
    <phoneticPr fontId="58"/>
  </si>
  <si>
    <t>ポルトランドセメント、フライアッシュセメント、生コンクリート、コンクリート系パネル、セメント瓦</t>
    <rPh sb="23" eb="24">
      <t>ナマ</t>
    </rPh>
    <rPh sb="37" eb="38">
      <t>ケイ</t>
    </rPh>
    <rPh sb="46" eb="47">
      <t>カワラ</t>
    </rPh>
    <phoneticPr fontId="58"/>
  </si>
  <si>
    <t>建設用陶磁器、工業用陶磁器、日用陶磁器</t>
    <phoneticPr fontId="58"/>
  </si>
  <si>
    <t>衛生陶器（浴槽、洗面手洗器、便器、水槽）、タイル、電気用陶磁器、陶磁器製食器、陶磁器製台所・調理用品</t>
    <rPh sb="0" eb="2">
      <t>エイセイ</t>
    </rPh>
    <rPh sb="2" eb="4">
      <t>トウキ</t>
    </rPh>
    <rPh sb="5" eb="7">
      <t>ヨクソウ</t>
    </rPh>
    <rPh sb="8" eb="10">
      <t>センメン</t>
    </rPh>
    <rPh sb="10" eb="12">
      <t>テアラ</t>
    </rPh>
    <rPh sb="12" eb="13">
      <t>キ</t>
    </rPh>
    <rPh sb="14" eb="16">
      <t>ベンキ</t>
    </rPh>
    <rPh sb="17" eb="19">
      <t>スイソウ</t>
    </rPh>
    <rPh sb="25" eb="28">
      <t>デンキヨウ</t>
    </rPh>
    <rPh sb="28" eb="31">
      <t>トウジキ</t>
    </rPh>
    <rPh sb="32" eb="35">
      <t>トウジキ</t>
    </rPh>
    <rPh sb="35" eb="36">
      <t>セイ</t>
    </rPh>
    <rPh sb="36" eb="38">
      <t>ショッキ</t>
    </rPh>
    <rPh sb="39" eb="42">
      <t>トウジキ</t>
    </rPh>
    <rPh sb="42" eb="43">
      <t>セイ</t>
    </rPh>
    <rPh sb="43" eb="45">
      <t>ダイドコロ</t>
    </rPh>
    <rPh sb="46" eb="48">
      <t>チョウリ</t>
    </rPh>
    <rPh sb="48" eb="50">
      <t>ヨウヒン</t>
    </rPh>
    <phoneticPr fontId="58"/>
  </si>
  <si>
    <t>耐火物、その他の建設用土石製品</t>
    <phoneticPr fontId="58"/>
  </si>
  <si>
    <t>耐火れんが、耐火モルタル、石こうボード・同製品、石こうプラスタ、粘土かわら、普通レンガ</t>
    <rPh sb="0" eb="2">
      <t>タイカ</t>
    </rPh>
    <rPh sb="6" eb="8">
      <t>タイカ</t>
    </rPh>
    <rPh sb="13" eb="14">
      <t>セッ</t>
    </rPh>
    <rPh sb="20" eb="21">
      <t>ドウ</t>
    </rPh>
    <rPh sb="21" eb="23">
      <t>セイヒン</t>
    </rPh>
    <rPh sb="24" eb="25">
      <t>セッ</t>
    </rPh>
    <rPh sb="32" eb="34">
      <t>ネンド</t>
    </rPh>
    <rPh sb="38" eb="40">
      <t>フツウ</t>
    </rPh>
    <phoneticPr fontId="58"/>
  </si>
  <si>
    <t>炭素・黒鉛製品、研磨材、その他の窯業・土石製品</t>
    <phoneticPr fontId="58"/>
  </si>
  <si>
    <t>電極、炭素繊維、炭素棒、天然研磨剤、人工研磨剤、ほうろう鉄器、石灰、再生骨材、人工骨材、けいそう土、人造宝石</t>
    <rPh sb="0" eb="2">
      <t>デンキョク</t>
    </rPh>
    <rPh sb="3" eb="5">
      <t>タンソ</t>
    </rPh>
    <rPh sb="5" eb="7">
      <t>センイ</t>
    </rPh>
    <rPh sb="8" eb="11">
      <t>タンソボウ</t>
    </rPh>
    <rPh sb="12" eb="14">
      <t>テンネン</t>
    </rPh>
    <rPh sb="14" eb="17">
      <t>ケンマザイ</t>
    </rPh>
    <rPh sb="18" eb="20">
      <t>ジンコウ</t>
    </rPh>
    <rPh sb="20" eb="23">
      <t>ケンマザイ</t>
    </rPh>
    <rPh sb="28" eb="30">
      <t>テッキ</t>
    </rPh>
    <rPh sb="31" eb="33">
      <t>セッカイ</t>
    </rPh>
    <rPh sb="34" eb="36">
      <t>サイセイ</t>
    </rPh>
    <rPh sb="36" eb="37">
      <t>ホネ</t>
    </rPh>
    <rPh sb="37" eb="38">
      <t>ザイ</t>
    </rPh>
    <rPh sb="39" eb="41">
      <t>ジンコウ</t>
    </rPh>
    <rPh sb="41" eb="42">
      <t>ホネ</t>
    </rPh>
    <rPh sb="42" eb="43">
      <t>ザイ</t>
    </rPh>
    <rPh sb="48" eb="49">
      <t>ド</t>
    </rPh>
    <rPh sb="50" eb="52">
      <t>ジンゾウ</t>
    </rPh>
    <rPh sb="52" eb="54">
      <t>ホウセキ</t>
    </rPh>
    <phoneticPr fontId="58"/>
  </si>
  <si>
    <t>銑鉄、フェロアロイ、粗鋼（転炉）、粗鋼（電気炉）</t>
    <phoneticPr fontId="58"/>
  </si>
  <si>
    <t>高炉銑、電気炉銑、フェロニッケル、フェロクロム、フェロマンガン、普通鋼粗鋼、特殊鋼粗鋼</t>
    <rPh sb="0" eb="2">
      <t>コウロ</t>
    </rPh>
    <rPh sb="2" eb="3">
      <t>セン</t>
    </rPh>
    <rPh sb="4" eb="7">
      <t>デンキロ</t>
    </rPh>
    <rPh sb="7" eb="8">
      <t>ズク</t>
    </rPh>
    <rPh sb="32" eb="34">
      <t>フツウ</t>
    </rPh>
    <rPh sb="34" eb="35">
      <t>コウ</t>
    </rPh>
    <rPh sb="35" eb="37">
      <t>ソコウ</t>
    </rPh>
    <rPh sb="38" eb="40">
      <t>トクシュ</t>
    </rPh>
    <rPh sb="40" eb="41">
      <t>コウ</t>
    </rPh>
    <rPh sb="41" eb="43">
      <t>ソコウ</t>
    </rPh>
    <phoneticPr fontId="58"/>
  </si>
  <si>
    <t>鉄屑</t>
  </si>
  <si>
    <t>鉄屑</t>
    <rPh sb="0" eb="2">
      <t>テツクズ</t>
    </rPh>
    <phoneticPr fontId="58"/>
  </si>
  <si>
    <t>普通鋼形鋼、普通鋼鋼板、普通鋼鋼帯、普通鋼小棒、その他の普通鋼熱間圧延鋼材、特殊鋼熱間圧延鋼材</t>
    <phoneticPr fontId="58"/>
  </si>
  <si>
    <t>鋼矢板、厚板、中板、薄板、冷延用鋼帯、小形鉄筋用丸棒・異形棒、軌条、工具鋼、構造用鋼、ばね鋼</t>
    <rPh sb="0" eb="1">
      <t>コウ</t>
    </rPh>
    <rPh sb="1" eb="2">
      <t>ヤ</t>
    </rPh>
    <rPh sb="2" eb="3">
      <t>イタ</t>
    </rPh>
    <rPh sb="4" eb="5">
      <t>アツ</t>
    </rPh>
    <rPh sb="5" eb="6">
      <t>イタ</t>
    </rPh>
    <rPh sb="7" eb="8">
      <t>チュウ</t>
    </rPh>
    <rPh sb="8" eb="9">
      <t>イタ</t>
    </rPh>
    <rPh sb="10" eb="11">
      <t>ウス</t>
    </rPh>
    <rPh sb="11" eb="12">
      <t>イタ</t>
    </rPh>
    <rPh sb="13" eb="15">
      <t>レイエン</t>
    </rPh>
    <rPh sb="15" eb="16">
      <t>ヨウ</t>
    </rPh>
    <rPh sb="16" eb="17">
      <t>ハガネ</t>
    </rPh>
    <rPh sb="17" eb="18">
      <t>オビ</t>
    </rPh>
    <rPh sb="19" eb="21">
      <t>コガタ</t>
    </rPh>
    <rPh sb="21" eb="23">
      <t>テッキン</t>
    </rPh>
    <rPh sb="23" eb="24">
      <t>ヨウ</t>
    </rPh>
    <rPh sb="24" eb="25">
      <t>マル</t>
    </rPh>
    <rPh sb="25" eb="26">
      <t>ボウ</t>
    </rPh>
    <rPh sb="27" eb="29">
      <t>イギョウ</t>
    </rPh>
    <rPh sb="29" eb="30">
      <t>ボウ</t>
    </rPh>
    <rPh sb="31" eb="33">
      <t>キジョウ</t>
    </rPh>
    <rPh sb="34" eb="36">
      <t>コウグ</t>
    </rPh>
    <rPh sb="36" eb="37">
      <t>コウ</t>
    </rPh>
    <rPh sb="38" eb="41">
      <t>コウゾウヨウ</t>
    </rPh>
    <rPh sb="41" eb="42">
      <t>コウ</t>
    </rPh>
    <rPh sb="45" eb="46">
      <t>コウ</t>
    </rPh>
    <phoneticPr fontId="58"/>
  </si>
  <si>
    <t>普通鋼鋼管、特殊鋼鋼管</t>
    <phoneticPr fontId="58"/>
  </si>
  <si>
    <t>鋼熱間鋼管、鋼冷間鋼管</t>
    <rPh sb="0" eb="1">
      <t>ハガネ</t>
    </rPh>
    <rPh sb="1" eb="2">
      <t>ネツ</t>
    </rPh>
    <rPh sb="2" eb="3">
      <t>カン</t>
    </rPh>
    <rPh sb="3" eb="4">
      <t>ハガネ</t>
    </rPh>
    <rPh sb="4" eb="5">
      <t>カン</t>
    </rPh>
    <rPh sb="6" eb="7">
      <t>ハガネ</t>
    </rPh>
    <rPh sb="7" eb="8">
      <t>レイ</t>
    </rPh>
    <rPh sb="8" eb="9">
      <t>カン</t>
    </rPh>
    <rPh sb="9" eb="10">
      <t>ハガネ</t>
    </rPh>
    <rPh sb="10" eb="11">
      <t>クダ</t>
    </rPh>
    <phoneticPr fontId="58"/>
  </si>
  <si>
    <t>普通鋼冷間仕上鋼材、特殊鋼冷間仕上鋼材、めっき鋼材</t>
    <phoneticPr fontId="58"/>
  </si>
  <si>
    <t>磨帯鋼、冷延広幅帯鋼、冷延鋼板、針金、ブリキ</t>
    <rPh sb="0" eb="1">
      <t>マ</t>
    </rPh>
    <rPh sb="1" eb="2">
      <t>オビ</t>
    </rPh>
    <rPh sb="2" eb="3">
      <t>ハガネ</t>
    </rPh>
    <rPh sb="4" eb="6">
      <t>レイエン</t>
    </rPh>
    <rPh sb="6" eb="8">
      <t>ヒロハバ</t>
    </rPh>
    <rPh sb="8" eb="9">
      <t>オビ</t>
    </rPh>
    <rPh sb="9" eb="10">
      <t>コウ</t>
    </rPh>
    <rPh sb="11" eb="13">
      <t>レイエン</t>
    </rPh>
    <rPh sb="13" eb="15">
      <t>コウバン</t>
    </rPh>
    <rPh sb="16" eb="18">
      <t>ハリガネ</t>
    </rPh>
    <phoneticPr fontId="58"/>
  </si>
  <si>
    <t>鋳鍛造品（鉄）</t>
  </si>
  <si>
    <t>鍛鋼、鋳鋼、鋳鉄管、鋳鉄品、鍛工品（鉄）</t>
    <phoneticPr fontId="58"/>
  </si>
  <si>
    <t>普通鋼・特殊鋼鍛鋼品、直管、異形管、銑鉄鋳物、鍛工品</t>
    <rPh sb="0" eb="2">
      <t>フツウ</t>
    </rPh>
    <rPh sb="2" eb="3">
      <t>ハガネ</t>
    </rPh>
    <rPh sb="4" eb="6">
      <t>トクシュ</t>
    </rPh>
    <rPh sb="6" eb="7">
      <t>ハガネ</t>
    </rPh>
    <rPh sb="7" eb="9">
      <t>タンコウ</t>
    </rPh>
    <rPh sb="9" eb="10">
      <t>ヒン</t>
    </rPh>
    <rPh sb="11" eb="13">
      <t>チョッカン</t>
    </rPh>
    <rPh sb="14" eb="17">
      <t>イケイカン</t>
    </rPh>
    <rPh sb="18" eb="20">
      <t>センテツ</t>
    </rPh>
    <rPh sb="20" eb="22">
      <t>イモノ</t>
    </rPh>
    <rPh sb="23" eb="25">
      <t>タンコウ</t>
    </rPh>
    <rPh sb="25" eb="26">
      <t>ヒン</t>
    </rPh>
    <phoneticPr fontId="58"/>
  </si>
  <si>
    <t>鉄鋼シャースリット業、その他の鉄鋼製品</t>
    <phoneticPr fontId="58"/>
  </si>
  <si>
    <t>鉄鋼シャースリット業、鉄粉、純鉄圧延、ペレット</t>
    <rPh sb="0" eb="2">
      <t>テッコウ</t>
    </rPh>
    <rPh sb="9" eb="10">
      <t>ギョウ</t>
    </rPh>
    <rPh sb="11" eb="13">
      <t>テップン</t>
    </rPh>
    <rPh sb="14" eb="15">
      <t>ジュン</t>
    </rPh>
    <rPh sb="15" eb="16">
      <t>テツ</t>
    </rPh>
    <rPh sb="16" eb="17">
      <t>アツ</t>
    </rPh>
    <rPh sb="17" eb="18">
      <t>エン</t>
    </rPh>
    <phoneticPr fontId="58"/>
  </si>
  <si>
    <t>銅、鉛・亜鉛（再生を含む。）、アルミニウム（再生を含む。）、その他の非鉄金属地金</t>
    <phoneticPr fontId="58"/>
  </si>
  <si>
    <t>銅、鉛、はんだ、亜鉛、アルミニウム地金、アルミナ、チタン、タングステン、すず、アンチモン</t>
    <rPh sb="0" eb="1">
      <t>ドウ</t>
    </rPh>
    <rPh sb="2" eb="3">
      <t>ナマリ</t>
    </rPh>
    <rPh sb="8" eb="10">
      <t>アエン</t>
    </rPh>
    <rPh sb="17" eb="18">
      <t>チ</t>
    </rPh>
    <rPh sb="18" eb="19">
      <t>キン</t>
    </rPh>
    <phoneticPr fontId="58"/>
  </si>
  <si>
    <t>非鉄金属屑</t>
    <rPh sb="0" eb="2">
      <t>ヒテツ</t>
    </rPh>
    <rPh sb="2" eb="4">
      <t>キンゾク</t>
    </rPh>
    <rPh sb="4" eb="5">
      <t>クズ</t>
    </rPh>
    <phoneticPr fontId="58"/>
  </si>
  <si>
    <t>電線・ケーブル、光ファイバケーブル</t>
    <phoneticPr fontId="58"/>
  </si>
  <si>
    <t>通信用電線・ケーブル、電力用電線・ケーブル、光ファイバケーブル</t>
    <rPh sb="0" eb="3">
      <t>ツウシンヨウ</t>
    </rPh>
    <rPh sb="3" eb="5">
      <t>デンセン</t>
    </rPh>
    <rPh sb="11" eb="13">
      <t>デンリョク</t>
    </rPh>
    <rPh sb="13" eb="14">
      <t>ヨウ</t>
    </rPh>
    <rPh sb="14" eb="16">
      <t>デンセン</t>
    </rPh>
    <rPh sb="22" eb="23">
      <t>ヒカリ</t>
    </rPh>
    <phoneticPr fontId="58"/>
  </si>
  <si>
    <t>伸銅品、アルミ圧延製品、非鉄金属素形材、核燃料、その他の非鉄金属製品</t>
    <phoneticPr fontId="58"/>
  </si>
  <si>
    <t>銅・黄銅・青銅等の伸銅品、アルミニウム圧延製品、鋳物、ダイカスト、鍛造品、核燃料、鉛管、鉛版</t>
    <rPh sb="0" eb="1">
      <t>ドウ</t>
    </rPh>
    <rPh sb="2" eb="4">
      <t>オウドウ</t>
    </rPh>
    <rPh sb="5" eb="7">
      <t>セイドウ</t>
    </rPh>
    <rPh sb="7" eb="8">
      <t>トウ</t>
    </rPh>
    <rPh sb="9" eb="11">
      <t>シンドウ</t>
    </rPh>
    <rPh sb="11" eb="12">
      <t>ヒン</t>
    </rPh>
    <rPh sb="19" eb="21">
      <t>アツエン</t>
    </rPh>
    <rPh sb="21" eb="23">
      <t>セイヒン</t>
    </rPh>
    <rPh sb="24" eb="26">
      <t>イモノ</t>
    </rPh>
    <rPh sb="33" eb="35">
      <t>タンゾウ</t>
    </rPh>
    <rPh sb="35" eb="36">
      <t>ヒン</t>
    </rPh>
    <rPh sb="37" eb="40">
      <t>カクネンリョウ</t>
    </rPh>
    <rPh sb="41" eb="42">
      <t>ナマリ</t>
    </rPh>
    <rPh sb="42" eb="43">
      <t>カン</t>
    </rPh>
    <rPh sb="44" eb="45">
      <t>ナマリ</t>
    </rPh>
    <rPh sb="45" eb="46">
      <t>バン</t>
    </rPh>
    <phoneticPr fontId="58"/>
  </si>
  <si>
    <t>建設用・建築用金属製品</t>
  </si>
  <si>
    <t>建設用金属製品</t>
    <phoneticPr fontId="58"/>
  </si>
  <si>
    <t>鉄骨、軽量鉄骨、橋りょう、鉄塔、水門、はしご</t>
    <rPh sb="0" eb="2">
      <t>テッコツ</t>
    </rPh>
    <rPh sb="3" eb="5">
      <t>ケイリョウ</t>
    </rPh>
    <rPh sb="5" eb="7">
      <t>テッコツ</t>
    </rPh>
    <rPh sb="8" eb="9">
      <t>ハシ</t>
    </rPh>
    <rPh sb="13" eb="15">
      <t>テットウ</t>
    </rPh>
    <rPh sb="16" eb="18">
      <t>スイモン</t>
    </rPh>
    <phoneticPr fontId="58"/>
  </si>
  <si>
    <t>建築用金属製品</t>
    <phoneticPr fontId="58"/>
  </si>
  <si>
    <t>アルミニウム製サッシ・ドア、鉄骨系プレハブ住宅、ユニットハウス、メタルラス、シャッタ</t>
    <rPh sb="6" eb="7">
      <t>セイ</t>
    </rPh>
    <rPh sb="14" eb="16">
      <t>テッコツ</t>
    </rPh>
    <rPh sb="16" eb="17">
      <t>ケイ</t>
    </rPh>
    <rPh sb="21" eb="23">
      <t>ジュウタク</t>
    </rPh>
    <phoneticPr fontId="58"/>
  </si>
  <si>
    <t>ガス・石油機器・暖房・調理装置</t>
  </si>
  <si>
    <t>ガス・石油機器・暖房・調理装置</t>
    <phoneticPr fontId="58"/>
  </si>
  <si>
    <t>ガスこんろ・ふろ釜・湯沸器等のガス機器、石油ストーブ等の石油機器、温風暖房機、太陽熱利用機器</t>
    <rPh sb="8" eb="9">
      <t>カマ</t>
    </rPh>
    <rPh sb="10" eb="11">
      <t>ユ</t>
    </rPh>
    <rPh sb="11" eb="12">
      <t>フツ</t>
    </rPh>
    <rPh sb="12" eb="13">
      <t>キ</t>
    </rPh>
    <rPh sb="13" eb="14">
      <t>トウ</t>
    </rPh>
    <rPh sb="17" eb="19">
      <t>キキ</t>
    </rPh>
    <rPh sb="20" eb="22">
      <t>セキユ</t>
    </rPh>
    <rPh sb="26" eb="27">
      <t>トウ</t>
    </rPh>
    <rPh sb="28" eb="30">
      <t>セキユ</t>
    </rPh>
    <rPh sb="30" eb="32">
      <t>キキ</t>
    </rPh>
    <rPh sb="33" eb="34">
      <t>オン</t>
    </rPh>
    <rPh sb="34" eb="35">
      <t>カゼ</t>
    </rPh>
    <rPh sb="35" eb="38">
      <t>ダンボウキ</t>
    </rPh>
    <rPh sb="39" eb="42">
      <t>タイヨウネツ</t>
    </rPh>
    <rPh sb="42" eb="44">
      <t>リヨウ</t>
    </rPh>
    <rPh sb="44" eb="46">
      <t>キキ</t>
    </rPh>
    <phoneticPr fontId="58"/>
  </si>
  <si>
    <t>その他の金属製品</t>
    <phoneticPr fontId="58"/>
  </si>
  <si>
    <t>ボルト・ナット・リベット・スプリング、金属製容器・製缶板金製品、配管工事附属品、粉末や金製品、刃物・道具類、金属プレス製品、金属線製品、他に分類されない金属製品</t>
    <phoneticPr fontId="58"/>
  </si>
  <si>
    <t>ボルト・ナット・リベット・スプリング、ドラム缶、コンテナ、ノズル、排水管、超硬チップ、機械刃物、ほう丁、はさみ、つるはし、ショベル、やすり、金属プレス製品、くぎ、ワイヤロープ、洋食機、錠、かぎ、金庫</t>
    <rPh sb="22" eb="23">
      <t>カン</t>
    </rPh>
    <rPh sb="33" eb="36">
      <t>ハイスイカン</t>
    </rPh>
    <rPh sb="37" eb="38">
      <t>チョウ</t>
    </rPh>
    <rPh sb="38" eb="39">
      <t>カタ</t>
    </rPh>
    <rPh sb="43" eb="45">
      <t>キカイ</t>
    </rPh>
    <rPh sb="45" eb="47">
      <t>ハモノ</t>
    </rPh>
    <rPh sb="50" eb="51">
      <t>チョウ</t>
    </rPh>
    <rPh sb="70" eb="72">
      <t>キンゾク</t>
    </rPh>
    <rPh sb="75" eb="77">
      <t>セイヒン</t>
    </rPh>
    <rPh sb="88" eb="90">
      <t>ヨウショク</t>
    </rPh>
    <rPh sb="90" eb="91">
      <t>キ</t>
    </rPh>
    <rPh sb="92" eb="93">
      <t>ジョウ</t>
    </rPh>
    <rPh sb="97" eb="99">
      <t>キンコ</t>
    </rPh>
    <phoneticPr fontId="58"/>
  </si>
  <si>
    <t>ボイラ、タービン、原動機</t>
    <phoneticPr fontId="58"/>
  </si>
  <si>
    <t>煙管ボイラ、水管ボイラ、蒸気タービン、水力タービン、ガスタービン、はん用ガソリン機関、はん用石油機関</t>
    <rPh sb="0" eb="2">
      <t>エンカン</t>
    </rPh>
    <rPh sb="6" eb="8">
      <t>スイカン</t>
    </rPh>
    <rPh sb="12" eb="14">
      <t>ジョウキ</t>
    </rPh>
    <rPh sb="19" eb="21">
      <t>スイリョク</t>
    </rPh>
    <rPh sb="35" eb="36">
      <t>ヨウ</t>
    </rPh>
    <rPh sb="40" eb="42">
      <t>キカン</t>
    </rPh>
    <rPh sb="45" eb="46">
      <t>ヨウ</t>
    </rPh>
    <rPh sb="46" eb="48">
      <t>セキユ</t>
    </rPh>
    <rPh sb="48" eb="50">
      <t>キカン</t>
    </rPh>
    <phoneticPr fontId="58"/>
  </si>
  <si>
    <t>ポンプ・圧縮機</t>
    <phoneticPr fontId="58"/>
  </si>
  <si>
    <t>ポンプ・同装置、空気圧縮機・ガス圧縮機・送風機
※真空ポンプは「3019 その他の生産用機械」
　自動車用燃料ポンプは「3531 自動車部品・同附属品」
　航空機の原動機用ポンプは「3592 航空機・同修理」
　計量ポンプは「3113 計測機器」</t>
    <rPh sb="4" eb="7">
      <t>ドウソウチ</t>
    </rPh>
    <rPh sb="8" eb="10">
      <t>クウキ</t>
    </rPh>
    <rPh sb="10" eb="13">
      <t>アッシュクキ</t>
    </rPh>
    <rPh sb="16" eb="19">
      <t>アッシュクキ</t>
    </rPh>
    <rPh sb="20" eb="23">
      <t>ソウフウキ</t>
    </rPh>
    <rPh sb="25" eb="27">
      <t>シンクウ</t>
    </rPh>
    <rPh sb="39" eb="40">
      <t>タ</t>
    </rPh>
    <rPh sb="41" eb="44">
      <t>セイサンヨウ</t>
    </rPh>
    <rPh sb="44" eb="46">
      <t>キカイ</t>
    </rPh>
    <rPh sb="49" eb="53">
      <t>ジドウシャヨウ</t>
    </rPh>
    <rPh sb="53" eb="55">
      <t>ネンリョウ</t>
    </rPh>
    <rPh sb="78" eb="81">
      <t>コウクウキ</t>
    </rPh>
    <rPh sb="82" eb="86">
      <t>ゲンドウキヨウ</t>
    </rPh>
    <rPh sb="106" eb="108">
      <t>ケイリョウ</t>
    </rPh>
    <phoneticPr fontId="58"/>
  </si>
  <si>
    <t>運搬機械</t>
    <phoneticPr fontId="58"/>
  </si>
  <si>
    <t>エレベータ、エスカレータ、クレーン、巻上機、コンベヤ
※自動車用エレベータは「2919 その他のはん用機械」</t>
    <rPh sb="18" eb="19">
      <t>マ</t>
    </rPh>
    <rPh sb="19" eb="20">
      <t>ア</t>
    </rPh>
    <rPh sb="20" eb="21">
      <t>キ</t>
    </rPh>
    <rPh sb="28" eb="32">
      <t>ジドウシャヨウ</t>
    </rPh>
    <rPh sb="46" eb="47">
      <t>タ</t>
    </rPh>
    <rPh sb="50" eb="51">
      <t>ヨウ</t>
    </rPh>
    <rPh sb="51" eb="53">
      <t>キカイ</t>
    </rPh>
    <phoneticPr fontId="58"/>
  </si>
  <si>
    <t>冷凍機、冷凍・冷蔵用ショーケース、ウォータークーラ、製氷装置</t>
    <rPh sb="0" eb="3">
      <t>レイトウキ</t>
    </rPh>
    <rPh sb="4" eb="6">
      <t>レイトウ</t>
    </rPh>
    <rPh sb="7" eb="10">
      <t>レイゾウヨウ</t>
    </rPh>
    <rPh sb="26" eb="28">
      <t>セイヒョウ</t>
    </rPh>
    <rPh sb="28" eb="30">
      <t>ソウチ</t>
    </rPh>
    <phoneticPr fontId="58"/>
  </si>
  <si>
    <t>ベアリング、動力伝導装置、他に分類されないはん用機械</t>
    <phoneticPr fontId="58"/>
  </si>
  <si>
    <t>玉軸受、ころ軸受、軸受ユニット、変速機、歯車、ローラチェーン、工業窯炉、消火器具、自動車用エレベータ</t>
    <rPh sb="0" eb="1">
      <t>タマ</t>
    </rPh>
    <rPh sb="1" eb="2">
      <t>ジク</t>
    </rPh>
    <rPh sb="2" eb="3">
      <t>ウ</t>
    </rPh>
    <rPh sb="6" eb="7">
      <t>ジク</t>
    </rPh>
    <rPh sb="7" eb="8">
      <t>ウ</t>
    </rPh>
    <rPh sb="9" eb="11">
      <t>ジクウ</t>
    </rPh>
    <rPh sb="16" eb="19">
      <t>ヘンソクキ</t>
    </rPh>
    <rPh sb="20" eb="22">
      <t>ハグルマ</t>
    </rPh>
    <rPh sb="31" eb="33">
      <t>コウギョウ</t>
    </rPh>
    <rPh sb="33" eb="34">
      <t>カマ</t>
    </rPh>
    <rPh sb="34" eb="35">
      <t>ロ</t>
    </rPh>
    <rPh sb="36" eb="38">
      <t>ショウカ</t>
    </rPh>
    <rPh sb="38" eb="40">
      <t>キグ</t>
    </rPh>
    <rPh sb="41" eb="44">
      <t>ジドウシャ</t>
    </rPh>
    <rPh sb="44" eb="45">
      <t>ヨウ</t>
    </rPh>
    <phoneticPr fontId="58"/>
  </si>
  <si>
    <t>動力耕うん機、農業用トラクタ、噴霧機、田植機、脱穀機
※農業用手道具は「2899 その他の金属製品」</t>
    <rPh sb="0" eb="2">
      <t>ドウリョク</t>
    </rPh>
    <rPh sb="2" eb="6">
      <t>コウウンキ</t>
    </rPh>
    <rPh sb="7" eb="10">
      <t>ノウギョウヨウ</t>
    </rPh>
    <rPh sb="15" eb="17">
      <t>フンム</t>
    </rPh>
    <rPh sb="17" eb="18">
      <t>キ</t>
    </rPh>
    <rPh sb="19" eb="21">
      <t>タウ</t>
    </rPh>
    <rPh sb="21" eb="22">
      <t>キ</t>
    </rPh>
    <rPh sb="23" eb="26">
      <t>ダッコクキ</t>
    </rPh>
    <rPh sb="28" eb="30">
      <t>ノウギョウ</t>
    </rPh>
    <rPh sb="30" eb="31">
      <t>ヨウ</t>
    </rPh>
    <rPh sb="31" eb="32">
      <t>テ</t>
    </rPh>
    <rPh sb="32" eb="34">
      <t>ドウグ</t>
    </rPh>
    <phoneticPr fontId="58"/>
  </si>
  <si>
    <t>掘さく機、建設用クレーン、整地機械、さく岩機、鉄柱</t>
    <rPh sb="0" eb="1">
      <t>ホ</t>
    </rPh>
    <rPh sb="3" eb="4">
      <t>キ</t>
    </rPh>
    <rPh sb="5" eb="8">
      <t>ケンセツヨウ</t>
    </rPh>
    <rPh sb="13" eb="15">
      <t>セイチ</t>
    </rPh>
    <rPh sb="15" eb="17">
      <t>キカイ</t>
    </rPh>
    <rPh sb="20" eb="21">
      <t>イワ</t>
    </rPh>
    <rPh sb="21" eb="22">
      <t>キ</t>
    </rPh>
    <rPh sb="23" eb="25">
      <t>テッチュウ</t>
    </rPh>
    <phoneticPr fontId="58"/>
  </si>
  <si>
    <t>化学繊維機械、紡績機械、製織機械、編組機械、縫製機械（※ミシン等）</t>
    <rPh sb="0" eb="2">
      <t>カガク</t>
    </rPh>
    <rPh sb="2" eb="4">
      <t>センイ</t>
    </rPh>
    <rPh sb="4" eb="6">
      <t>キカイ</t>
    </rPh>
    <rPh sb="7" eb="9">
      <t>ボウセキ</t>
    </rPh>
    <rPh sb="9" eb="11">
      <t>キカイ</t>
    </rPh>
    <rPh sb="12" eb="13">
      <t>セイ</t>
    </rPh>
    <rPh sb="13" eb="14">
      <t>オリ</t>
    </rPh>
    <rPh sb="14" eb="16">
      <t>キカイ</t>
    </rPh>
    <rPh sb="17" eb="18">
      <t>ア</t>
    </rPh>
    <rPh sb="18" eb="19">
      <t>クミ</t>
    </rPh>
    <rPh sb="19" eb="21">
      <t>キカイ</t>
    </rPh>
    <rPh sb="22" eb="23">
      <t>ヌ</t>
    </rPh>
    <rPh sb="24" eb="26">
      <t>キカイ</t>
    </rPh>
    <rPh sb="31" eb="32">
      <t>トウ</t>
    </rPh>
    <phoneticPr fontId="58"/>
  </si>
  <si>
    <t>食品機械・同装置、木材加工機械、パルプ装置・製紙機械、印刷・製本・紙工機械、包装・荷造機械</t>
    <phoneticPr fontId="58"/>
  </si>
  <si>
    <t>穀物処理機械、製パン・製菓機械、醸造用機械、牛乳加工・乳製品製造機械、製材機械、合板機械、パルプ製造機械、断裁機、巻取機、印刷機械、製本機械、紙工機械、製版機械、個装・内装機械、外装・荷造機械</t>
    <rPh sb="0" eb="2">
      <t>コクモツ</t>
    </rPh>
    <rPh sb="2" eb="4">
      <t>ショリ</t>
    </rPh>
    <rPh sb="4" eb="6">
      <t>キカイ</t>
    </rPh>
    <rPh sb="7" eb="8">
      <t>セイ</t>
    </rPh>
    <rPh sb="11" eb="13">
      <t>セイカ</t>
    </rPh>
    <rPh sb="13" eb="15">
      <t>キカイ</t>
    </rPh>
    <rPh sb="16" eb="19">
      <t>ジョウゾウヨウ</t>
    </rPh>
    <rPh sb="19" eb="21">
      <t>キカイ</t>
    </rPh>
    <rPh sb="22" eb="24">
      <t>ギュウニュウ</t>
    </rPh>
    <rPh sb="24" eb="26">
      <t>カコウ</t>
    </rPh>
    <rPh sb="27" eb="30">
      <t>ニュウセイヒン</t>
    </rPh>
    <rPh sb="30" eb="32">
      <t>セイゾウ</t>
    </rPh>
    <rPh sb="32" eb="34">
      <t>キカイ</t>
    </rPh>
    <rPh sb="35" eb="37">
      <t>セイザイ</t>
    </rPh>
    <rPh sb="37" eb="39">
      <t>キカイ</t>
    </rPh>
    <rPh sb="40" eb="42">
      <t>ゴウバン</t>
    </rPh>
    <rPh sb="42" eb="44">
      <t>キカイ</t>
    </rPh>
    <rPh sb="48" eb="50">
      <t>セイゾウ</t>
    </rPh>
    <rPh sb="50" eb="52">
      <t>キカイ</t>
    </rPh>
    <rPh sb="53" eb="56">
      <t>ダンサイキ</t>
    </rPh>
    <rPh sb="57" eb="58">
      <t>マキ</t>
    </rPh>
    <rPh sb="58" eb="59">
      <t>トリ</t>
    </rPh>
    <rPh sb="59" eb="60">
      <t>キ</t>
    </rPh>
    <rPh sb="61" eb="63">
      <t>インサツ</t>
    </rPh>
    <rPh sb="63" eb="65">
      <t>キカイ</t>
    </rPh>
    <rPh sb="66" eb="68">
      <t>セイホン</t>
    </rPh>
    <rPh sb="68" eb="70">
      <t>キカイ</t>
    </rPh>
    <rPh sb="71" eb="72">
      <t>カミ</t>
    </rPh>
    <phoneticPr fontId="58"/>
  </si>
  <si>
    <t>化学機械、鋳造装置、プラスチック加工機械</t>
  </si>
  <si>
    <t>ろ過装置、分離機器、熱交換器、混合器、かくはん機、ねつ和機、ダイカストマシン、鋳型、射出成型機、押出成形機</t>
    <rPh sb="1" eb="2">
      <t>カ</t>
    </rPh>
    <rPh sb="2" eb="4">
      <t>ソウチ</t>
    </rPh>
    <rPh sb="5" eb="8">
      <t>ブンリキ</t>
    </rPh>
    <rPh sb="8" eb="9">
      <t>キ</t>
    </rPh>
    <rPh sb="10" eb="14">
      <t>ネツコウカンキ</t>
    </rPh>
    <rPh sb="15" eb="18">
      <t>コンゴウキ</t>
    </rPh>
    <rPh sb="23" eb="24">
      <t>キ</t>
    </rPh>
    <rPh sb="27" eb="28">
      <t>ワ</t>
    </rPh>
    <rPh sb="28" eb="29">
      <t>キ</t>
    </rPh>
    <rPh sb="39" eb="41">
      <t>イガタ</t>
    </rPh>
    <rPh sb="42" eb="44">
      <t>シャシュツ</t>
    </rPh>
    <rPh sb="44" eb="46">
      <t>セイケイ</t>
    </rPh>
    <rPh sb="46" eb="47">
      <t>キ</t>
    </rPh>
    <rPh sb="48" eb="50">
      <t>オシダシ</t>
    </rPh>
    <rPh sb="50" eb="52">
      <t>セイケイ</t>
    </rPh>
    <rPh sb="52" eb="53">
      <t>キ</t>
    </rPh>
    <phoneticPr fontId="58"/>
  </si>
  <si>
    <t>金属工作機械、金属加工機械、機械工具</t>
  </si>
  <si>
    <t xml:space="preserve">旋盤、ボール盤、中ぐり盤、フライス盤、研削盤、マシニングセンタ、圧延機械、精整仕上装置、ベンディングマシン、特殊鋼切削工具、超硬工具、ダイヤモンド工具、電動工具
</t>
    <rPh sb="0" eb="2">
      <t>センバン</t>
    </rPh>
    <rPh sb="6" eb="7">
      <t>バン</t>
    </rPh>
    <rPh sb="8" eb="9">
      <t>チュウ</t>
    </rPh>
    <rPh sb="11" eb="12">
      <t>バン</t>
    </rPh>
    <rPh sb="17" eb="18">
      <t>バン</t>
    </rPh>
    <rPh sb="19" eb="22">
      <t>ケンサクバン</t>
    </rPh>
    <rPh sb="32" eb="34">
      <t>アツエン</t>
    </rPh>
    <rPh sb="34" eb="36">
      <t>キカイ</t>
    </rPh>
    <rPh sb="37" eb="39">
      <t>セイセイ</t>
    </rPh>
    <rPh sb="39" eb="41">
      <t>シアゲ</t>
    </rPh>
    <rPh sb="41" eb="43">
      <t>ソウチ</t>
    </rPh>
    <rPh sb="54" eb="56">
      <t>トクシュ</t>
    </rPh>
    <rPh sb="56" eb="57">
      <t>コウ</t>
    </rPh>
    <rPh sb="57" eb="58">
      <t>キ</t>
    </rPh>
    <rPh sb="59" eb="61">
      <t>コウグ</t>
    </rPh>
    <rPh sb="62" eb="66">
      <t>チョウコウコウグ</t>
    </rPh>
    <rPh sb="73" eb="75">
      <t>コウグ</t>
    </rPh>
    <rPh sb="76" eb="78">
      <t>デンドウ</t>
    </rPh>
    <rPh sb="78" eb="80">
      <t>コウグ</t>
    </rPh>
    <phoneticPr fontId="58"/>
  </si>
  <si>
    <t>ウェーハプロセス用処理装置、組立用装置、フラットパネルディスプレイ製造装置</t>
    <rPh sb="8" eb="9">
      <t>ヨウ</t>
    </rPh>
    <rPh sb="9" eb="11">
      <t>ショリ</t>
    </rPh>
    <rPh sb="11" eb="13">
      <t>ソウチ</t>
    </rPh>
    <rPh sb="14" eb="15">
      <t>クミ</t>
    </rPh>
    <rPh sb="15" eb="16">
      <t>タ</t>
    </rPh>
    <rPh sb="16" eb="17">
      <t>ヨウ</t>
    </rPh>
    <rPh sb="17" eb="19">
      <t>ソウチ</t>
    </rPh>
    <rPh sb="33" eb="35">
      <t>セイゾウ</t>
    </rPh>
    <rPh sb="35" eb="37">
      <t>ソウチ</t>
    </rPh>
    <phoneticPr fontId="58"/>
  </si>
  <si>
    <t>金型、真空装置・真空機器、ロボット、その他の生産用機械</t>
  </si>
  <si>
    <t>プレス用金型、鋳造用金型、真空装置・真空機器（半導体製造装置を除く）、数値制御ロボット、マニュアル・マニピュレータ、ゴム工業用機械器具、ガラス工業用特殊機械</t>
    <rPh sb="3" eb="4">
      <t>ヨウ</t>
    </rPh>
    <rPh sb="4" eb="6">
      <t>カナガタ</t>
    </rPh>
    <rPh sb="7" eb="9">
      <t>チュウゾウ</t>
    </rPh>
    <rPh sb="9" eb="10">
      <t>ヨウ</t>
    </rPh>
    <rPh sb="10" eb="12">
      <t>カナガタ</t>
    </rPh>
    <rPh sb="13" eb="15">
      <t>シンクウ</t>
    </rPh>
    <rPh sb="15" eb="17">
      <t>ソウチ</t>
    </rPh>
    <rPh sb="18" eb="20">
      <t>シンクウ</t>
    </rPh>
    <rPh sb="20" eb="22">
      <t>キキ</t>
    </rPh>
    <rPh sb="23" eb="26">
      <t>ハンドウタイ</t>
    </rPh>
    <rPh sb="26" eb="28">
      <t>セイゾウ</t>
    </rPh>
    <rPh sb="28" eb="30">
      <t>ソウチ</t>
    </rPh>
    <rPh sb="31" eb="32">
      <t>ノゾ</t>
    </rPh>
    <rPh sb="35" eb="37">
      <t>スウチ</t>
    </rPh>
    <rPh sb="37" eb="39">
      <t>セイギョ</t>
    </rPh>
    <rPh sb="60" eb="63">
      <t>コウギョウヨウ</t>
    </rPh>
    <rPh sb="63" eb="65">
      <t>キカイ</t>
    </rPh>
    <rPh sb="65" eb="67">
      <t>キグ</t>
    </rPh>
    <rPh sb="71" eb="74">
      <t>コウギョウヨウ</t>
    </rPh>
    <rPh sb="74" eb="76">
      <t>トクシュ</t>
    </rPh>
    <rPh sb="76" eb="78">
      <t>キカイ</t>
    </rPh>
    <phoneticPr fontId="58"/>
  </si>
  <si>
    <t>複写機、その他の事務用機械</t>
  </si>
  <si>
    <t>複写機、金銭登録機（レジスタ）、ワードプロセッサ、タイプライタ、タイムレコーダ、タイムスタンプ、あて名印刷機、事務用シュレッダ</t>
    <rPh sb="0" eb="3">
      <t>フクシャキ</t>
    </rPh>
    <rPh sb="4" eb="6">
      <t>キンセン</t>
    </rPh>
    <rPh sb="6" eb="8">
      <t>トウロク</t>
    </rPh>
    <rPh sb="8" eb="9">
      <t>キ</t>
    </rPh>
    <rPh sb="50" eb="51">
      <t>ナ</t>
    </rPh>
    <rPh sb="51" eb="53">
      <t>インサツ</t>
    </rPh>
    <rPh sb="53" eb="54">
      <t>キ</t>
    </rPh>
    <rPh sb="55" eb="58">
      <t>ジムヨウ</t>
    </rPh>
    <phoneticPr fontId="58"/>
  </si>
  <si>
    <t>自動販売機、娯楽用機器、その他のサービス用機器</t>
  </si>
  <si>
    <t>飲料・食品自動販売機、たばこ自動販売機、きっぷ自動販売機、パチンコ・スロットマシーン、ゲームセンター用娯楽機器、遊園地用娯楽機器、業務用洗濯装置、自動車整備・サービス機器</t>
    <rPh sb="0" eb="2">
      <t>インリョウ</t>
    </rPh>
    <rPh sb="3" eb="5">
      <t>ショクヒン</t>
    </rPh>
    <rPh sb="5" eb="7">
      <t>ジドウ</t>
    </rPh>
    <rPh sb="7" eb="10">
      <t>ハンバイキ</t>
    </rPh>
    <rPh sb="14" eb="16">
      <t>ジドウ</t>
    </rPh>
    <rPh sb="16" eb="19">
      <t>ハンバイキ</t>
    </rPh>
    <rPh sb="23" eb="25">
      <t>ジドウ</t>
    </rPh>
    <rPh sb="25" eb="28">
      <t>ハンバイキ</t>
    </rPh>
    <rPh sb="50" eb="51">
      <t>ヨウ</t>
    </rPh>
    <rPh sb="51" eb="53">
      <t>ゴラク</t>
    </rPh>
    <rPh sb="53" eb="55">
      <t>キキ</t>
    </rPh>
    <rPh sb="56" eb="59">
      <t>ユウエンチ</t>
    </rPh>
    <rPh sb="59" eb="60">
      <t>ヨウ</t>
    </rPh>
    <rPh sb="60" eb="62">
      <t>ゴラク</t>
    </rPh>
    <rPh sb="62" eb="64">
      <t>キキ</t>
    </rPh>
    <rPh sb="65" eb="68">
      <t>ギョウムヨウ</t>
    </rPh>
    <rPh sb="68" eb="70">
      <t>センタク</t>
    </rPh>
    <rPh sb="70" eb="72">
      <t>ソウチ</t>
    </rPh>
    <rPh sb="73" eb="76">
      <t>ジドウシャ</t>
    </rPh>
    <rPh sb="76" eb="78">
      <t>セイビ</t>
    </rPh>
    <rPh sb="83" eb="85">
      <t>キキ</t>
    </rPh>
    <phoneticPr fontId="58"/>
  </si>
  <si>
    <t>計測機器</t>
    <phoneticPr fontId="58"/>
  </si>
  <si>
    <t>体積計、はかり、圧力計・流量計・液面計等、精密測定器</t>
    <rPh sb="0" eb="2">
      <t>タイセキ</t>
    </rPh>
    <rPh sb="2" eb="3">
      <t>ケイ</t>
    </rPh>
    <rPh sb="8" eb="11">
      <t>アツリョクケイ</t>
    </rPh>
    <rPh sb="12" eb="14">
      <t>リュウリョウ</t>
    </rPh>
    <rPh sb="14" eb="15">
      <t>ケイ</t>
    </rPh>
    <rPh sb="16" eb="18">
      <t>エキメン</t>
    </rPh>
    <rPh sb="18" eb="19">
      <t>ケイ</t>
    </rPh>
    <rPh sb="19" eb="20">
      <t>ナド</t>
    </rPh>
    <rPh sb="21" eb="23">
      <t>セイミツ</t>
    </rPh>
    <rPh sb="23" eb="25">
      <t>ソクテイ</t>
    </rPh>
    <rPh sb="25" eb="26">
      <t>キ</t>
    </rPh>
    <phoneticPr fontId="58"/>
  </si>
  <si>
    <t>医療用機械器具、病院用器具、歯科用機械器具、医療用品
※医療用のX線装置、電子応用装置及びレーザ応用装置は「3331 電子応用装置」</t>
    <rPh sb="0" eb="3">
      <t>イリョウヨウ</t>
    </rPh>
    <rPh sb="3" eb="5">
      <t>キカイ</t>
    </rPh>
    <rPh sb="5" eb="7">
      <t>キグ</t>
    </rPh>
    <rPh sb="8" eb="11">
      <t>ビョウインヨウ</t>
    </rPh>
    <rPh sb="11" eb="13">
      <t>キグ</t>
    </rPh>
    <rPh sb="14" eb="16">
      <t>シカ</t>
    </rPh>
    <rPh sb="16" eb="17">
      <t>ヨウ</t>
    </rPh>
    <rPh sb="17" eb="19">
      <t>キカイ</t>
    </rPh>
    <rPh sb="19" eb="21">
      <t>キグ</t>
    </rPh>
    <rPh sb="22" eb="25">
      <t>イリョウヨウ</t>
    </rPh>
    <rPh sb="25" eb="26">
      <t>ヒン</t>
    </rPh>
    <rPh sb="28" eb="31">
      <t>イリョウヨウ</t>
    </rPh>
    <rPh sb="33" eb="34">
      <t>セン</t>
    </rPh>
    <rPh sb="34" eb="36">
      <t>ソウチ</t>
    </rPh>
    <rPh sb="37" eb="39">
      <t>デンシ</t>
    </rPh>
    <rPh sb="39" eb="41">
      <t>オウヨウ</t>
    </rPh>
    <rPh sb="41" eb="43">
      <t>ソウチ</t>
    </rPh>
    <rPh sb="43" eb="44">
      <t>オヨ</t>
    </rPh>
    <rPh sb="48" eb="50">
      <t>オウヨウ</t>
    </rPh>
    <rPh sb="50" eb="52">
      <t>ソウチ</t>
    </rPh>
    <phoneticPr fontId="58"/>
  </si>
  <si>
    <t>顕微鏡・望遠鏡等、写真機・映画用機械、写真装置、映画用機械器具、光学機械用レンズ・プリズム</t>
    <rPh sb="0" eb="3">
      <t>ケンビキョウ</t>
    </rPh>
    <rPh sb="4" eb="7">
      <t>ボウエンキョウ</t>
    </rPh>
    <rPh sb="7" eb="8">
      <t>トウ</t>
    </rPh>
    <rPh sb="9" eb="12">
      <t>シャシンキ</t>
    </rPh>
    <rPh sb="13" eb="16">
      <t>エイガヨウ</t>
    </rPh>
    <rPh sb="16" eb="18">
      <t>キカイ</t>
    </rPh>
    <rPh sb="19" eb="21">
      <t>シャシン</t>
    </rPh>
    <rPh sb="21" eb="23">
      <t>ソウチ</t>
    </rPh>
    <rPh sb="24" eb="27">
      <t>エイガヨウ</t>
    </rPh>
    <rPh sb="27" eb="29">
      <t>キカイ</t>
    </rPh>
    <rPh sb="29" eb="31">
      <t>キグ</t>
    </rPh>
    <rPh sb="32" eb="34">
      <t>コウガク</t>
    </rPh>
    <rPh sb="34" eb="36">
      <t>キカイ</t>
    </rPh>
    <rPh sb="36" eb="37">
      <t>ヨウ</t>
    </rPh>
    <phoneticPr fontId="58"/>
  </si>
  <si>
    <t>銃、砲、爆発物投射機、銃弾、砲弾、爆発物、火炎放射器</t>
    <rPh sb="0" eb="1">
      <t>ジュウ</t>
    </rPh>
    <rPh sb="2" eb="3">
      <t>ホウ</t>
    </rPh>
    <rPh sb="4" eb="7">
      <t>バクハツブツ</t>
    </rPh>
    <rPh sb="7" eb="9">
      <t>トウシャ</t>
    </rPh>
    <rPh sb="9" eb="10">
      <t>キ</t>
    </rPh>
    <rPh sb="11" eb="13">
      <t>ジュウダン</t>
    </rPh>
    <rPh sb="14" eb="16">
      <t>ホウダン</t>
    </rPh>
    <rPh sb="17" eb="20">
      <t>バクハツブツ</t>
    </rPh>
    <rPh sb="21" eb="23">
      <t>カエン</t>
    </rPh>
    <rPh sb="23" eb="26">
      <t>ホウシャキ</t>
    </rPh>
    <phoneticPr fontId="58"/>
  </si>
  <si>
    <t>半導体素子、集積回路、液晶パネル、フラットパネル・電子管</t>
  </si>
  <si>
    <t>ダイオード、トランジスタ、線形回路、バイポーラ型集積回路、液晶パネル、液晶モジュール、液晶素子、電子管
※半導体素子、集積回路及び電子管の部品は「3299 その他の電子部品」</t>
    <rPh sb="13" eb="15">
      <t>センケイ</t>
    </rPh>
    <rPh sb="15" eb="17">
      <t>カイロ</t>
    </rPh>
    <rPh sb="23" eb="24">
      <t>ガタ</t>
    </rPh>
    <rPh sb="24" eb="26">
      <t>シュウセキ</t>
    </rPh>
    <rPh sb="26" eb="28">
      <t>カイロ</t>
    </rPh>
    <rPh sb="29" eb="31">
      <t>エキショウ</t>
    </rPh>
    <rPh sb="35" eb="37">
      <t>エキショウ</t>
    </rPh>
    <rPh sb="43" eb="45">
      <t>エキショウ</t>
    </rPh>
    <rPh sb="45" eb="47">
      <t>ソシ</t>
    </rPh>
    <rPh sb="48" eb="50">
      <t>デンシ</t>
    </rPh>
    <rPh sb="50" eb="51">
      <t>カン</t>
    </rPh>
    <rPh sb="53" eb="56">
      <t>ハンドウタイ</t>
    </rPh>
    <rPh sb="56" eb="58">
      <t>ソシ</t>
    </rPh>
    <rPh sb="59" eb="61">
      <t>シュウセキ</t>
    </rPh>
    <rPh sb="61" eb="63">
      <t>カイロ</t>
    </rPh>
    <rPh sb="63" eb="64">
      <t>オヨ</t>
    </rPh>
    <rPh sb="65" eb="67">
      <t>デンシ</t>
    </rPh>
    <rPh sb="67" eb="68">
      <t>カン</t>
    </rPh>
    <rPh sb="69" eb="71">
      <t>ブヒン</t>
    </rPh>
    <rPh sb="80" eb="81">
      <t>タ</t>
    </rPh>
    <rPh sb="82" eb="84">
      <t>デンシ</t>
    </rPh>
    <rPh sb="84" eb="86">
      <t>ブヒン</t>
    </rPh>
    <phoneticPr fontId="58"/>
  </si>
  <si>
    <t>その他の電子部品</t>
    <phoneticPr fontId="58"/>
  </si>
  <si>
    <t>記録メディア、電子回路、その他の電子部品</t>
  </si>
  <si>
    <t>SDメモリカード、CD、DVD、光ディスク、磁気ディスク、リジッドプリント配線板、フレキシブルプリント配線板、抵抗器、コンデンサ、変成器、コネクタ、シリコンウエハ</t>
    <rPh sb="16" eb="17">
      <t>ヒカリ</t>
    </rPh>
    <rPh sb="22" eb="24">
      <t>ジキ</t>
    </rPh>
    <rPh sb="37" eb="40">
      <t>ハイセンバン</t>
    </rPh>
    <rPh sb="51" eb="54">
      <t>ハイセンバン</t>
    </rPh>
    <rPh sb="55" eb="58">
      <t>テイコウキ</t>
    </rPh>
    <rPh sb="65" eb="68">
      <t>ヘンセイキ</t>
    </rPh>
    <phoneticPr fontId="58"/>
  </si>
  <si>
    <t>発電機器、電動機、変圧器・変成器、開閉制御装置・配電盤、配線器具、内燃機関電装品、その他の産業用電気機器</t>
  </si>
  <si>
    <t>タービン発電機、エンジン発電機、直流電動機、単相誘導電動機、標準変圧器、非標準変圧器、リアクトル、電力開閉装置、配電盤・電力制御装置、小形開閉器、点滅器、接続器、充電発電機、始動電動機、磁石発電機、電気溶接機、コンデンサ、電気炉、電力変換装置</t>
    <rPh sb="4" eb="7">
      <t>ハツデンキ</t>
    </rPh>
    <rPh sb="12" eb="15">
      <t>ハツデンキ</t>
    </rPh>
    <rPh sb="16" eb="18">
      <t>チョクリュウ</t>
    </rPh>
    <rPh sb="18" eb="21">
      <t>デンドウキ</t>
    </rPh>
    <rPh sb="22" eb="23">
      <t>タン</t>
    </rPh>
    <rPh sb="23" eb="24">
      <t>ソウ</t>
    </rPh>
    <rPh sb="24" eb="26">
      <t>ユウドウ</t>
    </rPh>
    <rPh sb="26" eb="29">
      <t>デンドウキ</t>
    </rPh>
    <rPh sb="30" eb="32">
      <t>ヒョウジュン</t>
    </rPh>
    <rPh sb="32" eb="35">
      <t>ヘンアツキ</t>
    </rPh>
    <rPh sb="36" eb="37">
      <t>ヒ</t>
    </rPh>
    <rPh sb="37" eb="39">
      <t>ヒョウジュン</t>
    </rPh>
    <rPh sb="39" eb="42">
      <t>ヘンアツキ</t>
    </rPh>
    <rPh sb="49" eb="51">
      <t>デンリョク</t>
    </rPh>
    <rPh sb="51" eb="53">
      <t>カイヘイ</t>
    </rPh>
    <rPh sb="53" eb="55">
      <t>ソウチ</t>
    </rPh>
    <rPh sb="56" eb="59">
      <t>ハイデンバン</t>
    </rPh>
    <rPh sb="60" eb="62">
      <t>デンリョク</t>
    </rPh>
    <rPh sb="62" eb="64">
      <t>セイギョ</t>
    </rPh>
    <rPh sb="64" eb="66">
      <t>ソウチ</t>
    </rPh>
    <rPh sb="67" eb="69">
      <t>コガタ</t>
    </rPh>
    <rPh sb="69" eb="72">
      <t>カイヘイキ</t>
    </rPh>
    <rPh sb="73" eb="76">
      <t>テンメツキ</t>
    </rPh>
    <rPh sb="77" eb="79">
      <t>セツゾク</t>
    </rPh>
    <rPh sb="79" eb="80">
      <t>キ</t>
    </rPh>
    <rPh sb="81" eb="83">
      <t>ジュウデン</t>
    </rPh>
    <rPh sb="83" eb="86">
      <t>ハツデンキ</t>
    </rPh>
    <rPh sb="87" eb="89">
      <t>シドウ</t>
    </rPh>
    <rPh sb="89" eb="92">
      <t>デンドウキ</t>
    </rPh>
    <rPh sb="93" eb="95">
      <t>ジシャク</t>
    </rPh>
    <rPh sb="95" eb="98">
      <t>ハツデンキ</t>
    </rPh>
    <rPh sb="99" eb="101">
      <t>デンキ</t>
    </rPh>
    <rPh sb="101" eb="103">
      <t>ヨウセツ</t>
    </rPh>
    <rPh sb="103" eb="104">
      <t>キ</t>
    </rPh>
    <rPh sb="111" eb="114">
      <t>デンキロ</t>
    </rPh>
    <rPh sb="115" eb="117">
      <t>デンリョク</t>
    </rPh>
    <rPh sb="117" eb="119">
      <t>ヘンカン</t>
    </rPh>
    <rPh sb="119" eb="121">
      <t>ソウチ</t>
    </rPh>
    <phoneticPr fontId="58"/>
  </si>
  <si>
    <t>民生用エアコンディショナ、民生用電気機器（エアコンを除く。）</t>
  </si>
  <si>
    <t>民生用エアコンディショナ、電気がま、電子レンジ、電気冷蔵庫、電気ポット、食器洗い機、扇風機、換気扇、加湿器、空気清浄機、電気掃除機、電気こたつ、電気かみそり、電気温水洗浄便座、電気カーペット</t>
    <rPh sb="0" eb="3">
      <t>ミンセイヨウ</t>
    </rPh>
    <rPh sb="13" eb="15">
      <t>デンキ</t>
    </rPh>
    <rPh sb="18" eb="20">
      <t>デンシ</t>
    </rPh>
    <rPh sb="24" eb="26">
      <t>デンキ</t>
    </rPh>
    <rPh sb="26" eb="29">
      <t>レイゾウコ</t>
    </rPh>
    <rPh sb="30" eb="32">
      <t>デンキ</t>
    </rPh>
    <rPh sb="36" eb="38">
      <t>ショッキ</t>
    </rPh>
    <rPh sb="38" eb="39">
      <t>アラ</t>
    </rPh>
    <rPh sb="40" eb="41">
      <t>キ</t>
    </rPh>
    <rPh sb="42" eb="45">
      <t>センプウキ</t>
    </rPh>
    <rPh sb="46" eb="49">
      <t>カンキセン</t>
    </rPh>
    <rPh sb="50" eb="52">
      <t>カシツ</t>
    </rPh>
    <rPh sb="52" eb="53">
      <t>キ</t>
    </rPh>
    <rPh sb="54" eb="56">
      <t>クウキ</t>
    </rPh>
    <rPh sb="56" eb="59">
      <t>セイジョウキ</t>
    </rPh>
    <rPh sb="60" eb="62">
      <t>デンキ</t>
    </rPh>
    <rPh sb="62" eb="65">
      <t>ソウジキ</t>
    </rPh>
    <rPh sb="66" eb="68">
      <t>デンキ</t>
    </rPh>
    <rPh sb="72" eb="74">
      <t>デンキ</t>
    </rPh>
    <rPh sb="79" eb="81">
      <t>デンキ</t>
    </rPh>
    <rPh sb="81" eb="83">
      <t>オンスイ</t>
    </rPh>
    <rPh sb="83" eb="85">
      <t>センジョウ</t>
    </rPh>
    <rPh sb="85" eb="87">
      <t>ベンザ</t>
    </rPh>
    <rPh sb="88" eb="90">
      <t>デンキ</t>
    </rPh>
    <phoneticPr fontId="58"/>
  </si>
  <si>
    <t>電子応用装置</t>
    <phoneticPr fontId="58"/>
  </si>
  <si>
    <t>X線装置、医療用電子応用装置、超音波装置、高周波電力応用装置、電子顕微鏡、数値制御装置、ガイガー計数器</t>
    <rPh sb="1" eb="2">
      <t>セン</t>
    </rPh>
    <rPh sb="2" eb="4">
      <t>ソウチ</t>
    </rPh>
    <rPh sb="5" eb="7">
      <t>イリョウ</t>
    </rPh>
    <rPh sb="7" eb="8">
      <t>ヨウ</t>
    </rPh>
    <rPh sb="8" eb="10">
      <t>デンシ</t>
    </rPh>
    <rPh sb="10" eb="12">
      <t>オウヨウ</t>
    </rPh>
    <rPh sb="12" eb="14">
      <t>ソウチ</t>
    </rPh>
    <rPh sb="15" eb="18">
      <t>チョウオンパ</t>
    </rPh>
    <rPh sb="18" eb="20">
      <t>ソウチ</t>
    </rPh>
    <rPh sb="21" eb="24">
      <t>コウシュウハ</t>
    </rPh>
    <rPh sb="24" eb="26">
      <t>デンリョク</t>
    </rPh>
    <rPh sb="26" eb="28">
      <t>オウヨウ</t>
    </rPh>
    <rPh sb="28" eb="30">
      <t>ソウチ</t>
    </rPh>
    <rPh sb="31" eb="33">
      <t>デンシ</t>
    </rPh>
    <rPh sb="33" eb="36">
      <t>ケンビキョウ</t>
    </rPh>
    <rPh sb="37" eb="39">
      <t>スウチ</t>
    </rPh>
    <rPh sb="39" eb="41">
      <t>セイギョ</t>
    </rPh>
    <rPh sb="41" eb="43">
      <t>ソウチ</t>
    </rPh>
    <rPh sb="48" eb="50">
      <t>ケイスウ</t>
    </rPh>
    <rPh sb="50" eb="51">
      <t>キ</t>
    </rPh>
    <phoneticPr fontId="58"/>
  </si>
  <si>
    <t>積算電力計、電流計、電圧計、電圧標準計、電流標準計、回路計、半導体・IC測定器、工業計器、医療用計測器</t>
    <rPh sb="0" eb="1">
      <t>セキ</t>
    </rPh>
    <rPh sb="1" eb="2">
      <t>ザン</t>
    </rPh>
    <rPh sb="2" eb="5">
      <t>デンリョクケイ</t>
    </rPh>
    <rPh sb="6" eb="9">
      <t>デンリュウケイ</t>
    </rPh>
    <rPh sb="10" eb="13">
      <t>デンアツケイ</t>
    </rPh>
    <rPh sb="14" eb="16">
      <t>デンアツ</t>
    </rPh>
    <rPh sb="16" eb="18">
      <t>ヒョウジュン</t>
    </rPh>
    <rPh sb="18" eb="19">
      <t>ケイ</t>
    </rPh>
    <rPh sb="20" eb="22">
      <t>デンリュウ</t>
    </rPh>
    <rPh sb="22" eb="24">
      <t>ヒョウジュン</t>
    </rPh>
    <rPh sb="24" eb="25">
      <t>ケイ</t>
    </rPh>
    <rPh sb="26" eb="28">
      <t>カイロ</t>
    </rPh>
    <rPh sb="28" eb="29">
      <t>ケイ</t>
    </rPh>
    <rPh sb="30" eb="33">
      <t>ハンドウタイ</t>
    </rPh>
    <rPh sb="36" eb="38">
      <t>ソクテイ</t>
    </rPh>
    <rPh sb="38" eb="39">
      <t>キ</t>
    </rPh>
    <rPh sb="40" eb="42">
      <t>コウギョウ</t>
    </rPh>
    <rPh sb="42" eb="43">
      <t>ケイ</t>
    </rPh>
    <rPh sb="45" eb="48">
      <t>イリョウヨウ</t>
    </rPh>
    <rPh sb="48" eb="51">
      <t>ケイソクキ</t>
    </rPh>
    <phoneticPr fontId="58"/>
  </si>
  <si>
    <t>電球類、電気照明器具、電池、その他の電気機械器具</t>
  </si>
  <si>
    <t>一般照明用電力、豆電球、白熱電灯器具、蛍光灯器具、懐中電灯、自動車用ウィンカ、蓄電池、一次電池、導入線、太陽電池モジュール</t>
    <rPh sb="0" eb="2">
      <t>イッパン</t>
    </rPh>
    <rPh sb="2" eb="5">
      <t>ショウメイヨウ</t>
    </rPh>
    <rPh sb="5" eb="7">
      <t>デンリョク</t>
    </rPh>
    <rPh sb="8" eb="9">
      <t>マメ</t>
    </rPh>
    <rPh sb="9" eb="11">
      <t>デンキュウ</t>
    </rPh>
    <rPh sb="12" eb="14">
      <t>ハクネツ</t>
    </rPh>
    <rPh sb="14" eb="16">
      <t>デントウ</t>
    </rPh>
    <rPh sb="16" eb="18">
      <t>キグ</t>
    </rPh>
    <rPh sb="19" eb="22">
      <t>ケイコウトウ</t>
    </rPh>
    <rPh sb="22" eb="24">
      <t>キグ</t>
    </rPh>
    <rPh sb="25" eb="27">
      <t>カイチュウ</t>
    </rPh>
    <rPh sb="27" eb="29">
      <t>デントウ</t>
    </rPh>
    <rPh sb="30" eb="34">
      <t>ジドウシャヨウ</t>
    </rPh>
    <rPh sb="39" eb="42">
      <t>チクデンチ</t>
    </rPh>
    <rPh sb="43" eb="45">
      <t>イチジ</t>
    </rPh>
    <rPh sb="45" eb="47">
      <t>デンチ</t>
    </rPh>
    <rPh sb="48" eb="50">
      <t>ドウニュウ</t>
    </rPh>
    <rPh sb="50" eb="51">
      <t>セン</t>
    </rPh>
    <rPh sb="52" eb="54">
      <t>タイヨウ</t>
    </rPh>
    <rPh sb="54" eb="56">
      <t>デンチ</t>
    </rPh>
    <phoneticPr fontId="58"/>
  </si>
  <si>
    <t>通信・映像・音響機器</t>
    <phoneticPr fontId="56"/>
  </si>
  <si>
    <t>有線電気通信機器、携帯電話機、無線電気通信機器（携帯電話機を除く。）、ラジオ・テレビ受信機、その他の電気通信機器</t>
  </si>
  <si>
    <t>電話機、交換機、インターホン、ファクシミリ、デジタル伝送装置、携帯電話機、簡易型携帯電話機、ラジオ・テレビジョン放送装置、無線応用装置、ラジオ受信機、テレビジョン受信機、電気信号機、機械信号機、電気転てつ器、火災警報設備、防犯警報装置、ガス警報器
※部分品・付属品は「3299 その他の電子部品」</t>
    <rPh sb="0" eb="3">
      <t>デンワキ</t>
    </rPh>
    <rPh sb="4" eb="6">
      <t>コウカン</t>
    </rPh>
    <rPh sb="6" eb="7">
      <t>キ</t>
    </rPh>
    <rPh sb="26" eb="28">
      <t>デンソウ</t>
    </rPh>
    <rPh sb="28" eb="30">
      <t>ソウチ</t>
    </rPh>
    <rPh sb="31" eb="33">
      <t>ケイタイ</t>
    </rPh>
    <rPh sb="33" eb="35">
      <t>デンワ</t>
    </rPh>
    <rPh sb="35" eb="36">
      <t>キ</t>
    </rPh>
    <rPh sb="37" eb="40">
      <t>カンイガタ</t>
    </rPh>
    <rPh sb="40" eb="42">
      <t>ケイタイ</t>
    </rPh>
    <rPh sb="42" eb="44">
      <t>デンワ</t>
    </rPh>
    <rPh sb="44" eb="45">
      <t>キ</t>
    </rPh>
    <rPh sb="56" eb="58">
      <t>ホウソウ</t>
    </rPh>
    <rPh sb="58" eb="60">
      <t>ソウチ</t>
    </rPh>
    <rPh sb="61" eb="63">
      <t>ムセン</t>
    </rPh>
    <rPh sb="63" eb="65">
      <t>オウヨウ</t>
    </rPh>
    <rPh sb="65" eb="67">
      <t>ソウチ</t>
    </rPh>
    <rPh sb="71" eb="74">
      <t>ジュシンキ</t>
    </rPh>
    <rPh sb="81" eb="84">
      <t>ジュシンキ</t>
    </rPh>
    <rPh sb="85" eb="87">
      <t>デンキ</t>
    </rPh>
    <rPh sb="87" eb="90">
      <t>シンゴウキ</t>
    </rPh>
    <rPh sb="91" eb="93">
      <t>キカイ</t>
    </rPh>
    <rPh sb="93" eb="96">
      <t>シンゴウキ</t>
    </rPh>
    <rPh sb="97" eb="99">
      <t>デンキ</t>
    </rPh>
    <rPh sb="99" eb="100">
      <t>テン</t>
    </rPh>
    <rPh sb="102" eb="103">
      <t>キ</t>
    </rPh>
    <rPh sb="104" eb="106">
      <t>カサイ</t>
    </rPh>
    <rPh sb="106" eb="108">
      <t>ケイホウ</t>
    </rPh>
    <rPh sb="108" eb="110">
      <t>セツビ</t>
    </rPh>
    <rPh sb="111" eb="113">
      <t>ボウハン</t>
    </rPh>
    <rPh sb="113" eb="115">
      <t>ケイホウ</t>
    </rPh>
    <rPh sb="115" eb="117">
      <t>ソウチ</t>
    </rPh>
    <rPh sb="120" eb="123">
      <t>ケイホウキ</t>
    </rPh>
    <rPh sb="125" eb="128">
      <t>ブブンヒン</t>
    </rPh>
    <rPh sb="129" eb="131">
      <t>フゾク</t>
    </rPh>
    <rPh sb="131" eb="132">
      <t>ヒン</t>
    </rPh>
    <rPh sb="141" eb="142">
      <t>タ</t>
    </rPh>
    <rPh sb="143" eb="145">
      <t>デンシ</t>
    </rPh>
    <rPh sb="145" eb="147">
      <t>ブヒン</t>
    </rPh>
    <phoneticPr fontId="58"/>
  </si>
  <si>
    <t>ビデオ機器・デジタルカメラ、電気音響機器</t>
  </si>
  <si>
    <t>録画・再生装置、ビデオカメラ、デジタルカメラ、ステレオセット、カーステレオ、補聴器、ICレコーダ、イヤホン</t>
    <rPh sb="0" eb="2">
      <t>ロクガ</t>
    </rPh>
    <rPh sb="3" eb="5">
      <t>サイセイ</t>
    </rPh>
    <rPh sb="5" eb="7">
      <t>ソウチ</t>
    </rPh>
    <rPh sb="38" eb="41">
      <t>ホチョウキ</t>
    </rPh>
    <phoneticPr fontId="58"/>
  </si>
  <si>
    <t>パーソナルコンピュータ、電子計算機本体（パソコンを除く。）、電子計算機附属装置</t>
  </si>
  <si>
    <t>軽乗用車、小型乗用車、普通乗用車</t>
    <rPh sb="0" eb="1">
      <t>ケイ</t>
    </rPh>
    <rPh sb="1" eb="4">
      <t>ジョウヨウシャ</t>
    </rPh>
    <rPh sb="5" eb="7">
      <t>コガタ</t>
    </rPh>
    <rPh sb="7" eb="10">
      <t>ジョウヨウシャ</t>
    </rPh>
    <rPh sb="11" eb="13">
      <t>フツウ</t>
    </rPh>
    <rPh sb="13" eb="16">
      <t>ジョウヨウシャ</t>
    </rPh>
    <phoneticPr fontId="58"/>
  </si>
  <si>
    <t>小形バス、大型バス、軽トラック、小型トラック、普通トラック、けん引車、特別用途車、トレーラ</t>
    <rPh sb="0" eb="2">
      <t>コガタ</t>
    </rPh>
    <rPh sb="5" eb="7">
      <t>オオガタ</t>
    </rPh>
    <rPh sb="10" eb="11">
      <t>ケイ</t>
    </rPh>
    <rPh sb="16" eb="18">
      <t>コガタ</t>
    </rPh>
    <rPh sb="23" eb="25">
      <t>フツウ</t>
    </rPh>
    <rPh sb="32" eb="33">
      <t>イン</t>
    </rPh>
    <rPh sb="33" eb="34">
      <t>シャ</t>
    </rPh>
    <rPh sb="35" eb="37">
      <t>トクベツ</t>
    </rPh>
    <rPh sb="37" eb="39">
      <t>ヨウト</t>
    </rPh>
    <rPh sb="39" eb="40">
      <t>シャ</t>
    </rPh>
    <phoneticPr fontId="58"/>
  </si>
  <si>
    <t>二輪自動車（原動機付自転車、モータスクータ含む）</t>
    <rPh sb="0" eb="2">
      <t>ニリン</t>
    </rPh>
    <rPh sb="2" eb="5">
      <t>ジドウシャ</t>
    </rPh>
    <rPh sb="6" eb="9">
      <t>ゲンドウキ</t>
    </rPh>
    <rPh sb="9" eb="10">
      <t>ツ</t>
    </rPh>
    <rPh sb="10" eb="13">
      <t>ジテンシャ</t>
    </rPh>
    <rPh sb="21" eb="22">
      <t>フク</t>
    </rPh>
    <phoneticPr fontId="58"/>
  </si>
  <si>
    <t>自動車部品・同附属品</t>
    <phoneticPr fontId="58"/>
  </si>
  <si>
    <t>自動車用内燃機関、自動車部品</t>
  </si>
  <si>
    <t>自動車用ガソリン機関、自動車用ディーゼル機関、二輪自動車・モータスクータ用内燃機関、ラジエータ、オイルストレーナ、オイルフィルタ、ピストン、駆動・電動・操縦装置部品、車体部品、カーエアコン、カーヒータ、座席</t>
    <rPh sb="0" eb="4">
      <t>ジドウシャヨウ</t>
    </rPh>
    <rPh sb="8" eb="10">
      <t>キカン</t>
    </rPh>
    <rPh sb="11" eb="14">
      <t>ジドウシャ</t>
    </rPh>
    <rPh sb="14" eb="15">
      <t>ヨウ</t>
    </rPh>
    <rPh sb="20" eb="22">
      <t>キカン</t>
    </rPh>
    <rPh sb="36" eb="37">
      <t>ヨウ</t>
    </rPh>
    <rPh sb="37" eb="39">
      <t>ナイネン</t>
    </rPh>
    <rPh sb="39" eb="41">
      <t>キカン</t>
    </rPh>
    <rPh sb="70" eb="72">
      <t>クドウ</t>
    </rPh>
    <rPh sb="73" eb="75">
      <t>デンドウ</t>
    </rPh>
    <rPh sb="76" eb="78">
      <t>ソウジュウ</t>
    </rPh>
    <rPh sb="78" eb="80">
      <t>ソウチ</t>
    </rPh>
    <rPh sb="80" eb="82">
      <t>ブヒン</t>
    </rPh>
    <rPh sb="83" eb="85">
      <t>シャタイ</t>
    </rPh>
    <rPh sb="85" eb="87">
      <t>ブヒン</t>
    </rPh>
    <rPh sb="101" eb="103">
      <t>ザセキ</t>
    </rPh>
    <phoneticPr fontId="58"/>
  </si>
  <si>
    <t>鋼船、その他の船舶、舶用内燃機関、船舶修理</t>
  </si>
  <si>
    <t>貨物船、貨客船、客船、自動車航送船、油送船、木造船舶、木製舟艇、プラスチック製舟艇、金属製舟艇、舶用ディーゼル機関、舶用蒸気機関、船舶修理</t>
    <rPh sb="0" eb="3">
      <t>カモツセン</t>
    </rPh>
    <rPh sb="4" eb="5">
      <t>カ</t>
    </rPh>
    <rPh sb="5" eb="6">
      <t>キャク</t>
    </rPh>
    <rPh sb="6" eb="7">
      <t>フネ</t>
    </rPh>
    <rPh sb="8" eb="10">
      <t>キャクセン</t>
    </rPh>
    <rPh sb="11" eb="14">
      <t>ジドウシャ</t>
    </rPh>
    <rPh sb="14" eb="16">
      <t>コウソウ</t>
    </rPh>
    <rPh sb="16" eb="17">
      <t>フネ</t>
    </rPh>
    <rPh sb="18" eb="19">
      <t>アブラ</t>
    </rPh>
    <rPh sb="19" eb="20">
      <t>オク</t>
    </rPh>
    <rPh sb="20" eb="21">
      <t>フネ</t>
    </rPh>
    <rPh sb="22" eb="24">
      <t>モクゾウ</t>
    </rPh>
    <rPh sb="24" eb="26">
      <t>センパク</t>
    </rPh>
    <rPh sb="27" eb="29">
      <t>モクセイ</t>
    </rPh>
    <rPh sb="29" eb="31">
      <t>センテイ</t>
    </rPh>
    <rPh sb="38" eb="39">
      <t>セイ</t>
    </rPh>
    <rPh sb="39" eb="41">
      <t>シュウテイ</t>
    </rPh>
    <rPh sb="42" eb="45">
      <t>キンゾクセイ</t>
    </rPh>
    <rPh sb="45" eb="47">
      <t>シュウテイ</t>
    </rPh>
    <rPh sb="48" eb="50">
      <t>ハクヨウ</t>
    </rPh>
    <rPh sb="55" eb="57">
      <t>キカン</t>
    </rPh>
    <rPh sb="58" eb="60">
      <t>ハクヨウ</t>
    </rPh>
    <rPh sb="60" eb="62">
      <t>ジョウキ</t>
    </rPh>
    <rPh sb="62" eb="64">
      <t>キカン</t>
    </rPh>
    <rPh sb="65" eb="67">
      <t>センパク</t>
    </rPh>
    <rPh sb="67" eb="69">
      <t>シュウリ</t>
    </rPh>
    <phoneticPr fontId="58"/>
  </si>
  <si>
    <t>鉄道車両、鉄道車両修理</t>
  </si>
  <si>
    <t>鉄道・軌道用の機関車、旅客車、貨物車、鉄道車両修理</t>
    <rPh sb="0" eb="2">
      <t>テツドウ</t>
    </rPh>
    <rPh sb="3" eb="5">
      <t>キドウ</t>
    </rPh>
    <rPh sb="5" eb="6">
      <t>ヨウ</t>
    </rPh>
    <rPh sb="7" eb="9">
      <t>キカン</t>
    </rPh>
    <rPh sb="9" eb="10">
      <t>シャ</t>
    </rPh>
    <rPh sb="11" eb="13">
      <t>リョカク</t>
    </rPh>
    <rPh sb="13" eb="14">
      <t>シャ</t>
    </rPh>
    <rPh sb="15" eb="18">
      <t>カモツシャ</t>
    </rPh>
    <rPh sb="19" eb="21">
      <t>テツドウ</t>
    </rPh>
    <rPh sb="21" eb="23">
      <t>シャリョウ</t>
    </rPh>
    <rPh sb="23" eb="25">
      <t>シュウリ</t>
    </rPh>
    <phoneticPr fontId="58"/>
  </si>
  <si>
    <t>航空機・同修理</t>
    <phoneticPr fontId="58"/>
  </si>
  <si>
    <t>航空機、航空機修理</t>
  </si>
  <si>
    <t>航空機、ヘリコプター、グライダ、飛行船、航空機用原動機、プロペラ、回転翼、主翼、胴体、航空機修理</t>
    <rPh sb="0" eb="3">
      <t>コウクウキ</t>
    </rPh>
    <rPh sb="16" eb="19">
      <t>ヒコウセン</t>
    </rPh>
    <rPh sb="20" eb="24">
      <t>コウクウキヨウ</t>
    </rPh>
    <rPh sb="24" eb="27">
      <t>ゲンドウキ</t>
    </rPh>
    <rPh sb="33" eb="35">
      <t>カイテン</t>
    </rPh>
    <rPh sb="35" eb="36">
      <t>ツバサ</t>
    </rPh>
    <rPh sb="37" eb="39">
      <t>シュヨク</t>
    </rPh>
    <rPh sb="40" eb="42">
      <t>ドウタイ</t>
    </rPh>
    <rPh sb="43" eb="46">
      <t>コウクウキ</t>
    </rPh>
    <rPh sb="46" eb="48">
      <t>シュウリ</t>
    </rPh>
    <phoneticPr fontId="58"/>
  </si>
  <si>
    <t>自転車、産業用運搬車両、他に分類されない輸送機械</t>
  </si>
  <si>
    <t>その他の
製造工業製品
（３／３）</t>
    <phoneticPr fontId="58"/>
  </si>
  <si>
    <t>がん具、運動用品</t>
  </si>
  <si>
    <t>その他の製造工業製品</t>
    <phoneticPr fontId="58"/>
  </si>
  <si>
    <t>身辺細貨品、時計、楽器、筆記具・文具、畳・わら加工品、情報記録物、その他の製造工業製品</t>
  </si>
  <si>
    <t>装身具・装飾品、首飾り、指輪、造花、クリップ、安全ピン、かつら、時計、ピアノ、ギター、管楽器、弦楽器、万年筆、シャープペンシル、スタンプ、定規、筆箱、畳、ござ、麦わら帽子、オーディオディスク、レコード、ビデオディスクレコード、ゲームソフト記録物、漆器、うちわ、扇子、歯ブラシ、たわし、モップ、たばこ用ライター、傘、看板、マネキン人形、眼鏡、煙火
※未記録の媒体（半導体メモリメディア、光テープ、磁気テープ等）は「3299 その他の電子部品」
　ゲームソフト、映像ソフト及び音楽ソフトは「5931 情報サービス」並びに「5951 映像・音声・文字情報制作」</t>
    <rPh sb="0" eb="3">
      <t>ソウシング</t>
    </rPh>
    <rPh sb="4" eb="7">
      <t>ソウショクヒン</t>
    </rPh>
    <rPh sb="8" eb="10">
      <t>クビカザ</t>
    </rPh>
    <rPh sb="12" eb="14">
      <t>ユビワ</t>
    </rPh>
    <rPh sb="15" eb="17">
      <t>ゾウカ</t>
    </rPh>
    <rPh sb="23" eb="25">
      <t>アンゼン</t>
    </rPh>
    <rPh sb="32" eb="34">
      <t>トケイ</t>
    </rPh>
    <rPh sb="43" eb="46">
      <t>カンガッキ</t>
    </rPh>
    <rPh sb="47" eb="50">
      <t>ゲンガッキ</t>
    </rPh>
    <rPh sb="51" eb="54">
      <t>マンネンヒツ</t>
    </rPh>
    <rPh sb="69" eb="71">
      <t>ジョウギ</t>
    </rPh>
    <rPh sb="72" eb="74">
      <t>フデバコ</t>
    </rPh>
    <rPh sb="75" eb="76">
      <t>タタミ</t>
    </rPh>
    <rPh sb="80" eb="81">
      <t>ムギ</t>
    </rPh>
    <rPh sb="83" eb="85">
      <t>ボウシ</t>
    </rPh>
    <rPh sb="119" eb="121">
      <t>キロク</t>
    </rPh>
    <rPh sb="121" eb="122">
      <t>ブツ</t>
    </rPh>
    <rPh sb="123" eb="125">
      <t>シッキ</t>
    </rPh>
    <rPh sb="130" eb="132">
      <t>センス</t>
    </rPh>
    <rPh sb="133" eb="134">
      <t>ハ</t>
    </rPh>
    <rPh sb="149" eb="150">
      <t>ヨウ</t>
    </rPh>
    <rPh sb="155" eb="156">
      <t>カサ</t>
    </rPh>
    <rPh sb="157" eb="159">
      <t>カンバン</t>
    </rPh>
    <rPh sb="164" eb="166">
      <t>ニンギョウ</t>
    </rPh>
    <rPh sb="167" eb="169">
      <t>メガネ</t>
    </rPh>
    <rPh sb="170" eb="172">
      <t>エンカ</t>
    </rPh>
    <rPh sb="174" eb="175">
      <t>ミ</t>
    </rPh>
    <rPh sb="175" eb="177">
      <t>キロク</t>
    </rPh>
    <rPh sb="178" eb="180">
      <t>バイタイ</t>
    </rPh>
    <rPh sb="181" eb="184">
      <t>ハンドウタイ</t>
    </rPh>
    <rPh sb="192" eb="193">
      <t>ヒカリ</t>
    </rPh>
    <rPh sb="197" eb="199">
      <t>ジキ</t>
    </rPh>
    <rPh sb="202" eb="203">
      <t>トウ</t>
    </rPh>
    <rPh sb="229" eb="231">
      <t>エイゾウ</t>
    </rPh>
    <rPh sb="234" eb="235">
      <t>オヨ</t>
    </rPh>
    <rPh sb="236" eb="238">
      <t>オンガク</t>
    </rPh>
    <rPh sb="248" eb="250">
      <t>ジョウホウ</t>
    </rPh>
    <rPh sb="255" eb="256">
      <t>ナラ</t>
    </rPh>
    <phoneticPr fontId="58"/>
  </si>
  <si>
    <t>再生資源回収・加工処理</t>
    <phoneticPr fontId="58"/>
  </si>
  <si>
    <t>不要となった屑等を再利用するための回収及び加工処理</t>
    <rPh sb="0" eb="2">
      <t>フヨウ</t>
    </rPh>
    <rPh sb="6" eb="7">
      <t>クズ</t>
    </rPh>
    <rPh sb="7" eb="8">
      <t>トウ</t>
    </rPh>
    <rPh sb="9" eb="12">
      <t>サイリヨウ</t>
    </rPh>
    <rPh sb="17" eb="19">
      <t>カイシュウ</t>
    </rPh>
    <rPh sb="19" eb="20">
      <t>オヨ</t>
    </rPh>
    <rPh sb="21" eb="23">
      <t>カコウ</t>
    </rPh>
    <rPh sb="23" eb="25">
      <t>ショリ</t>
    </rPh>
    <phoneticPr fontId="58"/>
  </si>
  <si>
    <t>住宅建築（木造）、住宅建築（非木造）</t>
  </si>
  <si>
    <t>専用住宅、産業併用住宅のうち居住の用に供せられる部分（新築・増築・改築工事）
※土地の取得は所有権の移転に過ぎず、生産活動ではないため、経済波及効果の対象外</t>
    <rPh sb="0" eb="2">
      <t>センヨウ</t>
    </rPh>
    <rPh sb="2" eb="4">
      <t>ジュウタク</t>
    </rPh>
    <rPh sb="5" eb="7">
      <t>サンギョウ</t>
    </rPh>
    <rPh sb="7" eb="9">
      <t>ヘイヨウ</t>
    </rPh>
    <rPh sb="9" eb="11">
      <t>ジュウタク</t>
    </rPh>
    <rPh sb="14" eb="16">
      <t>キョジュウ</t>
    </rPh>
    <rPh sb="17" eb="18">
      <t>ヨウ</t>
    </rPh>
    <rPh sb="19" eb="20">
      <t>キョウ</t>
    </rPh>
    <rPh sb="24" eb="26">
      <t>ブブン</t>
    </rPh>
    <rPh sb="27" eb="29">
      <t>シンチク</t>
    </rPh>
    <rPh sb="30" eb="32">
      <t>ゾウチク</t>
    </rPh>
    <rPh sb="33" eb="35">
      <t>カイチク</t>
    </rPh>
    <rPh sb="35" eb="37">
      <t>コウジ</t>
    </rPh>
    <phoneticPr fontId="58"/>
  </si>
  <si>
    <t>非住宅建築（木造）、非住宅建築（非木造）</t>
  </si>
  <si>
    <t>工場・倉庫、事務所、学校、病院・店舗（新築・増築・改築工事）</t>
    <rPh sb="0" eb="2">
      <t>コウジョウ</t>
    </rPh>
    <rPh sb="3" eb="5">
      <t>ソウコ</t>
    </rPh>
    <rPh sb="6" eb="8">
      <t>ジム</t>
    </rPh>
    <rPh sb="8" eb="9">
      <t>ショ</t>
    </rPh>
    <rPh sb="10" eb="12">
      <t>ガッコウ</t>
    </rPh>
    <rPh sb="13" eb="15">
      <t>ビョウイン</t>
    </rPh>
    <rPh sb="16" eb="18">
      <t>テンポ</t>
    </rPh>
    <rPh sb="19" eb="21">
      <t>シンチク</t>
    </rPh>
    <rPh sb="22" eb="24">
      <t>ゾウチク</t>
    </rPh>
    <rPh sb="25" eb="27">
      <t>カイチク</t>
    </rPh>
    <rPh sb="27" eb="29">
      <t>コウジ</t>
    </rPh>
    <phoneticPr fontId="58"/>
  </si>
  <si>
    <t>建築物・鉄道軌道・電力・電気通信・上工業用水道・ガスタンク・駐車場・ゴルフ場に関する経常的補修工事</t>
    <rPh sb="0" eb="3">
      <t>ケンチクブツ</t>
    </rPh>
    <rPh sb="4" eb="6">
      <t>テツドウ</t>
    </rPh>
    <rPh sb="6" eb="8">
      <t>キドウ</t>
    </rPh>
    <rPh sb="9" eb="11">
      <t>デンリョク</t>
    </rPh>
    <rPh sb="12" eb="14">
      <t>デンキ</t>
    </rPh>
    <rPh sb="14" eb="16">
      <t>ツウシン</t>
    </rPh>
    <rPh sb="17" eb="18">
      <t>ジョウ</t>
    </rPh>
    <rPh sb="18" eb="21">
      <t>コウギョウヨウ</t>
    </rPh>
    <rPh sb="21" eb="23">
      <t>スイドウ</t>
    </rPh>
    <rPh sb="30" eb="33">
      <t>チュウシャジョウ</t>
    </rPh>
    <rPh sb="37" eb="38">
      <t>ジョウ</t>
    </rPh>
    <rPh sb="39" eb="40">
      <t>カン</t>
    </rPh>
    <rPh sb="42" eb="44">
      <t>ケイジョウ</t>
    </rPh>
    <rPh sb="44" eb="45">
      <t>テキ</t>
    </rPh>
    <rPh sb="45" eb="47">
      <t>ホシュウ</t>
    </rPh>
    <rPh sb="47" eb="49">
      <t>コウジ</t>
    </rPh>
    <phoneticPr fontId="58"/>
  </si>
  <si>
    <t>道路関係公共事業、河川・下水道・その他の公共事業、農林関係公共事業</t>
  </si>
  <si>
    <t>道路、街路、有料道路、区画整理、河川改修、河川総合開発、砂防、海岸、下水道、廃棄物処理施設、公園、港湾、漁港、空港、災害復旧、土地改良、林道、治山</t>
    <rPh sb="0" eb="2">
      <t>ドウロ</t>
    </rPh>
    <rPh sb="3" eb="5">
      <t>ガイロ</t>
    </rPh>
    <rPh sb="6" eb="8">
      <t>ユウリョウ</t>
    </rPh>
    <rPh sb="8" eb="10">
      <t>ドウロ</t>
    </rPh>
    <rPh sb="11" eb="13">
      <t>クカク</t>
    </rPh>
    <rPh sb="13" eb="15">
      <t>セイリ</t>
    </rPh>
    <rPh sb="16" eb="18">
      <t>カセン</t>
    </rPh>
    <rPh sb="18" eb="20">
      <t>カイシュウ</t>
    </rPh>
    <rPh sb="21" eb="23">
      <t>カセン</t>
    </rPh>
    <rPh sb="23" eb="25">
      <t>ソウゴウ</t>
    </rPh>
    <rPh sb="25" eb="27">
      <t>カイハツ</t>
    </rPh>
    <rPh sb="28" eb="29">
      <t>スナ</t>
    </rPh>
    <rPh sb="31" eb="33">
      <t>カイガン</t>
    </rPh>
    <rPh sb="34" eb="37">
      <t>ゲスイドウ</t>
    </rPh>
    <rPh sb="38" eb="41">
      <t>ハイキブツ</t>
    </rPh>
    <rPh sb="41" eb="43">
      <t>ショリ</t>
    </rPh>
    <rPh sb="43" eb="45">
      <t>シセツ</t>
    </rPh>
    <rPh sb="46" eb="48">
      <t>コウエン</t>
    </rPh>
    <rPh sb="49" eb="51">
      <t>コウワン</t>
    </rPh>
    <rPh sb="52" eb="54">
      <t>ギョコウ</t>
    </rPh>
    <rPh sb="55" eb="57">
      <t>クウコウ</t>
    </rPh>
    <rPh sb="58" eb="60">
      <t>サイガイ</t>
    </rPh>
    <rPh sb="60" eb="62">
      <t>フッキュウ</t>
    </rPh>
    <rPh sb="63" eb="65">
      <t>トチ</t>
    </rPh>
    <rPh sb="65" eb="67">
      <t>カイリョウ</t>
    </rPh>
    <rPh sb="68" eb="70">
      <t>リンドウ</t>
    </rPh>
    <rPh sb="71" eb="73">
      <t>チサン</t>
    </rPh>
    <phoneticPr fontId="58"/>
  </si>
  <si>
    <t>鉄道軌道建設、電力施設建設、電気通信施設建設、その他の土木建設</t>
  </si>
  <si>
    <t>鉄道軌道・発送配電施設・電気通信線路施設・上工業用水道に関する構築物、埋立・土地造成等の工事、ガスタンク・駐車場・ゴルフ場・球技場・遊園地・パイプライン等の建設工事及び民間の行う団地内区画道路・さん橋・堤防等の道路、河川等建設工事</t>
    <rPh sb="0" eb="2">
      <t>テツドウ</t>
    </rPh>
    <rPh sb="2" eb="4">
      <t>キドウ</t>
    </rPh>
    <rPh sb="5" eb="6">
      <t>ハツ</t>
    </rPh>
    <rPh sb="6" eb="7">
      <t>ソウ</t>
    </rPh>
    <rPh sb="7" eb="9">
      <t>ハイデン</t>
    </rPh>
    <rPh sb="9" eb="11">
      <t>シセツ</t>
    </rPh>
    <rPh sb="12" eb="14">
      <t>デンキ</t>
    </rPh>
    <rPh sb="14" eb="16">
      <t>ツウシン</t>
    </rPh>
    <rPh sb="16" eb="18">
      <t>センロ</t>
    </rPh>
    <rPh sb="18" eb="20">
      <t>シセツ</t>
    </rPh>
    <rPh sb="21" eb="22">
      <t>ジョウ</t>
    </rPh>
    <rPh sb="22" eb="25">
      <t>コウギョウヨウ</t>
    </rPh>
    <rPh sb="25" eb="27">
      <t>スイドウ</t>
    </rPh>
    <rPh sb="28" eb="29">
      <t>カン</t>
    </rPh>
    <rPh sb="31" eb="34">
      <t>コウチクブツ</t>
    </rPh>
    <rPh sb="35" eb="37">
      <t>ウメタテ</t>
    </rPh>
    <rPh sb="38" eb="40">
      <t>トチ</t>
    </rPh>
    <rPh sb="40" eb="42">
      <t>ゾウセイ</t>
    </rPh>
    <rPh sb="42" eb="43">
      <t>トウ</t>
    </rPh>
    <rPh sb="44" eb="46">
      <t>コウジ</t>
    </rPh>
    <rPh sb="53" eb="56">
      <t>チュウシャジョウ</t>
    </rPh>
    <rPh sb="60" eb="61">
      <t>ジョウ</t>
    </rPh>
    <rPh sb="62" eb="65">
      <t>キュウギジョウ</t>
    </rPh>
    <rPh sb="66" eb="69">
      <t>ユウエンチ</t>
    </rPh>
    <rPh sb="76" eb="77">
      <t>トウ</t>
    </rPh>
    <rPh sb="78" eb="80">
      <t>ケンセツ</t>
    </rPh>
    <rPh sb="80" eb="82">
      <t>コウジ</t>
    </rPh>
    <rPh sb="82" eb="83">
      <t>オヨ</t>
    </rPh>
    <rPh sb="84" eb="86">
      <t>ミンカン</t>
    </rPh>
    <rPh sb="87" eb="88">
      <t>オコナ</t>
    </rPh>
    <rPh sb="89" eb="91">
      <t>ダンチ</t>
    </rPh>
    <rPh sb="91" eb="92">
      <t>ナイ</t>
    </rPh>
    <rPh sb="92" eb="94">
      <t>クカク</t>
    </rPh>
    <rPh sb="94" eb="96">
      <t>ドウロ</t>
    </rPh>
    <rPh sb="99" eb="100">
      <t>ハシ</t>
    </rPh>
    <rPh sb="101" eb="103">
      <t>テイボウ</t>
    </rPh>
    <rPh sb="103" eb="104">
      <t>トウ</t>
    </rPh>
    <rPh sb="105" eb="107">
      <t>ドウロ</t>
    </rPh>
    <rPh sb="108" eb="110">
      <t>カセン</t>
    </rPh>
    <rPh sb="110" eb="111">
      <t>トウ</t>
    </rPh>
    <rPh sb="111" eb="113">
      <t>ケンセツ</t>
    </rPh>
    <rPh sb="113" eb="115">
      <t>コウジ</t>
    </rPh>
    <phoneticPr fontId="58"/>
  </si>
  <si>
    <t>事業用火力発電、事業用発電（火力発電を除く。）、自家発電</t>
  </si>
  <si>
    <t>事業用火力発電、事業用水力発電、原子力発電、風力・地熱・太陽光発電、自家発電</t>
    <rPh sb="0" eb="3">
      <t>ジギョウヨウ</t>
    </rPh>
    <rPh sb="3" eb="5">
      <t>カリョク</t>
    </rPh>
    <rPh sb="5" eb="7">
      <t>ハツデン</t>
    </rPh>
    <rPh sb="8" eb="11">
      <t>ジギョウヨウ</t>
    </rPh>
    <rPh sb="11" eb="13">
      <t>スイリョク</t>
    </rPh>
    <rPh sb="13" eb="15">
      <t>ハツデン</t>
    </rPh>
    <rPh sb="16" eb="19">
      <t>ゲンシリョク</t>
    </rPh>
    <rPh sb="19" eb="21">
      <t>ハツデン</t>
    </rPh>
    <rPh sb="22" eb="24">
      <t>フウリョク</t>
    </rPh>
    <rPh sb="25" eb="27">
      <t>チネツ</t>
    </rPh>
    <rPh sb="28" eb="31">
      <t>タイヨウコウ</t>
    </rPh>
    <rPh sb="31" eb="33">
      <t>ハツデン</t>
    </rPh>
    <rPh sb="34" eb="36">
      <t>ジカ</t>
    </rPh>
    <rPh sb="36" eb="38">
      <t>ハツデン</t>
    </rPh>
    <phoneticPr fontId="58"/>
  </si>
  <si>
    <t>都市ガス</t>
    <rPh sb="0" eb="2">
      <t>トシ</t>
    </rPh>
    <phoneticPr fontId="58"/>
  </si>
  <si>
    <t>熱供給業</t>
    <rPh sb="0" eb="1">
      <t>ネツ</t>
    </rPh>
    <rPh sb="1" eb="3">
      <t>キョウキュウ</t>
    </rPh>
    <rPh sb="3" eb="4">
      <t>ギョウ</t>
    </rPh>
    <phoneticPr fontId="58"/>
  </si>
  <si>
    <t>上水道・簡易水道、工業用水、下水道★★</t>
  </si>
  <si>
    <t>上水道、簡易水道、工業用水、下水道</t>
    <rPh sb="0" eb="3">
      <t>ジョウスイドウ</t>
    </rPh>
    <rPh sb="4" eb="6">
      <t>カンイ</t>
    </rPh>
    <rPh sb="6" eb="8">
      <t>スイドウ</t>
    </rPh>
    <rPh sb="9" eb="11">
      <t>コウギョウ</t>
    </rPh>
    <rPh sb="11" eb="13">
      <t>ヨウスイ</t>
    </rPh>
    <rPh sb="14" eb="17">
      <t>ゲスイドウ</t>
    </rPh>
    <phoneticPr fontId="58"/>
  </si>
  <si>
    <t>廃棄物処理（公営）★★、廃棄物処理</t>
  </si>
  <si>
    <t>公営・民営（し尿収集・処理、ごみ収集・処理、産業廃棄物収集・処理等の活動）</t>
    <rPh sb="0" eb="2">
      <t>コウエイ</t>
    </rPh>
    <rPh sb="3" eb="5">
      <t>ミンエイ</t>
    </rPh>
    <rPh sb="7" eb="8">
      <t>ニョウ</t>
    </rPh>
    <rPh sb="8" eb="10">
      <t>シュウシュウ</t>
    </rPh>
    <rPh sb="11" eb="13">
      <t>ショリ</t>
    </rPh>
    <rPh sb="16" eb="18">
      <t>シュウシュウ</t>
    </rPh>
    <rPh sb="19" eb="21">
      <t>ショリ</t>
    </rPh>
    <rPh sb="22" eb="24">
      <t>サンギョウ</t>
    </rPh>
    <rPh sb="24" eb="27">
      <t>ハイキブツ</t>
    </rPh>
    <rPh sb="27" eb="29">
      <t>シュウシュウ</t>
    </rPh>
    <rPh sb="30" eb="32">
      <t>ショリ</t>
    </rPh>
    <rPh sb="32" eb="33">
      <t>トウ</t>
    </rPh>
    <rPh sb="34" eb="36">
      <t>カツドウ</t>
    </rPh>
    <phoneticPr fontId="58"/>
  </si>
  <si>
    <t>小売業</t>
    <rPh sb="0" eb="2">
      <t>コウリ</t>
    </rPh>
    <rPh sb="2" eb="3">
      <t>ギョウ</t>
    </rPh>
    <phoneticPr fontId="58"/>
  </si>
  <si>
    <t>公的金融（ＦＩＳＩＭ）、民間金融（ＦＩＳＩＭ）、公的金融（手数料）、民間金融（手数料）</t>
  </si>
  <si>
    <t>生命保険、損害保険</t>
  </si>
  <si>
    <t>生命保険、保険年金、火災保険、地震保険、自動車保険</t>
    <rPh sb="0" eb="2">
      <t>セイメイ</t>
    </rPh>
    <rPh sb="2" eb="4">
      <t>ホケン</t>
    </rPh>
    <rPh sb="5" eb="7">
      <t>ホケン</t>
    </rPh>
    <rPh sb="7" eb="9">
      <t>ネンキン</t>
    </rPh>
    <rPh sb="10" eb="12">
      <t>カサイ</t>
    </rPh>
    <rPh sb="12" eb="14">
      <t>ホケン</t>
    </rPh>
    <rPh sb="15" eb="17">
      <t>ジシン</t>
    </rPh>
    <rPh sb="17" eb="19">
      <t>ホケン</t>
    </rPh>
    <rPh sb="20" eb="23">
      <t>ジドウシャ</t>
    </rPh>
    <rPh sb="23" eb="25">
      <t>ホケン</t>
    </rPh>
    <phoneticPr fontId="58"/>
  </si>
  <si>
    <t>不動産仲介・管理業、不動産賃貸業</t>
  </si>
  <si>
    <t>不動産の売買・賃借・交換の代理・仲介手数料、不動産管理手数料、不動産賃貸料、貸ビル、貸倉庫</t>
    <rPh sb="0" eb="3">
      <t>フドウサン</t>
    </rPh>
    <rPh sb="4" eb="6">
      <t>バイバイ</t>
    </rPh>
    <rPh sb="7" eb="9">
      <t>チンシャク</t>
    </rPh>
    <rPh sb="10" eb="12">
      <t>コウカン</t>
    </rPh>
    <rPh sb="13" eb="15">
      <t>ダイリ</t>
    </rPh>
    <rPh sb="16" eb="18">
      <t>チュウカイ</t>
    </rPh>
    <rPh sb="18" eb="21">
      <t>テスウリョウ</t>
    </rPh>
    <rPh sb="22" eb="25">
      <t>フドウサン</t>
    </rPh>
    <rPh sb="25" eb="27">
      <t>カンリ</t>
    </rPh>
    <rPh sb="27" eb="30">
      <t>テスウリョウ</t>
    </rPh>
    <rPh sb="31" eb="34">
      <t>フドウサン</t>
    </rPh>
    <rPh sb="34" eb="37">
      <t>チンタイリョウ</t>
    </rPh>
    <rPh sb="38" eb="39">
      <t>カ</t>
    </rPh>
    <rPh sb="42" eb="43">
      <t>カシ</t>
    </rPh>
    <rPh sb="43" eb="45">
      <t>ソウコ</t>
    </rPh>
    <phoneticPr fontId="58"/>
  </si>
  <si>
    <t>貸家業、貸間業</t>
    <rPh sb="0" eb="2">
      <t>カシヤ</t>
    </rPh>
    <rPh sb="2" eb="3">
      <t>ギョウ</t>
    </rPh>
    <rPh sb="4" eb="6">
      <t>カシマ</t>
    </rPh>
    <rPh sb="6" eb="7">
      <t>ギョウ</t>
    </rPh>
    <phoneticPr fontId="58"/>
  </si>
  <si>
    <t>住宅賃貸料
（帰属家賃）</t>
    <phoneticPr fontId="58"/>
  </si>
  <si>
    <t>※　持家の居住者が家賃を払ったと仮定した場合の活動のため、原則使用しない</t>
    <rPh sb="2" eb="4">
      <t>モチイエ</t>
    </rPh>
    <rPh sb="5" eb="8">
      <t>キョジュウシャ</t>
    </rPh>
    <rPh sb="9" eb="11">
      <t>ヤチン</t>
    </rPh>
    <rPh sb="12" eb="13">
      <t>ハラ</t>
    </rPh>
    <rPh sb="16" eb="18">
      <t>カテイ</t>
    </rPh>
    <rPh sb="20" eb="22">
      <t>バアイ</t>
    </rPh>
    <rPh sb="23" eb="25">
      <t>カツドウ</t>
    </rPh>
    <rPh sb="29" eb="31">
      <t>ゲンソク</t>
    </rPh>
    <rPh sb="31" eb="33">
      <t>シヨウ</t>
    </rPh>
    <phoneticPr fontId="58"/>
  </si>
  <si>
    <t>JR、公・民間の鉄道・軌道（普通鉄道、軌道、地下鉄道、モノレール鉄道）</t>
    <rPh sb="3" eb="4">
      <t>コウ</t>
    </rPh>
    <rPh sb="5" eb="7">
      <t>ミンカン</t>
    </rPh>
    <rPh sb="8" eb="10">
      <t>テツドウ</t>
    </rPh>
    <rPh sb="11" eb="13">
      <t>キドウ</t>
    </rPh>
    <rPh sb="14" eb="16">
      <t>フツウ</t>
    </rPh>
    <rPh sb="16" eb="18">
      <t>テツドウ</t>
    </rPh>
    <rPh sb="19" eb="21">
      <t>キドウ</t>
    </rPh>
    <rPh sb="22" eb="25">
      <t>チカテツ</t>
    </rPh>
    <rPh sb="25" eb="26">
      <t>ドウ</t>
    </rPh>
    <rPh sb="32" eb="34">
      <t>テツドウ</t>
    </rPh>
    <phoneticPr fontId="58"/>
  </si>
  <si>
    <t>JR、民間鉄道の貨物輸送</t>
    <rPh sb="3" eb="5">
      <t>ミンカン</t>
    </rPh>
    <rPh sb="5" eb="7">
      <t>テツドウ</t>
    </rPh>
    <rPh sb="8" eb="10">
      <t>カモツ</t>
    </rPh>
    <rPh sb="10" eb="12">
      <t>ユソウ</t>
    </rPh>
    <phoneticPr fontId="58"/>
  </si>
  <si>
    <t>道路輸送
（自家輸送を除く。）</t>
    <phoneticPr fontId="58"/>
  </si>
  <si>
    <t>バス、ハイヤー・タクシー</t>
  </si>
  <si>
    <t>乗合バス業、貸切バス業、特定旅客自動車運送業の旅客輸送、ハイヤー・タクシー業、軽車両による旅客輸送</t>
    <rPh sb="0" eb="2">
      <t>ノリアイ</t>
    </rPh>
    <rPh sb="4" eb="5">
      <t>ギョウ</t>
    </rPh>
    <rPh sb="6" eb="8">
      <t>カシキリ</t>
    </rPh>
    <rPh sb="10" eb="11">
      <t>ギョウ</t>
    </rPh>
    <rPh sb="12" eb="14">
      <t>トクテイ</t>
    </rPh>
    <rPh sb="14" eb="16">
      <t>リョカク</t>
    </rPh>
    <rPh sb="16" eb="19">
      <t>ジドウシャ</t>
    </rPh>
    <rPh sb="19" eb="21">
      <t>ウンソウ</t>
    </rPh>
    <rPh sb="21" eb="22">
      <t>ギョウ</t>
    </rPh>
    <rPh sb="23" eb="25">
      <t>リョカク</t>
    </rPh>
    <rPh sb="25" eb="27">
      <t>ユソウ</t>
    </rPh>
    <phoneticPr fontId="58"/>
  </si>
  <si>
    <t>道路貨物輸送
（自家輸送を除く。）</t>
    <phoneticPr fontId="58"/>
  </si>
  <si>
    <t>トラック運送業、軽車両等による貨物輸送</t>
    <rPh sb="4" eb="6">
      <t>ウンソウ</t>
    </rPh>
    <rPh sb="6" eb="7">
      <t>ギョウ</t>
    </rPh>
    <rPh sb="8" eb="9">
      <t>ケイ</t>
    </rPh>
    <rPh sb="9" eb="11">
      <t>シャリョウ</t>
    </rPh>
    <rPh sb="11" eb="12">
      <t>ナド</t>
    </rPh>
    <rPh sb="15" eb="17">
      <t>カモツ</t>
    </rPh>
    <rPh sb="17" eb="19">
      <t>ユソウ</t>
    </rPh>
    <phoneticPr fontId="58"/>
  </si>
  <si>
    <t>自己の需要に応じて、自家用自動車を使用して人の輸送（マイカー輸送を除く。）を行う活動範囲
※貨物車を使用した旅客輸送も本部門に含める</t>
    <rPh sb="0" eb="2">
      <t>ジコ</t>
    </rPh>
    <rPh sb="3" eb="5">
      <t>ジュヨウ</t>
    </rPh>
    <rPh sb="6" eb="7">
      <t>オウ</t>
    </rPh>
    <rPh sb="10" eb="13">
      <t>ジカヨウ</t>
    </rPh>
    <rPh sb="13" eb="16">
      <t>ジドウシャ</t>
    </rPh>
    <rPh sb="17" eb="19">
      <t>シヨウ</t>
    </rPh>
    <rPh sb="21" eb="22">
      <t>ヒト</t>
    </rPh>
    <rPh sb="23" eb="25">
      <t>ユソウ</t>
    </rPh>
    <rPh sb="30" eb="32">
      <t>ユソウ</t>
    </rPh>
    <rPh sb="33" eb="34">
      <t>ノゾ</t>
    </rPh>
    <rPh sb="38" eb="39">
      <t>オコナ</t>
    </rPh>
    <rPh sb="40" eb="42">
      <t>カツドウ</t>
    </rPh>
    <rPh sb="42" eb="44">
      <t>ハンイ</t>
    </rPh>
    <rPh sb="46" eb="49">
      <t>カモツシャ</t>
    </rPh>
    <rPh sb="50" eb="52">
      <t>シヨウ</t>
    </rPh>
    <rPh sb="54" eb="56">
      <t>リョカク</t>
    </rPh>
    <rPh sb="56" eb="58">
      <t>ユソウ</t>
    </rPh>
    <rPh sb="59" eb="60">
      <t>ホン</t>
    </rPh>
    <rPh sb="60" eb="62">
      <t>ブモン</t>
    </rPh>
    <rPh sb="63" eb="64">
      <t>フク</t>
    </rPh>
    <phoneticPr fontId="58"/>
  </si>
  <si>
    <t>自己の需要に応じて、自家用自動車を使用して貨物の輸送（マイカー輸送を除く。）を行う活動範囲</t>
    <rPh sb="0" eb="2">
      <t>ジコ</t>
    </rPh>
    <rPh sb="3" eb="5">
      <t>ジュヨウ</t>
    </rPh>
    <rPh sb="6" eb="7">
      <t>オウ</t>
    </rPh>
    <rPh sb="10" eb="13">
      <t>ジカヨウ</t>
    </rPh>
    <rPh sb="13" eb="16">
      <t>ジドウシャ</t>
    </rPh>
    <rPh sb="17" eb="19">
      <t>シヨウ</t>
    </rPh>
    <rPh sb="21" eb="23">
      <t>カモツ</t>
    </rPh>
    <rPh sb="24" eb="26">
      <t>ユソウ</t>
    </rPh>
    <rPh sb="31" eb="33">
      <t>ユソウ</t>
    </rPh>
    <rPh sb="34" eb="35">
      <t>ノゾ</t>
    </rPh>
    <rPh sb="39" eb="40">
      <t>オコナ</t>
    </rPh>
    <rPh sb="41" eb="43">
      <t>カツドウ</t>
    </rPh>
    <rPh sb="43" eb="45">
      <t>ハンイ</t>
    </rPh>
    <phoneticPr fontId="58"/>
  </si>
  <si>
    <t>外国航路運輸業の旅客・貨物輸送</t>
    <rPh sb="0" eb="2">
      <t>ガイコク</t>
    </rPh>
    <rPh sb="2" eb="4">
      <t>コウロ</t>
    </rPh>
    <rPh sb="4" eb="6">
      <t>ウンユ</t>
    </rPh>
    <rPh sb="6" eb="7">
      <t>ギョウ</t>
    </rPh>
    <rPh sb="8" eb="10">
      <t>リョカク</t>
    </rPh>
    <rPh sb="11" eb="13">
      <t>カモツ</t>
    </rPh>
    <rPh sb="13" eb="15">
      <t>ユソウ</t>
    </rPh>
    <phoneticPr fontId="58"/>
  </si>
  <si>
    <t>沿海・内水面旅客輸送、沿海・内水面貨物輸送</t>
  </si>
  <si>
    <t>沿海旅客海運業の旅客輸送、沿海貨物海運業の貨物輸送、港湾旅客海運業の貨物輸送、港湾旅客海運業の旅客輸送
※利用運送業及び運送取次業が行う活動は「5761 貨物利用運送」</t>
    <rPh sb="0" eb="2">
      <t>エンカイ</t>
    </rPh>
    <rPh sb="2" eb="4">
      <t>リョカク</t>
    </rPh>
    <rPh sb="4" eb="7">
      <t>カイウンギョウ</t>
    </rPh>
    <rPh sb="8" eb="10">
      <t>リョカク</t>
    </rPh>
    <rPh sb="10" eb="12">
      <t>ユソウ</t>
    </rPh>
    <rPh sb="13" eb="15">
      <t>エンカイ</t>
    </rPh>
    <rPh sb="15" eb="17">
      <t>カモツ</t>
    </rPh>
    <rPh sb="17" eb="20">
      <t>カイウンギョウ</t>
    </rPh>
    <rPh sb="21" eb="23">
      <t>カモツ</t>
    </rPh>
    <rPh sb="23" eb="25">
      <t>ユソウ</t>
    </rPh>
    <rPh sb="26" eb="28">
      <t>コウワン</t>
    </rPh>
    <rPh sb="28" eb="30">
      <t>リョカク</t>
    </rPh>
    <rPh sb="30" eb="33">
      <t>カイウンギョウ</t>
    </rPh>
    <rPh sb="34" eb="36">
      <t>カモツ</t>
    </rPh>
    <rPh sb="36" eb="38">
      <t>ユソウ</t>
    </rPh>
    <rPh sb="39" eb="41">
      <t>コウワン</t>
    </rPh>
    <rPh sb="41" eb="43">
      <t>リョカク</t>
    </rPh>
    <rPh sb="43" eb="46">
      <t>カイウンギョウ</t>
    </rPh>
    <rPh sb="47" eb="49">
      <t>リョカク</t>
    </rPh>
    <rPh sb="49" eb="51">
      <t>ユソウ</t>
    </rPh>
    <rPh sb="53" eb="55">
      <t>リヨウ</t>
    </rPh>
    <rPh sb="55" eb="57">
      <t>ウンソウ</t>
    </rPh>
    <rPh sb="57" eb="58">
      <t>ギョウ</t>
    </rPh>
    <rPh sb="58" eb="59">
      <t>オヨ</t>
    </rPh>
    <rPh sb="60" eb="62">
      <t>ウンソウ</t>
    </rPh>
    <rPh sb="62" eb="64">
      <t>トリツギ</t>
    </rPh>
    <rPh sb="64" eb="65">
      <t>ギョウ</t>
    </rPh>
    <rPh sb="66" eb="67">
      <t>オコナ</t>
    </rPh>
    <rPh sb="68" eb="70">
      <t>カツドウ</t>
    </rPh>
    <rPh sb="77" eb="79">
      <t>カモツ</t>
    </rPh>
    <rPh sb="79" eb="81">
      <t>リヨウ</t>
    </rPh>
    <rPh sb="81" eb="83">
      <t>ウンソウ</t>
    </rPh>
    <phoneticPr fontId="58"/>
  </si>
  <si>
    <t>一般港湾運送業、港湾荷役業、はしけ運送業、いかだ運送業</t>
    <rPh sb="0" eb="2">
      <t>イッパン</t>
    </rPh>
    <rPh sb="2" eb="4">
      <t>コウワン</t>
    </rPh>
    <rPh sb="4" eb="6">
      <t>ウンソウ</t>
    </rPh>
    <rPh sb="6" eb="7">
      <t>ギョウ</t>
    </rPh>
    <rPh sb="8" eb="10">
      <t>コウワン</t>
    </rPh>
    <rPh sb="10" eb="12">
      <t>ニヤク</t>
    </rPh>
    <rPh sb="12" eb="13">
      <t>ギョウ</t>
    </rPh>
    <rPh sb="17" eb="19">
      <t>ウンソウ</t>
    </rPh>
    <rPh sb="19" eb="20">
      <t>ギョウ</t>
    </rPh>
    <rPh sb="24" eb="26">
      <t>ウンソウ</t>
    </rPh>
    <rPh sb="26" eb="27">
      <t>ギョウ</t>
    </rPh>
    <phoneticPr fontId="58"/>
  </si>
  <si>
    <t>国際航空輸送、国内航空旅客輸送、国内航空貨物輸送、航空機使用事業</t>
  </si>
  <si>
    <t>航空運送業による国際・国内の旅客・貨物輸送、航空機使用事業（薬剤散布、航空写真撮影等）</t>
    <rPh sb="0" eb="2">
      <t>コウクウ</t>
    </rPh>
    <rPh sb="2" eb="4">
      <t>ウンソウ</t>
    </rPh>
    <rPh sb="4" eb="5">
      <t>ギョウ</t>
    </rPh>
    <rPh sb="8" eb="10">
      <t>コクサイ</t>
    </rPh>
    <rPh sb="11" eb="13">
      <t>コクナイ</t>
    </rPh>
    <rPh sb="14" eb="16">
      <t>リョカク</t>
    </rPh>
    <rPh sb="17" eb="19">
      <t>カモツ</t>
    </rPh>
    <rPh sb="19" eb="21">
      <t>ユソウ</t>
    </rPh>
    <rPh sb="22" eb="25">
      <t>コウクウキ</t>
    </rPh>
    <rPh sb="25" eb="27">
      <t>シヨウ</t>
    </rPh>
    <rPh sb="27" eb="29">
      <t>ジギョウ</t>
    </rPh>
    <rPh sb="30" eb="32">
      <t>ヤクザイ</t>
    </rPh>
    <rPh sb="32" eb="34">
      <t>サンプ</t>
    </rPh>
    <rPh sb="35" eb="37">
      <t>コウクウ</t>
    </rPh>
    <rPh sb="37" eb="39">
      <t>シャシン</t>
    </rPh>
    <rPh sb="39" eb="41">
      <t>サツエイ</t>
    </rPh>
    <rPh sb="41" eb="42">
      <t>トウ</t>
    </rPh>
    <phoneticPr fontId="58"/>
  </si>
  <si>
    <t>利用運送業、集配利用運送業、運送取次業</t>
    <rPh sb="0" eb="2">
      <t>リヨウ</t>
    </rPh>
    <rPh sb="2" eb="4">
      <t>ウンソウ</t>
    </rPh>
    <rPh sb="4" eb="5">
      <t>ギョウ</t>
    </rPh>
    <rPh sb="6" eb="8">
      <t>シュウハイ</t>
    </rPh>
    <rPh sb="8" eb="10">
      <t>リヨウ</t>
    </rPh>
    <rPh sb="10" eb="12">
      <t>ウンソウ</t>
    </rPh>
    <rPh sb="12" eb="13">
      <t>ギョウ</t>
    </rPh>
    <rPh sb="14" eb="16">
      <t>ウンソウ</t>
    </rPh>
    <rPh sb="16" eb="17">
      <t>ト</t>
    </rPh>
    <rPh sb="17" eb="18">
      <t>ツ</t>
    </rPh>
    <rPh sb="18" eb="19">
      <t>ギョウ</t>
    </rPh>
    <phoneticPr fontId="58"/>
  </si>
  <si>
    <t>普通倉庫業、冷蔵倉庫業、水面木材倉庫業、倉庫等の物品の保管・荷役</t>
    <rPh sb="0" eb="2">
      <t>フツウ</t>
    </rPh>
    <rPh sb="2" eb="4">
      <t>ソウコ</t>
    </rPh>
    <rPh sb="4" eb="5">
      <t>ギョウ</t>
    </rPh>
    <rPh sb="6" eb="8">
      <t>レイゾウ</t>
    </rPh>
    <rPh sb="8" eb="10">
      <t>ソウコ</t>
    </rPh>
    <rPh sb="10" eb="11">
      <t>ギョウ</t>
    </rPh>
    <rPh sb="12" eb="14">
      <t>スイメン</t>
    </rPh>
    <rPh sb="14" eb="16">
      <t>モクザイ</t>
    </rPh>
    <rPh sb="16" eb="18">
      <t>ソウコ</t>
    </rPh>
    <rPh sb="18" eb="19">
      <t>ギョウ</t>
    </rPh>
    <phoneticPr fontId="58"/>
  </si>
  <si>
    <t>荷造業、貨物こん包業、組立こん包業、工業製品組立こん包業</t>
    <rPh sb="0" eb="2">
      <t>ニヅク</t>
    </rPh>
    <rPh sb="2" eb="3">
      <t>ギョウ</t>
    </rPh>
    <rPh sb="4" eb="6">
      <t>カモツ</t>
    </rPh>
    <rPh sb="8" eb="9">
      <t>ポウ</t>
    </rPh>
    <rPh sb="9" eb="10">
      <t>ギョウ</t>
    </rPh>
    <rPh sb="11" eb="12">
      <t>ク</t>
    </rPh>
    <rPh sb="12" eb="13">
      <t>タ</t>
    </rPh>
    <rPh sb="15" eb="16">
      <t>ポウ</t>
    </rPh>
    <rPh sb="16" eb="17">
      <t>ギョウ</t>
    </rPh>
    <rPh sb="18" eb="20">
      <t>コウギョウ</t>
    </rPh>
    <rPh sb="20" eb="22">
      <t>セイヒン</t>
    </rPh>
    <rPh sb="22" eb="24">
      <t>クミタテ</t>
    </rPh>
    <rPh sb="26" eb="27">
      <t>ポウ</t>
    </rPh>
    <rPh sb="27" eb="28">
      <t>ギョウ</t>
    </rPh>
    <phoneticPr fontId="58"/>
  </si>
  <si>
    <t>道路輸送施設提供、水運施設管理（国公営）★★、水運施設管理、水運附帯サービス、航空施設管理（公営）★★、航空施設管理、航空附帯サービス、旅行・その他の運輸附帯サービス</t>
  </si>
  <si>
    <t xml:space="preserve">自動車道業、有料自動車、有料トンネル、自動車ターミナル、有料駐車場、港湾・漁港の管理、水路情報の提供、サルベージ、航空管理、航空交通管制、航空機給油施設提供、旅行業、運送代理店
</t>
    <rPh sb="0" eb="3">
      <t>ジドウシャ</t>
    </rPh>
    <rPh sb="3" eb="4">
      <t>ドウ</t>
    </rPh>
    <rPh sb="4" eb="5">
      <t>ギョウ</t>
    </rPh>
    <rPh sb="6" eb="8">
      <t>ユウリョウ</t>
    </rPh>
    <rPh sb="8" eb="11">
      <t>ジドウシャ</t>
    </rPh>
    <rPh sb="12" eb="14">
      <t>ユウリョウ</t>
    </rPh>
    <rPh sb="19" eb="22">
      <t>ジドウシャ</t>
    </rPh>
    <rPh sb="28" eb="30">
      <t>ユウリョウ</t>
    </rPh>
    <rPh sb="30" eb="33">
      <t>チュウシャジョウ</t>
    </rPh>
    <rPh sb="34" eb="36">
      <t>コウワン</t>
    </rPh>
    <rPh sb="37" eb="39">
      <t>ギョコウ</t>
    </rPh>
    <rPh sb="40" eb="42">
      <t>カンリ</t>
    </rPh>
    <rPh sb="43" eb="45">
      <t>スイロ</t>
    </rPh>
    <rPh sb="45" eb="47">
      <t>ジョウホウ</t>
    </rPh>
    <rPh sb="48" eb="50">
      <t>テイキョウ</t>
    </rPh>
    <rPh sb="57" eb="59">
      <t>コウクウ</t>
    </rPh>
    <rPh sb="59" eb="61">
      <t>カンリ</t>
    </rPh>
    <rPh sb="62" eb="64">
      <t>コウクウ</t>
    </rPh>
    <rPh sb="64" eb="66">
      <t>コウツウ</t>
    </rPh>
    <rPh sb="66" eb="68">
      <t>カンセイ</t>
    </rPh>
    <rPh sb="69" eb="72">
      <t>コウクウキ</t>
    </rPh>
    <rPh sb="72" eb="74">
      <t>キュウユ</t>
    </rPh>
    <phoneticPr fontId="58"/>
  </si>
  <si>
    <t>通常郵便物、信書便、簡易郵便局の郵便事業、郵便切手類販売所等</t>
    <rPh sb="0" eb="2">
      <t>ツウジョウ</t>
    </rPh>
    <rPh sb="2" eb="5">
      <t>ユウビンブツ</t>
    </rPh>
    <rPh sb="6" eb="8">
      <t>シンショ</t>
    </rPh>
    <rPh sb="8" eb="9">
      <t>ビン</t>
    </rPh>
    <rPh sb="10" eb="12">
      <t>カンイ</t>
    </rPh>
    <rPh sb="12" eb="15">
      <t>ユウビンキョク</t>
    </rPh>
    <rPh sb="16" eb="18">
      <t>ユウビン</t>
    </rPh>
    <rPh sb="18" eb="20">
      <t>ジギョウ</t>
    </rPh>
    <rPh sb="21" eb="23">
      <t>ユウビン</t>
    </rPh>
    <rPh sb="23" eb="25">
      <t>キッテ</t>
    </rPh>
    <rPh sb="25" eb="26">
      <t>ルイ</t>
    </rPh>
    <rPh sb="26" eb="28">
      <t>ハンバイ</t>
    </rPh>
    <rPh sb="28" eb="29">
      <t>ショ</t>
    </rPh>
    <rPh sb="29" eb="30">
      <t>トウ</t>
    </rPh>
    <phoneticPr fontId="58"/>
  </si>
  <si>
    <t>固定電気通信、移動電気通信、電気通信に附帯するサービス</t>
  </si>
  <si>
    <t>電話、電信、電報、ISP、IX業、携帯電話、PHS、無線呼出し、電気通信業務委託、携帯電話取扱店、空港無線電話業務受託</t>
    <rPh sb="0" eb="2">
      <t>デンワ</t>
    </rPh>
    <rPh sb="3" eb="5">
      <t>デンシン</t>
    </rPh>
    <rPh sb="6" eb="8">
      <t>デンポウ</t>
    </rPh>
    <rPh sb="15" eb="16">
      <t>ギョウ</t>
    </rPh>
    <rPh sb="17" eb="19">
      <t>ケイタイ</t>
    </rPh>
    <rPh sb="19" eb="21">
      <t>デンワ</t>
    </rPh>
    <rPh sb="26" eb="28">
      <t>ムセン</t>
    </rPh>
    <rPh sb="28" eb="30">
      <t>ヨビダ</t>
    </rPh>
    <rPh sb="32" eb="34">
      <t>デンキ</t>
    </rPh>
    <rPh sb="34" eb="36">
      <t>ツウシン</t>
    </rPh>
    <rPh sb="36" eb="38">
      <t>ギョウム</t>
    </rPh>
    <rPh sb="38" eb="40">
      <t>イタク</t>
    </rPh>
    <rPh sb="41" eb="43">
      <t>ケイタイ</t>
    </rPh>
    <rPh sb="43" eb="45">
      <t>デンワ</t>
    </rPh>
    <rPh sb="45" eb="47">
      <t>トリアツカイ</t>
    </rPh>
    <rPh sb="47" eb="48">
      <t>テン</t>
    </rPh>
    <rPh sb="49" eb="51">
      <t>クウコウ</t>
    </rPh>
    <rPh sb="51" eb="53">
      <t>ムセン</t>
    </rPh>
    <rPh sb="53" eb="55">
      <t>デンワ</t>
    </rPh>
    <rPh sb="55" eb="57">
      <t>ギョウム</t>
    </rPh>
    <rPh sb="57" eb="59">
      <t>ジュタク</t>
    </rPh>
    <phoneticPr fontId="58"/>
  </si>
  <si>
    <t>公共放送、民間放送、有線放送</t>
  </si>
  <si>
    <t>テレビジョン・ラジオ・衛星放送、有線テレビジョン、有線ラジオ放送</t>
    <rPh sb="11" eb="13">
      <t>エイセイ</t>
    </rPh>
    <rPh sb="13" eb="15">
      <t>ホウソウ</t>
    </rPh>
    <rPh sb="16" eb="18">
      <t>ユウセン</t>
    </rPh>
    <rPh sb="25" eb="27">
      <t>ユウセン</t>
    </rPh>
    <rPh sb="30" eb="32">
      <t>ホウソウ</t>
    </rPh>
    <phoneticPr fontId="58"/>
  </si>
  <si>
    <t>ソフトウェア業、情報処理・提供サービス</t>
  </si>
  <si>
    <t>受託ソフトウェア開発、業務用パッケージ、ゲームソフト、受託計算サービス、計算センター、マシンタイムサービス、データ入力サービス、市場調査、世論調査、社会調査</t>
    <rPh sb="0" eb="2">
      <t>ジュタク</t>
    </rPh>
    <rPh sb="8" eb="10">
      <t>カイハツ</t>
    </rPh>
    <rPh sb="11" eb="14">
      <t>ギョウムヨウ</t>
    </rPh>
    <rPh sb="27" eb="29">
      <t>ジュタク</t>
    </rPh>
    <rPh sb="29" eb="31">
      <t>ケイサン</t>
    </rPh>
    <rPh sb="36" eb="38">
      <t>ケイサン</t>
    </rPh>
    <rPh sb="57" eb="59">
      <t>ニュウリョク</t>
    </rPh>
    <rPh sb="64" eb="66">
      <t>シジョウ</t>
    </rPh>
    <rPh sb="66" eb="68">
      <t>チョウサ</t>
    </rPh>
    <rPh sb="69" eb="71">
      <t>ヨロン</t>
    </rPh>
    <rPh sb="71" eb="73">
      <t>チョウサ</t>
    </rPh>
    <rPh sb="74" eb="76">
      <t>シャカイ</t>
    </rPh>
    <rPh sb="76" eb="78">
      <t>チョウサ</t>
    </rPh>
    <phoneticPr fontId="58"/>
  </si>
  <si>
    <t>映像・音声・文字情報制作</t>
    <phoneticPr fontId="58"/>
  </si>
  <si>
    <t>映像・音声・文字情報制作（新聞・出版を除く。）、新聞、出版</t>
  </si>
  <si>
    <t>映画の製作・配給、ビデオ制作・発売、テレビ番組制作、音楽出版、広告制作、貸スタジオ、新聞、書籍、雑誌、定期刊行物</t>
    <rPh sb="0" eb="2">
      <t>エイガ</t>
    </rPh>
    <rPh sb="3" eb="5">
      <t>セイサク</t>
    </rPh>
    <rPh sb="6" eb="8">
      <t>ハイキュウ</t>
    </rPh>
    <rPh sb="12" eb="14">
      <t>セイサク</t>
    </rPh>
    <rPh sb="15" eb="17">
      <t>ハツバイ</t>
    </rPh>
    <rPh sb="21" eb="23">
      <t>バングミ</t>
    </rPh>
    <rPh sb="23" eb="25">
      <t>セイサク</t>
    </rPh>
    <rPh sb="26" eb="28">
      <t>オンガク</t>
    </rPh>
    <rPh sb="28" eb="30">
      <t>シュッパン</t>
    </rPh>
    <rPh sb="31" eb="33">
      <t>コウコク</t>
    </rPh>
    <rPh sb="33" eb="35">
      <t>セイサク</t>
    </rPh>
    <rPh sb="36" eb="37">
      <t>カ</t>
    </rPh>
    <rPh sb="42" eb="44">
      <t>シンブン</t>
    </rPh>
    <rPh sb="45" eb="47">
      <t>ショセキ</t>
    </rPh>
    <rPh sb="48" eb="50">
      <t>ザッシ</t>
    </rPh>
    <rPh sb="51" eb="53">
      <t>テイキ</t>
    </rPh>
    <rPh sb="53" eb="56">
      <t>カンコウブツ</t>
    </rPh>
    <phoneticPr fontId="58"/>
  </si>
  <si>
    <t>国家、裁判所、中央官庁</t>
    <rPh sb="0" eb="2">
      <t>コッカ</t>
    </rPh>
    <rPh sb="3" eb="6">
      <t>サイバンショ</t>
    </rPh>
    <rPh sb="7" eb="9">
      <t>チュウオウ</t>
    </rPh>
    <rPh sb="9" eb="11">
      <t>カンチョウ</t>
    </rPh>
    <phoneticPr fontId="58"/>
  </si>
  <si>
    <t>都道府県機関、市町村機関</t>
    <rPh sb="0" eb="4">
      <t>トドウフケン</t>
    </rPh>
    <rPh sb="4" eb="6">
      <t>キカン</t>
    </rPh>
    <rPh sb="7" eb="10">
      <t>シチョウソン</t>
    </rPh>
    <rPh sb="10" eb="12">
      <t>キカン</t>
    </rPh>
    <phoneticPr fontId="58"/>
  </si>
  <si>
    <t>学校教育（国公立）★★、学校教育（私立）★、学校給食（国公立）★★、学校給食（私立）★</t>
  </si>
  <si>
    <t>幼稚園、幼保連携型認定こども園、小学校、中学校、高等学校、中等教育学校、特別支援学校、高等専門学校、短期大学、大学、専修学校、各種学校、学校給食</t>
    <rPh sb="0" eb="3">
      <t>ヨウチエン</t>
    </rPh>
    <rPh sb="4" eb="6">
      <t>ヨウホ</t>
    </rPh>
    <rPh sb="6" eb="9">
      <t>レンケイガタ</t>
    </rPh>
    <rPh sb="9" eb="11">
      <t>ニンテイ</t>
    </rPh>
    <rPh sb="14" eb="15">
      <t>エン</t>
    </rPh>
    <rPh sb="16" eb="19">
      <t>ショウガッコウ</t>
    </rPh>
    <rPh sb="20" eb="23">
      <t>チュウガッコウ</t>
    </rPh>
    <rPh sb="24" eb="26">
      <t>コウトウ</t>
    </rPh>
    <rPh sb="26" eb="28">
      <t>ガッコウ</t>
    </rPh>
    <rPh sb="29" eb="31">
      <t>チュウトウ</t>
    </rPh>
    <rPh sb="31" eb="33">
      <t>キョウイク</t>
    </rPh>
    <rPh sb="33" eb="35">
      <t>ガッコウ</t>
    </rPh>
    <rPh sb="36" eb="38">
      <t>トクベツ</t>
    </rPh>
    <rPh sb="38" eb="40">
      <t>シエン</t>
    </rPh>
    <rPh sb="40" eb="42">
      <t>ガッコウ</t>
    </rPh>
    <rPh sb="43" eb="45">
      <t>コウトウ</t>
    </rPh>
    <rPh sb="45" eb="47">
      <t>センモン</t>
    </rPh>
    <rPh sb="47" eb="49">
      <t>ガッコウ</t>
    </rPh>
    <rPh sb="50" eb="52">
      <t>タンキ</t>
    </rPh>
    <rPh sb="52" eb="54">
      <t>ダイガク</t>
    </rPh>
    <rPh sb="55" eb="57">
      <t>ダイガク</t>
    </rPh>
    <rPh sb="58" eb="60">
      <t>センシュウ</t>
    </rPh>
    <rPh sb="60" eb="62">
      <t>ガッコウ</t>
    </rPh>
    <rPh sb="63" eb="65">
      <t>カクシュ</t>
    </rPh>
    <rPh sb="65" eb="67">
      <t>ガッコウ</t>
    </rPh>
    <rPh sb="68" eb="70">
      <t>ガッコウ</t>
    </rPh>
    <rPh sb="70" eb="72">
      <t>キュウショク</t>
    </rPh>
    <phoneticPr fontId="58"/>
  </si>
  <si>
    <t>社会教育（国公立）★★、社会教育（非営利）★、その他の教育訓練機関（国公立）★★、その他の教育訓練機関</t>
  </si>
  <si>
    <t>公民館、図書館、博物館、美術館、動物園、植物園、水族館、防衛大学校、警察大学校、自治大学校、独立行政法人高齢・障害・求職者支援機構、歯科衛生士養成所、料理学校、自動車教習所</t>
    <rPh sb="0" eb="3">
      <t>コウミンカン</t>
    </rPh>
    <rPh sb="4" eb="7">
      <t>トショカン</t>
    </rPh>
    <rPh sb="8" eb="11">
      <t>ハクブツカン</t>
    </rPh>
    <rPh sb="12" eb="15">
      <t>ビジュツカン</t>
    </rPh>
    <rPh sb="16" eb="19">
      <t>ドウブツエン</t>
    </rPh>
    <rPh sb="20" eb="23">
      <t>ショクブツエン</t>
    </rPh>
    <rPh sb="24" eb="27">
      <t>スイゾクカン</t>
    </rPh>
    <rPh sb="28" eb="30">
      <t>ボウエイ</t>
    </rPh>
    <rPh sb="30" eb="33">
      <t>ダイガッコウ</t>
    </rPh>
    <rPh sb="34" eb="36">
      <t>ケイサツ</t>
    </rPh>
    <rPh sb="36" eb="39">
      <t>ダイガッコウ</t>
    </rPh>
    <rPh sb="40" eb="42">
      <t>ジチ</t>
    </rPh>
    <rPh sb="42" eb="45">
      <t>ダイガッコウ</t>
    </rPh>
    <rPh sb="46" eb="48">
      <t>ドクリツ</t>
    </rPh>
    <rPh sb="48" eb="50">
      <t>ギョウセイ</t>
    </rPh>
    <rPh sb="50" eb="52">
      <t>ホウジン</t>
    </rPh>
    <rPh sb="52" eb="54">
      <t>コウレイ</t>
    </rPh>
    <rPh sb="55" eb="57">
      <t>ショウガイ</t>
    </rPh>
    <rPh sb="58" eb="60">
      <t>キュウショク</t>
    </rPh>
    <rPh sb="60" eb="61">
      <t>シャ</t>
    </rPh>
    <rPh sb="61" eb="63">
      <t>シエン</t>
    </rPh>
    <rPh sb="63" eb="65">
      <t>キコウ</t>
    </rPh>
    <rPh sb="66" eb="68">
      <t>シカ</t>
    </rPh>
    <rPh sb="68" eb="71">
      <t>エイセイシ</t>
    </rPh>
    <rPh sb="71" eb="74">
      <t>ヨウセイジョ</t>
    </rPh>
    <rPh sb="75" eb="77">
      <t>リョウリ</t>
    </rPh>
    <rPh sb="77" eb="79">
      <t>ガッコウ</t>
    </rPh>
    <rPh sb="80" eb="83">
      <t>ジドウシャ</t>
    </rPh>
    <rPh sb="83" eb="86">
      <t>キョウシュウジョ</t>
    </rPh>
    <phoneticPr fontId="58"/>
  </si>
  <si>
    <t>632</t>
  </si>
  <si>
    <t>自然科学研究機関（国公立）★★、人文・社会科学研究機関（国公立）★★、自然科学研究機関（非営利）★、人文・社会科学研究機関（非営利）★、自然科学研究機関、人文・社会科学研究機関</t>
  </si>
  <si>
    <t>国公立・私立大学（研究活動に限る）、理学研究所、工学研究所、農学研究所、医学・薬学研究所、国立教育政策研究所、社会科学研究所、人文科学研究所</t>
    <rPh sb="0" eb="3">
      <t>コッコウリツ</t>
    </rPh>
    <rPh sb="1" eb="3">
      <t>コウリツ</t>
    </rPh>
    <rPh sb="4" eb="6">
      <t>シリツ</t>
    </rPh>
    <rPh sb="6" eb="8">
      <t>ダイガク</t>
    </rPh>
    <rPh sb="9" eb="11">
      <t>ケンキュウ</t>
    </rPh>
    <rPh sb="11" eb="13">
      <t>カツドウ</t>
    </rPh>
    <rPh sb="14" eb="15">
      <t>カギ</t>
    </rPh>
    <rPh sb="18" eb="20">
      <t>リガク</t>
    </rPh>
    <rPh sb="20" eb="23">
      <t>ケンキュウジョ</t>
    </rPh>
    <rPh sb="24" eb="26">
      <t>コウガク</t>
    </rPh>
    <rPh sb="26" eb="29">
      <t>ケンキュウジョ</t>
    </rPh>
    <rPh sb="30" eb="32">
      <t>ノウガク</t>
    </rPh>
    <rPh sb="32" eb="35">
      <t>ケンキュウジョ</t>
    </rPh>
    <rPh sb="36" eb="38">
      <t>イガク</t>
    </rPh>
    <rPh sb="39" eb="41">
      <t>ヤクガク</t>
    </rPh>
    <rPh sb="41" eb="44">
      <t>ケンキュウジョ</t>
    </rPh>
    <rPh sb="45" eb="47">
      <t>コクリツ</t>
    </rPh>
    <rPh sb="47" eb="49">
      <t>キョウイク</t>
    </rPh>
    <rPh sb="49" eb="51">
      <t>セイサク</t>
    </rPh>
    <rPh sb="51" eb="54">
      <t>ケンキュウジョ</t>
    </rPh>
    <rPh sb="55" eb="57">
      <t>シャカイ</t>
    </rPh>
    <rPh sb="57" eb="59">
      <t>カガク</t>
    </rPh>
    <rPh sb="59" eb="62">
      <t>ケンキュウジョ</t>
    </rPh>
    <rPh sb="63" eb="65">
      <t>ジンブン</t>
    </rPh>
    <rPh sb="65" eb="67">
      <t>カガク</t>
    </rPh>
    <rPh sb="67" eb="70">
      <t>ケンキュウジョ</t>
    </rPh>
    <phoneticPr fontId="58"/>
  </si>
  <si>
    <t>企業の製品開発、技術的改善を図るための研究活動</t>
    <rPh sb="0" eb="2">
      <t>キギョウ</t>
    </rPh>
    <rPh sb="3" eb="5">
      <t>セイヒン</t>
    </rPh>
    <rPh sb="5" eb="7">
      <t>カイハツ</t>
    </rPh>
    <rPh sb="8" eb="10">
      <t>ギジュツ</t>
    </rPh>
    <rPh sb="10" eb="11">
      <t>テキ</t>
    </rPh>
    <rPh sb="11" eb="13">
      <t>カイゼン</t>
    </rPh>
    <rPh sb="14" eb="15">
      <t>ハカ</t>
    </rPh>
    <rPh sb="19" eb="21">
      <t>ケンキュウ</t>
    </rPh>
    <rPh sb="21" eb="23">
      <t>カツドウ</t>
    </rPh>
    <phoneticPr fontId="58"/>
  </si>
  <si>
    <t>医療（入院診療）、医療（入院外診療）、医療（歯科診療）、医療（調剤）、医療（その他の医療サービス）</t>
  </si>
  <si>
    <t>一般診療、歯科診療、薬局、調剤薬局及びファーマシーでの調剤行為、助産所、訪問介護ステーション、施術所、アイバンク、骨髄バンク、衛生検査所、滅菌業（医療用器材）、臨床検査業</t>
    <rPh sb="0" eb="2">
      <t>イッパン</t>
    </rPh>
    <rPh sb="2" eb="4">
      <t>シンリョウ</t>
    </rPh>
    <rPh sb="5" eb="7">
      <t>シカ</t>
    </rPh>
    <rPh sb="7" eb="9">
      <t>シンリョウ</t>
    </rPh>
    <rPh sb="10" eb="12">
      <t>ヤッキョク</t>
    </rPh>
    <rPh sb="13" eb="15">
      <t>チョウザイ</t>
    </rPh>
    <rPh sb="15" eb="17">
      <t>ヤッキョク</t>
    </rPh>
    <rPh sb="17" eb="18">
      <t>オヨ</t>
    </rPh>
    <rPh sb="27" eb="29">
      <t>チョウザイ</t>
    </rPh>
    <rPh sb="29" eb="31">
      <t>コウイ</t>
    </rPh>
    <rPh sb="32" eb="35">
      <t>ジョサンジョ</t>
    </rPh>
    <rPh sb="36" eb="38">
      <t>ホウモン</t>
    </rPh>
    <rPh sb="38" eb="40">
      <t>カイゴ</t>
    </rPh>
    <rPh sb="47" eb="49">
      <t>セジュツ</t>
    </rPh>
    <rPh sb="49" eb="50">
      <t>ジョ</t>
    </rPh>
    <rPh sb="57" eb="59">
      <t>コツズイ</t>
    </rPh>
    <rPh sb="63" eb="65">
      <t>エイセイ</t>
    </rPh>
    <rPh sb="65" eb="67">
      <t>ケンサ</t>
    </rPh>
    <rPh sb="67" eb="68">
      <t>ジョ</t>
    </rPh>
    <rPh sb="69" eb="71">
      <t>メッキン</t>
    </rPh>
    <rPh sb="71" eb="72">
      <t>ギョウ</t>
    </rPh>
    <rPh sb="73" eb="76">
      <t>イリョウヨウ</t>
    </rPh>
    <rPh sb="76" eb="78">
      <t>キザイ</t>
    </rPh>
    <rPh sb="80" eb="82">
      <t>リンショウ</t>
    </rPh>
    <rPh sb="82" eb="84">
      <t>ケンサ</t>
    </rPh>
    <rPh sb="84" eb="85">
      <t>ギョウ</t>
    </rPh>
    <phoneticPr fontId="58"/>
  </si>
  <si>
    <t>保健衛生（国公立）★★、保健衛生</t>
  </si>
  <si>
    <t>保健所、健康相談所、検疫所、検査業、食肉衛生検査所、犬管理所、健康相談施設、消毒業（物品、電話機）</t>
    <rPh sb="0" eb="3">
      <t>ホケンジョ</t>
    </rPh>
    <rPh sb="4" eb="6">
      <t>ケンコウ</t>
    </rPh>
    <rPh sb="6" eb="8">
      <t>ソウダン</t>
    </rPh>
    <rPh sb="8" eb="9">
      <t>ジョ</t>
    </rPh>
    <rPh sb="10" eb="13">
      <t>ケンエキジョ</t>
    </rPh>
    <rPh sb="14" eb="16">
      <t>ケンサ</t>
    </rPh>
    <rPh sb="16" eb="17">
      <t>ギョウ</t>
    </rPh>
    <rPh sb="18" eb="20">
      <t>ショクニク</t>
    </rPh>
    <rPh sb="20" eb="22">
      <t>エイセイ</t>
    </rPh>
    <rPh sb="22" eb="24">
      <t>ケンサ</t>
    </rPh>
    <rPh sb="24" eb="25">
      <t>ジョ</t>
    </rPh>
    <rPh sb="26" eb="27">
      <t>イヌ</t>
    </rPh>
    <rPh sb="27" eb="29">
      <t>カンリ</t>
    </rPh>
    <rPh sb="29" eb="30">
      <t>ショ</t>
    </rPh>
    <rPh sb="31" eb="33">
      <t>ケンコウ</t>
    </rPh>
    <rPh sb="33" eb="35">
      <t>ソウダン</t>
    </rPh>
    <rPh sb="35" eb="37">
      <t>シセツ</t>
    </rPh>
    <rPh sb="38" eb="40">
      <t>ショウドク</t>
    </rPh>
    <rPh sb="40" eb="41">
      <t>ギョウ</t>
    </rPh>
    <rPh sb="42" eb="44">
      <t>ブッピン</t>
    </rPh>
    <rPh sb="45" eb="48">
      <t>デンワキ</t>
    </rPh>
    <phoneticPr fontId="58"/>
  </si>
  <si>
    <t>社会保険事業★★、社会福祉（国公立）★★、社会福祉（非営利）★、社会福祉、保育所</t>
  </si>
  <si>
    <t>国民年金、厚生年金、共済年金、健康保険、介護保険、労働保険等の社会保険事務、社会福祉事務所、児童相談所、児童厚生施設、児童養護施設、養護老人ホーム、障害者支援施設、自立訓練事業所、老人福祉センター、有料老人ホーム、ケアハウス、保育所、託児所、保育所型認定こども園、地方裁量型認定こども園</t>
    <rPh sb="0" eb="2">
      <t>コクミン</t>
    </rPh>
    <rPh sb="2" eb="4">
      <t>ネンキン</t>
    </rPh>
    <rPh sb="5" eb="7">
      <t>コウセイ</t>
    </rPh>
    <rPh sb="7" eb="9">
      <t>ネンキン</t>
    </rPh>
    <rPh sb="10" eb="12">
      <t>キョウサイ</t>
    </rPh>
    <rPh sb="12" eb="14">
      <t>ネンキン</t>
    </rPh>
    <rPh sb="15" eb="17">
      <t>ケンコウ</t>
    </rPh>
    <rPh sb="17" eb="19">
      <t>ホケン</t>
    </rPh>
    <rPh sb="20" eb="22">
      <t>カイゴ</t>
    </rPh>
    <rPh sb="22" eb="24">
      <t>ホケン</t>
    </rPh>
    <rPh sb="25" eb="27">
      <t>ロウドウ</t>
    </rPh>
    <rPh sb="27" eb="29">
      <t>ホケン</t>
    </rPh>
    <rPh sb="29" eb="30">
      <t>トウ</t>
    </rPh>
    <rPh sb="31" eb="33">
      <t>シャカイ</t>
    </rPh>
    <rPh sb="33" eb="35">
      <t>ホケン</t>
    </rPh>
    <rPh sb="35" eb="37">
      <t>ジム</t>
    </rPh>
    <rPh sb="38" eb="40">
      <t>シャカイ</t>
    </rPh>
    <rPh sb="40" eb="42">
      <t>フクシ</t>
    </rPh>
    <rPh sb="42" eb="44">
      <t>ジム</t>
    </rPh>
    <rPh sb="44" eb="45">
      <t>ショ</t>
    </rPh>
    <rPh sb="46" eb="48">
      <t>ジドウ</t>
    </rPh>
    <rPh sb="48" eb="50">
      <t>ソウダン</t>
    </rPh>
    <rPh sb="50" eb="51">
      <t>ジョ</t>
    </rPh>
    <rPh sb="52" eb="54">
      <t>ジドウ</t>
    </rPh>
    <rPh sb="54" eb="56">
      <t>コウセイ</t>
    </rPh>
    <rPh sb="56" eb="58">
      <t>シセツ</t>
    </rPh>
    <rPh sb="59" eb="61">
      <t>ジドウ</t>
    </rPh>
    <rPh sb="61" eb="63">
      <t>ヨウゴ</t>
    </rPh>
    <rPh sb="63" eb="65">
      <t>シセツ</t>
    </rPh>
    <rPh sb="66" eb="68">
      <t>ヨウゴ</t>
    </rPh>
    <rPh sb="68" eb="70">
      <t>ロウジン</t>
    </rPh>
    <rPh sb="74" eb="77">
      <t>ショウガイシャ</t>
    </rPh>
    <rPh sb="77" eb="79">
      <t>シエン</t>
    </rPh>
    <rPh sb="79" eb="81">
      <t>シセツ</t>
    </rPh>
    <rPh sb="82" eb="84">
      <t>ジリツ</t>
    </rPh>
    <rPh sb="84" eb="86">
      <t>クンレン</t>
    </rPh>
    <rPh sb="86" eb="89">
      <t>ジギョウショ</t>
    </rPh>
    <rPh sb="90" eb="92">
      <t>ロウジン</t>
    </rPh>
    <rPh sb="92" eb="94">
      <t>フクシ</t>
    </rPh>
    <rPh sb="99" eb="101">
      <t>ユウリョウ</t>
    </rPh>
    <rPh sb="101" eb="103">
      <t>ロウジン</t>
    </rPh>
    <rPh sb="113" eb="115">
      <t>ホイク</t>
    </rPh>
    <rPh sb="115" eb="116">
      <t>ジョ</t>
    </rPh>
    <rPh sb="117" eb="120">
      <t>タクジジョ</t>
    </rPh>
    <rPh sb="121" eb="123">
      <t>ホイク</t>
    </rPh>
    <rPh sb="123" eb="124">
      <t>ジョ</t>
    </rPh>
    <rPh sb="124" eb="125">
      <t>ガタ</t>
    </rPh>
    <rPh sb="125" eb="127">
      <t>ニンテイ</t>
    </rPh>
    <rPh sb="130" eb="131">
      <t>エン</t>
    </rPh>
    <rPh sb="132" eb="134">
      <t>チホウ</t>
    </rPh>
    <rPh sb="134" eb="137">
      <t>サイリョウガタ</t>
    </rPh>
    <rPh sb="137" eb="139">
      <t>ニンテイ</t>
    </rPh>
    <rPh sb="142" eb="143">
      <t>エン</t>
    </rPh>
    <phoneticPr fontId="58"/>
  </si>
  <si>
    <t>介護（施設サービス）、介護（施設サービスを除く。）</t>
  </si>
  <si>
    <t>介護老人福祉施設、介護老人保健施設、介護療養型医療施設、居宅サービス、地域密着型サービス、介護予防サービス</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リョウヨウ</t>
    </rPh>
    <rPh sb="22" eb="23">
      <t>ガタ</t>
    </rPh>
    <rPh sb="23" eb="25">
      <t>イリョウ</t>
    </rPh>
    <rPh sb="25" eb="27">
      <t>シセツ</t>
    </rPh>
    <rPh sb="28" eb="30">
      <t>キョタク</t>
    </rPh>
    <rPh sb="35" eb="37">
      <t>チイキ</t>
    </rPh>
    <rPh sb="37" eb="40">
      <t>ミッチャクガタ</t>
    </rPh>
    <rPh sb="45" eb="47">
      <t>カイゴ</t>
    </rPh>
    <rPh sb="47" eb="49">
      <t>ヨボウ</t>
    </rPh>
    <phoneticPr fontId="58"/>
  </si>
  <si>
    <t>他に分類されない
会員制団体</t>
    <phoneticPr fontId="58"/>
  </si>
  <si>
    <t>他に分類されない会員制団体</t>
  </si>
  <si>
    <t>会員制企業団体、対家計民間非営利団体（別掲を除く。）★</t>
  </si>
  <si>
    <t>商工会議所、経済団体連合会、生命保険協会、宗教団体、労働団体、学術団体、文化団体、政治団体、県民会館、文化会館</t>
    <rPh sb="0" eb="2">
      <t>ショウコウ</t>
    </rPh>
    <rPh sb="2" eb="5">
      <t>カイギショ</t>
    </rPh>
    <rPh sb="6" eb="8">
      <t>ケイザイ</t>
    </rPh>
    <rPh sb="8" eb="10">
      <t>ダンタイ</t>
    </rPh>
    <rPh sb="10" eb="13">
      <t>レンゴウカイ</t>
    </rPh>
    <rPh sb="14" eb="16">
      <t>セイメイ</t>
    </rPh>
    <rPh sb="16" eb="18">
      <t>ホケン</t>
    </rPh>
    <rPh sb="18" eb="20">
      <t>キョウカイ</t>
    </rPh>
    <rPh sb="21" eb="23">
      <t>シュウキョウ</t>
    </rPh>
    <rPh sb="23" eb="25">
      <t>ダンタイ</t>
    </rPh>
    <rPh sb="26" eb="28">
      <t>ロウドウ</t>
    </rPh>
    <rPh sb="28" eb="30">
      <t>ダンタイ</t>
    </rPh>
    <rPh sb="31" eb="33">
      <t>ガクジュツ</t>
    </rPh>
    <rPh sb="33" eb="35">
      <t>ダンタイ</t>
    </rPh>
    <rPh sb="36" eb="38">
      <t>ブンカ</t>
    </rPh>
    <rPh sb="38" eb="40">
      <t>ダンタイ</t>
    </rPh>
    <rPh sb="41" eb="43">
      <t>セイジ</t>
    </rPh>
    <rPh sb="43" eb="45">
      <t>ダンタイ</t>
    </rPh>
    <rPh sb="46" eb="48">
      <t>ケンミン</t>
    </rPh>
    <rPh sb="48" eb="50">
      <t>カイカン</t>
    </rPh>
    <rPh sb="51" eb="53">
      <t>ブンカ</t>
    </rPh>
    <rPh sb="53" eb="55">
      <t>カイカン</t>
    </rPh>
    <phoneticPr fontId="58"/>
  </si>
  <si>
    <t>物品賃貸業
（貸自動車業を除く。）</t>
    <phoneticPr fontId="58"/>
  </si>
  <si>
    <t>産業用機械器具（建設機械器具を除く。）賃貸業、建設機械器具賃貸業、電子計算機・同関連機器賃貸業、事務用機械器具（電算機等を除く。）賃貸業、スポーツ・娯楽用品・その他の物品賃貸業</t>
  </si>
  <si>
    <t>農業機械器具賃貸業、医療機械器具賃貸業、電動機賃貸業、コンテナ賃貸業、掘削機械器具賃貸業、仮設資材賃貸業、電子計算機賃貸業、パーソネルコンピュータ賃貸業、事務用機械器具賃貸業、スポーツ用品賃貸業、貸衣しょう業、レンタルブティック、スキー用品賃貸業</t>
    <rPh sb="0" eb="2">
      <t>ノウギョウ</t>
    </rPh>
    <rPh sb="2" eb="4">
      <t>キカイ</t>
    </rPh>
    <rPh sb="4" eb="6">
      <t>キグ</t>
    </rPh>
    <rPh sb="6" eb="9">
      <t>チンタイギョウ</t>
    </rPh>
    <rPh sb="10" eb="12">
      <t>イリョウ</t>
    </rPh>
    <rPh sb="12" eb="14">
      <t>キカイ</t>
    </rPh>
    <rPh sb="14" eb="16">
      <t>キグ</t>
    </rPh>
    <rPh sb="16" eb="19">
      <t>チンタイギョウ</t>
    </rPh>
    <rPh sb="20" eb="23">
      <t>デンドウキ</t>
    </rPh>
    <rPh sb="23" eb="26">
      <t>チンタイギョウ</t>
    </rPh>
    <rPh sb="31" eb="34">
      <t>チンタイギョウ</t>
    </rPh>
    <rPh sb="35" eb="37">
      <t>クッサク</t>
    </rPh>
    <rPh sb="37" eb="39">
      <t>キカイ</t>
    </rPh>
    <rPh sb="39" eb="41">
      <t>キグ</t>
    </rPh>
    <rPh sb="41" eb="44">
      <t>チンタイギョウ</t>
    </rPh>
    <rPh sb="45" eb="47">
      <t>カセツ</t>
    </rPh>
    <rPh sb="47" eb="49">
      <t>シザイ</t>
    </rPh>
    <rPh sb="49" eb="52">
      <t>チンタイギョウ</t>
    </rPh>
    <rPh sb="53" eb="55">
      <t>デンシ</t>
    </rPh>
    <rPh sb="55" eb="58">
      <t>ケイサンキ</t>
    </rPh>
    <rPh sb="58" eb="61">
      <t>チンタイギョウ</t>
    </rPh>
    <rPh sb="73" eb="76">
      <t>チンタイギョウ</t>
    </rPh>
    <rPh sb="77" eb="80">
      <t>ジムヨウ</t>
    </rPh>
    <rPh sb="80" eb="82">
      <t>キカイ</t>
    </rPh>
    <rPh sb="82" eb="84">
      <t>キグ</t>
    </rPh>
    <rPh sb="84" eb="87">
      <t>チンタイギョウ</t>
    </rPh>
    <rPh sb="92" eb="94">
      <t>ヨウヒン</t>
    </rPh>
    <rPh sb="94" eb="97">
      <t>チンタイギョウ</t>
    </rPh>
    <rPh sb="98" eb="99">
      <t>カシ</t>
    </rPh>
    <rPh sb="103" eb="104">
      <t>ギョウ</t>
    </rPh>
    <phoneticPr fontId="58"/>
  </si>
  <si>
    <t>レンタカー業、自動車リース業</t>
    <rPh sb="5" eb="6">
      <t>ギョウ</t>
    </rPh>
    <rPh sb="7" eb="10">
      <t>ジドウシャ</t>
    </rPh>
    <rPh sb="13" eb="14">
      <t>ギョウ</t>
    </rPh>
    <phoneticPr fontId="58"/>
  </si>
  <si>
    <t>テレビ・ラジオ広告、新聞・雑誌・その他の広告</t>
  </si>
  <si>
    <t>新聞広告、雑誌広告、インターネット広告、折り込み広告</t>
    <rPh sb="0" eb="2">
      <t>シンブン</t>
    </rPh>
    <rPh sb="2" eb="4">
      <t>コウコク</t>
    </rPh>
    <rPh sb="5" eb="7">
      <t>ザッシ</t>
    </rPh>
    <rPh sb="7" eb="9">
      <t>コウコク</t>
    </rPh>
    <rPh sb="17" eb="19">
      <t>コウコク</t>
    </rPh>
    <rPh sb="20" eb="21">
      <t>オ</t>
    </rPh>
    <rPh sb="22" eb="23">
      <t>コ</t>
    </rPh>
    <rPh sb="24" eb="26">
      <t>コウコク</t>
    </rPh>
    <phoneticPr fontId="58"/>
  </si>
  <si>
    <t>自動車整備</t>
    <phoneticPr fontId="58"/>
  </si>
  <si>
    <t>自動車の整備、修理、検査、登録</t>
    <rPh sb="0" eb="3">
      <t>ジドウシャ</t>
    </rPh>
    <rPh sb="4" eb="6">
      <t>セイビ</t>
    </rPh>
    <rPh sb="7" eb="9">
      <t>シュウリ</t>
    </rPh>
    <rPh sb="10" eb="12">
      <t>ケンサ</t>
    </rPh>
    <rPh sb="13" eb="15">
      <t>トウロク</t>
    </rPh>
    <phoneticPr fontId="58"/>
  </si>
  <si>
    <t>一般機械修理、建設・鉱山機械整備・修理、電気機械修理
※空港等で行われる航空機整備の活動は「3592 航空機・同修理」</t>
    <rPh sb="0" eb="2">
      <t>イッパン</t>
    </rPh>
    <rPh sb="2" eb="4">
      <t>キカイ</t>
    </rPh>
    <rPh sb="4" eb="6">
      <t>シュウリ</t>
    </rPh>
    <rPh sb="7" eb="9">
      <t>ケンセツ</t>
    </rPh>
    <rPh sb="10" eb="12">
      <t>コウザン</t>
    </rPh>
    <rPh sb="12" eb="14">
      <t>キカイ</t>
    </rPh>
    <rPh sb="14" eb="16">
      <t>セイビ</t>
    </rPh>
    <rPh sb="17" eb="19">
      <t>シュウリ</t>
    </rPh>
    <rPh sb="20" eb="22">
      <t>デンキ</t>
    </rPh>
    <rPh sb="22" eb="24">
      <t>キカイ</t>
    </rPh>
    <rPh sb="24" eb="26">
      <t>シュウリ</t>
    </rPh>
    <rPh sb="28" eb="30">
      <t>クウコウ</t>
    </rPh>
    <rPh sb="30" eb="31">
      <t>トウ</t>
    </rPh>
    <rPh sb="32" eb="33">
      <t>オコナ</t>
    </rPh>
    <rPh sb="36" eb="39">
      <t>コウクウキ</t>
    </rPh>
    <rPh sb="39" eb="41">
      <t>セイビ</t>
    </rPh>
    <rPh sb="42" eb="44">
      <t>カツドウ</t>
    </rPh>
    <phoneticPr fontId="58"/>
  </si>
  <si>
    <t>法務・財務・会計サービス、土木建築サービス、労働者派遣サービス、建物サービス、警備業、その他の対事業所サービス</t>
  </si>
  <si>
    <t>法律事務所、特許事務所、税理士事務所、設計監督業、建設コンサルタント業、測量業、労働者派遣サービス、ビルメンテナンス業、ガラスふき業、害虫駆除業、施設警備、身辺警備業務、速記業、複写業、プラントエンジニアリング業、レッカー車業、デザイン業、経営コンサルタント業、通訳業、興信所</t>
    <rPh sb="0" eb="2">
      <t>ホウリツ</t>
    </rPh>
    <rPh sb="2" eb="4">
      <t>ジム</t>
    </rPh>
    <rPh sb="4" eb="5">
      <t>ショ</t>
    </rPh>
    <rPh sb="6" eb="8">
      <t>トッキョ</t>
    </rPh>
    <rPh sb="8" eb="10">
      <t>ジム</t>
    </rPh>
    <rPh sb="10" eb="11">
      <t>ショ</t>
    </rPh>
    <rPh sb="12" eb="15">
      <t>ゼイリシ</t>
    </rPh>
    <rPh sb="15" eb="17">
      <t>ジム</t>
    </rPh>
    <rPh sb="17" eb="18">
      <t>ショ</t>
    </rPh>
    <rPh sb="19" eb="21">
      <t>セッケイ</t>
    </rPh>
    <rPh sb="21" eb="24">
      <t>カントクギョウ</t>
    </rPh>
    <rPh sb="25" eb="27">
      <t>ケンセツ</t>
    </rPh>
    <rPh sb="34" eb="35">
      <t>ギョウ</t>
    </rPh>
    <rPh sb="36" eb="38">
      <t>ソクリョウ</t>
    </rPh>
    <rPh sb="38" eb="39">
      <t>ギョウ</t>
    </rPh>
    <rPh sb="40" eb="43">
      <t>ロウドウシャ</t>
    </rPh>
    <rPh sb="43" eb="45">
      <t>ハケン</t>
    </rPh>
    <rPh sb="58" eb="59">
      <t>ギョウ</t>
    </rPh>
    <rPh sb="65" eb="66">
      <t>ギョウ</t>
    </rPh>
    <rPh sb="67" eb="69">
      <t>ガイチュウ</t>
    </rPh>
    <rPh sb="69" eb="71">
      <t>クジョ</t>
    </rPh>
    <rPh sb="71" eb="72">
      <t>ギョウ</t>
    </rPh>
    <rPh sb="73" eb="75">
      <t>シセツ</t>
    </rPh>
    <rPh sb="75" eb="77">
      <t>ケイビ</t>
    </rPh>
    <rPh sb="78" eb="80">
      <t>シンペン</t>
    </rPh>
    <rPh sb="80" eb="82">
      <t>ケイビ</t>
    </rPh>
    <rPh sb="82" eb="84">
      <t>ギョウム</t>
    </rPh>
    <rPh sb="85" eb="87">
      <t>ソッキ</t>
    </rPh>
    <rPh sb="87" eb="88">
      <t>ギョウ</t>
    </rPh>
    <rPh sb="89" eb="91">
      <t>フクシャ</t>
    </rPh>
    <rPh sb="91" eb="92">
      <t>ギョウ</t>
    </rPh>
    <rPh sb="105" eb="106">
      <t>ギョウ</t>
    </rPh>
    <rPh sb="111" eb="112">
      <t>シャ</t>
    </rPh>
    <rPh sb="112" eb="113">
      <t>ギョウ</t>
    </rPh>
    <rPh sb="118" eb="119">
      <t>ギョウ</t>
    </rPh>
    <rPh sb="120" eb="122">
      <t>ケイエイ</t>
    </rPh>
    <rPh sb="129" eb="130">
      <t>ギョウ</t>
    </rPh>
    <rPh sb="131" eb="133">
      <t>ツウヤク</t>
    </rPh>
    <rPh sb="133" eb="134">
      <t>ギョウ</t>
    </rPh>
    <rPh sb="135" eb="138">
      <t>コウシンジョ</t>
    </rPh>
    <phoneticPr fontId="58"/>
  </si>
  <si>
    <t>ホテル、旅館、モーテル、山小屋、保養所、リゾートクラブ</t>
    <rPh sb="4" eb="6">
      <t>リョカン</t>
    </rPh>
    <rPh sb="12" eb="15">
      <t>ヤマゴヤ</t>
    </rPh>
    <rPh sb="16" eb="18">
      <t>ホヨウ</t>
    </rPh>
    <rPh sb="18" eb="19">
      <t>ジョ</t>
    </rPh>
    <phoneticPr fontId="58"/>
  </si>
  <si>
    <t>飲食店、持ち帰り・配達飲食サービス</t>
  </si>
  <si>
    <t>食堂、レストラン、専門料理店、バー、ナイトクラブ、喫茶店、持ち帰り飲食サービス、配達飲食サービス</t>
    <rPh sb="0" eb="2">
      <t>ショクドウ</t>
    </rPh>
    <rPh sb="9" eb="11">
      <t>センモン</t>
    </rPh>
    <rPh sb="11" eb="13">
      <t>リョウリ</t>
    </rPh>
    <rPh sb="13" eb="14">
      <t>テン</t>
    </rPh>
    <rPh sb="25" eb="28">
      <t>キッサテン</t>
    </rPh>
    <rPh sb="29" eb="30">
      <t>モ</t>
    </rPh>
    <rPh sb="31" eb="32">
      <t>カエ</t>
    </rPh>
    <rPh sb="33" eb="35">
      <t>インショク</t>
    </rPh>
    <rPh sb="40" eb="42">
      <t>ハイタツ</t>
    </rPh>
    <rPh sb="42" eb="44">
      <t>インショク</t>
    </rPh>
    <phoneticPr fontId="58"/>
  </si>
  <si>
    <t>洗濯業、理容業、美容業、浴場業、その他の洗濯・理容・美容・浴場業</t>
  </si>
  <si>
    <t>洗濯業、クリーニング業、ランドリー業、クリーニング工場、貸おむつ業、貸おしぼり業、貸ぞうきん業、貸モップ業、理容店、理髪店、床屋、美容室、美容院、銭湯業、温泉浴場業、健康ランド、スーパー銭湯、エステティックサロン、コインランドリー業、ネイルサロン、ソープランド業
※ヘルスセンターは「6741 娯楽サービス」</t>
    <rPh sb="0" eb="2">
      <t>センタク</t>
    </rPh>
    <rPh sb="2" eb="3">
      <t>ギョウ</t>
    </rPh>
    <rPh sb="10" eb="11">
      <t>ギョウ</t>
    </rPh>
    <rPh sb="17" eb="18">
      <t>ギョウ</t>
    </rPh>
    <rPh sb="25" eb="27">
      <t>コウジョウ</t>
    </rPh>
    <rPh sb="28" eb="29">
      <t>カシ</t>
    </rPh>
    <rPh sb="32" eb="33">
      <t>ギョウ</t>
    </rPh>
    <rPh sb="34" eb="35">
      <t>カシ</t>
    </rPh>
    <rPh sb="39" eb="40">
      <t>ギョウ</t>
    </rPh>
    <rPh sb="41" eb="42">
      <t>カシ</t>
    </rPh>
    <rPh sb="46" eb="47">
      <t>ギョウ</t>
    </rPh>
    <rPh sb="48" eb="49">
      <t>カシ</t>
    </rPh>
    <rPh sb="52" eb="53">
      <t>ギョウ</t>
    </rPh>
    <rPh sb="54" eb="57">
      <t>リヨウテン</t>
    </rPh>
    <rPh sb="58" eb="61">
      <t>リハツテン</t>
    </rPh>
    <rPh sb="62" eb="64">
      <t>トコヤ</t>
    </rPh>
    <rPh sb="65" eb="68">
      <t>ビヨウシツ</t>
    </rPh>
    <rPh sb="69" eb="72">
      <t>ビヨウイン</t>
    </rPh>
    <rPh sb="73" eb="75">
      <t>セントウ</t>
    </rPh>
    <rPh sb="75" eb="76">
      <t>ギョウ</t>
    </rPh>
    <rPh sb="77" eb="79">
      <t>オンセン</t>
    </rPh>
    <rPh sb="79" eb="81">
      <t>ヨクジョウ</t>
    </rPh>
    <rPh sb="81" eb="82">
      <t>ギョウ</t>
    </rPh>
    <rPh sb="83" eb="85">
      <t>ケンコウ</t>
    </rPh>
    <rPh sb="93" eb="95">
      <t>セントウ</t>
    </rPh>
    <rPh sb="115" eb="116">
      <t>ギョウ</t>
    </rPh>
    <rPh sb="130" eb="131">
      <t>ギョウ</t>
    </rPh>
    <rPh sb="147" eb="149">
      <t>ゴラク</t>
    </rPh>
    <phoneticPr fontId="58"/>
  </si>
  <si>
    <t>映画館、興行場（映画館を除く。）・興行団、競輪・競馬等の競走場・競技団、スポーツ施設提供業・公園・遊園地、遊戯場、その他の娯楽</t>
  </si>
  <si>
    <t>映画館、映画劇場、ビデオ・シアター、劇場、歌劇団、ダンシングチーム、寄席、野球場（プロ野球興行用）、劇団、芸能プロダクション、プロ野球団、競輪場、競馬場、体育館、ゴルフ場、ボウリング場、テニス場、公園、遊園地、ビリヤード場、囲碁・将棋所、パチンコホール、ゲームセンター、ダンスホール、遊漁船業、カラオケボックス業、場外馬券場売場、釣堀業、芸術家業</t>
    <rPh sb="0" eb="3">
      <t>エイガカン</t>
    </rPh>
    <rPh sb="4" eb="6">
      <t>エイガ</t>
    </rPh>
    <rPh sb="6" eb="8">
      <t>ゲキジョウ</t>
    </rPh>
    <rPh sb="18" eb="20">
      <t>ゲキジョウ</t>
    </rPh>
    <rPh sb="21" eb="24">
      <t>カゲキダン</t>
    </rPh>
    <rPh sb="34" eb="36">
      <t>ヨセ</t>
    </rPh>
    <rPh sb="37" eb="40">
      <t>ヤキュウジョウ</t>
    </rPh>
    <rPh sb="43" eb="45">
      <t>ヤキュウ</t>
    </rPh>
    <rPh sb="45" eb="48">
      <t>コウギョウヨウ</t>
    </rPh>
    <rPh sb="50" eb="52">
      <t>ゲキダン</t>
    </rPh>
    <rPh sb="53" eb="55">
      <t>ゲイノウ</t>
    </rPh>
    <rPh sb="65" eb="67">
      <t>ヤキュウ</t>
    </rPh>
    <rPh sb="67" eb="68">
      <t>ダン</t>
    </rPh>
    <rPh sb="69" eb="71">
      <t>ケイリン</t>
    </rPh>
    <rPh sb="71" eb="72">
      <t>ジョウ</t>
    </rPh>
    <rPh sb="73" eb="76">
      <t>ケイバジョウ</t>
    </rPh>
    <rPh sb="77" eb="80">
      <t>タイイクカン</t>
    </rPh>
    <rPh sb="84" eb="85">
      <t>ジョウ</t>
    </rPh>
    <rPh sb="91" eb="92">
      <t>ジョウ</t>
    </rPh>
    <rPh sb="96" eb="97">
      <t>ジョウ</t>
    </rPh>
    <rPh sb="98" eb="100">
      <t>コウエン</t>
    </rPh>
    <rPh sb="101" eb="104">
      <t>ユウエンチ</t>
    </rPh>
    <rPh sb="110" eb="111">
      <t>ジョウ</t>
    </rPh>
    <rPh sb="112" eb="114">
      <t>イゴ</t>
    </rPh>
    <rPh sb="115" eb="117">
      <t>ショウギ</t>
    </rPh>
    <rPh sb="117" eb="118">
      <t>ジョ</t>
    </rPh>
    <rPh sb="142" eb="145">
      <t>ユウギョセン</t>
    </rPh>
    <rPh sb="145" eb="146">
      <t>ギョウ</t>
    </rPh>
    <rPh sb="155" eb="156">
      <t>ギョウ</t>
    </rPh>
    <rPh sb="157" eb="159">
      <t>ジョウガイ</t>
    </rPh>
    <rPh sb="159" eb="161">
      <t>バケン</t>
    </rPh>
    <rPh sb="161" eb="162">
      <t>ジョウ</t>
    </rPh>
    <rPh sb="162" eb="163">
      <t>ウ</t>
    </rPh>
    <rPh sb="163" eb="164">
      <t>バ</t>
    </rPh>
    <rPh sb="165" eb="167">
      <t>ツリボリ</t>
    </rPh>
    <rPh sb="167" eb="168">
      <t>ギョウ</t>
    </rPh>
    <rPh sb="169" eb="172">
      <t>ゲイジュツカ</t>
    </rPh>
    <rPh sb="172" eb="173">
      <t>ギョウ</t>
    </rPh>
    <phoneticPr fontId="58"/>
  </si>
  <si>
    <t>写真業、冠婚葬祭業、個人教授業、各種修理業（別掲を除く。）、その他の対個人サービス</t>
  </si>
  <si>
    <t>写真撮影業、写真館、葬儀場、斎場、火葬場、墓地管理業、結婚式場、学習塾、音楽教授業、外国語会話教授業、スポーツ・健康教授業、表具業、家具修理業、時計修理業、楽器修理業、自転車修理業、造園業、家政婦、手荷物預り業、結婚相談業、観光案内業
※自動車修理業及び自動車タイヤ修理業は「6631 自動車整備」</t>
    <rPh sb="0" eb="2">
      <t>シャシン</t>
    </rPh>
    <rPh sb="2" eb="4">
      <t>サツエイ</t>
    </rPh>
    <rPh sb="4" eb="5">
      <t>ギョウ</t>
    </rPh>
    <rPh sb="6" eb="9">
      <t>シャシンカン</t>
    </rPh>
    <rPh sb="10" eb="12">
      <t>ソウギ</t>
    </rPh>
    <rPh sb="12" eb="13">
      <t>ジョウ</t>
    </rPh>
    <rPh sb="14" eb="16">
      <t>サイジョウ</t>
    </rPh>
    <rPh sb="17" eb="19">
      <t>カソウ</t>
    </rPh>
    <rPh sb="19" eb="20">
      <t>ジョウ</t>
    </rPh>
    <rPh sb="21" eb="23">
      <t>ボチ</t>
    </rPh>
    <rPh sb="23" eb="25">
      <t>カンリ</t>
    </rPh>
    <rPh sb="25" eb="26">
      <t>ギョウ</t>
    </rPh>
    <rPh sb="27" eb="29">
      <t>ケッコン</t>
    </rPh>
    <rPh sb="29" eb="31">
      <t>シキジョウ</t>
    </rPh>
    <rPh sb="32" eb="35">
      <t>ガクシュウジュク</t>
    </rPh>
    <rPh sb="36" eb="38">
      <t>オンガク</t>
    </rPh>
    <rPh sb="38" eb="40">
      <t>キョウジュ</t>
    </rPh>
    <rPh sb="40" eb="41">
      <t>ギョウ</t>
    </rPh>
    <rPh sb="42" eb="45">
      <t>ガイコクゴ</t>
    </rPh>
    <rPh sb="45" eb="47">
      <t>カイワ</t>
    </rPh>
    <rPh sb="47" eb="49">
      <t>キョウジュ</t>
    </rPh>
    <rPh sb="49" eb="50">
      <t>ギョウ</t>
    </rPh>
    <rPh sb="56" eb="58">
      <t>ケンコウ</t>
    </rPh>
    <rPh sb="58" eb="60">
      <t>キョウジュ</t>
    </rPh>
    <rPh sb="60" eb="61">
      <t>ギョウ</t>
    </rPh>
    <rPh sb="62" eb="64">
      <t>ヒョウグ</t>
    </rPh>
    <rPh sb="64" eb="65">
      <t>ギョウ</t>
    </rPh>
    <rPh sb="66" eb="68">
      <t>カグ</t>
    </rPh>
    <rPh sb="68" eb="70">
      <t>シュウリ</t>
    </rPh>
    <rPh sb="70" eb="71">
      <t>ギョウ</t>
    </rPh>
    <rPh sb="72" eb="74">
      <t>トケイ</t>
    </rPh>
    <rPh sb="74" eb="76">
      <t>シュウリ</t>
    </rPh>
    <rPh sb="76" eb="77">
      <t>ギョウ</t>
    </rPh>
    <rPh sb="78" eb="80">
      <t>ガッキ</t>
    </rPh>
    <rPh sb="80" eb="82">
      <t>シュウリ</t>
    </rPh>
    <rPh sb="82" eb="83">
      <t>ギョウ</t>
    </rPh>
    <rPh sb="84" eb="87">
      <t>ジテンシャ</t>
    </rPh>
    <rPh sb="87" eb="89">
      <t>シュウリ</t>
    </rPh>
    <rPh sb="89" eb="90">
      <t>ギョウ</t>
    </rPh>
    <rPh sb="91" eb="94">
      <t>ゾウエンギョウ</t>
    </rPh>
    <rPh sb="95" eb="98">
      <t>カセイフ</t>
    </rPh>
    <rPh sb="99" eb="102">
      <t>テニモツ</t>
    </rPh>
    <rPh sb="102" eb="103">
      <t>アズ</t>
    </rPh>
    <rPh sb="104" eb="105">
      <t>ギョウ</t>
    </rPh>
    <rPh sb="106" eb="108">
      <t>ケッコン</t>
    </rPh>
    <rPh sb="108" eb="110">
      <t>ソウダン</t>
    </rPh>
    <rPh sb="110" eb="111">
      <t>ギョウ</t>
    </rPh>
    <rPh sb="112" eb="114">
      <t>カンコウ</t>
    </rPh>
    <rPh sb="114" eb="116">
      <t>アンナイ</t>
    </rPh>
    <rPh sb="116" eb="117">
      <t>ギョウ</t>
    </rPh>
    <rPh sb="119" eb="122">
      <t>ジドウシャ</t>
    </rPh>
    <rPh sb="122" eb="124">
      <t>シュウリ</t>
    </rPh>
    <rPh sb="124" eb="125">
      <t>ギョウ</t>
    </rPh>
    <rPh sb="125" eb="126">
      <t>オヨ</t>
    </rPh>
    <rPh sb="127" eb="130">
      <t>ジドウシャ</t>
    </rPh>
    <rPh sb="133" eb="135">
      <t>シュウリ</t>
    </rPh>
    <rPh sb="135" eb="136">
      <t>ギョウ</t>
    </rPh>
    <phoneticPr fontId="58"/>
  </si>
  <si>
    <t>681</t>
  </si>
  <si>
    <t>6811</t>
  </si>
  <si>
    <t>とじひも、コピー用紙、伝票類、封筒、事務用紙、消しごむ、ハサミ、朱肉、穴あけ、クリップ</t>
    <rPh sb="8" eb="10">
      <t>ヨウシ</t>
    </rPh>
    <rPh sb="11" eb="13">
      <t>デンピョウ</t>
    </rPh>
    <rPh sb="13" eb="14">
      <t>ルイ</t>
    </rPh>
    <rPh sb="15" eb="17">
      <t>フウトウ</t>
    </rPh>
    <rPh sb="18" eb="20">
      <t>ジム</t>
    </rPh>
    <rPh sb="20" eb="22">
      <t>ヨウシ</t>
    </rPh>
    <rPh sb="23" eb="24">
      <t>ケ</t>
    </rPh>
    <rPh sb="32" eb="34">
      <t>シュニク</t>
    </rPh>
    <rPh sb="35" eb="36">
      <t>アナ</t>
    </rPh>
    <phoneticPr fontId="58"/>
  </si>
  <si>
    <t>691</t>
  </si>
  <si>
    <t>6911</t>
  </si>
  <si>
    <t>分類不明</t>
  </si>
  <si>
    <t>他のいずれの部門にも属さない財・サービスの生産活動
※他部門の推計上の誤差の集積部分としての役割を担っているため、原則使用しない</t>
    <rPh sb="0" eb="1">
      <t>ホカ</t>
    </rPh>
    <rPh sb="6" eb="8">
      <t>ブモン</t>
    </rPh>
    <rPh sb="10" eb="11">
      <t>ゾク</t>
    </rPh>
    <rPh sb="14" eb="15">
      <t>ザイ</t>
    </rPh>
    <rPh sb="21" eb="23">
      <t>セイサン</t>
    </rPh>
    <rPh sb="23" eb="25">
      <t>カツドウ</t>
    </rPh>
    <rPh sb="27" eb="28">
      <t>ホカ</t>
    </rPh>
    <rPh sb="28" eb="30">
      <t>ブモン</t>
    </rPh>
    <rPh sb="31" eb="33">
      <t>スイケイ</t>
    </rPh>
    <rPh sb="33" eb="34">
      <t>ジョウ</t>
    </rPh>
    <rPh sb="35" eb="37">
      <t>ゴサ</t>
    </rPh>
    <rPh sb="38" eb="40">
      <t>シュウセキ</t>
    </rPh>
    <rPh sb="40" eb="42">
      <t>ブブン</t>
    </rPh>
    <rPh sb="46" eb="48">
      <t>ヤクワリ</t>
    </rPh>
    <rPh sb="49" eb="50">
      <t>ニナ</t>
    </rPh>
    <rPh sb="57" eb="59">
      <t>ゲンソク</t>
    </rPh>
    <rPh sb="59" eb="61">
      <t>シヨウ</t>
    </rPh>
    <phoneticPr fontId="58"/>
  </si>
  <si>
    <t>パーソナルコンピュータ、はん用コンピュータ、ミッドレンジコンピュータ、外部記憶装置、印刷装置（プリンタ等）、表示装置（ディスプレイ等）</t>
    <rPh sb="14" eb="15">
      <t>ヨウ</t>
    </rPh>
    <rPh sb="35" eb="37">
      <t>ガイブ</t>
    </rPh>
    <rPh sb="37" eb="39">
      <t>キオク</t>
    </rPh>
    <rPh sb="39" eb="41">
      <t>ソウチ</t>
    </rPh>
    <rPh sb="42" eb="44">
      <t>インサツ</t>
    </rPh>
    <rPh sb="44" eb="46">
      <t>ソウチ</t>
    </rPh>
    <rPh sb="51" eb="52">
      <t>トウ</t>
    </rPh>
    <rPh sb="54" eb="56">
      <t>ヒョウジ</t>
    </rPh>
    <rPh sb="56" eb="58">
      <t>ソウチ</t>
    </rPh>
    <rPh sb="65" eb="66">
      <t>トウ</t>
    </rPh>
    <phoneticPr fontId="58"/>
  </si>
  <si>
    <t>自転車、ミニサイクル、マウンテンバイク、車いす、自動車用フレーム、フォークリフトトラック、蓄電池運搬車、内燃機関運搬車、動力付運搬車、産業用貨車、ロケット、人工衛星、宇宙船、手押車、ショッピングカー、ゴルフカート</t>
    <rPh sb="0" eb="3">
      <t>ジテンシャ</t>
    </rPh>
    <rPh sb="20" eb="21">
      <t>クルマ</t>
    </rPh>
    <rPh sb="24" eb="28">
      <t>ジドウシャヨウ</t>
    </rPh>
    <rPh sb="45" eb="48">
      <t>チクデンチ</t>
    </rPh>
    <rPh sb="48" eb="51">
      <t>ウンパンシャ</t>
    </rPh>
    <rPh sb="52" eb="54">
      <t>ナイネン</t>
    </rPh>
    <rPh sb="54" eb="56">
      <t>キカン</t>
    </rPh>
    <rPh sb="56" eb="59">
      <t>ウンパンシャ</t>
    </rPh>
    <rPh sb="60" eb="62">
      <t>ドウリョク</t>
    </rPh>
    <rPh sb="62" eb="63">
      <t>ツ</t>
    </rPh>
    <rPh sb="63" eb="66">
      <t>ウンパンシャ</t>
    </rPh>
    <rPh sb="67" eb="70">
      <t>サンギョウヨウ</t>
    </rPh>
    <phoneticPr fontId="58"/>
  </si>
  <si>
    <t>オフセット印刷、おう版印刷、写真製版、製本、その他の印刷関連</t>
    <rPh sb="5" eb="7">
      <t>インサツ</t>
    </rPh>
    <rPh sb="10" eb="11">
      <t>バン</t>
    </rPh>
    <rPh sb="11" eb="13">
      <t>インサツ</t>
    </rPh>
    <rPh sb="14" eb="16">
      <t>シャシン</t>
    </rPh>
    <rPh sb="16" eb="18">
      <t>セイハン</t>
    </rPh>
    <rPh sb="19" eb="21">
      <t>セイホン</t>
    </rPh>
    <rPh sb="24" eb="25">
      <t>タ</t>
    </rPh>
    <rPh sb="26" eb="28">
      <t>インサツ</t>
    </rPh>
    <rPh sb="28" eb="30">
      <t>カンレン</t>
    </rPh>
    <phoneticPr fontId="58"/>
  </si>
  <si>
    <t>トランプ、花札、囲碁、将棋、麻雀ぱい、ゲーム盤、家庭用テレビゲーム機、携帯用電子ゲーム機、乳母車、三輪車、縫いぐるみ、人形、野球用具、サッカー用具、釣道具、ぶらんこ、滑り台、空気銃、猟銃、剣道用具、ハングライダー</t>
    <rPh sb="5" eb="7">
      <t>ハナフダ</t>
    </rPh>
    <rPh sb="8" eb="10">
      <t>イゴ</t>
    </rPh>
    <rPh sb="11" eb="13">
      <t>ショウギ</t>
    </rPh>
    <rPh sb="14" eb="16">
      <t>マージャン</t>
    </rPh>
    <rPh sb="22" eb="23">
      <t>バン</t>
    </rPh>
    <rPh sb="24" eb="27">
      <t>カテイヨウ</t>
    </rPh>
    <rPh sb="33" eb="34">
      <t>キ</t>
    </rPh>
    <rPh sb="35" eb="38">
      <t>ケイタイヨウ</t>
    </rPh>
    <rPh sb="38" eb="40">
      <t>デンシ</t>
    </rPh>
    <rPh sb="43" eb="44">
      <t>キ</t>
    </rPh>
    <rPh sb="45" eb="48">
      <t>ウバグルマ</t>
    </rPh>
    <rPh sb="49" eb="52">
      <t>サンリンシャ</t>
    </rPh>
    <rPh sb="53" eb="54">
      <t>ヌ</t>
    </rPh>
    <rPh sb="59" eb="61">
      <t>ニンギョウ</t>
    </rPh>
    <rPh sb="62" eb="64">
      <t>ヤキュウ</t>
    </rPh>
    <rPh sb="64" eb="66">
      <t>ヨウグ</t>
    </rPh>
    <rPh sb="71" eb="73">
      <t>ヨウグ</t>
    </rPh>
    <rPh sb="74" eb="75">
      <t>ツ</t>
    </rPh>
    <rPh sb="75" eb="77">
      <t>ドウグ</t>
    </rPh>
    <rPh sb="83" eb="84">
      <t>スベ</t>
    </rPh>
    <rPh sb="85" eb="86">
      <t>ダイ</t>
    </rPh>
    <rPh sb="87" eb="90">
      <t>クウキジュウ</t>
    </rPh>
    <rPh sb="91" eb="93">
      <t>リョウジュウ</t>
    </rPh>
    <rPh sb="94" eb="96">
      <t>ケンドウ</t>
    </rPh>
    <rPh sb="96" eb="98">
      <t>ヨウグ</t>
    </rPh>
    <phoneticPr fontId="58"/>
  </si>
  <si>
    <t>卸売業</t>
    <rPh sb="0" eb="3">
      <t>オロシウリギョウ</t>
    </rPh>
    <phoneticPr fontId="58"/>
  </si>
  <si>
    <t xml:space="preserve">都市銀行、地方銀行、信託銀行、信用金庫、証券会社
</t>
    <rPh sb="0" eb="2">
      <t>トシ</t>
    </rPh>
    <rPh sb="2" eb="4">
      <t>ギンコウ</t>
    </rPh>
    <rPh sb="5" eb="7">
      <t>チホウ</t>
    </rPh>
    <rPh sb="7" eb="9">
      <t>ギンコウ</t>
    </rPh>
    <rPh sb="10" eb="12">
      <t>シンタク</t>
    </rPh>
    <rPh sb="12" eb="14">
      <t>ギンコウ</t>
    </rPh>
    <rPh sb="15" eb="17">
      <t>シンヨウ</t>
    </rPh>
    <rPh sb="17" eb="19">
      <t>キンコ</t>
    </rPh>
    <rPh sb="20" eb="22">
      <t>ショウケン</t>
    </rPh>
    <rPh sb="22" eb="24">
      <t>ガイシャ</t>
    </rPh>
    <phoneticPr fontId="58"/>
  </si>
  <si>
    <t>ASP、電子認証、情報ネットワーク・セキュリティ・サービス、ポータルサイト運営等</t>
    <rPh sb="4" eb="6">
      <t>デンシ</t>
    </rPh>
    <rPh sb="6" eb="8">
      <t>ニンショウ</t>
    </rPh>
    <rPh sb="9" eb="11">
      <t>ジョウホウ</t>
    </rPh>
    <rPh sb="39" eb="40">
      <t>トウ</t>
    </rPh>
    <phoneticPr fontId="58"/>
  </si>
  <si>
    <t>　　この分析ツールは、「平成27年（2015年）長野県産業連関表」を使って、長野県内への経済波及効果を</t>
    <rPh sb="12" eb="14">
      <t>ヘイセイ</t>
    </rPh>
    <rPh sb="16" eb="17">
      <t>ネン</t>
    </rPh>
    <rPh sb="22" eb="23">
      <t>ネン</t>
    </rPh>
    <rPh sb="24" eb="27">
      <t>ナガノケン</t>
    </rPh>
    <rPh sb="27" eb="29">
      <t>サンギョウ</t>
    </rPh>
    <rPh sb="29" eb="31">
      <t>レンカン</t>
    </rPh>
    <rPh sb="31" eb="32">
      <t>ヒョウ</t>
    </rPh>
    <rPh sb="34" eb="35">
      <t>ツカ</t>
    </rPh>
    <rPh sb="38" eb="41">
      <t>ナガノケン</t>
    </rPh>
    <rPh sb="41" eb="42">
      <t>ナイ</t>
    </rPh>
    <rPh sb="44" eb="46">
      <t>ケイザイ</t>
    </rPh>
    <rPh sb="46" eb="48">
      <t>ハキュウ</t>
    </rPh>
    <rPh sb="48" eb="50">
      <t>コウカ</t>
    </rPh>
    <phoneticPr fontId="2"/>
  </si>
  <si>
    <t>　を分析するためのツールです。 該当する産業部門に需要増加額を入力すると、自動で経済波及効果が計算さ</t>
    <rPh sb="25" eb="27">
      <t>ジュヨウ</t>
    </rPh>
    <phoneticPr fontId="2"/>
  </si>
  <si>
    <t>　れます。</t>
    <phoneticPr fontId="2"/>
  </si>
  <si>
    <t>　● ファイルの構成</t>
    <rPh sb="8" eb="10">
      <t>コウセイ</t>
    </rPh>
    <phoneticPr fontId="2"/>
  </si>
  <si>
    <t>　　  ファイルは、次のように構成されています。</t>
    <phoneticPr fontId="2"/>
  </si>
  <si>
    <t>　説　　　明</t>
    <rPh sb="1" eb="2">
      <t>セツ</t>
    </rPh>
    <rPh sb="5" eb="6">
      <t>メイ</t>
    </rPh>
    <phoneticPr fontId="2"/>
  </si>
  <si>
    <t xml:space="preserve"> 　はじめに</t>
    <phoneticPr fontId="2"/>
  </si>
  <si>
    <t>　利用上の留意事項等を記載しています。</t>
    <phoneticPr fontId="2"/>
  </si>
  <si>
    <t>　 利用手引き</t>
    <rPh sb="2" eb="4">
      <t>リヨウ</t>
    </rPh>
    <rPh sb="4" eb="6">
      <t>テビ</t>
    </rPh>
    <phoneticPr fontId="2"/>
  </si>
  <si>
    <t>　この分析ツールへの入力方法を記載しています。</t>
    <rPh sb="3" eb="5">
      <t>ブンセキ</t>
    </rPh>
    <rPh sb="10" eb="12">
      <t>ニュウリョク</t>
    </rPh>
    <rPh sb="12" eb="14">
      <t>ホウホウ</t>
    </rPh>
    <rPh sb="15" eb="17">
      <t>キサイ</t>
    </rPh>
    <phoneticPr fontId="2"/>
  </si>
  <si>
    <t>　 部門分類表</t>
    <rPh sb="2" eb="4">
      <t>ブモン</t>
    </rPh>
    <rPh sb="4" eb="6">
      <t>ブンルイ</t>
    </rPh>
    <rPh sb="6" eb="7">
      <t>ヒョウ</t>
    </rPh>
    <phoneticPr fontId="2"/>
  </si>
  <si>
    <t>　産業連関表の部門分類を記載しています。</t>
    <rPh sb="1" eb="3">
      <t>サンギョウ</t>
    </rPh>
    <rPh sb="3" eb="5">
      <t>レンカン</t>
    </rPh>
    <rPh sb="5" eb="6">
      <t>ヒョウ</t>
    </rPh>
    <rPh sb="7" eb="9">
      <t>ブモン</t>
    </rPh>
    <rPh sb="9" eb="11">
      <t>ブンルイ</t>
    </rPh>
    <rPh sb="12" eb="14">
      <t>キサイ</t>
    </rPh>
    <phoneticPr fontId="2"/>
  </si>
  <si>
    <t>　入　　　力</t>
    <rPh sb="1" eb="2">
      <t>ニュウ</t>
    </rPh>
    <rPh sb="5" eb="6">
      <t>チカラ</t>
    </rPh>
    <phoneticPr fontId="2"/>
  </si>
  <si>
    <t xml:space="preserve"> 　入力</t>
    <rPh sb="2" eb="4">
      <t>ニュウリョク</t>
    </rPh>
    <phoneticPr fontId="2"/>
  </si>
  <si>
    <t>　需要増加額の入力、消費転換率の設定をするシートです。</t>
    <rPh sb="1" eb="3">
      <t>ジュヨウ</t>
    </rPh>
    <rPh sb="10" eb="12">
      <t>ショウヒ</t>
    </rPh>
    <rPh sb="12" eb="14">
      <t>テンカン</t>
    </rPh>
    <rPh sb="14" eb="15">
      <t>リツ</t>
    </rPh>
    <rPh sb="16" eb="18">
      <t>セッテイ</t>
    </rPh>
    <phoneticPr fontId="2"/>
  </si>
  <si>
    <t xml:space="preserve"> 　自給率</t>
    <rPh sb="2" eb="5">
      <t>ジキュウリツ</t>
    </rPh>
    <phoneticPr fontId="2"/>
  </si>
  <si>
    <t>　自給率を独自に設定する場合に使用します。</t>
    <phoneticPr fontId="2"/>
  </si>
  <si>
    <t>　入　力　結　果</t>
    <rPh sb="1" eb="2">
      <t>ニュウ</t>
    </rPh>
    <rPh sb="3" eb="4">
      <t>チカラ</t>
    </rPh>
    <rPh sb="5" eb="6">
      <t>ケツ</t>
    </rPh>
    <rPh sb="7" eb="8">
      <t>ハテ</t>
    </rPh>
    <phoneticPr fontId="2"/>
  </si>
  <si>
    <t>　 総括表</t>
    <rPh sb="2" eb="4">
      <t>ソウカツ</t>
    </rPh>
    <rPh sb="4" eb="5">
      <t>ヒョウ</t>
    </rPh>
    <phoneticPr fontId="2"/>
  </si>
  <si>
    <t>　 総合結果</t>
    <rPh sb="2" eb="4">
      <t>ソウゴウ</t>
    </rPh>
    <rPh sb="4" eb="6">
      <t>ケッカ</t>
    </rPh>
    <phoneticPr fontId="2"/>
  </si>
  <si>
    <t>　 フロー</t>
    <phoneticPr fontId="2"/>
  </si>
  <si>
    <t>　経済波及効果の計算の流れを確認できます。</t>
    <rPh sb="1" eb="3">
      <t>ケイザイ</t>
    </rPh>
    <rPh sb="3" eb="5">
      <t>ハキュウ</t>
    </rPh>
    <rPh sb="5" eb="7">
      <t>コウカ</t>
    </rPh>
    <phoneticPr fontId="2"/>
  </si>
  <si>
    <t>　計　算　シ　ー　ト</t>
    <rPh sb="1" eb="2">
      <t>ケイ</t>
    </rPh>
    <rPh sb="3" eb="4">
      <t>サン</t>
    </rPh>
    <phoneticPr fontId="2"/>
  </si>
  <si>
    <t>　 波及効果計算</t>
    <rPh sb="2" eb="4">
      <t>ハキュウ</t>
    </rPh>
    <rPh sb="4" eb="6">
      <t>コウカ</t>
    </rPh>
    <rPh sb="6" eb="8">
      <t>ケイサン</t>
    </rPh>
    <phoneticPr fontId="2"/>
  </si>
  <si>
    <t>　経済波及効果の計算をしています。</t>
    <phoneticPr fontId="2"/>
  </si>
  <si>
    <t>　 投入係数</t>
    <rPh sb="2" eb="4">
      <t>トウニュウ</t>
    </rPh>
    <rPh sb="4" eb="6">
      <t>ケイスウ</t>
    </rPh>
    <phoneticPr fontId="2"/>
  </si>
  <si>
    <t>　投入係数表です。中間投入額の計算に使用します。</t>
    <phoneticPr fontId="2"/>
  </si>
  <si>
    <t>　 逆行列係数（開放型）</t>
    <rPh sb="2" eb="5">
      <t>ギャクギョウレツ</t>
    </rPh>
    <rPh sb="5" eb="7">
      <t>ケイスウ</t>
    </rPh>
    <rPh sb="8" eb="11">
      <t>カイホウガタ</t>
    </rPh>
    <phoneticPr fontId="2"/>
  </si>
  <si>
    <t>　開放型逆行列係数表です。生産誘発額の計算に使用します。</t>
    <phoneticPr fontId="2"/>
  </si>
  <si>
    <t>　 その他係数</t>
    <rPh sb="4" eb="5">
      <t>タ</t>
    </rPh>
    <rPh sb="5" eb="7">
      <t>ケイスウ</t>
    </rPh>
    <phoneticPr fontId="2"/>
  </si>
  <si>
    <t>　計算に使用する各種係数表を掲載しています。</t>
    <phoneticPr fontId="2"/>
  </si>
  <si>
    <t>２　分析ツールの設定</t>
    <rPh sb="2" eb="4">
      <t>ブンセキ</t>
    </rPh>
    <rPh sb="8" eb="10">
      <t>セッテイ</t>
    </rPh>
    <phoneticPr fontId="2"/>
  </si>
  <si>
    <t xml:space="preserve"> 　　この分析ツールの設定は以下のとおりです。</t>
    <rPh sb="5" eb="7">
      <t>ブンセキ</t>
    </rPh>
    <rPh sb="11" eb="13">
      <t>セッテイ</t>
    </rPh>
    <rPh sb="14" eb="16">
      <t>イカ</t>
    </rPh>
    <phoneticPr fontId="2"/>
  </si>
  <si>
    <t>　 ① 生産誘発額、粗付加価値誘発額、雇用者所得誘発額、就業誘発者数及び雇用者誘発者数を２次波及効果</t>
    <rPh sb="4" eb="6">
      <t>セイサン</t>
    </rPh>
    <rPh sb="6" eb="8">
      <t>ユウハツ</t>
    </rPh>
    <rPh sb="8" eb="9">
      <t>ガク</t>
    </rPh>
    <rPh sb="10" eb="11">
      <t>アラ</t>
    </rPh>
    <rPh sb="11" eb="13">
      <t>フカ</t>
    </rPh>
    <rPh sb="13" eb="15">
      <t>カチ</t>
    </rPh>
    <rPh sb="15" eb="17">
      <t>ユウハツ</t>
    </rPh>
    <rPh sb="17" eb="18">
      <t>ガク</t>
    </rPh>
    <rPh sb="19" eb="22">
      <t>コヨウシャ</t>
    </rPh>
    <rPh sb="22" eb="24">
      <t>ショトク</t>
    </rPh>
    <rPh sb="24" eb="26">
      <t>ユウハツ</t>
    </rPh>
    <rPh sb="26" eb="27">
      <t>ガク</t>
    </rPh>
    <rPh sb="28" eb="30">
      <t>シュウギョウ</t>
    </rPh>
    <rPh sb="30" eb="32">
      <t>ユウハツ</t>
    </rPh>
    <rPh sb="32" eb="33">
      <t>シャ</t>
    </rPh>
    <rPh sb="33" eb="34">
      <t>スウ</t>
    </rPh>
    <rPh sb="34" eb="35">
      <t>オヨ</t>
    </rPh>
    <rPh sb="36" eb="39">
      <t>コヨウシャ</t>
    </rPh>
    <rPh sb="39" eb="41">
      <t>ユウハツ</t>
    </rPh>
    <rPh sb="41" eb="42">
      <t>シャ</t>
    </rPh>
    <rPh sb="42" eb="43">
      <t>スウ</t>
    </rPh>
    <rPh sb="45" eb="46">
      <t>ジ</t>
    </rPh>
    <rPh sb="46" eb="48">
      <t>ハキュウ</t>
    </rPh>
    <rPh sb="48" eb="50">
      <t>コウカ</t>
    </rPh>
    <phoneticPr fontId="2"/>
  </si>
  <si>
    <t>　　まで測定します。</t>
    <phoneticPr fontId="2"/>
  </si>
  <si>
    <t>　 ② ２次波及効果の算定に用いる消費転換率は、家計調査（総務省）、全国家計構造調査（総務省）を基に</t>
    <rPh sb="5" eb="6">
      <t>ジ</t>
    </rPh>
    <rPh sb="6" eb="8">
      <t>ハキュウ</t>
    </rPh>
    <rPh sb="8" eb="10">
      <t>コウカ</t>
    </rPh>
    <rPh sb="11" eb="13">
      <t>サンテイ</t>
    </rPh>
    <rPh sb="14" eb="15">
      <t>モチ</t>
    </rPh>
    <rPh sb="17" eb="19">
      <t>ショウヒ</t>
    </rPh>
    <rPh sb="19" eb="21">
      <t>テンカン</t>
    </rPh>
    <rPh sb="21" eb="22">
      <t>リツ</t>
    </rPh>
    <rPh sb="43" eb="46">
      <t>ソウムショウ</t>
    </rPh>
    <rPh sb="48" eb="49">
      <t>モト</t>
    </rPh>
    <phoneticPr fontId="2"/>
  </si>
  <si>
    <t>　　算出しています。</t>
    <phoneticPr fontId="2"/>
  </si>
  <si>
    <t>　 ③ 購入者価格を生産者価格に変換するマージン率は、国の産業連関表のマージン率を利用します。</t>
    <phoneticPr fontId="2"/>
  </si>
  <si>
    <t>３　分析結果の概要</t>
    <rPh sb="2" eb="4">
      <t>ブンセキ</t>
    </rPh>
    <rPh sb="4" eb="6">
      <t>ケッカ</t>
    </rPh>
    <rPh sb="7" eb="9">
      <t>ガイヨウ</t>
    </rPh>
    <phoneticPr fontId="2"/>
  </si>
  <si>
    <t xml:space="preserve"> 　　経済波及効果のイメージ図は以下のとおりです。</t>
    <rPh sb="3" eb="5">
      <t>ケイザイ</t>
    </rPh>
    <rPh sb="5" eb="7">
      <t>ハキュウ</t>
    </rPh>
    <rPh sb="7" eb="9">
      <t>コウカ</t>
    </rPh>
    <rPh sb="14" eb="15">
      <t>ズ</t>
    </rPh>
    <phoneticPr fontId="2"/>
  </si>
  <si>
    <t>４　利用上の留意事項</t>
    <rPh sb="2" eb="5">
      <t>リヨウジョウ</t>
    </rPh>
    <rPh sb="6" eb="8">
      <t>リュウイ</t>
    </rPh>
    <rPh sb="8" eb="10">
      <t>ジコウ</t>
    </rPh>
    <phoneticPr fontId="2"/>
  </si>
  <si>
    <t>　　 産業連関表による経済波及効果分析は、一つの経済モデルであり、以下のような前提条件や留意点に注意が</t>
    <phoneticPr fontId="2"/>
  </si>
  <si>
    <t xml:space="preserve">    必要です。</t>
    <phoneticPr fontId="2"/>
  </si>
  <si>
    <t>５　用語の説明</t>
    <rPh sb="2" eb="4">
      <t>ヨウゴ</t>
    </rPh>
    <rPh sb="5" eb="7">
      <t>セツメイ</t>
    </rPh>
    <phoneticPr fontId="2"/>
  </si>
  <si>
    <t xml:space="preserve"> 　　この分析ツールで用いる用語について、以下のとおり説明します。</t>
    <rPh sb="5" eb="7">
      <t>ブンセキ</t>
    </rPh>
    <rPh sb="11" eb="12">
      <t>モチ</t>
    </rPh>
    <rPh sb="14" eb="16">
      <t>ヨウゴ</t>
    </rPh>
    <rPh sb="21" eb="23">
      <t>イカ</t>
    </rPh>
    <rPh sb="27" eb="29">
      <t>セツメイ</t>
    </rPh>
    <phoneticPr fontId="2"/>
  </si>
  <si>
    <t>　● 需要増加額について</t>
    <rPh sb="3" eb="8">
      <t>ジュヨウゾウカガク</t>
    </rPh>
    <phoneticPr fontId="2"/>
  </si>
  <si>
    <t>　 財・サービスの需要増加額は、産業連関表の部門ごとに設定します。どの部門に設定するかにより分析結果</t>
    <rPh sb="9" eb="11">
      <t>ジュヨウ</t>
    </rPh>
    <rPh sb="11" eb="13">
      <t>ゾウカ</t>
    </rPh>
    <rPh sb="13" eb="14">
      <t>ガク</t>
    </rPh>
    <rPh sb="16" eb="18">
      <t>サンギョウ</t>
    </rPh>
    <rPh sb="18" eb="20">
      <t>レンカン</t>
    </rPh>
    <rPh sb="20" eb="21">
      <t>ヒョウ</t>
    </rPh>
    <rPh sb="22" eb="24">
      <t>ブモン</t>
    </rPh>
    <rPh sb="27" eb="29">
      <t>セッテイ</t>
    </rPh>
    <phoneticPr fontId="2"/>
  </si>
  <si>
    <t xml:space="preserve"> が異なるため、旅行消費支出による需要増加額がどの部門に該当するのかを特定する必要があります。</t>
    <rPh sb="2" eb="3">
      <t>コト</t>
    </rPh>
    <rPh sb="25" eb="27">
      <t>ブモン</t>
    </rPh>
    <rPh sb="28" eb="30">
      <t>ガイトウ</t>
    </rPh>
    <rPh sb="39" eb="41">
      <t>ヒツヨウ</t>
    </rPh>
    <phoneticPr fontId="2"/>
  </si>
  <si>
    <t xml:space="preserve"> ※「入力」シートでの需要増加額の入力にあたっては「部門分類表」シートを参考にしてください。</t>
    <rPh sb="3" eb="5">
      <t>ニュウリョク</t>
    </rPh>
    <rPh sb="11" eb="13">
      <t>ジュヨウ</t>
    </rPh>
    <rPh sb="13" eb="15">
      <t>ゾウカ</t>
    </rPh>
    <rPh sb="15" eb="16">
      <t>ガク</t>
    </rPh>
    <rPh sb="17" eb="19">
      <t>ニュウリョク</t>
    </rPh>
    <rPh sb="26" eb="28">
      <t>ブモン</t>
    </rPh>
    <rPh sb="28" eb="30">
      <t>ブンルイ</t>
    </rPh>
    <rPh sb="30" eb="31">
      <t>ヒョウ</t>
    </rPh>
    <rPh sb="36" eb="38">
      <t>サンコウ</t>
    </rPh>
    <phoneticPr fontId="2"/>
  </si>
  <si>
    <t>　● 購入者価格と生産者価格</t>
    <rPh sb="3" eb="6">
      <t>コウニュウシャ</t>
    </rPh>
    <rPh sb="6" eb="8">
      <t>カカク</t>
    </rPh>
    <rPh sb="9" eb="12">
      <t>セイサンシャ</t>
    </rPh>
    <rPh sb="12" eb="14">
      <t>カカク</t>
    </rPh>
    <phoneticPr fontId="2"/>
  </si>
  <si>
    <t xml:space="preserve"> 　購入者価格とは、流通経費（商業マージン、運輸マージン）を含めた購入者から見た価格で、生産者価格は、</t>
    <rPh sb="2" eb="7">
      <t>コウニュウシャカカク</t>
    </rPh>
    <rPh sb="10" eb="12">
      <t>リュウツウ</t>
    </rPh>
    <rPh sb="12" eb="14">
      <t>ケイヒ</t>
    </rPh>
    <rPh sb="15" eb="17">
      <t>ショウギョウ</t>
    </rPh>
    <rPh sb="22" eb="24">
      <t>ウンユ</t>
    </rPh>
    <rPh sb="30" eb="31">
      <t>フク</t>
    </rPh>
    <rPh sb="33" eb="35">
      <t>コウニュウ</t>
    </rPh>
    <rPh sb="35" eb="36">
      <t>シャ</t>
    </rPh>
    <rPh sb="38" eb="39">
      <t>ミ</t>
    </rPh>
    <rPh sb="40" eb="42">
      <t>カカク</t>
    </rPh>
    <rPh sb="44" eb="47">
      <t>セイサンシャ</t>
    </rPh>
    <phoneticPr fontId="2"/>
  </si>
  <si>
    <t xml:space="preserve"> 　 生産者が出荷するときの価格です。</t>
    <rPh sb="3" eb="6">
      <t>セイサンシャ</t>
    </rPh>
    <rPh sb="7" eb="9">
      <t>シュッカ</t>
    </rPh>
    <rPh sb="14" eb="16">
      <t>カカク</t>
    </rPh>
    <phoneticPr fontId="2"/>
  </si>
  <si>
    <t>　 産業連関表は生産者価格で作成されているため、経済波及効果を計算する際、最終需要額が購入者価格で</t>
    <rPh sb="2" eb="4">
      <t>サンギョウ</t>
    </rPh>
    <rPh sb="4" eb="6">
      <t>レンカン</t>
    </rPh>
    <rPh sb="6" eb="7">
      <t>ヒョウ</t>
    </rPh>
    <rPh sb="8" eb="13">
      <t>セイサンシャカカク</t>
    </rPh>
    <rPh sb="14" eb="16">
      <t>サクセイ</t>
    </rPh>
    <rPh sb="24" eb="30">
      <t>ケイザイハキュウコウカ</t>
    </rPh>
    <rPh sb="31" eb="33">
      <t>ケイサン</t>
    </rPh>
    <rPh sb="35" eb="36">
      <t>サイ</t>
    </rPh>
    <rPh sb="43" eb="46">
      <t>コウニュウシャ</t>
    </rPh>
    <phoneticPr fontId="2"/>
  </si>
  <si>
    <t xml:space="preserve">  　あれば生産者価格への変換が必要になります。</t>
    <rPh sb="6" eb="9">
      <t>セイサンシャ</t>
    </rPh>
    <rPh sb="9" eb="11">
      <t>カカク</t>
    </rPh>
    <rPh sb="13" eb="15">
      <t>ヘンカン</t>
    </rPh>
    <rPh sb="16" eb="18">
      <t>ヒツヨウ</t>
    </rPh>
    <phoneticPr fontId="2"/>
  </si>
  <si>
    <t>〈 参考 〉</t>
    <rPh sb="2" eb="4">
      <t>サンコウ</t>
    </rPh>
    <phoneticPr fontId="2"/>
  </si>
  <si>
    <t>マージン</t>
    <phoneticPr fontId="2"/>
  </si>
  <si>
    <t>出荷額</t>
    <rPh sb="0" eb="2">
      <t>シュッカ</t>
    </rPh>
    <rPh sb="2" eb="3">
      <t>ガク</t>
    </rPh>
    <phoneticPr fontId="2"/>
  </si>
  <si>
    <t>運輸マージン</t>
    <rPh sb="0" eb="2">
      <t>ウンユ</t>
    </rPh>
    <phoneticPr fontId="2"/>
  </si>
  <si>
    <t>商業マージン</t>
    <rPh sb="0" eb="2">
      <t>ショウギョウ</t>
    </rPh>
    <phoneticPr fontId="2"/>
  </si>
  <si>
    <t>（工場・農家）</t>
    <rPh sb="1" eb="3">
      <t>コウジョウ</t>
    </rPh>
    <rPh sb="4" eb="6">
      <t>ノウカ</t>
    </rPh>
    <phoneticPr fontId="2"/>
  </si>
  <si>
    <t>（運送業者）</t>
    <rPh sb="1" eb="3">
      <t>ウンソウ</t>
    </rPh>
    <rPh sb="3" eb="5">
      <t>ギョウシャ</t>
    </rPh>
    <phoneticPr fontId="2"/>
  </si>
  <si>
    <t>（商店）</t>
    <rPh sb="1" eb="3">
      <t>ショウテン</t>
    </rPh>
    <phoneticPr fontId="2"/>
  </si>
  <si>
    <t>　● 消費転換率について</t>
    <rPh sb="3" eb="5">
      <t>ショウヒ</t>
    </rPh>
    <rPh sb="5" eb="7">
      <t>テンカン</t>
    </rPh>
    <rPh sb="7" eb="8">
      <t>リツ</t>
    </rPh>
    <phoneticPr fontId="2"/>
  </si>
  <si>
    <t>　 消費転換率は、1次波及効果までの過程で生まれた所得（付加価値）のうち、消費に回る分を計算するため</t>
    <rPh sb="2" eb="4">
      <t>ショウヒ</t>
    </rPh>
    <rPh sb="4" eb="6">
      <t>テンカン</t>
    </rPh>
    <rPh sb="6" eb="7">
      <t>リツ</t>
    </rPh>
    <rPh sb="10" eb="11">
      <t>ジ</t>
    </rPh>
    <rPh sb="11" eb="13">
      <t>ハキュウ</t>
    </rPh>
    <rPh sb="13" eb="15">
      <t>コウカ</t>
    </rPh>
    <rPh sb="18" eb="20">
      <t>カテイ</t>
    </rPh>
    <rPh sb="21" eb="22">
      <t>ウ</t>
    </rPh>
    <rPh sb="25" eb="27">
      <t>ショトク</t>
    </rPh>
    <rPh sb="28" eb="30">
      <t>フカ</t>
    </rPh>
    <rPh sb="30" eb="32">
      <t>カチ</t>
    </rPh>
    <rPh sb="37" eb="39">
      <t>ショウヒ</t>
    </rPh>
    <rPh sb="40" eb="41">
      <t>マワ</t>
    </rPh>
    <rPh sb="42" eb="43">
      <t>ブン</t>
    </rPh>
    <rPh sb="44" eb="46">
      <t>ケイサン</t>
    </rPh>
    <phoneticPr fontId="2"/>
  </si>
  <si>
    <t xml:space="preserve"> に設定するものです。</t>
    <rPh sb="2" eb="4">
      <t>セッテイ</t>
    </rPh>
    <phoneticPr fontId="2"/>
  </si>
  <si>
    <t xml:space="preserve"> 　1次波及効果までに生じる付加価値は、雇用者所得のほかに企業の利益である営業余剰がありますが、</t>
    <rPh sb="3" eb="4">
      <t>ジ</t>
    </rPh>
    <rPh sb="4" eb="6">
      <t>ハキュウ</t>
    </rPh>
    <rPh sb="6" eb="8">
      <t>コウカ</t>
    </rPh>
    <rPh sb="11" eb="12">
      <t>ショウ</t>
    </rPh>
    <rPh sb="14" eb="16">
      <t>フカ</t>
    </rPh>
    <rPh sb="16" eb="18">
      <t>カチ</t>
    </rPh>
    <rPh sb="20" eb="23">
      <t>コヨウシャ</t>
    </rPh>
    <rPh sb="23" eb="25">
      <t>ショトク</t>
    </rPh>
    <rPh sb="29" eb="31">
      <t>キギョウ</t>
    </rPh>
    <rPh sb="32" eb="34">
      <t>リエキ</t>
    </rPh>
    <rPh sb="37" eb="39">
      <t>エイギョウ</t>
    </rPh>
    <rPh sb="39" eb="41">
      <t>ヨジョウ</t>
    </rPh>
    <phoneticPr fontId="2"/>
  </si>
  <si>
    <t xml:space="preserve"> 営業余剰に対する企業の支出（設備投資等）は算出が困難なことから、雇用者所得に限定しています。</t>
    <rPh sb="1" eb="3">
      <t>エイギョウ</t>
    </rPh>
    <rPh sb="3" eb="5">
      <t>ヨジョウ</t>
    </rPh>
    <rPh sb="6" eb="7">
      <t>タイ</t>
    </rPh>
    <rPh sb="9" eb="11">
      <t>キギョウ</t>
    </rPh>
    <rPh sb="12" eb="14">
      <t>シシュツ</t>
    </rPh>
    <rPh sb="15" eb="17">
      <t>セツビ</t>
    </rPh>
    <rPh sb="17" eb="19">
      <t>トウシ</t>
    </rPh>
    <rPh sb="19" eb="20">
      <t>ナド</t>
    </rPh>
    <rPh sb="22" eb="24">
      <t>サンシュツ</t>
    </rPh>
    <rPh sb="25" eb="27">
      <t>コンナン</t>
    </rPh>
    <rPh sb="33" eb="35">
      <t>コヨウ</t>
    </rPh>
    <rPh sb="35" eb="36">
      <t>シャ</t>
    </rPh>
    <rPh sb="36" eb="38">
      <t>ショトク</t>
    </rPh>
    <rPh sb="39" eb="41">
      <t>ゲンテイ</t>
    </rPh>
    <phoneticPr fontId="2"/>
  </si>
  <si>
    <t>　 消費転換率は産業連関表から計算されるものではなく、決められた設定方法はありませんが、「家計調査」</t>
    <rPh sb="2" eb="4">
      <t>ショウヒ</t>
    </rPh>
    <rPh sb="4" eb="6">
      <t>テンカン</t>
    </rPh>
    <rPh sb="6" eb="7">
      <t>リツ</t>
    </rPh>
    <rPh sb="8" eb="13">
      <t>サンギョウレンカンヒョウ</t>
    </rPh>
    <rPh sb="15" eb="17">
      <t>ケイサン</t>
    </rPh>
    <rPh sb="27" eb="28">
      <t>キ</t>
    </rPh>
    <rPh sb="32" eb="34">
      <t>セッテイ</t>
    </rPh>
    <rPh sb="34" eb="36">
      <t>ホウホウ</t>
    </rPh>
    <phoneticPr fontId="2"/>
  </si>
  <si>
    <t xml:space="preserve"> 等の既存の統計データを利用する方法が一般的です。</t>
    <rPh sb="1" eb="2">
      <t>トウ</t>
    </rPh>
    <rPh sb="3" eb="5">
      <t>キゾン</t>
    </rPh>
    <rPh sb="6" eb="8">
      <t>トウケイ</t>
    </rPh>
    <rPh sb="12" eb="14">
      <t>リヨウ</t>
    </rPh>
    <rPh sb="16" eb="18">
      <t>ホウホウ</t>
    </rPh>
    <rPh sb="19" eb="22">
      <t>イッパンテキ</t>
    </rPh>
    <phoneticPr fontId="2"/>
  </si>
  <si>
    <t xml:space="preserve"> 　このツールでは、総世帯のうち勤労者世帯の「消費支出÷実収入」により算出された値をリストから選択</t>
    <rPh sb="10" eb="11">
      <t>ソウ</t>
    </rPh>
    <rPh sb="11" eb="13">
      <t>セタイ</t>
    </rPh>
    <rPh sb="16" eb="19">
      <t>キンロウシャ</t>
    </rPh>
    <rPh sb="19" eb="21">
      <t>セタイ</t>
    </rPh>
    <phoneticPr fontId="2"/>
  </si>
  <si>
    <t xml:space="preserve"> することが可能であり、初期設定値は「家計調査」における長野市の直近５年間の平均値となっています。</t>
    <rPh sb="32" eb="34">
      <t>チョッキン</t>
    </rPh>
    <rPh sb="35" eb="37">
      <t>ネンカン</t>
    </rPh>
    <phoneticPr fontId="2"/>
  </si>
  <si>
    <t>　なお、独自に計算した消費転換率を設定したい場合は、任意設定の欄に値を入力し選択することもできます。</t>
    <phoneticPr fontId="2"/>
  </si>
  <si>
    <t>　〈参考〉使用しているデータについて</t>
    <rPh sb="2" eb="4">
      <t>サンコウ</t>
    </rPh>
    <rPh sb="5" eb="7">
      <t>シヨウ</t>
    </rPh>
    <phoneticPr fontId="2"/>
  </si>
  <si>
    <t>家計調査
（総務省）</t>
    <rPh sb="0" eb="2">
      <t>カケイ</t>
    </rPh>
    <rPh sb="2" eb="4">
      <t>チョウサ</t>
    </rPh>
    <rPh sb="6" eb="9">
      <t>ソウムショウ</t>
    </rPh>
    <phoneticPr fontId="2"/>
  </si>
  <si>
    <t>・毎月実施されており、直近の年間データの入手が可能
・調査対象市町村、標本数が少ない（複数年の平均値を使用する等の検討が必要）
・県全体のデータがない</t>
    <rPh sb="1" eb="3">
      <t>マイツキ</t>
    </rPh>
    <rPh sb="3" eb="5">
      <t>ジッシ</t>
    </rPh>
    <rPh sb="11" eb="13">
      <t>チョッキン</t>
    </rPh>
    <rPh sb="14" eb="16">
      <t>ネンカン</t>
    </rPh>
    <rPh sb="20" eb="22">
      <t>ニュウシュ</t>
    </rPh>
    <rPh sb="23" eb="25">
      <t>カノウ</t>
    </rPh>
    <rPh sb="27" eb="29">
      <t>チョウサ</t>
    </rPh>
    <rPh sb="29" eb="31">
      <t>タイショウ</t>
    </rPh>
    <rPh sb="31" eb="34">
      <t>シチョウソン</t>
    </rPh>
    <rPh sb="35" eb="37">
      <t>ヒョウホン</t>
    </rPh>
    <rPh sb="37" eb="38">
      <t>スウ</t>
    </rPh>
    <rPh sb="39" eb="40">
      <t>スク</t>
    </rPh>
    <rPh sb="43" eb="45">
      <t>フクスウ</t>
    </rPh>
    <rPh sb="45" eb="46">
      <t>ネン</t>
    </rPh>
    <rPh sb="47" eb="49">
      <t>ヘイキン</t>
    </rPh>
    <rPh sb="49" eb="50">
      <t>チ</t>
    </rPh>
    <rPh sb="51" eb="53">
      <t>シヨウ</t>
    </rPh>
    <rPh sb="55" eb="56">
      <t>ナド</t>
    </rPh>
    <rPh sb="57" eb="59">
      <t>ケントウ</t>
    </rPh>
    <rPh sb="60" eb="62">
      <t>ヒツヨウ</t>
    </rPh>
    <rPh sb="65" eb="66">
      <t>ケン</t>
    </rPh>
    <rPh sb="66" eb="68">
      <t>ゼンタイ</t>
    </rPh>
    <phoneticPr fontId="2"/>
  </si>
  <si>
    <t>　● 自給率について</t>
    <rPh sb="3" eb="6">
      <t>ジキュウリツ</t>
    </rPh>
    <phoneticPr fontId="2"/>
  </si>
  <si>
    <t>　 自給率とは、県内需要に対して、県内で供給された財・サービスの割合を指します。</t>
    <rPh sb="2" eb="5">
      <t>ジキュウリツ</t>
    </rPh>
    <rPh sb="8" eb="10">
      <t>ケンナイ</t>
    </rPh>
    <rPh sb="10" eb="12">
      <t>ジュヨウ</t>
    </rPh>
    <rPh sb="13" eb="14">
      <t>タイ</t>
    </rPh>
    <rPh sb="17" eb="19">
      <t>ケンナイ</t>
    </rPh>
    <rPh sb="20" eb="22">
      <t>キョウキュウ</t>
    </rPh>
    <rPh sb="25" eb="26">
      <t>ザイ</t>
    </rPh>
    <rPh sb="32" eb="34">
      <t>ワリアイ</t>
    </rPh>
    <rPh sb="35" eb="36">
      <t>サ</t>
    </rPh>
    <phoneticPr fontId="2"/>
  </si>
  <si>
    <t>自給率 ＝１－移輸入率</t>
    <rPh sb="0" eb="3">
      <t>ジキュウリツ</t>
    </rPh>
    <rPh sb="7" eb="8">
      <t>イ</t>
    </rPh>
    <rPh sb="8" eb="10">
      <t>ユニュウ</t>
    </rPh>
    <rPh sb="10" eb="11">
      <t>リツ</t>
    </rPh>
    <phoneticPr fontId="2"/>
  </si>
  <si>
    <t>　 例えば、建設部門では、各部材が県外から調達されていても、建物、道路などを作るという生産活動は全て</t>
    <rPh sb="2" eb="3">
      <t>タト</t>
    </rPh>
    <rPh sb="6" eb="8">
      <t>ケンセツ</t>
    </rPh>
    <rPh sb="8" eb="10">
      <t>ブモン</t>
    </rPh>
    <rPh sb="13" eb="14">
      <t>カク</t>
    </rPh>
    <rPh sb="14" eb="16">
      <t>ブザイ</t>
    </rPh>
    <rPh sb="17" eb="19">
      <t>ケンガイ</t>
    </rPh>
    <rPh sb="21" eb="23">
      <t>チョウタツ</t>
    </rPh>
    <rPh sb="30" eb="32">
      <t>タテモノ</t>
    </rPh>
    <rPh sb="33" eb="35">
      <t>ドウロ</t>
    </rPh>
    <rPh sb="38" eb="39">
      <t>ツク</t>
    </rPh>
    <rPh sb="43" eb="45">
      <t>セイサン</t>
    </rPh>
    <phoneticPr fontId="2"/>
  </si>
  <si>
    <t>　  その場所（県内）で行われるため、自給率は100％となります。原材料となる部材には、移輸入が発生します。</t>
    <rPh sb="5" eb="7">
      <t>バショ</t>
    </rPh>
    <rPh sb="8" eb="10">
      <t>ケンナイ</t>
    </rPh>
    <rPh sb="12" eb="13">
      <t>オコナ</t>
    </rPh>
    <rPh sb="19" eb="22">
      <t>ジキュウリツ</t>
    </rPh>
    <rPh sb="33" eb="36">
      <t>ゲンザイリョウ</t>
    </rPh>
    <rPh sb="39" eb="41">
      <t>ブザイ</t>
    </rPh>
    <phoneticPr fontId="2"/>
  </si>
  <si>
    <t xml:space="preserve"> 　公務部門も同様の理由で自給率は100％となります。</t>
    <phoneticPr fontId="2"/>
  </si>
  <si>
    <t>　● その他の用語</t>
    <rPh sb="5" eb="6">
      <t>タ</t>
    </rPh>
    <rPh sb="7" eb="9">
      <t>ヨウゴ</t>
    </rPh>
    <phoneticPr fontId="2"/>
  </si>
  <si>
    <t>　財・サービスの需要増加額を直接満たす生産のうち、県内で調達できる分のこと。</t>
    <rPh sb="1" eb="2">
      <t>ザイ</t>
    </rPh>
    <rPh sb="8" eb="10">
      <t>ジュヨウ</t>
    </rPh>
    <rPh sb="10" eb="12">
      <t>ゾウカ</t>
    </rPh>
    <rPh sb="12" eb="13">
      <t>ガク</t>
    </rPh>
    <rPh sb="14" eb="16">
      <t>チョクセツ</t>
    </rPh>
    <rPh sb="16" eb="17">
      <t>ミ</t>
    </rPh>
    <rPh sb="19" eb="21">
      <t>セイサン</t>
    </rPh>
    <rPh sb="25" eb="27">
      <t>ケンナイ</t>
    </rPh>
    <rPh sb="28" eb="30">
      <t>チョウタツ</t>
    </rPh>
    <rPh sb="33" eb="34">
      <t>ブン</t>
    </rPh>
    <phoneticPr fontId="2"/>
  </si>
  <si>
    <t>　直接効果の中間投入額（原材料等）の生産による波及効果で、各産業へ影響を及ぼす。</t>
    <rPh sb="1" eb="3">
      <t>チョクセツ</t>
    </rPh>
    <rPh sb="3" eb="5">
      <t>コウカ</t>
    </rPh>
    <rPh sb="6" eb="8">
      <t>チュウカン</t>
    </rPh>
    <rPh sb="8" eb="10">
      <t>トウニュウ</t>
    </rPh>
    <rPh sb="10" eb="11">
      <t>ガク</t>
    </rPh>
    <rPh sb="12" eb="15">
      <t>ゲンザイリョウ</t>
    </rPh>
    <rPh sb="15" eb="16">
      <t>トウ</t>
    </rPh>
    <rPh sb="18" eb="20">
      <t>セイサン</t>
    </rPh>
    <rPh sb="23" eb="25">
      <t>ハキュウ</t>
    </rPh>
    <rPh sb="25" eb="27">
      <t>コウカ</t>
    </rPh>
    <rPh sb="29" eb="32">
      <t>カクサンギョウ</t>
    </rPh>
    <rPh sb="33" eb="35">
      <t>エイキョウ</t>
    </rPh>
    <rPh sb="36" eb="37">
      <t>オヨ</t>
    </rPh>
    <phoneticPr fontId="2"/>
  </si>
  <si>
    <t>　直接効果と1次波及効果によって生じた所得の一部が、消費等に回ることで発生する新たな需要とそれに伴う生産波及効果。なお、2次波及効果により新たに需要が生まれ、3次波及効果以降へと続いていくが、通常は2次波及効果までの計測に留める。</t>
    <rPh sb="1" eb="3">
      <t>チョクセツ</t>
    </rPh>
    <rPh sb="3" eb="5">
      <t>コウカ</t>
    </rPh>
    <rPh sb="7" eb="8">
      <t>ジ</t>
    </rPh>
    <rPh sb="8" eb="10">
      <t>ハキュウ</t>
    </rPh>
    <rPh sb="10" eb="12">
      <t>コウカ</t>
    </rPh>
    <rPh sb="16" eb="17">
      <t>ショウ</t>
    </rPh>
    <rPh sb="19" eb="21">
      <t>ショトク</t>
    </rPh>
    <rPh sb="22" eb="24">
      <t>イチブ</t>
    </rPh>
    <rPh sb="26" eb="28">
      <t>ショウヒ</t>
    </rPh>
    <rPh sb="28" eb="29">
      <t>ナド</t>
    </rPh>
    <rPh sb="30" eb="31">
      <t>マワ</t>
    </rPh>
    <rPh sb="35" eb="37">
      <t>ハッセイ</t>
    </rPh>
    <rPh sb="39" eb="40">
      <t>アラ</t>
    </rPh>
    <rPh sb="42" eb="44">
      <t>ジュヨウ</t>
    </rPh>
    <rPh sb="48" eb="49">
      <t>トモナ</t>
    </rPh>
    <rPh sb="50" eb="52">
      <t>セイサン</t>
    </rPh>
    <rPh sb="52" eb="54">
      <t>ハキュウ</t>
    </rPh>
    <rPh sb="54" eb="56">
      <t>コウカ</t>
    </rPh>
    <rPh sb="61" eb="62">
      <t>ジ</t>
    </rPh>
    <rPh sb="62" eb="64">
      <t>ハキュウ</t>
    </rPh>
    <rPh sb="64" eb="66">
      <t>コウカ</t>
    </rPh>
    <rPh sb="69" eb="70">
      <t>アラ</t>
    </rPh>
    <rPh sb="72" eb="74">
      <t>ジュヨウ</t>
    </rPh>
    <rPh sb="75" eb="76">
      <t>ウ</t>
    </rPh>
    <rPh sb="80" eb="81">
      <t>ジ</t>
    </rPh>
    <rPh sb="81" eb="83">
      <t>ハキュウ</t>
    </rPh>
    <rPh sb="83" eb="85">
      <t>コウカ</t>
    </rPh>
    <rPh sb="85" eb="87">
      <t>イコウ</t>
    </rPh>
    <rPh sb="89" eb="90">
      <t>ツヅ</t>
    </rPh>
    <rPh sb="96" eb="98">
      <t>ツウジョウ</t>
    </rPh>
    <rPh sb="100" eb="101">
      <t>ジ</t>
    </rPh>
    <rPh sb="101" eb="103">
      <t>ハキュウ</t>
    </rPh>
    <rPh sb="103" eb="105">
      <t>コウカ</t>
    </rPh>
    <rPh sb="108" eb="110">
      <t>ケイソク</t>
    </rPh>
    <rPh sb="111" eb="112">
      <t>トド</t>
    </rPh>
    <phoneticPr fontId="2"/>
  </si>
  <si>
    <t>　財・サービスの需要増加を満たすために発生する県内生産額。</t>
    <rPh sb="1" eb="2">
      <t>ザイ</t>
    </rPh>
    <rPh sb="8" eb="10">
      <t>ジュヨウ</t>
    </rPh>
    <rPh sb="10" eb="12">
      <t>ゾウカ</t>
    </rPh>
    <rPh sb="13" eb="14">
      <t>ミ</t>
    </rPh>
    <rPh sb="23" eb="25">
      <t>ケンナイ</t>
    </rPh>
    <rPh sb="25" eb="27">
      <t>セイサン</t>
    </rPh>
    <rPh sb="27" eb="28">
      <t>ガク</t>
    </rPh>
    <phoneticPr fontId="2"/>
  </si>
  <si>
    <t>粗付加価値額</t>
    <rPh sb="0" eb="1">
      <t>アラ</t>
    </rPh>
    <rPh sb="1" eb="3">
      <t>フカ</t>
    </rPh>
    <rPh sb="3" eb="5">
      <t>カチ</t>
    </rPh>
    <rPh sb="5" eb="6">
      <t>ガク</t>
    </rPh>
    <phoneticPr fontId="2"/>
  </si>
  <si>
    <t>　生産活動により新たに生み出された価値。生産額から原材料などの中間投入額を引いたもので、雇用者所得、営業余剰、減価償却費、間接税などが含まれる。</t>
    <rPh sb="1" eb="3">
      <t>セイサン</t>
    </rPh>
    <rPh sb="3" eb="5">
      <t>カツドウ</t>
    </rPh>
    <rPh sb="8" eb="9">
      <t>アラ</t>
    </rPh>
    <rPh sb="11" eb="12">
      <t>ウ</t>
    </rPh>
    <rPh sb="13" eb="14">
      <t>ダ</t>
    </rPh>
    <rPh sb="17" eb="19">
      <t>カチ</t>
    </rPh>
    <rPh sb="20" eb="23">
      <t>セイサンガク</t>
    </rPh>
    <rPh sb="25" eb="28">
      <t>ゲンザイリョウ</t>
    </rPh>
    <rPh sb="31" eb="33">
      <t>チュウカン</t>
    </rPh>
    <rPh sb="33" eb="35">
      <t>トウニュウ</t>
    </rPh>
    <rPh sb="35" eb="36">
      <t>ガク</t>
    </rPh>
    <rPh sb="37" eb="38">
      <t>ヒ</t>
    </rPh>
    <rPh sb="44" eb="47">
      <t>コヨウシャ</t>
    </rPh>
    <rPh sb="47" eb="49">
      <t>ショトク</t>
    </rPh>
    <rPh sb="50" eb="52">
      <t>エイギョウ</t>
    </rPh>
    <rPh sb="52" eb="54">
      <t>ヨジョウ</t>
    </rPh>
    <rPh sb="55" eb="57">
      <t>ゲンカ</t>
    </rPh>
    <rPh sb="57" eb="59">
      <t>ショウキャク</t>
    </rPh>
    <rPh sb="59" eb="60">
      <t>ヒ</t>
    </rPh>
    <rPh sb="61" eb="64">
      <t>カンセツゼイ</t>
    </rPh>
    <rPh sb="67" eb="68">
      <t>フク</t>
    </rPh>
    <phoneticPr fontId="2"/>
  </si>
  <si>
    <t>就業(雇用)者誘発数</t>
    <rPh sb="0" eb="2">
      <t>シュウギョウ</t>
    </rPh>
    <rPh sb="3" eb="5">
      <t>コヨウ</t>
    </rPh>
    <rPh sb="6" eb="7">
      <t>シャ</t>
    </rPh>
    <rPh sb="7" eb="9">
      <t>ユウハツ</t>
    </rPh>
    <rPh sb="9" eb="10">
      <t>スウ</t>
    </rPh>
    <phoneticPr fontId="2"/>
  </si>
  <si>
    <t>　生産誘発額を達成するために必要な労働力量。就業者から自営業主と家族従事者を除いたものを雇用者としている。（有給役員は含まれている）
　生産誘発に比例して求められる理論値であり、新規雇用者数ではない。
　一年間働いた場合に必要な労働力量を表している。</t>
    <rPh sb="1" eb="3">
      <t>セイサン</t>
    </rPh>
    <rPh sb="3" eb="5">
      <t>ユウハツ</t>
    </rPh>
    <rPh sb="5" eb="6">
      <t>ガク</t>
    </rPh>
    <rPh sb="7" eb="9">
      <t>タッセイ</t>
    </rPh>
    <rPh sb="14" eb="16">
      <t>ヒツヨウ</t>
    </rPh>
    <rPh sb="17" eb="19">
      <t>ロウドウ</t>
    </rPh>
    <rPh sb="19" eb="20">
      <t>チカラ</t>
    </rPh>
    <rPh sb="20" eb="21">
      <t>リョウ</t>
    </rPh>
    <rPh sb="22" eb="25">
      <t>シュウギョウシャ</t>
    </rPh>
    <rPh sb="27" eb="30">
      <t>ジエイギョウ</t>
    </rPh>
    <rPh sb="30" eb="31">
      <t>シュ</t>
    </rPh>
    <rPh sb="32" eb="34">
      <t>カゾク</t>
    </rPh>
    <rPh sb="34" eb="37">
      <t>ジュウジシャ</t>
    </rPh>
    <rPh sb="38" eb="39">
      <t>ノゾ</t>
    </rPh>
    <rPh sb="44" eb="47">
      <t>コヨウシャ</t>
    </rPh>
    <rPh sb="68" eb="70">
      <t>セイサン</t>
    </rPh>
    <rPh sb="70" eb="72">
      <t>ユウハツ</t>
    </rPh>
    <rPh sb="73" eb="75">
      <t>ヒレイ</t>
    </rPh>
    <rPh sb="77" eb="78">
      <t>モト</t>
    </rPh>
    <rPh sb="82" eb="85">
      <t>リロンチ</t>
    </rPh>
    <rPh sb="89" eb="91">
      <t>シンキ</t>
    </rPh>
    <rPh sb="91" eb="94">
      <t>コヨウシャ</t>
    </rPh>
    <rPh sb="94" eb="95">
      <t>スウ</t>
    </rPh>
    <rPh sb="102" eb="103">
      <t>イチ</t>
    </rPh>
    <rPh sb="103" eb="105">
      <t>ネンカン</t>
    </rPh>
    <rPh sb="105" eb="106">
      <t>ハタラ</t>
    </rPh>
    <rPh sb="108" eb="110">
      <t>バアイ</t>
    </rPh>
    <rPh sb="111" eb="113">
      <t>ヒツヨウ</t>
    </rPh>
    <rPh sb="114" eb="117">
      <t>ロウドウリョク</t>
    </rPh>
    <rPh sb="117" eb="118">
      <t>リョウ</t>
    </rPh>
    <rPh sb="119" eb="120">
      <t>アラワ</t>
    </rPh>
    <phoneticPr fontId="2"/>
  </si>
  <si>
    <t>投入係数</t>
    <rPh sb="0" eb="2">
      <t>トウニュウ</t>
    </rPh>
    <rPh sb="2" eb="4">
      <t>ケイスウ</t>
    </rPh>
    <phoneticPr fontId="2"/>
  </si>
  <si>
    <t>　ある産業部門がその生産物を１単位生産するために、原材料・燃料等として各産業の生産物をどれくらい使用するかを示すもの。</t>
    <rPh sb="3" eb="5">
      <t>サンギョウ</t>
    </rPh>
    <rPh sb="5" eb="7">
      <t>ブモン</t>
    </rPh>
    <rPh sb="10" eb="13">
      <t>セイサンブツ</t>
    </rPh>
    <rPh sb="15" eb="17">
      <t>タンイ</t>
    </rPh>
    <rPh sb="17" eb="19">
      <t>セイサン</t>
    </rPh>
    <rPh sb="25" eb="28">
      <t>ゲンザイリョウ</t>
    </rPh>
    <rPh sb="29" eb="31">
      <t>ネンリョウ</t>
    </rPh>
    <rPh sb="31" eb="32">
      <t>トウ</t>
    </rPh>
    <rPh sb="35" eb="38">
      <t>カクサンギョウ</t>
    </rPh>
    <rPh sb="39" eb="42">
      <t>セイサンブツ</t>
    </rPh>
    <rPh sb="48" eb="50">
      <t>シヨウ</t>
    </rPh>
    <rPh sb="54" eb="55">
      <t>シメ</t>
    </rPh>
    <phoneticPr fontId="2"/>
  </si>
  <si>
    <t>逆行列係数</t>
    <rPh sb="0" eb="3">
      <t>ギャクギョウレツ</t>
    </rPh>
    <rPh sb="3" eb="5">
      <t>ケイスウ</t>
    </rPh>
    <phoneticPr fontId="2"/>
  </si>
  <si>
    <t>　ある産業に対して１単位の最終需要が発生したとき、各産業部門に対して直接・間接にどれだけ生産波及効果を及ぼすかを示すもの。このツールで使用している逆行列係数は、波及効果が県外へ流出することを考慮した開放型である。</t>
    <rPh sb="3" eb="5">
      <t>サンギョウ</t>
    </rPh>
    <rPh sb="6" eb="7">
      <t>タイ</t>
    </rPh>
    <rPh sb="10" eb="12">
      <t>タンイ</t>
    </rPh>
    <rPh sb="13" eb="15">
      <t>サイシュウ</t>
    </rPh>
    <rPh sb="15" eb="17">
      <t>ジュヨウ</t>
    </rPh>
    <rPh sb="18" eb="20">
      <t>ハッセイ</t>
    </rPh>
    <rPh sb="25" eb="28">
      <t>カクサンギョウ</t>
    </rPh>
    <rPh sb="28" eb="30">
      <t>ブモン</t>
    </rPh>
    <rPh sb="31" eb="32">
      <t>タイ</t>
    </rPh>
    <rPh sb="34" eb="36">
      <t>チョクセツ</t>
    </rPh>
    <rPh sb="37" eb="39">
      <t>カンセツ</t>
    </rPh>
    <rPh sb="44" eb="46">
      <t>セイサン</t>
    </rPh>
    <rPh sb="46" eb="48">
      <t>ハキュウ</t>
    </rPh>
    <rPh sb="48" eb="50">
      <t>コウカ</t>
    </rPh>
    <rPh sb="51" eb="52">
      <t>オヨ</t>
    </rPh>
    <rPh sb="56" eb="57">
      <t>シメ</t>
    </rPh>
    <rPh sb="67" eb="69">
      <t>シヨウ</t>
    </rPh>
    <rPh sb="73" eb="78">
      <t>ギャクギョウレツケイスウ</t>
    </rPh>
    <rPh sb="80" eb="82">
      <t>ハキュウ</t>
    </rPh>
    <rPh sb="82" eb="84">
      <t>コウカ</t>
    </rPh>
    <rPh sb="85" eb="87">
      <t>ケンガイ</t>
    </rPh>
    <rPh sb="88" eb="90">
      <t>リュウシュツ</t>
    </rPh>
    <rPh sb="95" eb="97">
      <t>コウリョ</t>
    </rPh>
    <rPh sb="99" eb="102">
      <t>カイホウガタ</t>
    </rPh>
    <phoneticPr fontId="2"/>
  </si>
  <si>
    <t>　「フロー」シートも参考にしてください。</t>
    <rPh sb="10" eb="12">
      <t>サンコウ</t>
    </rPh>
    <phoneticPr fontId="2"/>
  </si>
  <si>
    <t>６　その他</t>
    <rPh sb="4" eb="5">
      <t>タ</t>
    </rPh>
    <phoneticPr fontId="2"/>
  </si>
  <si>
    <t>・この分析ツールは、産業連関表を使った分析の一例であり、産業連関分析の理解・普及を目的として公表</t>
    <rPh sb="3" eb="5">
      <t>ブンセキ</t>
    </rPh>
    <rPh sb="28" eb="30">
      <t>サンギョウ</t>
    </rPh>
    <rPh sb="30" eb="32">
      <t>レンカン</t>
    </rPh>
    <rPh sb="32" eb="34">
      <t>ブンセキ</t>
    </rPh>
    <rPh sb="35" eb="37">
      <t>リカイ</t>
    </rPh>
    <rPh sb="38" eb="40">
      <t>フキュウ</t>
    </rPh>
    <phoneticPr fontId="2"/>
  </si>
  <si>
    <t>　しております。</t>
    <phoneticPr fontId="2"/>
  </si>
  <si>
    <t>・分析結果は、長野県が保証するものではありません。利用者の責任においてご利用ください。</t>
    <rPh sb="1" eb="3">
      <t>ブンセキ</t>
    </rPh>
    <rPh sb="3" eb="5">
      <t>ケッカ</t>
    </rPh>
    <rPh sb="7" eb="10">
      <t>ナガノケン</t>
    </rPh>
    <rPh sb="11" eb="13">
      <t>ホショウ</t>
    </rPh>
    <rPh sb="25" eb="28">
      <t>リヨウシャ</t>
    </rPh>
    <rPh sb="29" eb="31">
      <t>セキニン</t>
    </rPh>
    <rPh sb="36" eb="38">
      <t>リヨウ</t>
    </rPh>
    <phoneticPr fontId="2"/>
  </si>
  <si>
    <t>・分析方法の変更等により、予告なしに分析ツールを変更する場合があります。</t>
    <rPh sb="1" eb="3">
      <t>ブンセキ</t>
    </rPh>
    <rPh sb="3" eb="5">
      <t>ホウホウ</t>
    </rPh>
    <rPh sb="6" eb="8">
      <t>ヘンコウ</t>
    </rPh>
    <rPh sb="8" eb="9">
      <t>ナド</t>
    </rPh>
    <rPh sb="13" eb="15">
      <t>ヨコク</t>
    </rPh>
    <rPh sb="18" eb="20">
      <t>ブンセキ</t>
    </rPh>
    <rPh sb="24" eb="26">
      <t>ヘンコウ</t>
    </rPh>
    <rPh sb="28" eb="30">
      <t>バアイ</t>
    </rPh>
    <phoneticPr fontId="2"/>
  </si>
  <si>
    <t>・この分析ツールを利用した分析結果を公表・発表した場合には、長野県企画振興部総合政策課統計室まで</t>
    <rPh sb="3" eb="5">
      <t>ブンセキ</t>
    </rPh>
    <rPh sb="9" eb="11">
      <t>リヨウ</t>
    </rPh>
    <rPh sb="13" eb="15">
      <t>ブンセキ</t>
    </rPh>
    <rPh sb="15" eb="17">
      <t>ケッカ</t>
    </rPh>
    <rPh sb="18" eb="20">
      <t>コウヒョウ</t>
    </rPh>
    <rPh sb="21" eb="23">
      <t>ハッピョウ</t>
    </rPh>
    <rPh sb="25" eb="27">
      <t>バアイ</t>
    </rPh>
    <rPh sb="30" eb="33">
      <t>ナガノケン</t>
    </rPh>
    <rPh sb="33" eb="35">
      <t>キカク</t>
    </rPh>
    <rPh sb="35" eb="37">
      <t>シンコウ</t>
    </rPh>
    <rPh sb="37" eb="38">
      <t>ブ</t>
    </rPh>
    <rPh sb="38" eb="40">
      <t>ソウゴウ</t>
    </rPh>
    <rPh sb="40" eb="43">
      <t>セイサクカ</t>
    </rPh>
    <phoneticPr fontId="2"/>
  </si>
  <si>
    <t>　ご連絡ください。</t>
    <phoneticPr fontId="2"/>
  </si>
  <si>
    <t>1　経済波及効果分析ツール（107部門）について</t>
    <rPh sb="2" eb="8">
      <t>ケイザイハキュウコウカ</t>
    </rPh>
    <rPh sb="8" eb="10">
      <t>ブンセキ</t>
    </rPh>
    <rPh sb="17" eb="19">
      <t>ブモン</t>
    </rPh>
    <phoneticPr fontId="2"/>
  </si>
  <si>
    <t>大分類（37分類）</t>
    <rPh sb="0" eb="3">
      <t>ダイブンルイ</t>
    </rPh>
    <rPh sb="6" eb="8">
      <t>ブンルイ</t>
    </rPh>
    <phoneticPr fontId="58"/>
  </si>
  <si>
    <t>中分類（107分類）</t>
    <rPh sb="0" eb="3">
      <t>チュウブンルイ</t>
    </rPh>
    <rPh sb="7" eb="9">
      <t>ブンルイ</t>
    </rPh>
    <phoneticPr fontId="58"/>
  </si>
  <si>
    <t>小分類（187分類）</t>
    <rPh sb="0" eb="3">
      <t>ショウブンルイ</t>
    </rPh>
    <rPh sb="7" eb="9">
      <t>ブンルイ</t>
    </rPh>
    <phoneticPr fontId="58"/>
  </si>
  <si>
    <t>１ 需要増加額の入力について</t>
    <rPh sb="2" eb="4">
      <t>ジュヨウ</t>
    </rPh>
    <rPh sb="4" eb="6">
      <t>ゾウカ</t>
    </rPh>
    <rPh sb="6" eb="7">
      <t>ガク</t>
    </rPh>
    <rPh sb="8" eb="10">
      <t>ニュウリョク</t>
    </rPh>
    <phoneticPr fontId="4"/>
  </si>
  <si>
    <t>　  需要増加額は赤枠で囲まれた「需要増加額（入力）」欄（薄橙色セル）へ入力します。</t>
    <rPh sb="3" eb="5">
      <t>ジュヨウ</t>
    </rPh>
    <rPh sb="5" eb="7">
      <t>ゾウカ</t>
    </rPh>
    <rPh sb="7" eb="8">
      <t>ガク</t>
    </rPh>
    <rPh sb="9" eb="10">
      <t>アカ</t>
    </rPh>
    <rPh sb="10" eb="11">
      <t>ワク</t>
    </rPh>
    <rPh sb="12" eb="13">
      <t>カコ</t>
    </rPh>
    <rPh sb="17" eb="19">
      <t>ジュヨウ</t>
    </rPh>
    <rPh sb="19" eb="21">
      <t>ゾウカ</t>
    </rPh>
    <rPh sb="21" eb="22">
      <t>ガク</t>
    </rPh>
    <rPh sb="23" eb="25">
      <t>ニュウリョク</t>
    </rPh>
    <rPh sb="27" eb="28">
      <t>ラン</t>
    </rPh>
    <rPh sb="29" eb="30">
      <t>ウス</t>
    </rPh>
    <rPh sb="30" eb="32">
      <t>ダイダイイロ</t>
    </rPh>
    <rPh sb="36" eb="38">
      <t>ニュウリョク</t>
    </rPh>
    <phoneticPr fontId="4"/>
  </si>
  <si>
    <t>　  必要に応じて、各部門の自給率（最終需要が県内で調達される割合）を任意に設定することができます。</t>
    <phoneticPr fontId="2"/>
  </si>
  <si>
    <t>　  自給率の設定を変更する場合は、赤枠で囲まれた「変更後の自給率」欄の（薄橙色セル）へ入力します。</t>
    <rPh sb="3" eb="6">
      <t>ジキュウリツ</t>
    </rPh>
    <rPh sb="7" eb="9">
      <t>セッテイ</t>
    </rPh>
    <rPh sb="10" eb="12">
      <t>ヘンコウ</t>
    </rPh>
    <rPh sb="14" eb="16">
      <t>バアイ</t>
    </rPh>
    <rPh sb="18" eb="19">
      <t>アカ</t>
    </rPh>
    <rPh sb="19" eb="20">
      <t>ワク</t>
    </rPh>
    <rPh sb="21" eb="22">
      <t>カコ</t>
    </rPh>
    <rPh sb="26" eb="28">
      <t>ヘンコウ</t>
    </rPh>
    <rPh sb="28" eb="29">
      <t>ゴ</t>
    </rPh>
    <rPh sb="30" eb="33">
      <t>ジキュウリツ</t>
    </rPh>
    <rPh sb="34" eb="35">
      <t>ラン</t>
    </rPh>
    <phoneticPr fontId="2"/>
  </si>
  <si>
    <t>　※変更後の自給率欄へ数値を入力すると、その値が直接効果の計算で適用されます。何も入力しない場合は、長野県</t>
    <rPh sb="2" eb="4">
      <t>ヘンコウ</t>
    </rPh>
    <rPh sb="4" eb="5">
      <t>ゴ</t>
    </rPh>
    <rPh sb="6" eb="9">
      <t>ジキュウリツ</t>
    </rPh>
    <rPh sb="9" eb="10">
      <t>ラン</t>
    </rPh>
    <rPh sb="11" eb="13">
      <t>スウチ</t>
    </rPh>
    <rPh sb="14" eb="16">
      <t>ニュウリョク</t>
    </rPh>
    <rPh sb="22" eb="23">
      <t>アタイ</t>
    </rPh>
    <rPh sb="24" eb="26">
      <t>チョクセツ</t>
    </rPh>
    <rPh sb="26" eb="28">
      <t>コウカ</t>
    </rPh>
    <rPh sb="29" eb="31">
      <t>ケイサン</t>
    </rPh>
    <rPh sb="32" eb="34">
      <t>テキヨウ</t>
    </rPh>
    <rPh sb="39" eb="40">
      <t>ナニ</t>
    </rPh>
    <rPh sb="41" eb="43">
      <t>ニュウリョク</t>
    </rPh>
    <phoneticPr fontId="2"/>
  </si>
  <si>
    <t>　 　　 産業連関表で計算した自給率が適用されます。</t>
    <rPh sb="5" eb="10">
      <t>サンギョウレンカンヒョウ</t>
    </rPh>
    <rPh sb="11" eb="13">
      <t>ケイサン</t>
    </rPh>
    <rPh sb="15" eb="18">
      <t>ジキュウリツ</t>
    </rPh>
    <rPh sb="19" eb="21">
      <t>テキヨウ</t>
    </rPh>
    <phoneticPr fontId="2"/>
  </si>
  <si>
    <t>部門名（１０７分類）</t>
    <rPh sb="7" eb="9">
      <t>ブンルイ</t>
    </rPh>
    <phoneticPr fontId="13"/>
  </si>
  <si>
    <t>　県内で、○○に対する需要が〇〇円増加した場合の経済波及効果</t>
    <rPh sb="1" eb="3">
      <t>ケンナイ</t>
    </rPh>
    <rPh sb="8" eb="9">
      <t>タイ</t>
    </rPh>
    <rPh sb="11" eb="13">
      <t>ジュヨウ</t>
    </rPh>
    <rPh sb="16" eb="17">
      <t>エン</t>
    </rPh>
    <rPh sb="17" eb="19">
      <t>ゾウカ</t>
    </rPh>
    <rPh sb="21" eb="23">
      <t>バアイ</t>
    </rPh>
    <rPh sb="24" eb="26">
      <t>ケイザイ</t>
    </rPh>
    <rPh sb="26" eb="28">
      <t>ハキュウ</t>
    </rPh>
    <rPh sb="28" eb="30">
      <t>コウカ</t>
    </rPh>
    <phoneticPr fontId="8"/>
  </si>
  <si>
    <t>　①「総括表」シートについて</t>
    <rPh sb="3" eb="6">
      <t>ソウカツヒョウ</t>
    </rPh>
    <phoneticPr fontId="2"/>
  </si>
  <si>
    <t>　新規需要増加額による県内への経済波及効果や、就業者、雇用者がどれだけ誘発されたかが確認できます。</t>
    <rPh sb="1" eb="3">
      <t>シンキ</t>
    </rPh>
    <rPh sb="3" eb="5">
      <t>ジュヨウ</t>
    </rPh>
    <rPh sb="5" eb="7">
      <t>ゾウカ</t>
    </rPh>
    <rPh sb="7" eb="8">
      <t>ガク</t>
    </rPh>
    <rPh sb="11" eb="12">
      <t>ケン</t>
    </rPh>
    <rPh sb="12" eb="13">
      <t>ナイ</t>
    </rPh>
    <rPh sb="15" eb="17">
      <t>ケイザイ</t>
    </rPh>
    <rPh sb="17" eb="19">
      <t>ハキュウ</t>
    </rPh>
    <rPh sb="19" eb="21">
      <t>コウカ</t>
    </rPh>
    <rPh sb="23" eb="26">
      <t>シュウギョウシャ</t>
    </rPh>
    <rPh sb="27" eb="30">
      <t>コヨウシャ</t>
    </rPh>
    <rPh sb="35" eb="37">
      <t>ユウハツ</t>
    </rPh>
    <rPh sb="42" eb="44">
      <t>カクニン</t>
    </rPh>
    <phoneticPr fontId="2"/>
  </si>
  <si>
    <t>　●入力結果の確認について</t>
    <rPh sb="2" eb="4">
      <t>ニュウリョク</t>
    </rPh>
    <rPh sb="4" eb="6">
      <t>ケッカ</t>
    </rPh>
    <rPh sb="7" eb="9">
      <t>カクニン</t>
    </rPh>
    <phoneticPr fontId="4"/>
  </si>
  <si>
    <t>　 　「入力」シートに入力後、「総括表」、「総合結果」、「フロー」より入力結果の確認ができます。</t>
    <rPh sb="4" eb="6">
      <t>ニュウリョク</t>
    </rPh>
    <rPh sb="11" eb="13">
      <t>ニュウリョク</t>
    </rPh>
    <rPh sb="13" eb="14">
      <t>ゴ</t>
    </rPh>
    <rPh sb="16" eb="19">
      <t>ソウカツヒョウ</t>
    </rPh>
    <rPh sb="22" eb="24">
      <t>ソウゴウ</t>
    </rPh>
    <rPh sb="24" eb="26">
      <t>ケッカ</t>
    </rPh>
    <rPh sb="35" eb="37">
      <t>ニュウリョク</t>
    </rPh>
    <rPh sb="37" eb="39">
      <t>ケッカ</t>
    </rPh>
    <rPh sb="40" eb="42">
      <t>カクニン</t>
    </rPh>
    <phoneticPr fontId="2"/>
  </si>
  <si>
    <t>　②「総合結果」シートについて</t>
    <rPh sb="3" eb="5">
      <t>ソウゴウ</t>
    </rPh>
    <rPh sb="5" eb="7">
      <t>ケッカ</t>
    </rPh>
    <phoneticPr fontId="2"/>
  </si>
  <si>
    <t>　新規需要増加額による県内への経済波及効果や、誘発される就業者、雇用者数を各産業部門別に確認できます。</t>
    <rPh sb="1" eb="3">
      <t>シンキ</t>
    </rPh>
    <rPh sb="3" eb="5">
      <t>ジュヨウ</t>
    </rPh>
    <rPh sb="5" eb="7">
      <t>ゾウカ</t>
    </rPh>
    <rPh sb="7" eb="8">
      <t>ガク</t>
    </rPh>
    <rPh sb="11" eb="13">
      <t>ケンナイ</t>
    </rPh>
    <rPh sb="15" eb="17">
      <t>ケイザイ</t>
    </rPh>
    <rPh sb="17" eb="19">
      <t>ハキュウ</t>
    </rPh>
    <rPh sb="19" eb="21">
      <t>コウカ</t>
    </rPh>
    <rPh sb="23" eb="25">
      <t>ユウハツ</t>
    </rPh>
    <rPh sb="28" eb="31">
      <t>シュウギョウシャ</t>
    </rPh>
    <rPh sb="32" eb="35">
      <t>コヨウシャ</t>
    </rPh>
    <rPh sb="35" eb="36">
      <t>スウ</t>
    </rPh>
    <rPh sb="37" eb="40">
      <t>カクサンギョウ</t>
    </rPh>
    <rPh sb="40" eb="42">
      <t>ブモン</t>
    </rPh>
    <rPh sb="42" eb="43">
      <t>ベツ</t>
    </rPh>
    <rPh sb="44" eb="46">
      <t>カクニン</t>
    </rPh>
    <phoneticPr fontId="2"/>
  </si>
  <si>
    <t>　新規需要増加額による県内への経済波及効果が誘発される流れを確認できます。</t>
    <rPh sb="1" eb="3">
      <t>シンキ</t>
    </rPh>
    <rPh sb="3" eb="5">
      <t>ジュヨウ</t>
    </rPh>
    <rPh sb="5" eb="7">
      <t>ゾウカ</t>
    </rPh>
    <rPh sb="7" eb="8">
      <t>ガク</t>
    </rPh>
    <rPh sb="22" eb="24">
      <t>ユウハツ</t>
    </rPh>
    <rPh sb="27" eb="28">
      <t>ナガ</t>
    </rPh>
    <rPh sb="30" eb="32">
      <t>カクニン</t>
    </rPh>
    <phoneticPr fontId="2"/>
  </si>
  <si>
    <t>　③「フロー」シートについて</t>
    <phoneticPr fontId="2"/>
  </si>
  <si>
    <t>例）県内産の農産物を購入した場合（自給率を100%と設定したい場合）</t>
    <rPh sb="0" eb="1">
      <t>レイ</t>
    </rPh>
    <rPh sb="2" eb="4">
      <t>ケンナイ</t>
    </rPh>
    <rPh sb="4" eb="5">
      <t>サン</t>
    </rPh>
    <rPh sb="6" eb="9">
      <t>ノウサンブツ</t>
    </rPh>
    <rPh sb="10" eb="12">
      <t>コウニュウ</t>
    </rPh>
    <rPh sb="14" eb="16">
      <t>バアイ</t>
    </rPh>
    <rPh sb="17" eb="20">
      <t>ジキュウリツ</t>
    </rPh>
    <rPh sb="26" eb="28">
      <t>セッテイ</t>
    </rPh>
    <rPh sb="31" eb="33">
      <t>バアイ</t>
    </rPh>
    <phoneticPr fontId="2"/>
  </si>
  <si>
    <t>２ 自給率の設定</t>
    <rPh sb="2" eb="5">
      <t>ジキュウリツ</t>
    </rPh>
    <rPh sb="6" eb="8">
      <t>セッテイ</t>
    </rPh>
    <phoneticPr fontId="2"/>
  </si>
  <si>
    <t>３ 消費転換率の設定</t>
    <rPh sb="2" eb="4">
      <t>ショウヒ</t>
    </rPh>
    <rPh sb="4" eb="6">
      <t>テンカン</t>
    </rPh>
    <rPh sb="6" eb="7">
      <t>リツ</t>
    </rPh>
    <rPh sb="8" eb="10">
      <t>セッテイ</t>
    </rPh>
    <phoneticPr fontId="2"/>
  </si>
  <si>
    <t>４ 表示単位の設定</t>
    <rPh sb="2" eb="4">
      <t>ヒョウジ</t>
    </rPh>
    <rPh sb="4" eb="6">
      <t>タンイ</t>
    </rPh>
    <rPh sb="7" eb="9">
      <t>セッテイ</t>
    </rPh>
    <phoneticPr fontId="2"/>
  </si>
  <si>
    <t xml:space="preserve"> 　 独自の調査などにより財・サービスの自給率が判明している場合は、ここでその値を入力します。</t>
    <phoneticPr fontId="2"/>
  </si>
  <si>
    <t>「入力」シートで、2次波及効果の計算に使用する消費転換率を選択します。</t>
    <rPh sb="1" eb="3">
      <t>ニュウリョク</t>
    </rPh>
    <rPh sb="10" eb="11">
      <t>ジ</t>
    </rPh>
    <rPh sb="11" eb="13">
      <t>ハキュウ</t>
    </rPh>
    <rPh sb="13" eb="15">
      <t>コウカ</t>
    </rPh>
    <rPh sb="16" eb="18">
      <t>ケイサン</t>
    </rPh>
    <rPh sb="19" eb="21">
      <t>シヨウ</t>
    </rPh>
    <rPh sb="23" eb="28">
      <t>ショウヒテンカンリツ</t>
    </rPh>
    <rPh sb="29" eb="31">
      <t>センタク</t>
    </rPh>
    <phoneticPr fontId="2"/>
  </si>
  <si>
    <t>「入力」シートで、金額の表示単位を選択できます。</t>
    <rPh sb="1" eb="3">
      <t>ニュウリョク</t>
    </rPh>
    <rPh sb="9" eb="11">
      <t>キンガク</t>
    </rPh>
    <rPh sb="12" eb="14">
      <t>ヒョウジ</t>
    </rPh>
    <rPh sb="14" eb="16">
      <t>タンイ</t>
    </rPh>
    <rPh sb="17" eb="19">
      <t>センタク</t>
    </rPh>
    <phoneticPr fontId="2"/>
  </si>
  <si>
    <t>（以下のシートは計算用なので、基本的に入力者側での操作はありません）</t>
    <rPh sb="1" eb="3">
      <t>イカ</t>
    </rPh>
    <rPh sb="8" eb="10">
      <t>ケイサン</t>
    </rPh>
    <rPh sb="10" eb="11">
      <t>ヨウ</t>
    </rPh>
    <rPh sb="15" eb="18">
      <t>キホンテキ</t>
    </rPh>
    <rPh sb="19" eb="21">
      <t>ニュウリョク</t>
    </rPh>
    <rPh sb="21" eb="22">
      <t>シャ</t>
    </rPh>
    <rPh sb="22" eb="23">
      <t>ガワ</t>
    </rPh>
    <rPh sb="25" eb="27">
      <t>ソウサ</t>
    </rPh>
    <phoneticPr fontId="2"/>
  </si>
  <si>
    <t>　経済波及効果の分析結果を表やグラフにまとめています。</t>
    <rPh sb="1" eb="3">
      <t>ケイザイ</t>
    </rPh>
    <rPh sb="3" eb="5">
      <t>ハキュウ</t>
    </rPh>
    <rPh sb="5" eb="7">
      <t>コウカ</t>
    </rPh>
    <phoneticPr fontId="12"/>
  </si>
  <si>
    <t>経済波及効果の分析の『留意事項』をお読みください。</t>
    <rPh sb="0" eb="2">
      <t>ケイザイ</t>
    </rPh>
    <rPh sb="2" eb="4">
      <t>ハキュウ</t>
    </rPh>
    <rPh sb="4" eb="6">
      <t>コウカ</t>
    </rPh>
    <rPh sb="7" eb="9">
      <t>ブンセキ</t>
    </rPh>
    <rPh sb="11" eb="13">
      <t>リュウイ</t>
    </rPh>
    <phoneticPr fontId="2"/>
  </si>
  <si>
    <t>経済波及効果の確認ポイントについて、『入力結果の確認』についてをお読みください。</t>
    <rPh sb="0" eb="2">
      <t>ケイザイ</t>
    </rPh>
    <rPh sb="2" eb="4">
      <t>ハキュウ</t>
    </rPh>
    <rPh sb="4" eb="6">
      <t>コウカ</t>
    </rPh>
    <rPh sb="7" eb="9">
      <t>カクニン</t>
    </rPh>
    <rPh sb="19" eb="21">
      <t>ニュウリョク</t>
    </rPh>
    <rPh sb="21" eb="23">
      <t>ケッカ</t>
    </rPh>
    <rPh sb="24" eb="26">
      <t>カクニン</t>
    </rPh>
    <rPh sb="33" eb="34">
      <t>ヨ</t>
    </rPh>
    <phoneticPr fontId="2"/>
  </si>
  <si>
    <t>　　  このツールでは、「入力」シートで購入者価格の欄に数値を入力すると、自動で生産者価格へ変換され</t>
    <phoneticPr fontId="2"/>
  </si>
  <si>
    <t>　  ます。</t>
    <phoneticPr fontId="2"/>
  </si>
  <si>
    <t>　産業部門別の経済波及効果の計算結果を表にまとめています。</t>
    <rPh sb="5" eb="6">
      <t>ベツ</t>
    </rPh>
    <rPh sb="7" eb="9">
      <t>ケイザイ</t>
    </rPh>
    <rPh sb="9" eb="11">
      <t>ハキュウ</t>
    </rPh>
    <rPh sb="11" eb="13">
      <t>コウカ</t>
    </rPh>
    <phoneticPr fontId="12"/>
  </si>
  <si>
    <t>　 建設・公務などいくつかの部門は、産業連関表の定義上、自給率が100％となっています。</t>
    <rPh sb="2" eb="4">
      <t>ケンセツ</t>
    </rPh>
    <rPh sb="5" eb="7">
      <t>コウム</t>
    </rPh>
    <rPh sb="14" eb="16">
      <t>ブモン</t>
    </rPh>
    <rPh sb="18" eb="22">
      <t>サンギョウレンカン</t>
    </rPh>
    <rPh sb="22" eb="23">
      <t>ヒョウ</t>
    </rPh>
    <rPh sb="24" eb="26">
      <t>テイギ</t>
    </rPh>
    <rPh sb="26" eb="27">
      <t>ジョウ</t>
    </rPh>
    <rPh sb="28" eb="31">
      <t>ジキュウリツ</t>
    </rPh>
    <phoneticPr fontId="2"/>
  </si>
  <si>
    <t>投入係数×C</t>
    <rPh sb="0" eb="4">
      <t>トウニュウケイスウ</t>
    </rPh>
    <phoneticPr fontId="1"/>
  </si>
  <si>
    <t>逆行列係数×G</t>
    <rPh sb="0" eb="5">
      <t>ギャクギョウレツケイスウ</t>
    </rPh>
    <phoneticPr fontId="1"/>
  </si>
  <si>
    <t>逆行列係数×O</t>
    <rPh sb="0" eb="3">
      <t>ギャクギョウレツ</t>
    </rPh>
    <rPh sb="3" eb="5">
      <t>ケイスウ</t>
    </rPh>
    <phoneticPr fontId="1"/>
  </si>
  <si>
    <t>H27年度</t>
    <rPh sb="3" eb="4">
      <t>ネン</t>
    </rPh>
    <rPh sb="4" eb="5">
      <t>ド</t>
    </rPh>
    <phoneticPr fontId="12"/>
  </si>
  <si>
    <t>H28年度</t>
    <rPh sb="3" eb="4">
      <t>ネン</t>
    </rPh>
    <rPh sb="4" eb="5">
      <t>ド</t>
    </rPh>
    <phoneticPr fontId="12"/>
  </si>
  <si>
    <t>H29年度</t>
    <rPh sb="3" eb="4">
      <t>ネン</t>
    </rPh>
    <rPh sb="4" eb="5">
      <t>ド</t>
    </rPh>
    <phoneticPr fontId="12"/>
  </si>
  <si>
    <t>H30年度</t>
    <rPh sb="3" eb="4">
      <t>ネン</t>
    </rPh>
    <rPh sb="4" eb="5">
      <t>ド</t>
    </rPh>
    <phoneticPr fontId="12"/>
  </si>
  <si>
    <t>R01年度</t>
    <rPh sb="3" eb="4">
      <t>ネン</t>
    </rPh>
    <rPh sb="4" eb="5">
      <t>ド</t>
    </rPh>
    <phoneticPr fontId="12"/>
  </si>
  <si>
    <t>2017～2021
平均</t>
    <rPh sb="10" eb="12">
      <t>ヘイキン</t>
    </rPh>
    <phoneticPr fontId="2"/>
  </si>
  <si>
    <t>⇒端数切捨て</t>
    <rPh sb="1" eb="3">
      <t>ハスウ</t>
    </rPh>
    <rPh sb="3" eb="5">
      <t>キリス</t>
    </rPh>
    <phoneticPr fontId="2"/>
  </si>
  <si>
    <t>　　需要増加額</t>
    <rPh sb="2" eb="4">
      <t>ジュヨウ</t>
    </rPh>
    <rPh sb="4" eb="6">
      <t>ゾウカ</t>
    </rPh>
    <rPh sb="6" eb="7">
      <t>ガク</t>
    </rPh>
    <phoneticPr fontId="2"/>
  </si>
  <si>
    <t>×自給率</t>
    <rPh sb="1" eb="4">
      <t>ジキュウリツ</t>
    </rPh>
    <phoneticPr fontId="2"/>
  </si>
  <si>
    <t>×投入係数</t>
    <rPh sb="1" eb="3">
      <t>トウニュウ</t>
    </rPh>
    <rPh sb="3" eb="5">
      <t>ケイスウ</t>
    </rPh>
    <phoneticPr fontId="2"/>
  </si>
  <si>
    <t>×粗付加価値率</t>
    <rPh sb="1" eb="2">
      <t>アラ</t>
    </rPh>
    <rPh sb="2" eb="4">
      <t>フカ</t>
    </rPh>
    <rPh sb="4" eb="6">
      <t>カチ</t>
    </rPh>
    <rPh sb="6" eb="7">
      <t>リツ</t>
    </rPh>
    <phoneticPr fontId="2"/>
  </si>
  <si>
    <t>×雇用者所得率</t>
    <rPh sb="1" eb="4">
      <t>コヨウシャ</t>
    </rPh>
    <rPh sb="4" eb="6">
      <t>ショトク</t>
    </rPh>
    <rPh sb="6" eb="7">
      <t>リツ</t>
    </rPh>
    <phoneticPr fontId="2"/>
  </si>
  <si>
    <t>粗付加価値誘発額</t>
    <rPh sb="0" eb="1">
      <t>アラ</t>
    </rPh>
    <rPh sb="1" eb="3">
      <t>フカ</t>
    </rPh>
    <rPh sb="3" eb="5">
      <t>カチ</t>
    </rPh>
    <rPh sb="5" eb="7">
      <t>ユウハツ</t>
    </rPh>
    <rPh sb="7" eb="8">
      <t>ガク</t>
    </rPh>
    <phoneticPr fontId="2"/>
  </si>
  <si>
    <t>うち雇用者所得誘発額</t>
    <phoneticPr fontId="2"/>
  </si>
  <si>
    <t>×逆行列係数</t>
    <rPh sb="1" eb="4">
      <t>ギャクギョウレツ</t>
    </rPh>
    <rPh sb="4" eb="6">
      <t>ケイスウ</t>
    </rPh>
    <phoneticPr fontId="2"/>
  </si>
  <si>
    <t>雇用者所得総額
（直接+1次波及）</t>
    <rPh sb="0" eb="3">
      <t>コヨウシャ</t>
    </rPh>
    <rPh sb="3" eb="5">
      <t>ショトク</t>
    </rPh>
    <rPh sb="5" eb="7">
      <t>ソウガク</t>
    </rPh>
    <rPh sb="9" eb="11">
      <t>チョクセツ</t>
    </rPh>
    <rPh sb="13" eb="14">
      <t>ジ</t>
    </rPh>
    <rPh sb="14" eb="16">
      <t>ハキュウ</t>
    </rPh>
    <phoneticPr fontId="2"/>
  </si>
  <si>
    <t>×消費転換率</t>
    <rPh sb="1" eb="3">
      <t>ショウヒ</t>
    </rPh>
    <rPh sb="3" eb="5">
      <t>テンカン</t>
    </rPh>
    <rPh sb="5" eb="6">
      <t>リツ</t>
    </rPh>
    <phoneticPr fontId="2"/>
  </si>
  <si>
    <t>%</t>
    <phoneticPr fontId="2"/>
  </si>
  <si>
    <t>消費支出増加額</t>
    <rPh sb="0" eb="2">
      <t>ショウヒ</t>
    </rPh>
    <rPh sb="2" eb="4">
      <t>シシュツ</t>
    </rPh>
    <rPh sb="4" eb="6">
      <t>ゾウカ</t>
    </rPh>
    <rPh sb="6" eb="7">
      <t>ガク</t>
    </rPh>
    <phoneticPr fontId="2"/>
  </si>
  <si>
    <t>×民間消費支出構成比</t>
    <rPh sb="1" eb="3">
      <t>ミンカン</t>
    </rPh>
    <rPh sb="3" eb="5">
      <t>ショウヒ</t>
    </rPh>
    <rPh sb="5" eb="7">
      <t>シシュツ</t>
    </rPh>
    <rPh sb="7" eb="10">
      <t>コウセイヒ</t>
    </rPh>
    <phoneticPr fontId="2"/>
  </si>
  <si>
    <t>〈 まとめ 〉</t>
    <phoneticPr fontId="2"/>
  </si>
  <si>
    <t>生産誘発額</t>
    <rPh sb="0" eb="5">
      <t>セイサンユウハツガク</t>
    </rPh>
    <phoneticPr fontId="2"/>
  </si>
  <si>
    <t>　粗付加価値誘発額</t>
    <rPh sb="1" eb="6">
      <t>アラフカカチ</t>
    </rPh>
    <rPh sb="6" eb="8">
      <t>ユウハツ</t>
    </rPh>
    <rPh sb="8" eb="9">
      <t>ガク</t>
    </rPh>
    <phoneticPr fontId="2"/>
  </si>
  <si>
    <t>　うち雇用者所得誘発額</t>
    <rPh sb="3" eb="8">
      <t>コヨウシャショトク</t>
    </rPh>
    <rPh sb="8" eb="10">
      <t>ユウハツ</t>
    </rPh>
    <rPh sb="10" eb="11">
      <t>ガク</t>
    </rPh>
    <phoneticPr fontId="2"/>
  </si>
  <si>
    <t>（注）端数処理の関係で、内訳の計と合計値が一致しない場合があります。</t>
    <rPh sb="1" eb="2">
      <t>チュウ</t>
    </rPh>
    <rPh sb="3" eb="7">
      <t>ハスウショリ</t>
    </rPh>
    <rPh sb="8" eb="10">
      <t>カンケイ</t>
    </rPh>
    <rPh sb="12" eb="14">
      <t>ウチワケ</t>
    </rPh>
    <rPh sb="15" eb="16">
      <t>ケイ</t>
    </rPh>
    <rPh sb="17" eb="20">
      <t>ゴウケイチ</t>
    </rPh>
    <rPh sb="21" eb="23">
      <t>イッチ</t>
    </rPh>
    <rPh sb="26" eb="28">
      <t>バアイ</t>
    </rPh>
    <phoneticPr fontId="2"/>
  </si>
  <si>
    <t>例）農作物を1,000万円分購入した、または購入することが想定される場合</t>
    <rPh sb="0" eb="1">
      <t>レイ</t>
    </rPh>
    <rPh sb="2" eb="5">
      <t>ノウサクブツ</t>
    </rPh>
    <rPh sb="11" eb="13">
      <t>マンエン</t>
    </rPh>
    <rPh sb="13" eb="14">
      <t>ブン</t>
    </rPh>
    <rPh sb="14" eb="16">
      <t>コウニュウ</t>
    </rPh>
    <rPh sb="22" eb="24">
      <t>コウニュウ</t>
    </rPh>
    <rPh sb="29" eb="31">
      <t>ソウテイ</t>
    </rPh>
    <rPh sb="34" eb="36">
      <t>バアイ</t>
    </rPh>
    <phoneticPr fontId="2"/>
  </si>
  <si>
    <t>消費
支出額増加額</t>
    <rPh sb="0" eb="2">
      <t>ショウヒ</t>
    </rPh>
    <rPh sb="3" eb="5">
      <t>シシュツ</t>
    </rPh>
    <rPh sb="5" eb="6">
      <t>ガク</t>
    </rPh>
    <rPh sb="6" eb="8">
      <t>ゾウカ</t>
    </rPh>
    <rPh sb="8" eb="9">
      <t>ガク</t>
    </rPh>
    <phoneticPr fontId="2"/>
  </si>
  <si>
    <t>　粗付加価値誘発額</t>
    <rPh sb="1" eb="2">
      <t>アラ</t>
    </rPh>
    <rPh sb="2" eb="4">
      <t>フカ</t>
    </rPh>
    <rPh sb="4" eb="6">
      <t>カチ</t>
    </rPh>
    <rPh sb="6" eb="8">
      <t>ユウハツ</t>
    </rPh>
    <rPh sb="8" eb="9">
      <t>ガク</t>
    </rPh>
    <phoneticPr fontId="8"/>
  </si>
  <si>
    <t>　うち雇用者所得誘発額</t>
    <rPh sb="3" eb="6">
      <t>コヨウシャ</t>
    </rPh>
    <rPh sb="6" eb="8">
      <t>ショトク</t>
    </rPh>
    <rPh sb="8" eb="10">
      <t>ユウハツ</t>
    </rPh>
    <rPh sb="10" eb="11">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</si>
</sst>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0"/>
    <numFmt numFmtId="177" formatCode="0.000"/>
    <numFmt numFmtId="178" formatCode="0.0"/>
    <numFmt numFmtId="179" formatCode="#,##0.0;[Red]\-#,##0.0"/>
    <numFmt numFmtId="180" formatCode="#,##0.0000;[Red]\-#,##0.0000"/>
    <numFmt numFmtId="181" formatCode="[$-411]ggge&quot;年&quot;m&quot;月&quot;d&quot;日&quot;;@"/>
    <numFmt numFmtId="182" formatCode="_-* #,##0_-;\-* #,##0_-;_-* &quot;-&quot;_-;_-@_-"/>
    <numFmt numFmtId="183" formatCode="#,##0_ "/>
    <numFmt numFmtId="184" formatCode="#,##0.000000_ "/>
    <numFmt numFmtId="185" formatCode="0.000000_ "/>
    <numFmt numFmtId="186" formatCode="_ * #,##0.000000_ ;_ * \-#,##0.000000_ ;_ * &quot;-&quot;_ ;_ @_ "/>
    <numFmt numFmtId="187" formatCode="#,##0.0"/>
    <numFmt numFmtId="188" formatCode="#,##0.000;[Red]\-#,##0.000"/>
  </numFmts>
  <fonts count="82"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b/>
      <sz val="13"/>
      <color indexed="5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u/>
      <sz val="11"/>
      <color indexed="12"/>
      <name val="ＭＳ Ｐゴシック"/>
      <family val="3"/>
      <charset val="128"/>
    </font>
    <font>
      <sz val="14"/>
      <color indexed="8"/>
      <name val="HG丸ｺﾞｼｯｸM-PRO"/>
      <family val="3"/>
      <charset val="128"/>
    </font>
    <font>
      <sz val="10"/>
      <color indexed="8"/>
      <name val="HG丸ｺﾞｼｯｸM-PRO"/>
      <family val="3"/>
      <charset val="128"/>
    </font>
    <font>
      <b/>
      <sz val="10"/>
      <color indexed="8"/>
      <name val="HG丸ｺﾞｼｯｸM-PRO"/>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6"/>
      <color indexed="8"/>
      <name val="ＭＳ Ｐゴシック"/>
      <family val="3"/>
      <charset val="128"/>
      <scheme val="minor"/>
    </font>
    <font>
      <sz val="14"/>
      <color indexed="8"/>
      <name val="ＭＳ Ｐゴシック"/>
      <family val="3"/>
      <charset val="128"/>
      <scheme val="minor"/>
    </font>
    <font>
      <sz val="10"/>
      <color indexed="10"/>
      <name val="ＭＳ Ｐゴシック"/>
      <family val="3"/>
      <charset val="128"/>
      <scheme val="minor"/>
    </font>
    <font>
      <sz val="10"/>
      <name val="ＭＳ Ｐゴシック"/>
      <family val="3"/>
      <charset val="128"/>
      <scheme val="minor"/>
    </font>
    <font>
      <b/>
      <sz val="10"/>
      <color indexed="8"/>
      <name val="ＭＳ Ｐゴシック"/>
      <family val="3"/>
      <charset val="128"/>
      <scheme val="minor"/>
    </font>
    <font>
      <sz val="10"/>
      <color theme="1"/>
      <name val="ＭＳ Ｐゴシック"/>
      <family val="3"/>
      <charset val="128"/>
      <scheme val="minor"/>
    </font>
    <font>
      <sz val="10.5"/>
      <color theme="1"/>
      <name val="HG丸ｺﾞｼｯｸM-PRO"/>
      <family val="3"/>
      <charset val="128"/>
    </font>
    <font>
      <sz val="8"/>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0"/>
      <color theme="1"/>
      <name val="HG丸ｺﾞｼｯｸM-PRO"/>
      <family val="3"/>
      <charset val="128"/>
    </font>
    <font>
      <sz val="11"/>
      <color rgb="FF000000"/>
      <name val="ＭＳ Ｐゴシック"/>
      <family val="2"/>
      <scheme val="minor"/>
    </font>
    <font>
      <sz val="10"/>
      <color rgb="FF000000"/>
      <name val="ＭＳ Ｐゴシック"/>
      <family val="3"/>
      <charset val="128"/>
      <scheme val="minor"/>
    </font>
    <font>
      <sz val="6"/>
      <name val="ＭＳ Ｐゴシック"/>
      <family val="3"/>
      <charset val="128"/>
      <scheme val="minor"/>
    </font>
    <font>
      <sz val="10"/>
      <name val="ＭＳ Ｐゴシック"/>
      <family val="2"/>
      <scheme val="minor"/>
    </font>
    <font>
      <sz val="6"/>
      <name val="游ゴシック"/>
      <family val="3"/>
      <charset val="128"/>
    </font>
    <font>
      <sz val="11"/>
      <color theme="1"/>
      <name val="ＭＳ Ｐゴシック"/>
      <family val="3"/>
      <charset val="128"/>
      <scheme val="minor"/>
    </font>
    <font>
      <sz val="11"/>
      <name val="ＭＳ Ｐゴシック"/>
      <family val="2"/>
      <scheme val="minor"/>
    </font>
    <font>
      <b/>
      <sz val="11"/>
      <color theme="1"/>
      <name val="HG丸ｺﾞｼｯｸM-PRO"/>
      <family val="3"/>
      <charset val="128"/>
    </font>
    <font>
      <b/>
      <sz val="10.5"/>
      <color theme="1"/>
      <name val="HG丸ｺﾞｼｯｸM-PRO"/>
      <family val="3"/>
      <charset val="128"/>
    </font>
    <font>
      <b/>
      <sz val="10"/>
      <color theme="1"/>
      <name val="HG丸ｺﾞｼｯｸM-PRO"/>
      <family val="3"/>
      <charset val="128"/>
    </font>
    <font>
      <b/>
      <sz val="10.5"/>
      <color theme="1"/>
      <name val="ＭＳ Ｐゴシック"/>
      <family val="3"/>
      <charset val="128"/>
      <scheme val="minor"/>
    </font>
    <font>
      <sz val="10.5"/>
      <color theme="1"/>
      <name val="ＭＳ Ｐゴシック"/>
      <family val="3"/>
      <charset val="128"/>
      <scheme val="minor"/>
    </font>
    <font>
      <sz val="10.5"/>
      <color rgb="FFFF0000"/>
      <name val="HG丸ｺﾞｼｯｸM-PRO"/>
      <family val="3"/>
      <charset val="128"/>
    </font>
    <font>
      <b/>
      <sz val="11"/>
      <color theme="1"/>
      <name val="ＭＳ Ｐゴシック"/>
      <family val="3"/>
      <charset val="128"/>
      <scheme val="minor"/>
    </font>
    <font>
      <b/>
      <sz val="11"/>
      <name val="ＭＳ Ｐゴシック"/>
      <family val="3"/>
      <charset val="128"/>
      <scheme val="minor"/>
    </font>
    <font>
      <b/>
      <sz val="12"/>
      <color indexed="8"/>
      <name val="ＭＳ Ｐゴシック"/>
      <family val="3"/>
      <charset val="128"/>
      <scheme val="minor"/>
    </font>
    <font>
      <b/>
      <sz val="8"/>
      <color indexed="8"/>
      <name val="ＭＳ Ｐゴシック"/>
      <family val="3"/>
      <charset val="128"/>
      <scheme val="minor"/>
    </font>
    <font>
      <b/>
      <sz val="9"/>
      <color indexed="8"/>
      <name val="ＭＳ Ｐゴシック"/>
      <family val="3"/>
      <charset val="128"/>
      <scheme val="minor"/>
    </font>
    <font>
      <b/>
      <sz val="10"/>
      <name val="ＭＳ Ｐゴシック"/>
      <family val="3"/>
      <charset val="128"/>
    </font>
    <font>
      <b/>
      <sz val="12"/>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4"/>
      <color theme="1"/>
      <name val="HG丸ｺﾞｼｯｸM-PRO"/>
      <family val="3"/>
      <charset val="128"/>
    </font>
    <font>
      <b/>
      <sz val="10"/>
      <name val="HG丸ｺﾞｼｯｸM-PRO"/>
      <family val="3"/>
      <charset val="128"/>
    </font>
    <font>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1"/>
      <name val="HG丸ｺﾞｼｯｸM-PRO"/>
      <family val="3"/>
      <charset val="128"/>
    </font>
  </fonts>
  <fills count="4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9" tint="0.79998168889431442"/>
        <bgColor indexed="64"/>
      </patternFill>
    </fill>
    <fill>
      <patternFill patternType="solid">
        <fgColor rgb="FFCCFFCC"/>
        <bgColor indexed="64"/>
      </patternFill>
    </fill>
    <fill>
      <patternFill patternType="solid">
        <fgColor theme="7" tint="0.59999389629810485"/>
        <bgColor indexed="64"/>
      </patternFill>
    </fill>
    <fill>
      <patternFill patternType="solid">
        <fgColor rgb="FF00FF00"/>
        <bgColor indexed="64"/>
      </patternFill>
    </fill>
    <fill>
      <patternFill patternType="solid">
        <fgColor rgb="FFFFCC66"/>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rgb="FF6699FF"/>
        <bgColor indexed="64"/>
      </patternFill>
    </fill>
    <fill>
      <patternFill patternType="solid">
        <fgColor rgb="FF66FF33"/>
        <bgColor indexed="64"/>
      </patternFill>
    </fill>
    <fill>
      <patternFill patternType="solid">
        <fgColor rgb="FFFF9966"/>
        <bgColor indexed="64"/>
      </patternFill>
    </fill>
  </fills>
  <borders count="238">
    <border>
      <left/>
      <right/>
      <top/>
      <bottom/>
      <diagonal/>
    </border>
    <border>
      <left style="thick">
        <color indexed="23"/>
      </left>
      <right/>
      <top style="thick">
        <color indexed="23"/>
      </top>
      <bottom style="thick">
        <color indexed="23"/>
      </bottom>
      <diagonal/>
    </border>
    <border>
      <left style="thick">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23"/>
      </right>
      <top style="thick">
        <color indexed="23"/>
      </top>
      <bottom style="thick">
        <color indexed="23"/>
      </bottom>
      <diagonal/>
    </border>
    <border>
      <left style="thick">
        <color indexed="23"/>
      </left>
      <right/>
      <top style="thick">
        <color indexed="23"/>
      </top>
      <bottom/>
      <diagonal/>
    </border>
    <border>
      <left/>
      <right style="thick">
        <color indexed="23"/>
      </right>
      <top style="thick">
        <color indexed="23"/>
      </top>
      <bottom/>
      <diagonal/>
    </border>
    <border>
      <left style="thick">
        <color indexed="23"/>
      </left>
      <right/>
      <top/>
      <bottom style="thick">
        <color indexed="23"/>
      </bottom>
      <diagonal/>
    </border>
    <border>
      <left/>
      <right style="thick">
        <color indexed="23"/>
      </right>
      <top/>
      <bottom style="thick">
        <color indexed="23"/>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theme="1" tint="0.49980162968840602"/>
      </left>
      <right style="thin">
        <color theme="1" tint="0.49980162968840602"/>
      </right>
      <top style="thin">
        <color theme="1" tint="0.49980162968840602"/>
      </top>
      <bottom style="medium">
        <color theme="1" tint="0.49980162968840602"/>
      </bottom>
      <diagonal/>
    </border>
    <border>
      <left style="medium">
        <color theme="1" tint="0.49980162968840602"/>
      </left>
      <right/>
      <top/>
      <bottom/>
      <diagonal/>
    </border>
    <border>
      <left style="thin">
        <color theme="1" tint="0.49980162968840602"/>
      </left>
      <right/>
      <top style="thin">
        <color theme="1" tint="0.49980162968840602"/>
      </top>
      <bottom style="medium">
        <color theme="1" tint="0.49980162968840602"/>
      </bottom>
      <diagonal/>
    </border>
    <border>
      <left style="thin">
        <color theme="1" tint="0.49980162968840602"/>
      </left>
      <right/>
      <top style="medium">
        <color theme="1" tint="0.49980162968840602"/>
      </top>
      <bottom style="thin">
        <color theme="1" tint="0.49980162968840602"/>
      </bottom>
      <diagonal/>
    </border>
    <border>
      <left/>
      <right style="medium">
        <color theme="1" tint="0.49980162968840602"/>
      </right>
      <top style="medium">
        <color theme="1" tint="0.49980162968840602"/>
      </top>
      <bottom style="thin">
        <color theme="1" tint="0.49980162968840602"/>
      </bottom>
      <diagonal/>
    </border>
    <border>
      <left/>
      <right style="medium">
        <color theme="1" tint="0.49980162968840602"/>
      </right>
      <top style="thin">
        <color theme="1" tint="0.49980162968840602"/>
      </top>
      <bottom style="medium">
        <color theme="1" tint="0.49980162968840602"/>
      </bottom>
      <diagonal/>
    </border>
    <border>
      <left style="thin">
        <color rgb="FF66FF33"/>
      </left>
      <right style="thin">
        <color rgb="FF66FF33"/>
      </right>
      <top style="thick">
        <color rgb="FF66FF33"/>
      </top>
      <bottom/>
      <diagonal/>
    </border>
    <border>
      <left style="thin">
        <color rgb="FF66FF33"/>
      </left>
      <right style="thin">
        <color rgb="FF66FF33"/>
      </right>
      <top/>
      <bottom style="thick">
        <color rgb="FF66FF33"/>
      </bottom>
      <diagonal/>
    </border>
    <border>
      <left style="thin">
        <color rgb="FF66FF33"/>
      </left>
      <right style="thick">
        <color rgb="FF66FF33"/>
      </right>
      <top style="thick">
        <color rgb="FF66FF33"/>
      </top>
      <bottom/>
      <diagonal/>
    </border>
    <border>
      <left style="thin">
        <color rgb="FF66FF33"/>
      </left>
      <right style="thick">
        <color rgb="FF66FF33"/>
      </right>
      <top/>
      <bottom style="thick">
        <color rgb="FF66FF33"/>
      </bottom>
      <diagonal/>
    </border>
    <border>
      <left style="thin">
        <color rgb="FFFF9966"/>
      </left>
      <right style="thin">
        <color rgb="FFFF9966"/>
      </right>
      <top style="thick">
        <color rgb="FFFF9966"/>
      </top>
      <bottom/>
      <diagonal/>
    </border>
    <border>
      <left style="thin">
        <color rgb="FFFF9966"/>
      </left>
      <right style="thin">
        <color rgb="FFFF9966"/>
      </right>
      <top/>
      <bottom style="thick">
        <color rgb="FFFF9966"/>
      </bottom>
      <diagonal/>
    </border>
    <border>
      <left style="thin">
        <color rgb="FFFF9966"/>
      </left>
      <right style="thick">
        <color rgb="FFFF9966"/>
      </right>
      <top style="thick">
        <color rgb="FFFF9966"/>
      </top>
      <bottom/>
      <diagonal/>
    </border>
    <border>
      <left style="thin">
        <color rgb="FFFF9966"/>
      </left>
      <right style="thick">
        <color rgb="FFFF9966"/>
      </right>
      <top/>
      <bottom style="thick">
        <color rgb="FFFF9966"/>
      </bottom>
      <diagonal/>
    </border>
    <border>
      <left style="thick">
        <color rgb="FF6699FF"/>
      </left>
      <right style="thin">
        <color rgb="FF6699FF"/>
      </right>
      <top style="thick">
        <color rgb="FF6699FF"/>
      </top>
      <bottom/>
      <diagonal/>
    </border>
    <border>
      <left style="thin">
        <color rgb="FF6699FF"/>
      </left>
      <right style="thin">
        <color rgb="FF6699FF"/>
      </right>
      <top style="thick">
        <color rgb="FF6699FF"/>
      </top>
      <bottom/>
      <diagonal/>
    </border>
    <border>
      <left style="thick">
        <color rgb="FF6699FF"/>
      </left>
      <right style="thin">
        <color rgb="FF6699FF"/>
      </right>
      <top/>
      <bottom style="thick">
        <color rgb="FF6699FF"/>
      </bottom>
      <diagonal/>
    </border>
    <border>
      <left style="thin">
        <color rgb="FF6699FF"/>
      </left>
      <right style="thin">
        <color rgb="FF6699FF"/>
      </right>
      <top/>
      <bottom style="thick">
        <color rgb="FF6699FF"/>
      </bottom>
      <diagonal/>
    </border>
    <border>
      <left style="thin">
        <color rgb="FF6699FF"/>
      </left>
      <right style="thick">
        <color rgb="FF6699FF"/>
      </right>
      <top style="thick">
        <color rgb="FF6699FF"/>
      </top>
      <bottom/>
      <diagonal/>
    </border>
    <border>
      <left style="thin">
        <color rgb="FF6699FF"/>
      </left>
      <right style="thick">
        <color rgb="FF6699FF"/>
      </right>
      <top/>
      <bottom style="thick">
        <color rgb="FF6699FF"/>
      </bottom>
      <diagonal/>
    </border>
    <border>
      <left style="medium">
        <color theme="1" tint="0.49980162968840602"/>
      </left>
      <right style="thin">
        <color theme="1" tint="0.49980162968840602"/>
      </right>
      <top style="medium">
        <color theme="1" tint="0.49980162968840602"/>
      </top>
      <bottom style="thin">
        <color theme="1" tint="0.49980162968840602"/>
      </bottom>
      <diagonal/>
    </border>
    <border>
      <left style="thin">
        <color theme="1" tint="0.49980162968840602"/>
      </left>
      <right style="thin">
        <color theme="1" tint="0.49980162968840602"/>
      </right>
      <top style="medium">
        <color theme="1" tint="0.49980162968840602"/>
      </top>
      <bottom style="thin">
        <color theme="1" tint="0.49980162968840602"/>
      </bottom>
      <diagonal/>
    </border>
    <border>
      <left style="medium">
        <color theme="1" tint="0.49980162968840602"/>
      </left>
      <right style="thin">
        <color theme="1" tint="0.49980162968840602"/>
      </right>
      <top style="thin">
        <color theme="1" tint="0.49980162968840602"/>
      </top>
      <bottom style="medium">
        <color theme="1" tint="0.49980162968840602"/>
      </bottom>
      <diagonal/>
    </border>
    <border>
      <left style="medium">
        <color rgb="FFFF0000"/>
      </left>
      <right style="medium">
        <color rgb="FFFF0000"/>
      </right>
      <top style="medium">
        <color rgb="FFFF0000"/>
      </top>
      <bottom style="medium">
        <color rgb="FFFF0000"/>
      </bottom>
      <diagonal/>
    </border>
    <border>
      <left style="thick">
        <color rgb="FFFF0000"/>
      </left>
      <right style="thin">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style="thin">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thick">
        <color rgb="FFFF0000"/>
      </right>
      <top style="thick">
        <color rgb="FFFF0000"/>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indexed="64"/>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rgb="FF6699FF"/>
      </left>
      <right/>
      <top style="thick">
        <color rgb="FF6699FF"/>
      </top>
      <bottom/>
      <diagonal/>
    </border>
    <border>
      <left/>
      <right/>
      <top style="thick">
        <color rgb="FF6699FF"/>
      </top>
      <bottom/>
      <diagonal/>
    </border>
    <border>
      <left/>
      <right style="thin">
        <color rgb="FF6699FF"/>
      </right>
      <top style="thick">
        <color rgb="FF6699FF"/>
      </top>
      <bottom/>
      <diagonal/>
    </border>
    <border>
      <left style="thick">
        <color rgb="FF6699FF"/>
      </left>
      <right/>
      <top/>
      <bottom style="thick">
        <color rgb="FF6699FF"/>
      </bottom>
      <diagonal/>
    </border>
    <border>
      <left/>
      <right/>
      <top/>
      <bottom style="thick">
        <color rgb="FF6699FF"/>
      </bottom>
      <diagonal/>
    </border>
    <border>
      <left/>
      <right style="thin">
        <color rgb="FF6699FF"/>
      </right>
      <top/>
      <bottom style="thick">
        <color rgb="FF6699FF"/>
      </bottom>
      <diagonal/>
    </border>
    <border>
      <left style="thin">
        <color rgb="FF6699FF"/>
      </left>
      <right/>
      <top style="thick">
        <color rgb="FF6699FF"/>
      </top>
      <bottom style="thick">
        <color rgb="FF6699FF"/>
      </bottom>
      <diagonal/>
    </border>
    <border>
      <left/>
      <right/>
      <top style="thick">
        <color rgb="FF6699FF"/>
      </top>
      <bottom style="thick">
        <color rgb="FF6699FF"/>
      </bottom>
      <diagonal/>
    </border>
    <border>
      <left/>
      <right style="thick">
        <color rgb="FF6699FF"/>
      </right>
      <top style="thick">
        <color rgb="FF6699FF"/>
      </top>
      <bottom style="thick">
        <color rgb="FF6699FF"/>
      </bottom>
      <diagonal/>
    </border>
    <border>
      <left style="thick">
        <color rgb="FF6699FF"/>
      </left>
      <right/>
      <top style="thick">
        <color rgb="FF6699FF"/>
      </top>
      <bottom style="thick">
        <color rgb="FF6699FF"/>
      </bottom>
      <diagonal/>
    </border>
    <border>
      <left/>
      <right style="thin">
        <color rgb="FF6699FF"/>
      </right>
      <top style="thick">
        <color rgb="FF6699FF"/>
      </top>
      <bottom style="thick">
        <color rgb="FF6699FF"/>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ck">
        <color rgb="FF66FF33"/>
      </left>
      <right/>
      <top style="thick">
        <color rgb="FF66FF33"/>
      </top>
      <bottom/>
      <diagonal/>
    </border>
    <border>
      <left/>
      <right/>
      <top style="thick">
        <color rgb="FF66FF33"/>
      </top>
      <bottom/>
      <diagonal/>
    </border>
    <border>
      <left/>
      <right style="thin">
        <color rgb="FF66FF33"/>
      </right>
      <top style="thick">
        <color rgb="FF66FF33"/>
      </top>
      <bottom/>
      <diagonal/>
    </border>
    <border>
      <left style="thick">
        <color rgb="FF66FF33"/>
      </left>
      <right/>
      <top/>
      <bottom style="thick">
        <color rgb="FF66FF33"/>
      </bottom>
      <diagonal/>
    </border>
    <border>
      <left/>
      <right/>
      <top/>
      <bottom style="thick">
        <color rgb="FF66FF33"/>
      </bottom>
      <diagonal/>
    </border>
    <border>
      <left/>
      <right style="thin">
        <color rgb="FF66FF33"/>
      </right>
      <top/>
      <bottom style="thick">
        <color rgb="FF66FF33"/>
      </bottom>
      <diagonal/>
    </border>
    <border>
      <left style="thin">
        <color rgb="FF66FF33"/>
      </left>
      <right/>
      <top style="thick">
        <color rgb="FF66FF33"/>
      </top>
      <bottom/>
      <diagonal/>
    </border>
    <border>
      <left/>
      <right style="thick">
        <color rgb="FF66FF33"/>
      </right>
      <top style="thick">
        <color rgb="FF66FF33"/>
      </top>
      <bottom/>
      <diagonal/>
    </border>
    <border>
      <left style="thick">
        <color rgb="FF66FF33"/>
      </left>
      <right/>
      <top style="thick">
        <color rgb="FF66FF33"/>
      </top>
      <bottom style="thick">
        <color rgb="FF66FF33"/>
      </bottom>
      <diagonal/>
    </border>
    <border>
      <left/>
      <right/>
      <top style="thick">
        <color rgb="FF66FF33"/>
      </top>
      <bottom style="thick">
        <color rgb="FF66FF33"/>
      </bottom>
      <diagonal/>
    </border>
    <border>
      <left style="thin">
        <color rgb="FF66FF33"/>
      </left>
      <right/>
      <top style="thick">
        <color rgb="FF66FF33"/>
      </top>
      <bottom style="thick">
        <color rgb="FF66FF33"/>
      </bottom>
      <diagonal/>
    </border>
    <border>
      <left/>
      <right style="thick">
        <color rgb="FF66FF33"/>
      </right>
      <top style="thick">
        <color rgb="FF66FF33"/>
      </top>
      <bottom style="thick">
        <color rgb="FF66FF33"/>
      </bottom>
      <diagonal/>
    </border>
    <border>
      <left style="thin">
        <color indexed="64"/>
      </left>
      <right style="thin">
        <color rgb="FFFF9966"/>
      </right>
      <top style="thick">
        <color indexed="64"/>
      </top>
      <bottom/>
      <diagonal/>
    </border>
    <border>
      <left style="thin">
        <color rgb="FFFF9966"/>
      </left>
      <right style="thin">
        <color rgb="FFFF9966"/>
      </right>
      <top style="thick">
        <color indexed="64"/>
      </top>
      <bottom/>
      <diagonal/>
    </border>
    <border>
      <left style="thin">
        <color rgb="FFFF9966"/>
      </left>
      <right style="thick">
        <color indexed="64"/>
      </right>
      <top style="thick">
        <color indexed="64"/>
      </top>
      <bottom/>
      <diagonal/>
    </border>
    <border>
      <left style="thin">
        <color indexed="64"/>
      </left>
      <right style="thin">
        <color rgb="FFFF9966"/>
      </right>
      <top/>
      <bottom style="thick">
        <color indexed="64"/>
      </bottom>
      <diagonal/>
    </border>
    <border>
      <left style="thin">
        <color rgb="FFFF9966"/>
      </left>
      <right style="thin">
        <color rgb="FFFF9966"/>
      </right>
      <top/>
      <bottom style="thick">
        <color indexed="64"/>
      </bottom>
      <diagonal/>
    </border>
    <border>
      <left style="thin">
        <color rgb="FFFF9966"/>
      </left>
      <right style="thick">
        <color indexed="64"/>
      </right>
      <top/>
      <bottom style="thick">
        <color indexed="64"/>
      </bottom>
      <diagonal/>
    </border>
    <border>
      <left style="thick">
        <color rgb="FFFF9966"/>
      </left>
      <right/>
      <top style="thick">
        <color rgb="FFFF9966"/>
      </top>
      <bottom/>
      <diagonal/>
    </border>
    <border>
      <left/>
      <right/>
      <top style="thick">
        <color rgb="FFFF9966"/>
      </top>
      <bottom/>
      <diagonal/>
    </border>
    <border>
      <left/>
      <right style="thin">
        <color rgb="FFFF9966"/>
      </right>
      <top style="thick">
        <color rgb="FFFF9966"/>
      </top>
      <bottom/>
      <diagonal/>
    </border>
    <border>
      <left style="thick">
        <color rgb="FFFF9966"/>
      </left>
      <right/>
      <top/>
      <bottom style="thick">
        <color rgb="FFFF9966"/>
      </bottom>
      <diagonal/>
    </border>
    <border>
      <left/>
      <right/>
      <top/>
      <bottom style="thick">
        <color rgb="FFFF9966"/>
      </bottom>
      <diagonal/>
    </border>
    <border>
      <left/>
      <right style="thin">
        <color rgb="FFFF9966"/>
      </right>
      <top/>
      <bottom style="thick">
        <color rgb="FFFF9966"/>
      </bottom>
      <diagonal/>
    </border>
    <border>
      <left style="thin">
        <color rgb="FFFF9966"/>
      </left>
      <right/>
      <top style="thick">
        <color rgb="FFFF9966"/>
      </top>
      <bottom/>
      <diagonal/>
    </border>
    <border>
      <left/>
      <right style="thick">
        <color rgb="FFFF9966"/>
      </right>
      <top style="thick">
        <color rgb="FFFF9966"/>
      </top>
      <bottom/>
      <diagonal/>
    </border>
    <border>
      <left style="thick">
        <color rgb="FFFF9966"/>
      </left>
      <right/>
      <top style="thick">
        <color rgb="FFFF9966"/>
      </top>
      <bottom style="thick">
        <color rgb="FFFF9966"/>
      </bottom>
      <diagonal/>
    </border>
    <border>
      <left/>
      <right/>
      <top style="thick">
        <color rgb="FFFF9966"/>
      </top>
      <bottom style="thick">
        <color rgb="FFFF9966"/>
      </bottom>
      <diagonal/>
    </border>
    <border>
      <left style="thin">
        <color rgb="FFFF9966"/>
      </left>
      <right/>
      <top style="thick">
        <color rgb="FFFF9966"/>
      </top>
      <bottom style="thick">
        <color rgb="FFFF9966"/>
      </bottom>
      <diagonal/>
    </border>
    <border>
      <left/>
      <right style="thick">
        <color rgb="FFFF9966"/>
      </right>
      <top style="thick">
        <color rgb="FFFF9966"/>
      </top>
      <bottom style="thick">
        <color rgb="FFFF9966"/>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style="thick">
        <color theme="0" tint="-0.499984740745262"/>
      </right>
      <top/>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ck">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medium">
        <color theme="1" tint="0.499984740745262"/>
      </right>
      <top style="thin">
        <color theme="0"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0" tint="-0.499984740745262"/>
      </left>
      <right style="medium">
        <color theme="1" tint="0.499984740745262"/>
      </right>
      <top style="thin">
        <color theme="1" tint="0.499984740745262"/>
      </top>
      <bottom style="medium">
        <color theme="1" tint="0.499984740745262"/>
      </bottom>
      <diagonal/>
    </border>
  </borders>
  <cellStyleXfs count="52">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91" applyNumberFormat="0" applyAlignment="0" applyProtection="0">
      <alignment vertical="center"/>
    </xf>
    <xf numFmtId="0" fontId="27" fillId="29"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23" fillId="3" borderId="92" applyNumberFormat="0" applyAlignment="0" applyProtection="0">
      <alignment vertical="center"/>
    </xf>
    <xf numFmtId="0" fontId="28" fillId="0" borderId="93" applyNumberFormat="0" applyFill="0" applyAlignment="0" applyProtection="0">
      <alignment vertical="center"/>
    </xf>
    <xf numFmtId="0" fontId="29" fillId="30" borderId="0" applyNumberFormat="0" applyBorder="0" applyAlignment="0" applyProtection="0">
      <alignment vertical="center"/>
    </xf>
    <xf numFmtId="0" fontId="30" fillId="31" borderId="94"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38" fontId="23" fillId="0" borderId="0" applyFill="0" applyBorder="0" applyAlignment="0" applyProtection="0">
      <alignment vertical="center"/>
    </xf>
    <xf numFmtId="38" fontId="12" fillId="0" borderId="0" applyFont="0" applyFill="0" applyBorder="0" applyAlignment="0" applyProtection="0"/>
    <xf numFmtId="38" fontId="16" fillId="0" borderId="0" applyFont="0" applyFill="0" applyBorder="0" applyAlignment="0" applyProtection="0"/>
    <xf numFmtId="0" fontId="32" fillId="0" borderId="95" applyNumberFormat="0" applyFill="0" applyAlignment="0" applyProtection="0">
      <alignment vertical="center"/>
    </xf>
    <xf numFmtId="0" fontId="33" fillId="0" borderId="96" applyNumberFormat="0" applyFill="0" applyAlignment="0" applyProtection="0">
      <alignment vertical="center"/>
    </xf>
    <xf numFmtId="0" fontId="34" fillId="0" borderId="97" applyNumberFormat="0" applyFill="0" applyAlignment="0" applyProtection="0">
      <alignment vertical="center"/>
    </xf>
    <xf numFmtId="0" fontId="34" fillId="0" borderId="0" applyNumberFormat="0" applyFill="0" applyBorder="0" applyAlignment="0" applyProtection="0">
      <alignment vertical="center"/>
    </xf>
    <xf numFmtId="0" fontId="35" fillId="0" borderId="98" applyNumberFormat="0" applyFill="0" applyAlignment="0" applyProtection="0">
      <alignment vertical="center"/>
    </xf>
    <xf numFmtId="0" fontId="36" fillId="31" borderId="99" applyNumberFormat="0" applyAlignment="0" applyProtection="0">
      <alignment vertical="center"/>
    </xf>
    <xf numFmtId="0" fontId="37" fillId="0" borderId="0" applyNumberFormat="0" applyFill="0" applyBorder="0" applyAlignment="0" applyProtection="0">
      <alignment vertical="center"/>
    </xf>
    <xf numFmtId="0" fontId="38" fillId="2" borderId="94" applyNumberFormat="0" applyAlignment="0" applyProtection="0">
      <alignment vertical="center"/>
    </xf>
    <xf numFmtId="0" fontId="12" fillId="0" borderId="0"/>
    <xf numFmtId="0" fontId="23" fillId="0" borderId="0">
      <alignment vertical="center"/>
    </xf>
    <xf numFmtId="0" fontId="16" fillId="0" borderId="0"/>
    <xf numFmtId="0" fontId="39" fillId="32" borderId="0" applyNumberFormat="0" applyBorder="0" applyAlignment="0" applyProtection="0">
      <alignment vertical="center"/>
    </xf>
    <xf numFmtId="0" fontId="54" fillId="0" borderId="0">
      <alignment vertical="center"/>
    </xf>
    <xf numFmtId="0" fontId="59" fillId="0" borderId="0">
      <alignment vertical="center"/>
    </xf>
  </cellStyleXfs>
  <cellXfs count="757">
    <xf numFmtId="0" fontId="0" fillId="0" borderId="0" xfId="0" applyFont="1" applyAlignment="1">
      <alignment vertical="center"/>
    </xf>
    <xf numFmtId="0" fontId="41" fillId="0" borderId="0" xfId="0" applyFont="1" applyAlignment="1">
      <alignment vertical="center"/>
    </xf>
    <xf numFmtId="0" fontId="41" fillId="0" borderId="2"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Alignment="1">
      <alignment vertical="center" shrinkToFit="1"/>
    </xf>
    <xf numFmtId="0" fontId="41" fillId="0" borderId="18" xfId="0" applyFont="1" applyBorder="1" applyAlignment="1">
      <alignment vertical="center"/>
    </xf>
    <xf numFmtId="0" fontId="41" fillId="0" borderId="20" xfId="0" applyFont="1" applyBorder="1" applyAlignment="1">
      <alignment vertical="center"/>
    </xf>
    <xf numFmtId="0" fontId="41" fillId="0" borderId="21" xfId="0" applyFont="1" applyBorder="1" applyAlignment="1">
      <alignment vertical="center"/>
    </xf>
    <xf numFmtId="0" fontId="41" fillId="0" borderId="18"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0" fillId="0" borderId="0" xfId="0" applyFont="1" applyAlignment="1">
      <alignment horizontal="center" vertical="center"/>
    </xf>
    <xf numFmtId="0" fontId="41" fillId="33" borderId="11" xfId="0" applyFont="1" applyFill="1" applyBorder="1" applyAlignment="1">
      <alignment horizontal="center" vertical="center"/>
    </xf>
    <xf numFmtId="0" fontId="42" fillId="0" borderId="0" xfId="0" applyFont="1" applyAlignment="1">
      <alignment vertical="center"/>
    </xf>
    <xf numFmtId="0" fontId="41"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Alignment="1">
      <alignment vertical="center"/>
    </xf>
    <xf numFmtId="0" fontId="41" fillId="0" borderId="11" xfId="0" applyFont="1" applyBorder="1" applyAlignment="1">
      <alignment horizontal="center" vertical="center" shrinkToFit="1"/>
    </xf>
    <xf numFmtId="0" fontId="42" fillId="0" borderId="0" xfId="0" applyFont="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shrinkToFit="1"/>
    </xf>
    <xf numFmtId="0" fontId="19" fillId="0" borderId="0" xfId="0" applyFont="1" applyAlignment="1">
      <alignment vertical="center"/>
    </xf>
    <xf numFmtId="0" fontId="41" fillId="0" borderId="0" xfId="0" applyFont="1" applyBorder="1" applyAlignment="1">
      <alignment horizontal="left" vertical="center"/>
    </xf>
    <xf numFmtId="0" fontId="20" fillId="0" borderId="0" xfId="0" applyFont="1" applyAlignment="1">
      <alignment vertical="center"/>
    </xf>
    <xf numFmtId="0" fontId="41" fillId="0" borderId="0" xfId="0" applyFont="1" applyBorder="1" applyAlignment="1">
      <alignment horizontal="center" vertical="center"/>
    </xf>
    <xf numFmtId="0" fontId="21" fillId="0" borderId="0" xfId="0" applyFont="1" applyAlignment="1">
      <alignment vertical="center"/>
    </xf>
    <xf numFmtId="0" fontId="20" fillId="0" borderId="0" xfId="0" applyFont="1" applyBorder="1" applyAlignment="1">
      <alignment horizontal="left" vertical="center"/>
    </xf>
    <xf numFmtId="0" fontId="0" fillId="0" borderId="0" xfId="0" applyFont="1" applyAlignment="1">
      <alignment vertical="center"/>
    </xf>
    <xf numFmtId="38" fontId="41" fillId="0" borderId="18" xfId="34" applyFont="1" applyBorder="1" applyAlignment="1">
      <alignment vertical="center" shrinkToFit="1"/>
    </xf>
    <xf numFmtId="38" fontId="41" fillId="0" borderId="0" xfId="34" applyFont="1" applyAlignment="1">
      <alignment vertical="center" shrinkToFit="1"/>
    </xf>
    <xf numFmtId="38" fontId="41" fillId="0" borderId="5" xfId="34" applyFont="1" applyBorder="1" applyAlignment="1">
      <alignment vertical="center" shrinkToFit="1"/>
    </xf>
    <xf numFmtId="38" fontId="41" fillId="0" borderId="20" xfId="34" applyFont="1" applyBorder="1" applyAlignment="1">
      <alignment vertical="center" shrinkToFit="1"/>
    </xf>
    <xf numFmtId="38" fontId="41" fillId="0" borderId="6" xfId="34" applyFont="1" applyBorder="1" applyAlignment="1">
      <alignment vertical="center" shrinkToFit="1"/>
    </xf>
    <xf numFmtId="38" fontId="41" fillId="0" borderId="11" xfId="34" applyFont="1" applyBorder="1" applyAlignment="1">
      <alignment vertical="center" shrinkToFit="1"/>
    </xf>
    <xf numFmtId="38" fontId="41" fillId="0" borderId="11" xfId="34" applyFont="1" applyBorder="1" applyAlignment="1">
      <alignment horizontal="center" vertical="center" shrinkToFit="1"/>
    </xf>
    <xf numFmtId="38" fontId="41" fillId="0" borderId="33" xfId="34" applyFont="1" applyBorder="1" applyAlignment="1">
      <alignment vertical="center" shrinkToFit="1"/>
    </xf>
    <xf numFmtId="0" fontId="0" fillId="0" borderId="0" xfId="0" applyFont="1" applyBorder="1" applyAlignment="1">
      <alignment vertical="center"/>
    </xf>
    <xf numFmtId="0" fontId="42" fillId="0" borderId="34" xfId="0" applyFont="1" applyBorder="1" applyAlignment="1">
      <alignment vertical="center" shrinkToFit="1"/>
    </xf>
    <xf numFmtId="0" fontId="42" fillId="0" borderId="0" xfId="0" applyFont="1" applyAlignment="1">
      <alignment vertical="center" shrinkToFit="1"/>
    </xf>
    <xf numFmtId="0" fontId="0" fillId="0" borderId="101" xfId="0" applyFont="1" applyBorder="1" applyAlignment="1">
      <alignment vertical="center"/>
    </xf>
    <xf numFmtId="0" fontId="0" fillId="0" borderId="0" xfId="0" applyFont="1" applyBorder="1" applyAlignment="1">
      <alignment vertical="center"/>
    </xf>
    <xf numFmtId="181" fontId="0" fillId="0" borderId="0" xfId="0" applyNumberFormat="1" applyFont="1" applyAlignment="1">
      <alignment vertical="center"/>
    </xf>
    <xf numFmtId="181" fontId="0" fillId="0" borderId="0" xfId="0" applyNumberFormat="1" applyFont="1" applyAlignment="1">
      <alignment horizontal="left" vertical="center"/>
    </xf>
    <xf numFmtId="38" fontId="23" fillId="0" borderId="101" xfId="34" applyFont="1" applyBorder="1" applyAlignment="1">
      <alignment vertical="center"/>
    </xf>
    <xf numFmtId="0" fontId="41" fillId="0" borderId="0" xfId="0" applyFont="1" applyBorder="1" applyAlignment="1">
      <alignment horizontal="right" vertical="center"/>
    </xf>
    <xf numFmtId="0" fontId="0" fillId="0" borderId="0" xfId="0" applyFont="1" applyAlignment="1">
      <alignment vertical="center"/>
    </xf>
    <xf numFmtId="0" fontId="43" fillId="0" borderId="0" xfId="0" applyFont="1" applyBorder="1" applyAlignment="1">
      <alignment horizontal="right" vertical="center"/>
    </xf>
    <xf numFmtId="0" fontId="43" fillId="0" borderId="32" xfId="0" applyFont="1" applyBorder="1" applyAlignment="1">
      <alignment horizontal="right" vertical="center"/>
    </xf>
    <xf numFmtId="0" fontId="43" fillId="0" borderId="35" xfId="0" applyFont="1" applyBorder="1" applyAlignment="1">
      <alignment horizontal="right" vertical="center"/>
    </xf>
    <xf numFmtId="0" fontId="43" fillId="0" borderId="15" xfId="0" applyFont="1" applyBorder="1" applyAlignment="1">
      <alignment horizontal="right" vertical="center"/>
    </xf>
    <xf numFmtId="0" fontId="44" fillId="0" borderId="0" xfId="0" applyFont="1" applyAlignment="1">
      <alignment vertical="center"/>
    </xf>
    <xf numFmtId="38" fontId="41" fillId="0" borderId="11" xfId="34" applyFont="1" applyBorder="1" applyAlignment="1">
      <alignment vertical="center"/>
    </xf>
    <xf numFmtId="38" fontId="41" fillId="0" borderId="3" xfId="34" applyFont="1" applyBorder="1" applyAlignment="1">
      <alignment vertical="center"/>
    </xf>
    <xf numFmtId="38" fontId="41" fillId="0" borderId="33" xfId="34" applyFont="1" applyBorder="1" applyAlignment="1">
      <alignment vertical="center"/>
    </xf>
    <xf numFmtId="0" fontId="0" fillId="0" borderId="22" xfId="0" applyFont="1" applyBorder="1" applyAlignment="1">
      <alignment vertical="center"/>
    </xf>
    <xf numFmtId="38" fontId="41" fillId="0" borderId="18" xfId="34" applyFont="1" applyBorder="1" applyAlignment="1">
      <alignment vertical="center"/>
    </xf>
    <xf numFmtId="38" fontId="41" fillId="0" borderId="12" xfId="34" applyFont="1" applyBorder="1" applyAlignment="1">
      <alignment vertical="center"/>
    </xf>
    <xf numFmtId="38" fontId="41" fillId="0" borderId="20" xfId="34" applyFont="1" applyBorder="1" applyAlignment="1">
      <alignment vertical="center"/>
    </xf>
    <xf numFmtId="38" fontId="41" fillId="0" borderId="19" xfId="34" applyFont="1" applyFill="1" applyBorder="1" applyAlignment="1">
      <alignment vertical="center"/>
    </xf>
    <xf numFmtId="38" fontId="41" fillId="0" borderId="13" xfId="34" applyFont="1" applyFill="1" applyBorder="1" applyAlignment="1">
      <alignment vertical="center"/>
    </xf>
    <xf numFmtId="38" fontId="41" fillId="0" borderId="19" xfId="34" applyFont="1" applyBorder="1" applyAlignment="1">
      <alignment vertical="center"/>
    </xf>
    <xf numFmtId="38" fontId="41" fillId="0" borderId="13" xfId="34" applyFont="1" applyBorder="1" applyAlignment="1">
      <alignment vertical="center"/>
    </xf>
    <xf numFmtId="38" fontId="41" fillId="33" borderId="20" xfId="34" applyFont="1" applyFill="1" applyBorder="1" applyAlignment="1">
      <alignment horizontal="center" vertical="center"/>
    </xf>
    <xf numFmtId="38" fontId="41" fillId="0" borderId="11" xfId="34" applyFont="1" applyBorder="1" applyAlignment="1">
      <alignment vertical="center"/>
    </xf>
    <xf numFmtId="38" fontId="41" fillId="0" borderId="33" xfId="34" applyFont="1" applyBorder="1" applyAlignment="1">
      <alignment vertical="center"/>
    </xf>
    <xf numFmtId="38" fontId="41" fillId="0" borderId="3" xfId="34" applyFont="1" applyBorder="1" applyAlignment="1">
      <alignment vertical="center"/>
    </xf>
    <xf numFmtId="0" fontId="43" fillId="0" borderId="36" xfId="0" applyFont="1" applyBorder="1" applyAlignment="1">
      <alignment horizontal="right" vertical="center"/>
    </xf>
    <xf numFmtId="0" fontId="43" fillId="0" borderId="37" xfId="0" applyFont="1" applyBorder="1" applyAlignment="1">
      <alignment horizontal="right" vertical="center"/>
    </xf>
    <xf numFmtId="0" fontId="43" fillId="0" borderId="38" xfId="0" applyFont="1" applyBorder="1" applyAlignment="1">
      <alignment horizontal="right" vertical="center"/>
    </xf>
    <xf numFmtId="38" fontId="41" fillId="0" borderId="39" xfId="34" applyFont="1" applyBorder="1" applyAlignment="1">
      <alignment vertical="center"/>
    </xf>
    <xf numFmtId="38" fontId="41" fillId="0" borderId="40" xfId="34" applyFont="1" applyBorder="1" applyAlignment="1">
      <alignment vertical="center"/>
    </xf>
    <xf numFmtId="38" fontId="41" fillId="0" borderId="41" xfId="34" applyFont="1" applyBorder="1" applyAlignment="1">
      <alignment vertical="center"/>
    </xf>
    <xf numFmtId="0" fontId="42" fillId="0" borderId="22" xfId="0" applyFont="1" applyBorder="1" applyAlignment="1"/>
    <xf numFmtId="0" fontId="0" fillId="0" borderId="22" xfId="0" applyFont="1" applyBorder="1" applyAlignment="1"/>
    <xf numFmtId="0" fontId="0" fillId="0" borderId="22" xfId="0" applyFont="1" applyBorder="1" applyAlignment="1">
      <alignment horizontal="left"/>
    </xf>
    <xf numFmtId="0" fontId="0" fillId="0" borderId="0" xfId="0" applyFont="1" applyAlignment="1"/>
    <xf numFmtId="2" fontId="0" fillId="0" borderId="22" xfId="0" applyNumberFormat="1" applyFont="1" applyBorder="1" applyAlignment="1"/>
    <xf numFmtId="0" fontId="0" fillId="0" borderId="33" xfId="0" applyFont="1" applyBorder="1" applyAlignment="1"/>
    <xf numFmtId="0" fontId="0" fillId="0" borderId="33" xfId="0" applyFont="1" applyBorder="1" applyAlignment="1">
      <alignment horizontal="left"/>
    </xf>
    <xf numFmtId="177" fontId="0" fillId="0" borderId="33" xfId="0" applyNumberFormat="1" applyFont="1" applyBorder="1" applyAlignment="1"/>
    <xf numFmtId="38" fontId="23" fillId="0" borderId="22" xfId="34" applyFont="1" applyBorder="1" applyAlignment="1"/>
    <xf numFmtId="38" fontId="0" fillId="0" borderId="22" xfId="0" applyNumberFormat="1" applyFont="1" applyBorder="1" applyAlignment="1"/>
    <xf numFmtId="176" fontId="0" fillId="0" borderId="18" xfId="0" applyNumberFormat="1" applyFont="1" applyBorder="1" applyAlignment="1">
      <alignment horizontal="center" vertical="center"/>
    </xf>
    <xf numFmtId="176" fontId="0" fillId="0" borderId="20" xfId="0" applyNumberFormat="1" applyFont="1" applyBorder="1" applyAlignment="1">
      <alignment horizontal="center" vertical="center"/>
    </xf>
    <xf numFmtId="176" fontId="0" fillId="0" borderId="21" xfId="0" applyNumberFormat="1" applyFont="1" applyBorder="1" applyAlignment="1">
      <alignment horizontal="center" vertical="center"/>
    </xf>
    <xf numFmtId="180" fontId="45" fillId="0" borderId="18" xfId="34" applyNumberFormat="1" applyFont="1" applyBorder="1" applyAlignment="1">
      <alignment horizontal="center" vertical="center" shrinkToFit="1"/>
    </xf>
    <xf numFmtId="180" fontId="45" fillId="0" borderId="20" xfId="34" applyNumberFormat="1" applyFont="1" applyBorder="1" applyAlignment="1">
      <alignment horizontal="center" vertical="center" shrinkToFit="1"/>
    </xf>
    <xf numFmtId="180" fontId="41" fillId="0" borderId="11" xfId="34" applyNumberFormat="1" applyFont="1" applyBorder="1" applyAlignment="1">
      <alignment horizontal="center" vertical="center" shrinkToFit="1"/>
    </xf>
    <xf numFmtId="180" fontId="46" fillId="0" borderId="18" xfId="34" applyNumberFormat="1" applyFont="1" applyBorder="1" applyAlignment="1">
      <alignment horizontal="center" vertical="center" shrinkToFit="1"/>
    </xf>
    <xf numFmtId="180" fontId="46" fillId="0" borderId="20" xfId="34" applyNumberFormat="1" applyFont="1" applyBorder="1" applyAlignment="1">
      <alignment horizontal="center" vertical="center" shrinkToFit="1"/>
    </xf>
    <xf numFmtId="38" fontId="41" fillId="0" borderId="34" xfId="34" applyFont="1" applyBorder="1" applyAlignment="1">
      <alignment vertical="center"/>
    </xf>
    <xf numFmtId="38" fontId="41" fillId="0" borderId="42" xfId="34" applyFont="1" applyBorder="1" applyAlignment="1">
      <alignment vertical="center"/>
    </xf>
    <xf numFmtId="38" fontId="41" fillId="0" borderId="43" xfId="34" applyFont="1" applyBorder="1" applyAlignment="1">
      <alignment vertical="center"/>
    </xf>
    <xf numFmtId="38" fontId="41" fillId="0" borderId="44" xfId="34" applyFont="1" applyBorder="1" applyAlignment="1">
      <alignment vertical="center"/>
    </xf>
    <xf numFmtId="38" fontId="41" fillId="0" borderId="0" xfId="34" applyFont="1" applyBorder="1" applyAlignment="1">
      <alignment vertical="center"/>
    </xf>
    <xf numFmtId="38" fontId="41" fillId="0" borderId="31" xfId="34" applyFont="1" applyBorder="1" applyAlignment="1">
      <alignment vertical="center"/>
    </xf>
    <xf numFmtId="38" fontId="41" fillId="0" borderId="24" xfId="34" applyFont="1" applyBorder="1" applyAlignment="1">
      <alignment vertical="center"/>
    </xf>
    <xf numFmtId="38" fontId="41" fillId="0" borderId="23" xfId="34" applyFont="1" applyBorder="1" applyAlignment="1">
      <alignment vertical="center"/>
    </xf>
    <xf numFmtId="38" fontId="41" fillId="0" borderId="45" xfId="34" applyFont="1" applyBorder="1" applyAlignment="1">
      <alignment vertical="center"/>
    </xf>
    <xf numFmtId="38" fontId="41" fillId="0" borderId="46" xfId="34" applyFont="1" applyBorder="1" applyAlignment="1">
      <alignment vertical="center"/>
    </xf>
    <xf numFmtId="38" fontId="41" fillId="0" borderId="47" xfId="34" applyFont="1" applyBorder="1" applyAlignment="1">
      <alignment vertical="center"/>
    </xf>
    <xf numFmtId="38" fontId="41" fillId="0" borderId="22" xfId="34" applyFont="1" applyBorder="1" applyAlignment="1">
      <alignment vertical="center"/>
    </xf>
    <xf numFmtId="38" fontId="41" fillId="0" borderId="16" xfId="34" applyFont="1" applyBorder="1" applyAlignment="1">
      <alignment vertical="center"/>
    </xf>
    <xf numFmtId="38" fontId="41" fillId="0" borderId="25" xfId="34" applyFont="1" applyBorder="1" applyAlignment="1">
      <alignment vertical="center"/>
    </xf>
    <xf numFmtId="38" fontId="41" fillId="0" borderId="32" xfId="34" applyFont="1" applyBorder="1" applyAlignment="1">
      <alignment vertical="center"/>
    </xf>
    <xf numFmtId="38" fontId="41" fillId="0" borderId="36" xfId="34" applyFont="1" applyBorder="1" applyAlignment="1">
      <alignment vertical="center"/>
    </xf>
    <xf numFmtId="38" fontId="41" fillId="0" borderId="37" xfId="34" applyFont="1" applyBorder="1" applyAlignment="1">
      <alignment vertical="center"/>
    </xf>
    <xf numFmtId="38" fontId="41" fillId="0" borderId="38" xfId="34" applyFont="1" applyBorder="1" applyAlignment="1">
      <alignment vertical="center"/>
    </xf>
    <xf numFmtId="38" fontId="41" fillId="0" borderId="35" xfId="34" applyFont="1" applyBorder="1" applyAlignment="1">
      <alignment vertical="center"/>
    </xf>
    <xf numFmtId="38" fontId="41" fillId="0" borderId="15" xfId="34" applyFont="1" applyBorder="1" applyAlignment="1">
      <alignment vertical="center"/>
    </xf>
    <xf numFmtId="38" fontId="41" fillId="0" borderId="26" xfId="34" applyFont="1" applyBorder="1" applyAlignment="1">
      <alignment vertical="center"/>
    </xf>
    <xf numFmtId="0" fontId="44" fillId="0" borderId="0" xfId="0" applyFont="1" applyBorder="1" applyAlignment="1">
      <alignment horizontal="center" vertical="center"/>
    </xf>
    <xf numFmtId="0" fontId="41" fillId="0" borderId="0" xfId="0" applyFont="1" applyAlignment="1">
      <alignment horizontal="right" vertical="center"/>
    </xf>
    <xf numFmtId="178" fontId="0" fillId="0" borderId="33" xfId="0" applyNumberFormat="1" applyFont="1" applyBorder="1" applyAlignment="1"/>
    <xf numFmtId="0" fontId="42" fillId="0" borderId="0" xfId="0" applyFont="1" applyAlignment="1">
      <alignment horizontal="left" vertical="center"/>
    </xf>
    <xf numFmtId="0" fontId="41" fillId="0" borderId="0" xfId="0" applyFont="1" applyAlignment="1"/>
    <xf numFmtId="177" fontId="47" fillId="0" borderId="4" xfId="0" applyNumberFormat="1" applyFont="1" applyBorder="1" applyAlignment="1">
      <alignment horizontal="center" vertical="center" shrinkToFit="1"/>
    </xf>
    <xf numFmtId="49" fontId="14" fillId="0" borderId="0" xfId="37" applyNumberFormat="1" applyFont="1" applyFill="1" applyBorder="1" applyAlignment="1">
      <alignment horizontal="left"/>
    </xf>
    <xf numFmtId="0" fontId="12" fillId="0" borderId="0" xfId="48" applyFont="1" applyFill="1" applyBorder="1"/>
    <xf numFmtId="0" fontId="17" fillId="0" borderId="0" xfId="0" applyFont="1" applyAlignment="1">
      <alignment vertical="center"/>
    </xf>
    <xf numFmtId="182" fontId="11" fillId="0" borderId="0" xfId="34" applyNumberFormat="1" applyFont="1" applyBorder="1" applyAlignment="1">
      <alignment vertical="center" wrapText="1"/>
    </xf>
    <xf numFmtId="183" fontId="11" fillId="0" borderId="0" xfId="34" applyNumberFormat="1" applyFont="1" applyBorder="1" applyAlignment="1"/>
    <xf numFmtId="183" fontId="11" fillId="0" borderId="0" xfId="34" applyNumberFormat="1" applyFont="1" applyFill="1" applyBorder="1" applyAlignment="1"/>
    <xf numFmtId="182" fontId="12" fillId="0" borderId="0" xfId="34" applyNumberFormat="1" applyFont="1" applyFill="1" applyBorder="1" applyAlignment="1"/>
    <xf numFmtId="182" fontId="14" fillId="0" borderId="0" xfId="34" applyNumberFormat="1" applyFont="1" applyFill="1" applyBorder="1" applyAlignment="1">
      <alignment horizontal="left"/>
    </xf>
    <xf numFmtId="182" fontId="12" fillId="0" borderId="0" xfId="34" applyNumberFormat="1" applyFont="1" applyBorder="1" applyAlignment="1"/>
    <xf numFmtId="182" fontId="11" fillId="0" borderId="0" xfId="34" quotePrefix="1" applyNumberFormat="1" applyFont="1" applyBorder="1" applyAlignment="1"/>
    <xf numFmtId="184" fontId="11" fillId="0" borderId="15" xfId="34" applyNumberFormat="1" applyFont="1" applyBorder="1" applyAlignment="1"/>
    <xf numFmtId="185" fontId="0" fillId="0" borderId="0" xfId="0" applyNumberFormat="1" applyFont="1" applyAlignment="1">
      <alignment vertical="center"/>
    </xf>
    <xf numFmtId="184" fontId="11" fillId="0" borderId="31" xfId="34" applyNumberFormat="1" applyFont="1" applyBorder="1" applyAlignment="1"/>
    <xf numFmtId="184" fontId="11" fillId="0" borderId="16" xfId="34" applyNumberFormat="1" applyFont="1" applyBorder="1" applyAlignment="1"/>
    <xf numFmtId="184" fontId="11" fillId="0" borderId="31" xfId="34" applyNumberFormat="1" applyFont="1" applyFill="1" applyBorder="1" applyAlignment="1"/>
    <xf numFmtId="184" fontId="11" fillId="0" borderId="11" xfId="34" applyNumberFormat="1" applyFont="1" applyBorder="1" applyAlignment="1"/>
    <xf numFmtId="184" fontId="11" fillId="0" borderId="48" xfId="34" applyNumberFormat="1" applyFont="1" applyBorder="1" applyAlignment="1"/>
    <xf numFmtId="184" fontId="11" fillId="0" borderId="49" xfId="34" applyNumberFormat="1" applyFont="1" applyBorder="1" applyAlignment="1"/>
    <xf numFmtId="184" fontId="11" fillId="0" borderId="50" xfId="34" applyNumberFormat="1" applyFont="1" applyBorder="1" applyAlignment="1"/>
    <xf numFmtId="184" fontId="11" fillId="0" borderId="49" xfId="34" applyNumberFormat="1" applyFont="1" applyFill="1" applyBorder="1" applyAlignment="1"/>
    <xf numFmtId="184" fontId="11" fillId="0" borderId="51" xfId="34" applyNumberFormat="1" applyFont="1" applyBorder="1" applyAlignment="1"/>
    <xf numFmtId="184" fontId="11" fillId="0" borderId="52" xfId="34" applyNumberFormat="1" applyFont="1" applyBorder="1" applyAlignment="1"/>
    <xf numFmtId="184" fontId="11" fillId="0" borderId="15" xfId="34" applyNumberFormat="1" applyFont="1" applyFill="1" applyBorder="1" applyAlignment="1"/>
    <xf numFmtId="184" fontId="11" fillId="0" borderId="16" xfId="34" applyNumberFormat="1" applyFont="1" applyFill="1" applyBorder="1" applyAlignment="1"/>
    <xf numFmtId="184" fontId="11" fillId="0" borderId="11" xfId="34" applyNumberFormat="1" applyFont="1" applyFill="1" applyBorder="1" applyAlignment="1"/>
    <xf numFmtId="184" fontId="11" fillId="0" borderId="53" xfId="34" applyNumberFormat="1" applyFont="1" applyBorder="1" applyAlignment="1"/>
    <xf numFmtId="184" fontId="11" fillId="0" borderId="53" xfId="34" applyNumberFormat="1" applyFont="1" applyFill="1" applyBorder="1" applyAlignment="1"/>
    <xf numFmtId="186" fontId="14" fillId="0" borderId="0" xfId="34" applyNumberFormat="1" applyFont="1" applyBorder="1" applyAlignment="1"/>
    <xf numFmtId="186" fontId="11" fillId="0" borderId="11" xfId="34" applyNumberFormat="1" applyFont="1" applyBorder="1" applyAlignment="1"/>
    <xf numFmtId="186" fontId="11" fillId="0" borderId="11" xfId="34" applyNumberFormat="1" applyFont="1" applyFill="1" applyBorder="1" applyAlignment="1"/>
    <xf numFmtId="186" fontId="11" fillId="0" borderId="51" xfId="34" applyNumberFormat="1" applyFont="1" applyBorder="1" applyAlignment="1"/>
    <xf numFmtId="186" fontId="11" fillId="0" borderId="56" xfId="34" applyNumberFormat="1" applyFont="1" applyBorder="1" applyAlignment="1"/>
    <xf numFmtId="186" fontId="11" fillId="0" borderId="56" xfId="34" applyNumberFormat="1" applyFont="1" applyFill="1" applyBorder="1" applyAlignment="1"/>
    <xf numFmtId="186" fontId="11" fillId="0" borderId="57" xfId="34" applyNumberFormat="1" applyFont="1" applyBorder="1" applyAlignment="1"/>
    <xf numFmtId="176" fontId="41" fillId="0" borderId="18" xfId="0" applyNumberFormat="1" applyFont="1" applyBorder="1" applyAlignment="1">
      <alignment horizontal="right" vertical="center" shrinkToFit="1"/>
    </xf>
    <xf numFmtId="176" fontId="41" fillId="0" borderId="12" xfId="0" applyNumberFormat="1" applyFont="1" applyBorder="1" applyAlignment="1">
      <alignment horizontal="right" vertical="center" shrinkToFit="1"/>
    </xf>
    <xf numFmtId="176" fontId="41" fillId="0" borderId="59" xfId="0" applyNumberFormat="1" applyFont="1" applyBorder="1" applyAlignment="1">
      <alignment horizontal="right" vertical="center" shrinkToFit="1"/>
    </xf>
    <xf numFmtId="176" fontId="41" fillId="0" borderId="20" xfId="0" applyNumberFormat="1" applyFont="1" applyBorder="1" applyAlignment="1">
      <alignment horizontal="right" vertical="center" shrinkToFit="1"/>
    </xf>
    <xf numFmtId="176" fontId="41" fillId="0" borderId="13" xfId="0" applyNumberFormat="1" applyFont="1" applyBorder="1" applyAlignment="1">
      <alignment horizontal="right" vertical="center" shrinkToFit="1"/>
    </xf>
    <xf numFmtId="176" fontId="41" fillId="0" borderId="60" xfId="0" applyNumberFormat="1" applyFont="1" applyBorder="1" applyAlignment="1">
      <alignment horizontal="right" vertical="center" shrinkToFit="1"/>
    </xf>
    <xf numFmtId="176" fontId="41" fillId="0" borderId="21" xfId="0" applyNumberFormat="1" applyFont="1" applyBorder="1" applyAlignment="1">
      <alignment horizontal="right" vertical="center" shrinkToFit="1"/>
    </xf>
    <xf numFmtId="176" fontId="41" fillId="0" borderId="14" xfId="0" applyNumberFormat="1" applyFont="1" applyBorder="1" applyAlignment="1">
      <alignment horizontal="right" vertical="center" shrinkToFit="1"/>
    </xf>
    <xf numFmtId="0" fontId="41" fillId="0" borderId="61" xfId="0" applyFont="1" applyBorder="1" applyAlignment="1">
      <alignment horizontal="right" vertical="center" shrinkToFit="1"/>
    </xf>
    <xf numFmtId="176" fontId="41" fillId="0" borderId="53" xfId="0" applyNumberFormat="1" applyFont="1" applyBorder="1" applyAlignment="1">
      <alignment horizontal="right" vertical="center" shrinkToFit="1"/>
    </xf>
    <xf numFmtId="0" fontId="48" fillId="0" borderId="15" xfId="0" applyFont="1" applyBorder="1" applyAlignment="1">
      <alignment horizontal="center" vertical="center"/>
    </xf>
    <xf numFmtId="0" fontId="48" fillId="0" borderId="31" xfId="0" applyFont="1" applyBorder="1" applyAlignment="1">
      <alignment horizontal="center" vertical="center"/>
    </xf>
    <xf numFmtId="0" fontId="48" fillId="0" borderId="16" xfId="0" applyFont="1" applyBorder="1" applyAlignment="1">
      <alignment horizontal="center" vertical="center"/>
    </xf>
    <xf numFmtId="0" fontId="41" fillId="0" borderId="73" xfId="0" applyFont="1" applyBorder="1" applyAlignment="1">
      <alignment horizontal="right" vertical="center" shrinkToFit="1"/>
    </xf>
    <xf numFmtId="0" fontId="41" fillId="0" borderId="74" xfId="0" applyFont="1" applyBorder="1" applyAlignment="1">
      <alignment horizontal="right" vertical="center" shrinkToFit="1"/>
    </xf>
    <xf numFmtId="176" fontId="41" fillId="0" borderId="75" xfId="0" applyNumberFormat="1" applyFont="1" applyBorder="1" applyAlignment="1">
      <alignment horizontal="right" vertical="center" shrinkToFit="1"/>
    </xf>
    <xf numFmtId="0" fontId="50" fillId="0" borderId="0" xfId="0" applyFont="1" applyAlignment="1">
      <alignment horizontal="right" vertical="center" shrinkToFit="1"/>
    </xf>
    <xf numFmtId="176" fontId="41" fillId="0" borderId="20" xfId="0" applyNumberFormat="1" applyFont="1" applyFill="1" applyBorder="1" applyAlignment="1">
      <alignment horizontal="right" vertical="center" shrinkToFit="1"/>
    </xf>
    <xf numFmtId="176" fontId="51" fillId="0" borderId="20" xfId="0" applyNumberFormat="1" applyFont="1" applyFill="1" applyBorder="1" applyAlignment="1">
      <alignment horizontal="right" vertical="center" shrinkToFit="1"/>
    </xf>
    <xf numFmtId="187" fontId="41" fillId="0" borderId="26" xfId="0" applyNumberFormat="1" applyFont="1" applyBorder="1" applyAlignment="1">
      <alignment vertical="center"/>
    </xf>
    <xf numFmtId="187" fontId="41" fillId="0" borderId="24" xfId="0" applyNumberFormat="1" applyFont="1" applyBorder="1" applyAlignment="1">
      <alignment vertical="center"/>
    </xf>
    <xf numFmtId="187" fontId="41" fillId="0" borderId="25" xfId="0" applyNumberFormat="1" applyFont="1" applyBorder="1" applyAlignment="1">
      <alignment vertical="center"/>
    </xf>
    <xf numFmtId="176" fontId="41" fillId="36" borderId="13" xfId="0" applyNumberFormat="1" applyFont="1" applyFill="1" applyBorder="1" applyAlignment="1">
      <alignment horizontal="right" vertical="center" shrinkToFit="1"/>
    </xf>
    <xf numFmtId="176" fontId="41" fillId="37" borderId="20" xfId="0" applyNumberFormat="1" applyFont="1" applyFill="1" applyBorder="1" applyAlignment="1">
      <alignment horizontal="right" vertical="center" shrinkToFit="1"/>
    </xf>
    <xf numFmtId="0" fontId="55" fillId="0" borderId="0" xfId="50" applyFont="1">
      <alignment vertical="center"/>
    </xf>
    <xf numFmtId="0" fontId="55" fillId="0" borderId="0" xfId="50" applyNumberFormat="1" applyFont="1" applyFill="1" applyBorder="1" applyAlignment="1">
      <alignment horizontal="left" readingOrder="1"/>
    </xf>
    <xf numFmtId="0" fontId="57" fillId="0" borderId="0" xfId="50" applyNumberFormat="1" applyFont="1" applyFill="1" applyBorder="1" applyAlignment="1">
      <alignment horizontal="left" vertical="center"/>
    </xf>
    <xf numFmtId="0" fontId="46" fillId="0" borderId="0" xfId="50" applyNumberFormat="1" applyFont="1" applyFill="1" applyBorder="1" applyAlignment="1"/>
    <xf numFmtId="49" fontId="46" fillId="0" borderId="0" xfId="50" applyNumberFormat="1" applyFont="1" applyFill="1" applyBorder="1" applyAlignment="1">
      <alignment horizontal="center" vertical="center"/>
    </xf>
    <xf numFmtId="0" fontId="46" fillId="0" borderId="0" xfId="50" applyNumberFormat="1" applyFont="1" applyFill="1" applyBorder="1" applyAlignment="1">
      <alignment vertical="center"/>
    </xf>
    <xf numFmtId="0" fontId="46" fillId="0" borderId="0" xfId="50" applyNumberFormat="1" applyFont="1" applyFill="1" applyBorder="1" applyAlignment="1">
      <alignment shrinkToFit="1"/>
    </xf>
    <xf numFmtId="0" fontId="48" fillId="0" borderId="3" xfId="50" applyNumberFormat="1" applyFont="1" applyFill="1" applyBorder="1" applyAlignment="1">
      <alignment horizontal="center" vertical="center"/>
    </xf>
    <xf numFmtId="0" fontId="48" fillId="0" borderId="41" xfId="50" applyNumberFormat="1" applyFont="1" applyFill="1" applyBorder="1" applyAlignment="1">
      <alignment horizontal="left" vertical="center" shrinkToFit="1"/>
    </xf>
    <xf numFmtId="0" fontId="48" fillId="0" borderId="11" xfId="50" applyNumberFormat="1" applyFont="1" applyFill="1" applyBorder="1" applyAlignment="1">
      <alignment horizontal="left" vertical="center" wrapText="1"/>
    </xf>
    <xf numFmtId="0" fontId="46" fillId="0" borderId="11" xfId="50" applyNumberFormat="1" applyFont="1" applyFill="1" applyBorder="1" applyAlignment="1">
      <alignment horizontal="left" vertical="center" wrapText="1"/>
    </xf>
    <xf numFmtId="0" fontId="48" fillId="39" borderId="3" xfId="50" applyNumberFormat="1" applyFont="1" applyFill="1" applyBorder="1" applyAlignment="1">
      <alignment horizontal="center" vertical="center"/>
    </xf>
    <xf numFmtId="0" fontId="48" fillId="39" borderId="41" xfId="50" applyNumberFormat="1" applyFont="1" applyFill="1" applyBorder="1" applyAlignment="1">
      <alignment horizontal="center" vertical="center" shrinkToFit="1"/>
    </xf>
    <xf numFmtId="0" fontId="48" fillId="39" borderId="41" xfId="50" applyNumberFormat="1" applyFont="1" applyFill="1" applyBorder="1" applyAlignment="1">
      <alignment horizontal="center" vertical="center" wrapText="1" shrinkToFit="1"/>
    </xf>
    <xf numFmtId="0" fontId="48" fillId="0" borderId="41" xfId="50" applyNumberFormat="1" applyFont="1" applyFill="1" applyBorder="1" applyAlignment="1">
      <alignment horizontal="left" vertical="center" wrapText="1" shrinkToFit="1"/>
    </xf>
    <xf numFmtId="0" fontId="48" fillId="0" borderId="41" xfId="50" applyNumberFormat="1" applyFont="1" applyFill="1" applyBorder="1" applyAlignment="1">
      <alignment horizontal="center" vertical="center" wrapText="1" shrinkToFit="1"/>
    </xf>
    <xf numFmtId="0" fontId="48" fillId="0" borderId="41" xfId="50" applyNumberFormat="1" applyFont="1" applyFill="1" applyBorder="1" applyAlignment="1">
      <alignment horizontal="center" vertical="center" shrinkToFit="1"/>
    </xf>
    <xf numFmtId="0" fontId="54" fillId="0" borderId="0" xfId="50">
      <alignment vertical="center"/>
    </xf>
    <xf numFmtId="0" fontId="60" fillId="0" borderId="0" xfId="50" applyFont="1">
      <alignment vertical="center"/>
    </xf>
    <xf numFmtId="0" fontId="0" fillId="0" borderId="0" xfId="0" applyFont="1" applyFill="1" applyAlignment="1">
      <alignment vertical="center"/>
    </xf>
    <xf numFmtId="0" fontId="55" fillId="0" borderId="0" xfId="50" applyFont="1" applyFill="1">
      <alignment vertical="center"/>
    </xf>
    <xf numFmtId="0" fontId="55" fillId="0" borderId="0" xfId="50" applyFont="1" applyFill="1" applyAlignment="1">
      <alignment vertical="center" wrapText="1"/>
    </xf>
    <xf numFmtId="0" fontId="54" fillId="0" borderId="0" xfId="50" applyFill="1">
      <alignment vertical="center"/>
    </xf>
    <xf numFmtId="0" fontId="49" fillId="0" borderId="0" xfId="51" applyFont="1">
      <alignment vertical="center"/>
    </xf>
    <xf numFmtId="0" fontId="49" fillId="0" borderId="0" xfId="51" applyFont="1" applyBorder="1">
      <alignment vertical="center"/>
    </xf>
    <xf numFmtId="0" fontId="61" fillId="0" borderId="0" xfId="51" applyFont="1" applyBorder="1">
      <alignment vertical="center"/>
    </xf>
    <xf numFmtId="0" fontId="49" fillId="27" borderId="33" xfId="51" applyFont="1" applyFill="1" applyBorder="1" applyAlignment="1">
      <alignment vertical="center"/>
    </xf>
    <xf numFmtId="0" fontId="59" fillId="0" borderId="0" xfId="51">
      <alignment vertical="center"/>
    </xf>
    <xf numFmtId="0" fontId="49" fillId="0" borderId="0" xfId="51" applyFont="1" applyBorder="1" applyAlignment="1">
      <alignment vertical="center"/>
    </xf>
    <xf numFmtId="0" fontId="59" fillId="0" borderId="0" xfId="51" applyBorder="1">
      <alignment vertical="center"/>
    </xf>
    <xf numFmtId="0" fontId="62" fillId="0" borderId="0" xfId="51" applyFont="1" applyBorder="1">
      <alignment vertical="center"/>
    </xf>
    <xf numFmtId="0" fontId="62" fillId="0" borderId="0" xfId="51" applyFont="1">
      <alignment vertical="center"/>
    </xf>
    <xf numFmtId="0" fontId="48" fillId="0" borderId="0" xfId="51" applyFont="1" applyBorder="1">
      <alignment vertical="center"/>
    </xf>
    <xf numFmtId="0" fontId="48" fillId="0" borderId="0" xfId="51" applyFont="1">
      <alignment vertical="center"/>
    </xf>
    <xf numFmtId="0" fontId="48" fillId="0" borderId="34" xfId="51" applyFont="1" applyFill="1" applyBorder="1" applyAlignment="1">
      <alignment vertical="center"/>
    </xf>
    <xf numFmtId="0" fontId="48" fillId="0" borderId="0" xfId="51" applyFont="1" applyFill="1" applyBorder="1" applyAlignment="1">
      <alignment vertical="center"/>
    </xf>
    <xf numFmtId="0" fontId="53" fillId="0" borderId="0" xfId="51" applyFont="1" applyBorder="1" applyAlignment="1">
      <alignment vertical="center"/>
    </xf>
    <xf numFmtId="0" fontId="65" fillId="0" borderId="0" xfId="51" applyFont="1">
      <alignment vertical="center"/>
    </xf>
    <xf numFmtId="0" fontId="61" fillId="0" borderId="0" xfId="51" applyFont="1">
      <alignment vertical="center"/>
    </xf>
    <xf numFmtId="0" fontId="66" fillId="0" borderId="0" xfId="51" applyFont="1">
      <alignment vertical="center"/>
    </xf>
    <xf numFmtId="0" fontId="67" fillId="39" borderId="11" xfId="50" applyNumberFormat="1" applyFont="1" applyFill="1" applyBorder="1" applyAlignment="1">
      <alignment horizontal="center" vertical="center"/>
    </xf>
    <xf numFmtId="0" fontId="68" fillId="39" borderId="11" xfId="50" applyNumberFormat="1" applyFont="1" applyFill="1" applyBorder="1" applyAlignment="1">
      <alignment horizontal="center" vertical="center"/>
    </xf>
    <xf numFmtId="0" fontId="69" fillId="0" borderId="1" xfId="0" applyFont="1" applyBorder="1" applyAlignment="1">
      <alignment horizontal="center" vertical="center"/>
    </xf>
    <xf numFmtId="0" fontId="47" fillId="27" borderId="12" xfId="0" applyFont="1" applyFill="1" applyBorder="1" applyAlignment="1">
      <alignment vertical="center"/>
    </xf>
    <xf numFmtId="0" fontId="47" fillId="27" borderId="17" xfId="0" applyFont="1" applyFill="1" applyBorder="1" applyAlignment="1">
      <alignment vertical="center" shrinkToFit="1"/>
    </xf>
    <xf numFmtId="0" fontId="47" fillId="27" borderId="13" xfId="0" applyFont="1" applyFill="1" applyBorder="1" applyAlignment="1">
      <alignment vertical="center"/>
    </xf>
    <xf numFmtId="0" fontId="47" fillId="27" borderId="19" xfId="0" applyFont="1" applyFill="1" applyBorder="1" applyAlignment="1">
      <alignment vertical="center" shrinkToFit="1"/>
    </xf>
    <xf numFmtId="0" fontId="47" fillId="27" borderId="3" xfId="0" applyFont="1" applyFill="1" applyBorder="1" applyAlignment="1">
      <alignment vertical="center"/>
    </xf>
    <xf numFmtId="0" fontId="47" fillId="27" borderId="4" xfId="0" applyFont="1" applyFill="1" applyBorder="1" applyAlignment="1">
      <alignment vertical="center"/>
    </xf>
    <xf numFmtId="0" fontId="47" fillId="27" borderId="15" xfId="0" applyFont="1" applyFill="1" applyBorder="1" applyAlignment="1">
      <alignment horizontal="center" vertical="center"/>
    </xf>
    <xf numFmtId="0" fontId="47" fillId="27" borderId="16" xfId="0" applyFont="1" applyFill="1" applyBorder="1" applyAlignment="1">
      <alignment horizontal="center" vertical="center"/>
    </xf>
    <xf numFmtId="0" fontId="71" fillId="27" borderId="22" xfId="0" applyFont="1" applyFill="1" applyBorder="1" applyAlignment="1">
      <alignment horizontal="center" vertical="center" shrinkToFit="1"/>
    </xf>
    <xf numFmtId="0" fontId="71" fillId="27" borderId="16" xfId="0" applyFont="1" applyFill="1" applyBorder="1" applyAlignment="1">
      <alignment horizontal="center" vertical="center" shrinkToFit="1"/>
    </xf>
    <xf numFmtId="0" fontId="47" fillId="27" borderId="23" xfId="0" applyFont="1" applyFill="1" applyBorder="1" applyAlignment="1">
      <alignment horizontal="center" vertical="center"/>
    </xf>
    <xf numFmtId="177" fontId="47" fillId="3" borderId="123" xfId="0" applyNumberFormat="1" applyFont="1" applyFill="1" applyBorder="1" applyAlignment="1" applyProtection="1">
      <alignment horizontal="center" vertical="center"/>
      <protection locked="0"/>
    </xf>
    <xf numFmtId="0" fontId="47" fillId="3" borderId="123" xfId="0" applyFont="1" applyFill="1" applyBorder="1" applyAlignment="1" applyProtection="1">
      <alignment horizontal="center" vertical="center"/>
      <protection locked="0"/>
    </xf>
    <xf numFmtId="38" fontId="41" fillId="0" borderId="5" xfId="34" applyFont="1" applyBorder="1" applyAlignment="1">
      <alignment vertical="center"/>
    </xf>
    <xf numFmtId="38" fontId="41" fillId="0" borderId="6" xfId="34" applyFont="1" applyBorder="1" applyAlignment="1">
      <alignment vertical="center"/>
    </xf>
    <xf numFmtId="38" fontId="41" fillId="0" borderId="6" xfId="34" applyFont="1" applyFill="1" applyBorder="1" applyAlignment="1">
      <alignment vertical="center"/>
    </xf>
    <xf numFmtId="38" fontId="41" fillId="33" borderId="6" xfId="34" applyFont="1" applyFill="1" applyBorder="1" applyAlignment="1">
      <alignment horizontal="center" vertical="center"/>
    </xf>
    <xf numFmtId="0" fontId="47" fillId="27" borderId="31" xfId="0" applyFont="1" applyFill="1" applyBorder="1" applyAlignment="1">
      <alignment horizontal="center" vertical="center"/>
    </xf>
    <xf numFmtId="38" fontId="41" fillId="0" borderId="16" xfId="34" applyFont="1" applyFill="1" applyBorder="1" applyAlignment="1">
      <alignment vertical="center"/>
    </xf>
    <xf numFmtId="38" fontId="41" fillId="34" borderId="124" xfId="34" applyFont="1" applyFill="1" applyBorder="1" applyAlignment="1" applyProtection="1">
      <alignment vertical="center"/>
      <protection locked="0"/>
    </xf>
    <xf numFmtId="38" fontId="41" fillId="34" borderId="125" xfId="34" applyFont="1" applyFill="1" applyBorder="1" applyAlignment="1" applyProtection="1">
      <alignment vertical="center"/>
      <protection locked="0"/>
    </xf>
    <xf numFmtId="38" fontId="41" fillId="34" borderId="126" xfId="34" applyFont="1" applyFill="1" applyBorder="1" applyAlignment="1" applyProtection="1">
      <alignment vertical="center"/>
      <protection locked="0"/>
    </xf>
    <xf numFmtId="38" fontId="41" fillId="34" borderId="127" xfId="34" applyFont="1" applyFill="1" applyBorder="1" applyAlignment="1" applyProtection="1">
      <alignment vertical="center"/>
      <protection locked="0"/>
    </xf>
    <xf numFmtId="38" fontId="41" fillId="34" borderId="128" xfId="34" applyFont="1" applyFill="1" applyBorder="1" applyAlignment="1" applyProtection="1">
      <alignment vertical="center"/>
      <protection locked="0"/>
    </xf>
    <xf numFmtId="38" fontId="41" fillId="34" borderId="129" xfId="34" applyFont="1" applyFill="1" applyBorder="1" applyAlignment="1" applyProtection="1">
      <alignment vertical="center"/>
      <protection locked="0"/>
    </xf>
    <xf numFmtId="0" fontId="0" fillId="34" borderId="130" xfId="0" applyFont="1" applyFill="1" applyBorder="1" applyAlignment="1" applyProtection="1">
      <alignment vertical="center"/>
      <protection locked="0"/>
    </xf>
    <xf numFmtId="0" fontId="0" fillId="34" borderId="131" xfId="0" applyFont="1" applyFill="1" applyBorder="1" applyAlignment="1" applyProtection="1">
      <alignment vertical="center"/>
      <protection locked="0"/>
    </xf>
    <xf numFmtId="0" fontId="0" fillId="34" borderId="132" xfId="0" applyFont="1" applyFill="1" applyBorder="1" applyAlignment="1" applyProtection="1">
      <alignment vertical="center"/>
      <protection locked="0"/>
    </xf>
    <xf numFmtId="0" fontId="71" fillId="27" borderId="11" xfId="0" applyFont="1" applyFill="1" applyBorder="1" applyAlignment="1">
      <alignment horizontal="center" vertical="center" wrapText="1"/>
    </xf>
    <xf numFmtId="0" fontId="47" fillId="27" borderId="15" xfId="0" applyFont="1" applyFill="1" applyBorder="1" applyAlignment="1">
      <alignment horizontal="center" vertical="center" wrapText="1"/>
    </xf>
    <xf numFmtId="0" fontId="35" fillId="27" borderId="12" xfId="0" applyFont="1" applyFill="1" applyBorder="1" applyAlignment="1">
      <alignment horizontal="center" vertical="center"/>
    </xf>
    <xf numFmtId="0" fontId="35" fillId="27" borderId="18" xfId="0" applyFont="1" applyFill="1" applyBorder="1" applyAlignment="1">
      <alignment vertical="center" shrinkToFit="1"/>
    </xf>
    <xf numFmtId="0" fontId="35" fillId="27" borderId="13" xfId="0" applyFont="1" applyFill="1" applyBorder="1" applyAlignment="1">
      <alignment horizontal="center" vertical="center"/>
    </xf>
    <xf numFmtId="0" fontId="35" fillId="27" borderId="20" xfId="0" applyFont="1" applyFill="1" applyBorder="1" applyAlignment="1">
      <alignment vertical="center" shrinkToFit="1"/>
    </xf>
    <xf numFmtId="0" fontId="35" fillId="27" borderId="14" xfId="0" applyFont="1" applyFill="1" applyBorder="1" applyAlignment="1">
      <alignment horizontal="center" vertical="center"/>
    </xf>
    <xf numFmtId="0" fontId="35" fillId="27" borderId="21" xfId="0" applyFont="1" applyFill="1" applyBorder="1" applyAlignment="1">
      <alignment vertical="center" shrinkToFit="1"/>
    </xf>
    <xf numFmtId="0" fontId="35"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47" fillId="35" borderId="11" xfId="0" applyFont="1" applyFill="1" applyBorder="1" applyAlignment="1">
      <alignment horizontal="center" vertical="center"/>
    </xf>
    <xf numFmtId="0" fontId="71" fillId="35" borderId="36" xfId="0" applyFont="1" applyFill="1" applyBorder="1" applyAlignment="1">
      <alignment horizontal="center" vertical="center"/>
    </xf>
    <xf numFmtId="0" fontId="71" fillId="35" borderId="37" xfId="0" applyFont="1" applyFill="1" applyBorder="1" applyAlignment="1">
      <alignment horizontal="center" vertical="center"/>
    </xf>
    <xf numFmtId="0" fontId="71" fillId="35" borderId="38" xfId="0" applyFont="1" applyFill="1" applyBorder="1" applyAlignment="1">
      <alignment horizontal="center" vertical="center"/>
    </xf>
    <xf numFmtId="0" fontId="71" fillId="35" borderId="0" xfId="0" applyFont="1" applyFill="1" applyAlignment="1">
      <alignment horizontal="center" vertical="center"/>
    </xf>
    <xf numFmtId="0" fontId="47" fillId="35" borderId="32" xfId="0" applyFont="1" applyFill="1" applyBorder="1" applyAlignment="1">
      <alignment horizontal="center" vertical="center"/>
    </xf>
    <xf numFmtId="0" fontId="47" fillId="35" borderId="15" xfId="0" applyFont="1" applyFill="1" applyBorder="1" applyAlignment="1">
      <alignment horizontal="center" vertical="center"/>
    </xf>
    <xf numFmtId="0" fontId="47" fillId="35" borderId="34" xfId="0" applyFont="1" applyFill="1" applyBorder="1" applyAlignment="1">
      <alignment vertical="center"/>
    </xf>
    <xf numFmtId="0" fontId="47" fillId="35" borderId="31" xfId="0" applyFont="1" applyFill="1" applyBorder="1" applyAlignment="1">
      <alignment vertical="center" shrinkToFit="1"/>
    </xf>
    <xf numFmtId="0" fontId="47" fillId="35" borderId="23" xfId="0" applyFont="1" applyFill="1" applyBorder="1" applyAlignment="1">
      <alignment vertical="center"/>
    </xf>
    <xf numFmtId="0" fontId="47" fillId="35" borderId="16" xfId="0" applyFont="1" applyFill="1" applyBorder="1" applyAlignment="1">
      <alignment vertical="center" shrinkToFit="1"/>
    </xf>
    <xf numFmtId="0" fontId="47" fillId="35" borderId="32" xfId="0" applyFont="1" applyFill="1" applyBorder="1" applyAlignment="1">
      <alignment vertical="center"/>
    </xf>
    <xf numFmtId="0" fontId="47" fillId="35" borderId="15" xfId="0" applyFont="1" applyFill="1" applyBorder="1" applyAlignment="1">
      <alignment vertical="center" shrinkToFit="1"/>
    </xf>
    <xf numFmtId="0" fontId="47" fillId="35" borderId="3" xfId="0" applyFont="1" applyFill="1" applyBorder="1" applyAlignment="1">
      <alignment vertical="center"/>
    </xf>
    <xf numFmtId="0" fontId="47" fillId="35" borderId="4" xfId="0" applyFont="1" applyFill="1" applyBorder="1" applyAlignment="1">
      <alignment vertical="center"/>
    </xf>
    <xf numFmtId="0" fontId="0" fillId="0" borderId="35" xfId="0" applyFont="1" applyBorder="1" applyAlignment="1"/>
    <xf numFmtId="0" fontId="0" fillId="3" borderId="123" xfId="0" applyFont="1" applyFill="1" applyBorder="1" applyAlignment="1" applyProtection="1">
      <alignment horizontal="center"/>
      <protection locked="0"/>
    </xf>
    <xf numFmtId="0" fontId="47" fillId="43" borderId="15" xfId="0" applyFont="1" applyFill="1" applyBorder="1" applyAlignment="1">
      <alignment horizontal="center" vertical="center" shrinkToFit="1"/>
    </xf>
    <xf numFmtId="0" fontId="71" fillId="43" borderId="16" xfId="0" applyFont="1" applyFill="1" applyBorder="1" applyAlignment="1">
      <alignment horizontal="center" vertical="center"/>
    </xf>
    <xf numFmtId="0" fontId="70" fillId="43" borderId="16" xfId="0" applyFont="1" applyFill="1" applyBorder="1" applyAlignment="1">
      <alignment horizontal="center" vertical="center" shrinkToFit="1"/>
    </xf>
    <xf numFmtId="0" fontId="47" fillId="43" borderId="12" xfId="0" applyFont="1" applyFill="1" applyBorder="1" applyAlignment="1">
      <alignment vertical="center"/>
    </xf>
    <xf numFmtId="0" fontId="47" fillId="43" borderId="13" xfId="0" applyFont="1" applyFill="1" applyBorder="1" applyAlignment="1">
      <alignment vertical="center"/>
    </xf>
    <xf numFmtId="0" fontId="47" fillId="43" borderId="3" xfId="0" applyFont="1" applyFill="1" applyBorder="1" applyAlignment="1">
      <alignment vertical="center"/>
    </xf>
    <xf numFmtId="0" fontId="47" fillId="43" borderId="18" xfId="0" applyFont="1" applyFill="1" applyBorder="1" applyAlignment="1">
      <alignment vertical="center" shrinkToFit="1"/>
    </xf>
    <xf numFmtId="0" fontId="47" fillId="43" borderId="20" xfId="0" applyFont="1" applyFill="1" applyBorder="1" applyAlignment="1">
      <alignment vertical="center" shrinkToFit="1"/>
    </xf>
    <xf numFmtId="0" fontId="47" fillId="43" borderId="11" xfId="0" applyFont="1" applyFill="1" applyBorder="1" applyAlignment="1">
      <alignment vertical="center"/>
    </xf>
    <xf numFmtId="0" fontId="47" fillId="43" borderId="15" xfId="0" applyFont="1" applyFill="1" applyBorder="1" applyAlignment="1">
      <alignment horizontal="center" vertical="center"/>
    </xf>
    <xf numFmtId="0" fontId="47" fillId="43" borderId="15" xfId="0" applyFont="1" applyFill="1" applyBorder="1" applyAlignment="1">
      <alignment horizontal="center" vertical="center" wrapText="1" shrinkToFit="1"/>
    </xf>
    <xf numFmtId="0" fontId="47" fillId="43" borderId="26" xfId="0" applyFont="1" applyFill="1" applyBorder="1" applyAlignment="1">
      <alignment horizontal="center" vertical="center" wrapText="1" shrinkToFit="1"/>
    </xf>
    <xf numFmtId="0" fontId="70" fillId="43" borderId="31" xfId="0" applyFont="1" applyFill="1" applyBorder="1" applyAlignment="1">
      <alignment horizontal="center" vertical="center" shrinkToFit="1"/>
    </xf>
    <xf numFmtId="0" fontId="70" fillId="43" borderId="31" xfId="0" applyFont="1" applyFill="1" applyBorder="1" applyAlignment="1">
      <alignment horizontal="center" vertical="center" wrapText="1" shrinkToFit="1"/>
    </xf>
    <xf numFmtId="0" fontId="71" fillId="43" borderId="31" xfId="0" applyFont="1" applyFill="1" applyBorder="1" applyAlignment="1">
      <alignment horizontal="center" vertical="center"/>
    </xf>
    <xf numFmtId="0" fontId="70" fillId="43" borderId="31" xfId="0" applyFont="1" applyFill="1" applyBorder="1" applyAlignment="1">
      <alignment horizontal="center" vertical="center"/>
    </xf>
    <xf numFmtId="0" fontId="47" fillId="43" borderId="31" xfId="0" applyFont="1" applyFill="1" applyBorder="1" applyAlignment="1">
      <alignment horizontal="center" vertical="center" shrinkToFit="1"/>
    </xf>
    <xf numFmtId="0" fontId="47" fillId="43" borderId="24" xfId="0" applyFont="1" applyFill="1" applyBorder="1" applyAlignment="1">
      <alignment horizontal="center" vertical="center" shrinkToFit="1"/>
    </xf>
    <xf numFmtId="0" fontId="70" fillId="43" borderId="16" xfId="0" applyFont="1" applyFill="1" applyBorder="1" applyAlignment="1">
      <alignment horizontal="center" vertical="center"/>
    </xf>
    <xf numFmtId="0" fontId="70" fillId="43" borderId="25" xfId="0" applyFont="1" applyFill="1" applyBorder="1" applyAlignment="1">
      <alignment horizontal="center" vertical="center"/>
    </xf>
    <xf numFmtId="0" fontId="71" fillId="43" borderId="25" xfId="0" applyFont="1" applyFill="1" applyBorder="1" applyAlignment="1">
      <alignment horizontal="center" vertical="center"/>
    </xf>
    <xf numFmtId="0" fontId="47" fillId="43" borderId="54" xfId="0" applyFont="1" applyFill="1" applyBorder="1" applyAlignment="1">
      <alignment horizontal="center" vertical="center"/>
    </xf>
    <xf numFmtId="0" fontId="47" fillId="43" borderId="55" xfId="0" applyFont="1" applyFill="1" applyBorder="1" applyAlignment="1">
      <alignment horizontal="center" vertical="center"/>
    </xf>
    <xf numFmtId="182" fontId="7" fillId="43" borderId="31" xfId="34" applyNumberFormat="1" applyFont="1" applyFill="1" applyBorder="1" applyAlignment="1">
      <alignment horizontal="center" vertical="center" wrapText="1"/>
    </xf>
    <xf numFmtId="182" fontId="7" fillId="43" borderId="16" xfId="34" applyNumberFormat="1" applyFont="1" applyFill="1" applyBorder="1" applyAlignment="1">
      <alignment horizontal="center" vertical="center" wrapText="1"/>
    </xf>
    <xf numFmtId="182" fontId="7" fillId="43" borderId="49" xfId="34" applyNumberFormat="1" applyFont="1" applyFill="1" applyBorder="1" applyAlignment="1">
      <alignment horizontal="center" vertical="center" wrapText="1"/>
    </xf>
    <xf numFmtId="0" fontId="41" fillId="43" borderId="28" xfId="0" applyFont="1" applyFill="1" applyBorder="1" applyAlignment="1">
      <alignment horizontal="center" vertical="center"/>
    </xf>
    <xf numFmtId="182" fontId="11" fillId="43" borderId="15" xfId="34" applyNumberFormat="1" applyFont="1" applyFill="1" applyBorder="1" applyAlignment="1">
      <alignment horizontal="left" shrinkToFit="1"/>
    </xf>
    <xf numFmtId="182" fontId="11" fillId="43" borderId="31" xfId="34" applyNumberFormat="1" applyFont="1" applyFill="1" applyBorder="1" applyAlignment="1">
      <alignment horizontal="left" shrinkToFit="1"/>
    </xf>
    <xf numFmtId="182" fontId="11" fillId="43" borderId="16" xfId="34" applyNumberFormat="1" applyFont="1" applyFill="1" applyBorder="1" applyAlignment="1">
      <alignment horizontal="left" shrinkToFit="1"/>
    </xf>
    <xf numFmtId="0" fontId="47" fillId="43" borderId="28" xfId="0" applyFont="1" applyFill="1" applyBorder="1" applyAlignment="1">
      <alignment horizontal="center" vertical="center"/>
    </xf>
    <xf numFmtId="182" fontId="72" fillId="43" borderId="15" xfId="34" applyNumberFormat="1" applyFont="1" applyFill="1" applyBorder="1" applyAlignment="1">
      <alignment horizontal="left" shrinkToFit="1"/>
    </xf>
    <xf numFmtId="0" fontId="47" fillId="43" borderId="27" xfId="0" applyFont="1" applyFill="1" applyBorder="1" applyAlignment="1">
      <alignment horizontal="center" vertical="center"/>
    </xf>
    <xf numFmtId="182" fontId="72" fillId="43" borderId="31" xfId="34" applyNumberFormat="1" applyFont="1" applyFill="1" applyBorder="1" applyAlignment="1">
      <alignment horizontal="left" shrinkToFit="1"/>
    </xf>
    <xf numFmtId="0" fontId="47" fillId="43" borderId="58" xfId="0" applyFont="1" applyFill="1" applyBorder="1" applyAlignment="1">
      <alignment horizontal="center" vertical="center"/>
    </xf>
    <xf numFmtId="182" fontId="72" fillId="43" borderId="16" xfId="34" applyNumberFormat="1" applyFont="1" applyFill="1" applyBorder="1" applyAlignment="1">
      <alignment horizontal="left" shrinkToFit="1"/>
    </xf>
    <xf numFmtId="0" fontId="47" fillId="43" borderId="29" xfId="0" applyFont="1" applyFill="1" applyBorder="1" applyAlignment="1">
      <alignment horizontal="center" vertical="center"/>
    </xf>
    <xf numFmtId="182" fontId="72" fillId="43" borderId="11" xfId="34" applyNumberFormat="1" applyFont="1" applyFill="1" applyBorder="1" applyAlignment="1">
      <alignment horizontal="left" shrinkToFit="1"/>
    </xf>
    <xf numFmtId="182" fontId="72" fillId="43" borderId="31" xfId="34" applyNumberFormat="1" applyFont="1" applyFill="1" applyBorder="1" applyAlignment="1">
      <alignment shrinkToFit="1"/>
    </xf>
    <xf numFmtId="0" fontId="47" fillId="43" borderId="30" xfId="0" applyFont="1" applyFill="1" applyBorder="1" applyAlignment="1">
      <alignment horizontal="center" vertical="center"/>
    </xf>
    <xf numFmtId="182" fontId="72" fillId="43" borderId="53" xfId="34" applyNumberFormat="1" applyFont="1" applyFill="1" applyBorder="1" applyAlignment="1">
      <alignment horizontal="left" shrinkToFit="1"/>
    </xf>
    <xf numFmtId="182" fontId="11" fillId="43" borderId="27" xfId="34" applyNumberFormat="1" applyFont="1" applyFill="1" applyBorder="1" applyAlignment="1">
      <alignment horizontal="center" vertical="center"/>
    </xf>
    <xf numFmtId="182" fontId="11" fillId="43" borderId="58" xfId="34" applyNumberFormat="1" applyFont="1" applyFill="1" applyBorder="1" applyAlignment="1">
      <alignment horizontal="center" vertical="center"/>
    </xf>
    <xf numFmtId="182" fontId="72" fillId="43" borderId="31" xfId="34" applyNumberFormat="1" applyFont="1" applyFill="1" applyBorder="1" applyAlignment="1">
      <alignment horizontal="center" vertical="center" wrapText="1"/>
    </xf>
    <xf numFmtId="182" fontId="72" fillId="43" borderId="16" xfId="34" applyNumberFormat="1" applyFont="1" applyFill="1" applyBorder="1" applyAlignment="1">
      <alignment horizontal="center" vertical="center" wrapText="1"/>
    </xf>
    <xf numFmtId="0" fontId="71" fillId="43" borderId="71" xfId="0" applyFont="1" applyFill="1" applyBorder="1" applyAlignment="1">
      <alignment horizontal="center" vertical="center" shrinkToFit="1"/>
    </xf>
    <xf numFmtId="0" fontId="71" fillId="43" borderId="72" xfId="0" applyFont="1" applyFill="1" applyBorder="1" applyAlignment="1">
      <alignment horizontal="center" vertical="center" wrapText="1" shrinkToFit="1"/>
    </xf>
    <xf numFmtId="176" fontId="71" fillId="43" borderId="71" xfId="0" applyNumberFormat="1" applyFont="1" applyFill="1" applyBorder="1" applyAlignment="1">
      <alignment horizontal="center" vertical="center" shrinkToFit="1"/>
    </xf>
    <xf numFmtId="176" fontId="71" fillId="43" borderId="76" xfId="0" applyNumberFormat="1" applyFont="1" applyFill="1" applyBorder="1" applyAlignment="1">
      <alignment horizontal="center" vertical="center" shrinkToFit="1"/>
    </xf>
    <xf numFmtId="0" fontId="47" fillId="43" borderId="8" xfId="0" applyFont="1" applyFill="1" applyBorder="1" applyAlignment="1">
      <alignment horizontal="center" vertical="center" shrinkToFit="1"/>
    </xf>
    <xf numFmtId="0" fontId="47" fillId="43" borderId="9" xfId="0" applyFont="1" applyFill="1" applyBorder="1" applyAlignment="1">
      <alignment horizontal="center" vertical="center" shrinkToFit="1"/>
    </xf>
    <xf numFmtId="0" fontId="47" fillId="43" borderId="10" xfId="0" applyFont="1" applyFill="1" applyBorder="1" applyAlignment="1">
      <alignment horizontal="center" vertical="center" shrinkToFit="1"/>
    </xf>
    <xf numFmtId="0" fontId="47" fillId="43" borderId="21" xfId="0" applyFont="1" applyFill="1" applyBorder="1" applyAlignment="1">
      <alignment vertical="center" shrinkToFit="1"/>
    </xf>
    <xf numFmtId="0" fontId="0" fillId="0" borderId="0" xfId="0" applyFont="1" applyAlignment="1">
      <alignment horizontal="center" vertical="center"/>
    </xf>
    <xf numFmtId="0" fontId="41" fillId="0" borderId="0" xfId="0" applyFont="1" applyAlignment="1">
      <alignment horizontal="center" vertical="center"/>
    </xf>
    <xf numFmtId="0" fontId="62" fillId="0" borderId="0" xfId="0" applyFont="1">
      <alignment vertical="center"/>
    </xf>
    <xf numFmtId="0" fontId="62" fillId="0" borderId="0" xfId="0" applyFont="1" applyAlignment="1">
      <alignment vertical="center"/>
    </xf>
    <xf numFmtId="0" fontId="61" fillId="0" borderId="3" xfId="51" applyFont="1" applyBorder="1">
      <alignment vertical="center"/>
    </xf>
    <xf numFmtId="0" fontId="49" fillId="0" borderId="33" xfId="51" applyFont="1" applyBorder="1">
      <alignment vertical="center"/>
    </xf>
    <xf numFmtId="0" fontId="49" fillId="0" borderId="4" xfId="51" applyFont="1" applyBorder="1">
      <alignment vertical="center"/>
    </xf>
    <xf numFmtId="0" fontId="62" fillId="0" borderId="22" xfId="0" applyFont="1" applyBorder="1">
      <alignment vertical="center"/>
    </xf>
    <xf numFmtId="0" fontId="49" fillId="0" borderId="22" xfId="0" applyFont="1" applyBorder="1">
      <alignment vertical="center"/>
    </xf>
    <xf numFmtId="0" fontId="49" fillId="0" borderId="0" xfId="0" applyFont="1">
      <alignment vertical="center"/>
    </xf>
    <xf numFmtId="0" fontId="61" fillId="0" borderId="0" xfId="0" applyFont="1">
      <alignment vertical="center"/>
    </xf>
    <xf numFmtId="0" fontId="49" fillId="0" borderId="22" xfId="51" applyFont="1" applyBorder="1">
      <alignment vertical="center"/>
    </xf>
    <xf numFmtId="0" fontId="59" fillId="0" borderId="4" xfId="51" applyBorder="1">
      <alignment vertical="center"/>
    </xf>
    <xf numFmtId="0" fontId="63" fillId="0" borderId="22" xfId="51" applyFont="1" applyBorder="1">
      <alignment vertical="center"/>
    </xf>
    <xf numFmtId="0" fontId="62" fillId="0" borderId="22" xfId="51" applyFont="1" applyBorder="1">
      <alignment vertical="center"/>
    </xf>
    <xf numFmtId="0" fontId="59" fillId="0" borderId="22" xfId="51" applyBorder="1">
      <alignment vertical="center"/>
    </xf>
    <xf numFmtId="0" fontId="61" fillId="0" borderId="22" xfId="51" applyFont="1" applyBorder="1">
      <alignment vertical="center"/>
    </xf>
    <xf numFmtId="0" fontId="73" fillId="0" borderId="0" xfId="0" applyFont="1">
      <alignment vertical="center"/>
    </xf>
    <xf numFmtId="0" fontId="74" fillId="0" borderId="11" xfId="0" applyFont="1" applyBorder="1" applyAlignment="1">
      <alignment horizontal="center" vertical="center"/>
    </xf>
    <xf numFmtId="177" fontId="74" fillId="0" borderId="12" xfId="0" applyNumberFormat="1" applyFont="1" applyBorder="1" applyAlignment="1">
      <alignment horizontal="center" vertical="center"/>
    </xf>
    <xf numFmtId="0" fontId="74" fillId="0" borderId="18" xfId="0" applyFont="1" applyBorder="1" applyAlignment="1">
      <alignment horizontal="center" vertical="center"/>
    </xf>
    <xf numFmtId="177" fontId="74" fillId="0" borderId="13" xfId="0" applyNumberFormat="1" applyFont="1" applyBorder="1" applyAlignment="1">
      <alignment horizontal="center" vertical="center"/>
    </xf>
    <xf numFmtId="0" fontId="74" fillId="0" borderId="20" xfId="0" applyFont="1" applyBorder="1" applyAlignment="1">
      <alignment horizontal="center" vertical="center"/>
    </xf>
    <xf numFmtId="177" fontId="74" fillId="0" borderId="14" xfId="0" applyNumberFormat="1" applyFont="1" applyBorder="1" applyAlignment="1">
      <alignment horizontal="center" vertical="center"/>
    </xf>
    <xf numFmtId="0" fontId="74" fillId="0" borderId="21" xfId="0" applyFont="1" applyBorder="1" applyAlignment="1">
      <alignment horizontal="center" vertical="center"/>
    </xf>
    <xf numFmtId="177" fontId="74" fillId="0" borderId="66" xfId="0" applyNumberFormat="1" applyFont="1" applyBorder="1" applyAlignment="1">
      <alignment horizontal="center" vertical="center"/>
    </xf>
    <xf numFmtId="0" fontId="74" fillId="0" borderId="62" xfId="0" applyFont="1" applyBorder="1" applyAlignment="1">
      <alignment horizontal="center" vertical="center" wrapText="1"/>
    </xf>
    <xf numFmtId="177" fontId="74" fillId="0" borderId="63" xfId="0" applyNumberFormat="1" applyFont="1" applyBorder="1" applyAlignment="1">
      <alignment horizontal="center" vertical="center"/>
    </xf>
    <xf numFmtId="0" fontId="74" fillId="0" borderId="20" xfId="0" applyFont="1" applyBorder="1" applyAlignment="1">
      <alignment horizontal="center" vertical="center" wrapText="1"/>
    </xf>
    <xf numFmtId="0" fontId="74" fillId="0" borderId="65" xfId="0" applyFont="1" applyBorder="1" applyAlignment="1">
      <alignment horizontal="center" vertical="center"/>
    </xf>
    <xf numFmtId="188" fontId="74" fillId="0" borderId="21" xfId="34" applyNumberFormat="1" applyFont="1" applyBorder="1" applyAlignment="1">
      <alignment horizontal="center" vertical="center"/>
    </xf>
    <xf numFmtId="177" fontId="74" fillId="0" borderId="18" xfId="0" applyNumberFormat="1" applyFont="1" applyBorder="1" applyAlignment="1">
      <alignment horizontal="center" vertical="center"/>
    </xf>
    <xf numFmtId="177" fontId="74" fillId="0" borderId="21" xfId="0" applyNumberFormat="1" applyFont="1" applyBorder="1" applyAlignment="1">
      <alignment horizontal="center" vertical="center"/>
    </xf>
    <xf numFmtId="177" fontId="74" fillId="21" borderId="16" xfId="0" applyNumberFormat="1" applyFont="1" applyFill="1" applyBorder="1" applyAlignment="1" applyProtection="1">
      <alignment horizontal="center" vertical="center"/>
      <protection locked="0"/>
    </xf>
    <xf numFmtId="0" fontId="75" fillId="21" borderId="16" xfId="0" applyFont="1" applyFill="1" applyBorder="1" applyAlignment="1" applyProtection="1">
      <alignment horizontal="center" vertical="center"/>
      <protection locked="0"/>
    </xf>
    <xf numFmtId="0" fontId="74" fillId="0" borderId="0" xfId="0" applyFont="1">
      <alignment vertical="center"/>
    </xf>
    <xf numFmtId="0" fontId="75" fillId="0" borderId="0" xfId="0" applyFont="1">
      <alignment vertical="center"/>
    </xf>
    <xf numFmtId="38" fontId="23" fillId="0" borderId="0" xfId="34" applyFont="1" applyBorder="1" applyAlignment="1">
      <alignment vertical="center"/>
    </xf>
    <xf numFmtId="38" fontId="41" fillId="0" borderId="65" xfId="34" applyFont="1" applyBorder="1" applyAlignment="1">
      <alignment vertical="center" shrinkToFit="1"/>
    </xf>
    <xf numFmtId="38" fontId="41" fillId="0" borderId="141" xfId="34" applyFont="1" applyBorder="1" applyAlignment="1">
      <alignment vertical="center" shrinkToFit="1"/>
    </xf>
    <xf numFmtId="0" fontId="48" fillId="0" borderId="0" xfId="0" applyFont="1" applyAlignment="1">
      <alignment vertical="center" shrinkToFit="1"/>
    </xf>
    <xf numFmtId="0" fontId="0" fillId="0" borderId="0" xfId="0">
      <alignment vertical="center"/>
    </xf>
    <xf numFmtId="0" fontId="53" fillId="0" borderId="0" xfId="0" applyFont="1">
      <alignment vertical="center"/>
    </xf>
    <xf numFmtId="0" fontId="53" fillId="0" borderId="0" xfId="0" applyFont="1" applyAlignment="1">
      <alignment horizontal="left" vertical="center"/>
    </xf>
    <xf numFmtId="0" fontId="48" fillId="0" borderId="0" xfId="0" applyFont="1" applyAlignment="1">
      <alignment horizontal="left" vertical="center"/>
    </xf>
    <xf numFmtId="0" fontId="53" fillId="0" borderId="0" xfId="0" applyFont="1" applyAlignment="1">
      <alignment horizontal="center" vertical="center"/>
    </xf>
    <xf numFmtId="0" fontId="53" fillId="44" borderId="0" xfId="0" applyFont="1" applyFill="1">
      <alignment vertical="center"/>
    </xf>
    <xf numFmtId="0" fontId="77" fillId="44" borderId="0" xfId="0" applyFont="1" applyFill="1">
      <alignment vertical="center"/>
    </xf>
    <xf numFmtId="0" fontId="53" fillId="45" borderId="0" xfId="0" applyFont="1" applyFill="1">
      <alignment vertical="center"/>
    </xf>
    <xf numFmtId="0" fontId="63" fillId="45" borderId="0" xfId="0" applyFont="1" applyFill="1">
      <alignment vertical="center"/>
    </xf>
    <xf numFmtId="0" fontId="79" fillId="0" borderId="168" xfId="0" applyFont="1" applyBorder="1">
      <alignment vertical="center"/>
    </xf>
    <xf numFmtId="0" fontId="63" fillId="0" borderId="0" xfId="0" applyFont="1">
      <alignment vertical="center"/>
    </xf>
    <xf numFmtId="0" fontId="80" fillId="0" borderId="4" xfId="0" applyFont="1" applyBorder="1">
      <alignment vertical="center"/>
    </xf>
    <xf numFmtId="0" fontId="53" fillId="46" borderId="0" xfId="0" applyFont="1" applyFill="1">
      <alignment vertical="center"/>
    </xf>
    <xf numFmtId="0" fontId="63" fillId="46" borderId="0" xfId="0" applyFont="1" applyFill="1">
      <alignment vertical="center"/>
    </xf>
    <xf numFmtId="0" fontId="61" fillId="0" borderId="0" xfId="0" applyFont="1" applyAlignment="1">
      <alignment horizontal="left" vertical="center"/>
    </xf>
    <xf numFmtId="0" fontId="81" fillId="0" borderId="202" xfId="0" applyFont="1" applyBorder="1">
      <alignment vertical="center"/>
    </xf>
    <xf numFmtId="0" fontId="53" fillId="0" borderId="155" xfId="0" applyFont="1" applyBorder="1">
      <alignment vertical="center"/>
    </xf>
    <xf numFmtId="0" fontId="53" fillId="0" borderId="186" xfId="0" applyFont="1" applyBorder="1">
      <alignment vertical="center"/>
    </xf>
    <xf numFmtId="0" fontId="0" fillId="35" borderId="226" xfId="0" applyFill="1" applyBorder="1" applyAlignment="1">
      <alignment horizontal="center" vertical="center"/>
    </xf>
    <xf numFmtId="0" fontId="0" fillId="35" borderId="227" xfId="0" applyFill="1" applyBorder="1" applyAlignment="1">
      <alignment horizontal="center" vertical="center"/>
    </xf>
    <xf numFmtId="38" fontId="59" fillId="0" borderId="229" xfId="34" applyFont="1" applyBorder="1" applyAlignment="1">
      <alignment vertical="center"/>
    </xf>
    <xf numFmtId="38" fontId="59" fillId="0" borderId="230" xfId="34" applyFont="1" applyBorder="1" applyAlignment="1">
      <alignment vertical="center"/>
    </xf>
    <xf numFmtId="38" fontId="59" fillId="0" borderId="231" xfId="34" applyFont="1" applyBorder="1" applyAlignment="1">
      <alignment vertical="center"/>
    </xf>
    <xf numFmtId="38" fontId="59" fillId="0" borderId="232" xfId="34" applyFont="1" applyBorder="1" applyAlignment="1">
      <alignment vertical="center"/>
    </xf>
    <xf numFmtId="38" fontId="59" fillId="0" borderId="233" xfId="34" applyFont="1" applyBorder="1" applyAlignment="1">
      <alignment vertical="center"/>
    </xf>
    <xf numFmtId="38" fontId="59" fillId="0" borderId="235" xfId="34" applyFont="1" applyBorder="1" applyAlignment="1">
      <alignment vertical="center"/>
    </xf>
    <xf numFmtId="38" fontId="59" fillId="0" borderId="236" xfId="34" applyFont="1" applyBorder="1" applyAlignment="1">
      <alignment vertical="center"/>
    </xf>
    <xf numFmtId="38" fontId="59" fillId="0" borderId="237" xfId="34" applyFont="1" applyBorder="1" applyAlignment="1">
      <alignment vertical="center"/>
    </xf>
    <xf numFmtId="0" fontId="49" fillId="20" borderId="32" xfId="51" applyFont="1" applyFill="1" applyBorder="1" applyAlignment="1">
      <alignment horizontal="center" vertical="center"/>
    </xf>
    <xf numFmtId="0" fontId="49" fillId="20" borderId="35" xfId="51" applyFont="1" applyFill="1" applyBorder="1" applyAlignment="1">
      <alignment horizontal="center" vertical="center"/>
    </xf>
    <xf numFmtId="0" fontId="49" fillId="20" borderId="26" xfId="51" applyFont="1" applyFill="1" applyBorder="1" applyAlignment="1">
      <alignment horizontal="center" vertical="center"/>
    </xf>
    <xf numFmtId="0" fontId="49" fillId="20" borderId="23" xfId="51" applyFont="1" applyFill="1" applyBorder="1" applyAlignment="1">
      <alignment horizontal="center" vertical="center"/>
    </xf>
    <xf numFmtId="0" fontId="49" fillId="20" borderId="22" xfId="51" applyFont="1" applyFill="1" applyBorder="1" applyAlignment="1">
      <alignment horizontal="center" vertical="center"/>
    </xf>
    <xf numFmtId="0" fontId="49" fillId="20" borderId="25" xfId="51" applyFont="1" applyFill="1" applyBorder="1" applyAlignment="1">
      <alignment horizontal="center" vertical="center"/>
    </xf>
    <xf numFmtId="0" fontId="49" fillId="0" borderId="11" xfId="51" applyFont="1" applyBorder="1" applyAlignment="1">
      <alignment horizontal="left" vertical="center" wrapText="1"/>
    </xf>
    <xf numFmtId="0" fontId="49" fillId="20" borderId="34" xfId="51" applyFont="1" applyFill="1" applyBorder="1" applyAlignment="1">
      <alignment horizontal="center" vertical="center"/>
    </xf>
    <xf numFmtId="0" fontId="49" fillId="20" borderId="0" xfId="51" applyFont="1" applyFill="1" applyBorder="1" applyAlignment="1">
      <alignment horizontal="center" vertical="center"/>
    </xf>
    <xf numFmtId="0" fontId="49" fillId="20" borderId="24" xfId="51" applyFont="1" applyFill="1" applyBorder="1" applyAlignment="1">
      <alignment horizontal="center" vertical="center"/>
    </xf>
    <xf numFmtId="0" fontId="49" fillId="20" borderId="32" xfId="51" applyFont="1" applyFill="1" applyBorder="1" applyAlignment="1">
      <alignment horizontal="center" vertical="center" wrapText="1" shrinkToFit="1"/>
    </xf>
    <xf numFmtId="0" fontId="49" fillId="20" borderId="35" xfId="51" applyFont="1" applyFill="1" applyBorder="1" applyAlignment="1">
      <alignment horizontal="center" vertical="center" wrapText="1" shrinkToFit="1"/>
    </xf>
    <xf numFmtId="0" fontId="49" fillId="20" borderId="26" xfId="51" applyFont="1" applyFill="1" applyBorder="1" applyAlignment="1">
      <alignment horizontal="center" vertical="center" wrapText="1" shrinkToFit="1"/>
    </xf>
    <xf numFmtId="0" fontId="49" fillId="20" borderId="34" xfId="51" applyFont="1" applyFill="1" applyBorder="1" applyAlignment="1">
      <alignment horizontal="center" vertical="center" wrapText="1" shrinkToFit="1"/>
    </xf>
    <xf numFmtId="0" fontId="49" fillId="20" borderId="0" xfId="51" applyFont="1" applyFill="1" applyBorder="1" applyAlignment="1">
      <alignment horizontal="center" vertical="center" wrapText="1" shrinkToFit="1"/>
    </xf>
    <xf numFmtId="0" fontId="49" fillId="20" borderId="24" xfId="51" applyFont="1" applyFill="1" applyBorder="1" applyAlignment="1">
      <alignment horizontal="center" vertical="center" wrapText="1" shrinkToFit="1"/>
    </xf>
    <xf numFmtId="0" fontId="49" fillId="20" borderId="23" xfId="51" applyFont="1" applyFill="1" applyBorder="1" applyAlignment="1">
      <alignment horizontal="center" vertical="center" wrapText="1" shrinkToFit="1"/>
    </xf>
    <xf numFmtId="0" fontId="49" fillId="20" borderId="22" xfId="51" applyFont="1" applyFill="1" applyBorder="1" applyAlignment="1">
      <alignment horizontal="center" vertical="center" wrapText="1" shrinkToFit="1"/>
    </xf>
    <xf numFmtId="0" fontId="49" fillId="20" borderId="25" xfId="51" applyFont="1" applyFill="1" applyBorder="1" applyAlignment="1">
      <alignment horizontal="center" vertical="center" wrapText="1" shrinkToFit="1"/>
    </xf>
    <xf numFmtId="0" fontId="49" fillId="0" borderId="11" xfId="51" applyFont="1" applyBorder="1" applyAlignment="1">
      <alignment horizontal="left" vertical="center" wrapText="1" shrinkToFit="1"/>
    </xf>
    <xf numFmtId="0" fontId="49" fillId="40" borderId="14" xfId="51" applyFont="1" applyFill="1" applyBorder="1" applyAlignment="1">
      <alignment horizontal="left" vertical="center"/>
    </xf>
    <xf numFmtId="0" fontId="49" fillId="40" borderId="68" xfId="51" applyFont="1" applyFill="1" applyBorder="1" applyAlignment="1">
      <alignment horizontal="left" vertical="center"/>
    </xf>
    <xf numFmtId="0" fontId="49" fillId="40" borderId="7" xfId="51" applyFont="1" applyFill="1" applyBorder="1" applyAlignment="1">
      <alignment horizontal="left" vertical="center"/>
    </xf>
    <xf numFmtId="0" fontId="49" fillId="0" borderId="14" xfId="51" applyFont="1" applyBorder="1" applyAlignment="1">
      <alignment horizontal="left" vertical="center"/>
    </xf>
    <xf numFmtId="0" fontId="49" fillId="0" borderId="68" xfId="51" applyFont="1" applyBorder="1" applyAlignment="1">
      <alignment horizontal="left" vertical="center"/>
    </xf>
    <xf numFmtId="0" fontId="49" fillId="0" borderId="7" xfId="51" applyFont="1" applyBorder="1" applyAlignment="1">
      <alignment horizontal="left" vertical="center"/>
    </xf>
    <xf numFmtId="0" fontId="64" fillId="0" borderId="32" xfId="51" applyFont="1" applyBorder="1" applyAlignment="1">
      <alignment horizontal="center" vertical="center"/>
    </xf>
    <xf numFmtId="0" fontId="64" fillId="0" borderId="35" xfId="51" applyFont="1" applyBorder="1" applyAlignment="1">
      <alignment horizontal="center" vertical="center"/>
    </xf>
    <xf numFmtId="0" fontId="64" fillId="0" borderId="26" xfId="51" applyFont="1" applyBorder="1" applyAlignment="1">
      <alignment horizontal="center" vertical="center"/>
    </xf>
    <xf numFmtId="0" fontId="65" fillId="38" borderId="32" xfId="51" applyFont="1" applyFill="1" applyBorder="1" applyAlignment="1">
      <alignment horizontal="center" vertical="center"/>
    </xf>
    <xf numFmtId="0" fontId="65" fillId="38" borderId="35" xfId="51" applyFont="1" applyFill="1" applyBorder="1" applyAlignment="1">
      <alignment horizontal="center" vertical="center"/>
    </xf>
    <xf numFmtId="0" fontId="65" fillId="41" borderId="32" xfId="51" applyFont="1" applyFill="1" applyBorder="1" applyAlignment="1">
      <alignment horizontal="center" vertical="center"/>
    </xf>
    <xf numFmtId="0" fontId="65" fillId="41" borderId="35" xfId="51" applyFont="1" applyFill="1" applyBorder="1" applyAlignment="1">
      <alignment horizontal="center" vertical="center"/>
    </xf>
    <xf numFmtId="0" fontId="65" fillId="42" borderId="35" xfId="51" applyFont="1" applyFill="1" applyBorder="1" applyAlignment="1">
      <alignment horizontal="center" vertical="center"/>
    </xf>
    <xf numFmtId="0" fontId="52" fillId="38" borderId="23" xfId="51" applyFont="1" applyFill="1" applyBorder="1" applyAlignment="1">
      <alignment horizontal="center" vertical="center"/>
    </xf>
    <xf numFmtId="0" fontId="52" fillId="38" borderId="22" xfId="51" applyFont="1" applyFill="1" applyBorder="1" applyAlignment="1">
      <alignment horizontal="center" vertical="center"/>
    </xf>
    <xf numFmtId="0" fontId="52" fillId="38" borderId="25" xfId="51" applyFont="1" applyFill="1" applyBorder="1" applyAlignment="1">
      <alignment horizontal="center" vertical="center"/>
    </xf>
    <xf numFmtId="0" fontId="52" fillId="41" borderId="23" xfId="51" applyFont="1" applyFill="1" applyBorder="1" applyAlignment="1">
      <alignment horizontal="center" vertical="center"/>
    </xf>
    <xf numFmtId="0" fontId="52" fillId="41" borderId="22" xfId="51" applyFont="1" applyFill="1" applyBorder="1" applyAlignment="1">
      <alignment horizontal="center" vertical="center"/>
    </xf>
    <xf numFmtId="0" fontId="52" fillId="42" borderId="22" xfId="51" applyFont="1" applyFill="1" applyBorder="1" applyAlignment="1">
      <alignment horizontal="center" vertical="center"/>
    </xf>
    <xf numFmtId="0" fontId="49" fillId="20" borderId="32" xfId="51" applyFont="1" applyFill="1" applyBorder="1" applyAlignment="1">
      <alignment horizontal="center" vertical="center" wrapText="1"/>
    </xf>
    <xf numFmtId="0" fontId="49" fillId="20" borderId="35" xfId="51" applyFont="1" applyFill="1" applyBorder="1" applyAlignment="1">
      <alignment horizontal="center" vertical="center" wrapText="1"/>
    </xf>
    <xf numFmtId="0" fontId="49" fillId="20" borderId="26" xfId="51" applyFont="1" applyFill="1" applyBorder="1" applyAlignment="1">
      <alignment horizontal="center" vertical="center" wrapText="1"/>
    </xf>
    <xf numFmtId="0" fontId="49" fillId="20" borderId="34" xfId="51" applyFont="1" applyFill="1" applyBorder="1" applyAlignment="1">
      <alignment horizontal="center" vertical="center" wrapText="1"/>
    </xf>
    <xf numFmtId="0" fontId="49" fillId="20" borderId="0" xfId="51" applyFont="1" applyFill="1" applyBorder="1" applyAlignment="1">
      <alignment horizontal="center" vertical="center" wrapText="1"/>
    </xf>
    <xf numFmtId="0" fontId="49" fillId="20" borderId="24" xfId="51" applyFont="1" applyFill="1" applyBorder="1" applyAlignment="1">
      <alignment horizontal="center" vertical="center" wrapText="1"/>
    </xf>
    <xf numFmtId="0" fontId="49" fillId="20" borderId="23" xfId="51" applyFont="1" applyFill="1" applyBorder="1" applyAlignment="1">
      <alignment horizontal="center" vertical="center" wrapText="1"/>
    </xf>
    <xf numFmtId="0" fontId="49" fillId="20" borderId="22" xfId="51" applyFont="1" applyFill="1" applyBorder="1" applyAlignment="1">
      <alignment horizontal="center" vertical="center" wrapText="1"/>
    </xf>
    <xf numFmtId="0" fontId="49" fillId="20" borderId="25" xfId="51" applyFont="1" applyFill="1" applyBorder="1" applyAlignment="1">
      <alignment horizontal="center" vertical="center" wrapText="1"/>
    </xf>
    <xf numFmtId="0" fontId="49" fillId="40" borderId="13" xfId="51" applyFont="1" applyFill="1" applyBorder="1" applyAlignment="1">
      <alignment horizontal="left" vertical="center"/>
    </xf>
    <xf numFmtId="0" fontId="49" fillId="40" borderId="19" xfId="51" applyFont="1" applyFill="1" applyBorder="1" applyAlignment="1">
      <alignment horizontal="left" vertical="center"/>
    </xf>
    <xf numFmtId="0" fontId="49" fillId="40" borderId="6" xfId="51" applyFont="1" applyFill="1" applyBorder="1" applyAlignment="1">
      <alignment horizontal="left" vertical="center"/>
    </xf>
    <xf numFmtId="0" fontId="49" fillId="0" borderId="13" xfId="51" applyFont="1" applyBorder="1" applyAlignment="1">
      <alignment horizontal="left" vertical="center"/>
    </xf>
    <xf numFmtId="0" fontId="49" fillId="0" borderId="19" xfId="51" applyFont="1" applyBorder="1" applyAlignment="1">
      <alignment horizontal="left" vertical="center"/>
    </xf>
    <xf numFmtId="0" fontId="49" fillId="0" borderId="6" xfId="51" applyFont="1" applyBorder="1" applyAlignment="1">
      <alignment horizontal="left" vertical="center"/>
    </xf>
    <xf numFmtId="0" fontId="49" fillId="35" borderId="13" xfId="51" applyFont="1" applyFill="1" applyBorder="1" applyAlignment="1">
      <alignment horizontal="left" vertical="center"/>
    </xf>
    <xf numFmtId="0" fontId="49" fillId="35" borderId="19" xfId="51" applyFont="1" applyFill="1" applyBorder="1" applyAlignment="1">
      <alignment horizontal="left" vertical="center"/>
    </xf>
    <xf numFmtId="0" fontId="49" fillId="35" borderId="6" xfId="51" applyFont="1" applyFill="1" applyBorder="1" applyAlignment="1">
      <alignment horizontal="left" vertical="center"/>
    </xf>
    <xf numFmtId="0" fontId="49" fillId="35" borderId="63" xfId="51" applyFont="1" applyFill="1" applyBorder="1" applyAlignment="1">
      <alignment horizontal="left" vertical="center"/>
    </xf>
    <xf numFmtId="0" fontId="49" fillId="35" borderId="64" xfId="51" applyFont="1" applyFill="1" applyBorder="1" applyAlignment="1">
      <alignment horizontal="left" vertical="center"/>
    </xf>
    <xf numFmtId="0" fontId="49" fillId="35" borderId="70" xfId="51" applyFont="1" applyFill="1" applyBorder="1" applyAlignment="1">
      <alignment horizontal="left" vertical="center"/>
    </xf>
    <xf numFmtId="0" fontId="49" fillId="0" borderId="63" xfId="51" applyFont="1" applyBorder="1" applyAlignment="1">
      <alignment horizontal="left" vertical="center"/>
    </xf>
    <xf numFmtId="0" fontId="49" fillId="0" borderId="64" xfId="51" applyFont="1" applyBorder="1" applyAlignment="1">
      <alignment horizontal="left" vertical="center"/>
    </xf>
    <xf numFmtId="0" fontId="49" fillId="0" borderId="70" xfId="51" applyFont="1" applyBorder="1" applyAlignment="1">
      <alignment horizontal="left" vertical="center"/>
    </xf>
    <xf numFmtId="0" fontId="49" fillId="40" borderId="3" xfId="51" applyFont="1" applyFill="1" applyBorder="1" applyAlignment="1">
      <alignment horizontal="left" vertical="center"/>
    </xf>
    <xf numFmtId="0" fontId="49" fillId="40" borderId="33" xfId="51" applyFont="1" applyFill="1" applyBorder="1" applyAlignment="1">
      <alignment horizontal="left" vertical="center"/>
    </xf>
    <xf numFmtId="0" fontId="66" fillId="40" borderId="33" xfId="0" applyFont="1" applyFill="1" applyBorder="1" applyAlignment="1">
      <alignment horizontal="left" vertical="center"/>
    </xf>
    <xf numFmtId="0" fontId="66" fillId="40" borderId="4" xfId="0" applyFont="1" applyFill="1" applyBorder="1" applyAlignment="1">
      <alignment horizontal="left" vertical="center"/>
    </xf>
    <xf numFmtId="0" fontId="49" fillId="27" borderId="13" xfId="51" applyFont="1" applyFill="1" applyBorder="1" applyAlignment="1">
      <alignment vertical="center"/>
    </xf>
    <xf numFmtId="0" fontId="49" fillId="27" borderId="19" xfId="51" applyFont="1" applyFill="1" applyBorder="1" applyAlignment="1">
      <alignment vertical="center"/>
    </xf>
    <xf numFmtId="0" fontId="49" fillId="27" borderId="6" xfId="51" applyFont="1" applyFill="1" applyBorder="1" applyAlignment="1">
      <alignment vertical="center"/>
    </xf>
    <xf numFmtId="0" fontId="49" fillId="0" borderId="13" xfId="51" applyFont="1" applyBorder="1" applyAlignment="1">
      <alignment horizontal="left" vertical="center" wrapText="1"/>
    </xf>
    <xf numFmtId="0" fontId="49" fillId="0" borderId="19" xfId="51" applyFont="1" applyBorder="1" applyAlignment="1">
      <alignment horizontal="left" vertical="center" wrapText="1"/>
    </xf>
    <xf numFmtId="0" fontId="49" fillId="0" borderId="6" xfId="51" applyFont="1" applyBorder="1" applyAlignment="1">
      <alignment horizontal="left" vertical="center" wrapText="1"/>
    </xf>
    <xf numFmtId="0" fontId="49" fillId="35" borderId="3" xfId="51" applyFont="1" applyFill="1" applyBorder="1" applyAlignment="1">
      <alignment horizontal="left" vertical="center"/>
    </xf>
    <xf numFmtId="0" fontId="49" fillId="35" borderId="33" xfId="51" applyFont="1" applyFill="1" applyBorder="1" applyAlignment="1">
      <alignment horizontal="left" vertical="center"/>
    </xf>
    <xf numFmtId="0" fontId="49" fillId="35" borderId="4" xfId="51" applyFont="1" applyFill="1" applyBorder="1" applyAlignment="1">
      <alignment horizontal="left" vertical="center"/>
    </xf>
    <xf numFmtId="0" fontId="49" fillId="35" borderId="66" xfId="51" applyFont="1" applyFill="1" applyBorder="1" applyAlignment="1">
      <alignment horizontal="left" vertical="center"/>
    </xf>
    <xf numFmtId="0" fontId="49" fillId="35" borderId="67" xfId="51" applyFont="1" applyFill="1" applyBorder="1" applyAlignment="1">
      <alignment horizontal="left" vertical="center"/>
    </xf>
    <xf numFmtId="0" fontId="49" fillId="35" borderId="69" xfId="51" applyFont="1" applyFill="1" applyBorder="1" applyAlignment="1">
      <alignment horizontal="left" vertical="center"/>
    </xf>
    <xf numFmtId="0" fontId="49" fillId="0" borderId="66" xfId="51" applyFont="1" applyBorder="1" applyAlignment="1">
      <alignment horizontal="left" vertical="center"/>
    </xf>
    <xf numFmtId="0" fontId="49" fillId="0" borderId="67" xfId="51" applyFont="1" applyBorder="1" applyAlignment="1">
      <alignment horizontal="left" vertical="center"/>
    </xf>
    <xf numFmtId="0" fontId="49" fillId="0" borderId="69" xfId="51" applyFont="1" applyBorder="1" applyAlignment="1">
      <alignment horizontal="left" vertical="center"/>
    </xf>
    <xf numFmtId="0" fontId="49" fillId="20" borderId="63" xfId="51" applyFont="1" applyFill="1" applyBorder="1" applyAlignment="1">
      <alignment horizontal="left" vertical="center"/>
    </xf>
    <xf numFmtId="0" fontId="49" fillId="20" borderId="64" xfId="51" applyFont="1" applyFill="1" applyBorder="1" applyAlignment="1">
      <alignment horizontal="left" vertical="center"/>
    </xf>
    <xf numFmtId="0" fontId="49" fillId="20" borderId="70" xfId="51" applyFont="1" applyFill="1" applyBorder="1" applyAlignment="1">
      <alignment horizontal="left" vertical="center"/>
    </xf>
    <xf numFmtId="0" fontId="49" fillId="27" borderId="3" xfId="51" applyFont="1" applyFill="1" applyBorder="1" applyAlignment="1">
      <alignment vertical="center"/>
    </xf>
    <xf numFmtId="0" fontId="49" fillId="27" borderId="33" xfId="51" applyFont="1" applyFill="1" applyBorder="1" applyAlignment="1">
      <alignment vertical="center"/>
    </xf>
    <xf numFmtId="0" fontId="49" fillId="27" borderId="33" xfId="51" applyFont="1" applyFill="1" applyBorder="1" applyAlignment="1">
      <alignment horizontal="left" vertical="center"/>
    </xf>
    <xf numFmtId="0" fontId="49" fillId="27" borderId="4" xfId="51" applyFont="1" applyFill="1" applyBorder="1" applyAlignment="1">
      <alignment horizontal="left" vertical="center"/>
    </xf>
    <xf numFmtId="0" fontId="49" fillId="27" borderId="66" xfId="51" applyFont="1" applyFill="1" applyBorder="1" applyAlignment="1">
      <alignment vertical="center"/>
    </xf>
    <xf numFmtId="0" fontId="49" fillId="27" borderId="67" xfId="51" applyFont="1" applyFill="1" applyBorder="1" applyAlignment="1">
      <alignment vertical="center"/>
    </xf>
    <xf numFmtId="0" fontId="49" fillId="27" borderId="69" xfId="51" applyFont="1" applyFill="1" applyBorder="1" applyAlignment="1">
      <alignment vertical="center"/>
    </xf>
    <xf numFmtId="0" fontId="49" fillId="20" borderId="3" xfId="51" applyFont="1" applyFill="1" applyBorder="1" applyAlignment="1">
      <alignment horizontal="left" vertical="center"/>
    </xf>
    <xf numFmtId="0" fontId="49" fillId="20" borderId="33" xfId="51" applyFont="1" applyFill="1" applyBorder="1" applyAlignment="1">
      <alignment horizontal="left" vertical="center"/>
    </xf>
    <xf numFmtId="0" fontId="49" fillId="20" borderId="33" xfId="51" applyFont="1" applyFill="1" applyBorder="1" applyAlignment="1">
      <alignment horizontal="center" vertical="center"/>
    </xf>
    <xf numFmtId="0" fontId="49" fillId="20" borderId="4" xfId="51" applyFont="1" applyFill="1" applyBorder="1" applyAlignment="1">
      <alignment horizontal="center" vertical="center"/>
    </xf>
    <xf numFmtId="0" fontId="49" fillId="20" borderId="66" xfId="51" applyFont="1" applyFill="1" applyBorder="1" applyAlignment="1">
      <alignment horizontal="left" vertical="center"/>
    </xf>
    <xf numFmtId="0" fontId="49" fillId="20" borderId="67" xfId="51" applyFont="1" applyFill="1" applyBorder="1" applyAlignment="1">
      <alignment horizontal="left" vertical="center"/>
    </xf>
    <xf numFmtId="0" fontId="49" fillId="20" borderId="69" xfId="51" applyFont="1" applyFill="1" applyBorder="1" applyAlignment="1">
      <alignment horizontal="left" vertical="center"/>
    </xf>
    <xf numFmtId="0" fontId="49" fillId="20" borderId="13" xfId="51" applyFont="1" applyFill="1" applyBorder="1" applyAlignment="1">
      <alignment horizontal="left" vertical="center"/>
    </xf>
    <xf numFmtId="0" fontId="49" fillId="20" borderId="19" xfId="51" applyFont="1" applyFill="1" applyBorder="1" applyAlignment="1">
      <alignment horizontal="left" vertical="center"/>
    </xf>
    <xf numFmtId="0" fontId="49" fillId="20" borderId="6" xfId="51" applyFont="1" applyFill="1" applyBorder="1" applyAlignment="1">
      <alignment horizontal="left" vertical="center"/>
    </xf>
    <xf numFmtId="0" fontId="48" fillId="0" borderId="3" xfId="50" applyNumberFormat="1" applyFont="1" applyFill="1" applyBorder="1" applyAlignment="1">
      <alignment horizontal="center" vertical="center"/>
    </xf>
    <xf numFmtId="0" fontId="48" fillId="0" borderId="41" xfId="50" applyNumberFormat="1" applyFont="1" applyFill="1" applyBorder="1" applyAlignment="1">
      <alignment horizontal="center" vertical="center" shrinkToFit="1"/>
    </xf>
    <xf numFmtId="0" fontId="48" fillId="39" borderId="3" xfId="50" applyNumberFormat="1" applyFont="1" applyFill="1" applyBorder="1" applyAlignment="1">
      <alignment horizontal="center" vertical="center"/>
    </xf>
    <xf numFmtId="0" fontId="48" fillId="39" borderId="41" xfId="50" applyNumberFormat="1" applyFont="1" applyFill="1" applyBorder="1" applyAlignment="1">
      <alignment horizontal="center" vertical="center" shrinkToFit="1"/>
    </xf>
    <xf numFmtId="0" fontId="48" fillId="39" borderId="41" xfId="50" applyNumberFormat="1" applyFont="1" applyFill="1" applyBorder="1" applyAlignment="1">
      <alignment horizontal="center" vertical="center" wrapText="1" shrinkToFit="1"/>
    </xf>
    <xf numFmtId="0" fontId="48" fillId="0" borderId="41" xfId="50" applyNumberFormat="1" applyFont="1" applyFill="1" applyBorder="1" applyAlignment="1">
      <alignment horizontal="center" vertical="center" wrapText="1" shrinkToFit="1"/>
    </xf>
    <xf numFmtId="0" fontId="48" fillId="0" borderId="36" xfId="50" applyNumberFormat="1" applyFont="1" applyFill="1" applyBorder="1" applyAlignment="1">
      <alignment horizontal="center" vertical="center"/>
    </xf>
    <xf numFmtId="0" fontId="48" fillId="0" borderId="42" xfId="50" applyNumberFormat="1" applyFont="1" applyFill="1" applyBorder="1" applyAlignment="1">
      <alignment horizontal="center" vertical="center"/>
    </xf>
    <xf numFmtId="0" fontId="48" fillId="0" borderId="45" xfId="50" applyNumberFormat="1" applyFont="1" applyFill="1" applyBorder="1" applyAlignment="1">
      <alignment horizontal="center" vertical="center"/>
    </xf>
    <xf numFmtId="0" fontId="48" fillId="0" borderId="38" xfId="50" applyNumberFormat="1" applyFont="1" applyFill="1" applyBorder="1" applyAlignment="1">
      <alignment horizontal="center" vertical="center" shrinkToFit="1"/>
    </xf>
    <xf numFmtId="0" fontId="48" fillId="0" borderId="44" xfId="50" applyNumberFormat="1" applyFont="1" applyFill="1" applyBorder="1" applyAlignment="1">
      <alignment horizontal="center" vertical="center" shrinkToFit="1"/>
    </xf>
    <xf numFmtId="0" fontId="48" fillId="0" borderId="47" xfId="50" applyNumberFormat="1" applyFont="1" applyFill="1" applyBorder="1" applyAlignment="1">
      <alignment horizontal="center" vertical="center" shrinkToFit="1"/>
    </xf>
    <xf numFmtId="0" fontId="67" fillId="39" borderId="3" xfId="50" applyNumberFormat="1" applyFont="1" applyFill="1" applyBorder="1" applyAlignment="1">
      <alignment horizontal="center" vertical="center"/>
    </xf>
    <xf numFmtId="0" fontId="67" fillId="39" borderId="4" xfId="50" applyNumberFormat="1" applyFont="1" applyFill="1" applyBorder="1" applyAlignment="1">
      <alignment horizontal="center" vertical="center"/>
    </xf>
    <xf numFmtId="0" fontId="67" fillId="39" borderId="11" xfId="50" applyNumberFormat="1" applyFont="1" applyFill="1" applyBorder="1" applyAlignment="1">
      <alignment horizontal="center" vertical="center"/>
    </xf>
    <xf numFmtId="0" fontId="69" fillId="0" borderId="80"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82" xfId="0" applyFont="1" applyFill="1" applyBorder="1" applyAlignment="1">
      <alignment horizontal="center" vertical="center"/>
    </xf>
    <xf numFmtId="0" fontId="69" fillId="0" borderId="83" xfId="0" applyFont="1" applyFill="1" applyBorder="1" applyAlignment="1">
      <alignment horizontal="center" vertical="center"/>
    </xf>
    <xf numFmtId="0" fontId="74" fillId="0" borderId="18" xfId="0" applyFont="1" applyBorder="1" applyAlignment="1">
      <alignment horizontal="center" vertical="center" wrapText="1"/>
    </xf>
    <xf numFmtId="0" fontId="74" fillId="0" borderId="20" xfId="0" applyFont="1" applyBorder="1" applyAlignment="1">
      <alignment horizontal="center" vertical="center"/>
    </xf>
    <xf numFmtId="0" fontId="74" fillId="0" borderId="21" xfId="0" applyFont="1" applyBorder="1" applyAlignment="1">
      <alignment horizontal="center" vertical="center"/>
    </xf>
    <xf numFmtId="0" fontId="74" fillId="0" borderId="15" xfId="0" applyFont="1" applyBorder="1" applyAlignment="1">
      <alignment horizontal="center" vertical="center"/>
    </xf>
    <xf numFmtId="0" fontId="74" fillId="0" borderId="31" xfId="0" applyFont="1" applyBorder="1" applyAlignment="1">
      <alignment horizontal="center" vertical="center"/>
    </xf>
    <xf numFmtId="0" fontId="74" fillId="0" borderId="16" xfId="0" applyFont="1" applyBorder="1" applyAlignment="1">
      <alignment horizontal="center" vertical="center"/>
    </xf>
    <xf numFmtId="0" fontId="74" fillId="0" borderId="15" xfId="0" applyFont="1" applyBorder="1" applyAlignment="1">
      <alignment horizontal="center" vertical="center" wrapText="1"/>
    </xf>
    <xf numFmtId="0" fontId="74" fillId="0" borderId="16" xfId="0" applyFont="1" applyBorder="1" applyAlignment="1">
      <alignment horizontal="center" vertical="center" wrapText="1"/>
    </xf>
    <xf numFmtId="0" fontId="47" fillId="27" borderId="32" xfId="0" applyFont="1" applyFill="1" applyBorder="1" applyAlignment="1">
      <alignment horizontal="center" vertical="center"/>
    </xf>
    <xf numFmtId="0" fontId="47" fillId="27" borderId="26" xfId="0" applyFont="1" applyFill="1" applyBorder="1" applyAlignment="1">
      <alignment horizontal="center" vertical="center"/>
    </xf>
    <xf numFmtId="0" fontId="47" fillId="27" borderId="34" xfId="0" applyFont="1" applyFill="1" applyBorder="1" applyAlignment="1">
      <alignment horizontal="center" vertical="center"/>
    </xf>
    <xf numFmtId="0" fontId="47" fillId="27" borderId="24" xfId="0" applyFont="1" applyFill="1" applyBorder="1" applyAlignment="1">
      <alignment horizontal="center" vertical="center"/>
    </xf>
    <xf numFmtId="0" fontId="47" fillId="27" borderId="23" xfId="0" applyFont="1" applyFill="1" applyBorder="1" applyAlignment="1">
      <alignment horizontal="center" vertical="center"/>
    </xf>
    <xf numFmtId="0" fontId="47" fillId="27" borderId="25" xfId="0" applyFont="1" applyFill="1" applyBorder="1" applyAlignment="1">
      <alignment horizontal="center" vertical="center"/>
    </xf>
    <xf numFmtId="0" fontId="45" fillId="0" borderId="22" xfId="0" applyFont="1" applyBorder="1" applyAlignment="1">
      <alignment horizontal="center" vertical="center"/>
    </xf>
    <xf numFmtId="0" fontId="69" fillId="0" borderId="1" xfId="0" applyFont="1" applyBorder="1" applyAlignment="1">
      <alignment horizontal="center" vertical="center"/>
    </xf>
    <xf numFmtId="0" fontId="69" fillId="0" borderId="79" xfId="0" applyFont="1" applyBorder="1" applyAlignment="1">
      <alignment horizontal="center" vertical="center"/>
    </xf>
    <xf numFmtId="0" fontId="47" fillId="27" borderId="3" xfId="0" applyFont="1" applyFill="1" applyBorder="1" applyAlignment="1">
      <alignment horizontal="center" vertical="center"/>
    </xf>
    <xf numFmtId="0" fontId="47" fillId="27" borderId="4" xfId="0" applyFont="1" applyFill="1" applyBorder="1" applyAlignment="1">
      <alignment horizontal="center" vertical="center"/>
    </xf>
    <xf numFmtId="0" fontId="47" fillId="27" borderId="35" xfId="0" applyFont="1" applyFill="1" applyBorder="1" applyAlignment="1">
      <alignment horizontal="center" vertical="center" wrapText="1"/>
    </xf>
    <xf numFmtId="0" fontId="47" fillId="27" borderId="0" xfId="0" applyFont="1" applyFill="1" applyBorder="1" applyAlignment="1">
      <alignment horizontal="center" vertical="center"/>
    </xf>
    <xf numFmtId="0" fontId="47" fillId="27" borderId="15" xfId="0" applyFont="1" applyFill="1" applyBorder="1" applyAlignment="1">
      <alignment horizontal="center" vertical="center" wrapText="1"/>
    </xf>
    <xf numFmtId="0" fontId="47" fillId="27" borderId="31" xfId="0" applyFont="1" applyFill="1" applyBorder="1" applyAlignment="1">
      <alignment horizontal="center" vertical="center"/>
    </xf>
    <xf numFmtId="0" fontId="70" fillId="27" borderId="32" xfId="0" applyFont="1" applyFill="1" applyBorder="1" applyAlignment="1">
      <alignment horizontal="center" vertical="center" wrapText="1"/>
    </xf>
    <xf numFmtId="0" fontId="70" fillId="27" borderId="34" xfId="0" applyFont="1" applyFill="1" applyBorder="1" applyAlignment="1">
      <alignment horizontal="center" vertical="center"/>
    </xf>
    <xf numFmtId="0" fontId="35" fillId="27" borderId="3" xfId="0" applyFont="1" applyFill="1" applyBorder="1" applyAlignment="1">
      <alignment horizontal="center" vertical="center"/>
    </xf>
    <xf numFmtId="0" fontId="35" fillId="27" borderId="4" xfId="0" applyFont="1" applyFill="1" applyBorder="1" applyAlignment="1">
      <alignment horizontal="center" vertical="center"/>
    </xf>
    <xf numFmtId="181" fontId="0" fillId="0" borderId="0" xfId="0" applyNumberFormat="1" applyFont="1" applyAlignment="1">
      <alignment horizontal="center" vertical="center"/>
    </xf>
    <xf numFmtId="38" fontId="23" fillId="0" borderId="103" xfId="34" applyFont="1" applyBorder="1" applyAlignment="1">
      <alignment horizontal="center" vertical="center"/>
    </xf>
    <xf numFmtId="38" fontId="23" fillId="0" borderId="104" xfId="34" applyFont="1" applyBorder="1" applyAlignment="1">
      <alignment horizontal="center" vertical="center"/>
    </xf>
    <xf numFmtId="177" fontId="0" fillId="0" borderId="102" xfId="0" applyNumberFormat="1" applyFont="1" applyBorder="1" applyAlignment="1">
      <alignment horizontal="center" vertical="center"/>
    </xf>
    <xf numFmtId="177" fontId="0" fillId="0" borderId="105" xfId="0" applyNumberFormat="1" applyFont="1" applyBorder="1" applyAlignment="1">
      <alignment horizontal="center" vertical="center"/>
    </xf>
    <xf numFmtId="0" fontId="0" fillId="0" borderId="136"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37" xfId="0" applyFont="1" applyBorder="1" applyAlignment="1" applyProtection="1">
      <alignment horizontal="left" vertical="center"/>
      <protection locked="0"/>
    </xf>
    <xf numFmtId="0" fontId="0" fillId="0" borderId="138" xfId="0" applyFont="1" applyBorder="1" applyAlignment="1" applyProtection="1">
      <alignment horizontal="left" vertical="center"/>
      <protection locked="0"/>
    </xf>
    <xf numFmtId="0" fontId="0" fillId="0" borderId="139" xfId="0" applyFont="1" applyBorder="1" applyAlignment="1" applyProtection="1">
      <alignment horizontal="left" vertical="center"/>
      <protection locked="0"/>
    </xf>
    <xf numFmtId="0" fontId="0" fillId="0" borderId="140" xfId="0" applyFont="1" applyBorder="1" applyAlignment="1" applyProtection="1">
      <alignment horizontal="left" vertical="center"/>
      <protection locked="0"/>
    </xf>
    <xf numFmtId="0" fontId="0" fillId="35" borderId="228" xfId="0" applyFill="1" applyBorder="1" applyAlignment="1">
      <alignment horizontal="left" vertical="center"/>
    </xf>
    <xf numFmtId="0" fontId="0" fillId="35" borderId="229" xfId="0" applyFill="1" applyBorder="1" applyAlignment="1">
      <alignment horizontal="left" vertical="center"/>
    </xf>
    <xf numFmtId="0" fontId="0" fillId="35" borderId="234" xfId="0" applyFill="1" applyBorder="1" applyAlignment="1">
      <alignment horizontal="left" vertical="center"/>
    </xf>
    <xf numFmtId="0" fontId="0" fillId="35" borderId="235" xfId="0" applyFill="1" applyBorder="1" applyAlignment="1">
      <alignment horizontal="left" vertical="center"/>
    </xf>
    <xf numFmtId="0" fontId="0" fillId="35" borderId="120" xfId="0" applyFont="1" applyFill="1" applyBorder="1" applyAlignment="1">
      <alignment horizontal="center" vertical="center"/>
    </xf>
    <xf numFmtId="0" fontId="0" fillId="35" borderId="121" xfId="0" applyFont="1" applyFill="1" applyBorder="1" applyAlignment="1">
      <alignment horizontal="center" vertical="center"/>
    </xf>
    <xf numFmtId="0" fontId="0" fillId="35" borderId="122" xfId="0" applyFont="1" applyFill="1" applyBorder="1" applyAlignment="1">
      <alignment horizontal="center" vertical="center"/>
    </xf>
    <xf numFmtId="0" fontId="0" fillId="35" borderId="100" xfId="0" applyFont="1" applyFill="1" applyBorder="1" applyAlignment="1">
      <alignment horizontal="center" vertical="center"/>
    </xf>
    <xf numFmtId="0" fontId="0" fillId="35" borderId="225" xfId="0" applyFill="1" applyBorder="1" applyAlignment="1">
      <alignment horizontal="center" vertical="center"/>
    </xf>
    <xf numFmtId="0" fontId="0" fillId="35" borderId="226" xfId="0" applyFill="1" applyBorder="1" applyAlignment="1">
      <alignment horizontal="center" vertical="center"/>
    </xf>
    <xf numFmtId="38" fontId="23" fillId="0" borderId="22" xfId="34" applyFont="1" applyBorder="1" applyAlignment="1">
      <alignment horizontal="right"/>
    </xf>
    <xf numFmtId="38" fontId="23" fillId="0" borderId="33" xfId="34" applyFont="1" applyBorder="1" applyAlignment="1">
      <alignment horizontal="right"/>
    </xf>
    <xf numFmtId="0" fontId="0" fillId="0" borderId="33" xfId="0" applyFont="1" applyBorder="1" applyAlignment="1">
      <alignment horizontal="left"/>
    </xf>
    <xf numFmtId="0" fontId="47" fillId="35" borderId="32" xfId="0" applyFont="1" applyFill="1" applyBorder="1" applyAlignment="1">
      <alignment horizontal="center" vertical="center"/>
    </xf>
    <xf numFmtId="0" fontId="47" fillId="35" borderId="26" xfId="0" applyFont="1" applyFill="1" applyBorder="1" applyAlignment="1">
      <alignment horizontal="center" vertical="center"/>
    </xf>
    <xf numFmtId="0" fontId="47" fillId="35" borderId="34" xfId="0" applyFont="1" applyFill="1" applyBorder="1" applyAlignment="1">
      <alignment horizontal="center" vertical="center"/>
    </xf>
    <xf numFmtId="0" fontId="47" fillId="35" borderId="24" xfId="0" applyFont="1" applyFill="1" applyBorder="1" applyAlignment="1">
      <alignment horizontal="center" vertical="center"/>
    </xf>
    <xf numFmtId="0" fontId="71" fillId="35" borderId="15" xfId="0" applyFont="1" applyFill="1" applyBorder="1" applyAlignment="1">
      <alignment horizontal="center" vertical="center" wrapText="1"/>
    </xf>
    <xf numFmtId="0" fontId="71" fillId="35" borderId="16" xfId="0" applyFont="1" applyFill="1" applyBorder="1" applyAlignment="1">
      <alignment horizontal="center" vertical="center" wrapText="1"/>
    </xf>
    <xf numFmtId="0" fontId="71" fillId="35" borderId="31" xfId="0" applyFont="1" applyFill="1" applyBorder="1" applyAlignment="1">
      <alignment horizontal="center" vertical="center"/>
    </xf>
    <xf numFmtId="0" fontId="47" fillId="35" borderId="3" xfId="0" applyFont="1" applyFill="1" applyBorder="1" applyAlignment="1">
      <alignment horizontal="center" vertical="center"/>
    </xf>
    <xf numFmtId="0" fontId="47" fillId="35" borderId="33" xfId="0" applyFont="1" applyFill="1" applyBorder="1" applyAlignment="1">
      <alignment horizontal="center" vertical="center"/>
    </xf>
    <xf numFmtId="0" fontId="47" fillId="35" borderId="4" xfId="0" applyFont="1" applyFill="1" applyBorder="1" applyAlignment="1">
      <alignment horizontal="center" vertical="center"/>
    </xf>
    <xf numFmtId="0" fontId="47" fillId="35" borderId="0" xfId="0" applyFont="1" applyFill="1" applyAlignment="1">
      <alignment horizontal="center" vertical="center"/>
    </xf>
    <xf numFmtId="0" fontId="63" fillId="35" borderId="218" xfId="0" applyFont="1" applyFill="1" applyBorder="1" applyAlignment="1">
      <alignment horizontal="left" vertical="center"/>
    </xf>
    <xf numFmtId="38" fontId="53" fillId="0" borderId="218" xfId="34" applyFont="1" applyBorder="1" applyAlignment="1">
      <alignment horizontal="center" vertical="center"/>
    </xf>
    <xf numFmtId="38" fontId="53" fillId="0" borderId="219" xfId="34" applyFont="1" applyBorder="1" applyAlignment="1">
      <alignment horizontal="center" vertical="center"/>
    </xf>
    <xf numFmtId="38" fontId="53" fillId="0" borderId="220" xfId="34" applyFont="1" applyBorder="1" applyAlignment="1">
      <alignment horizontal="center" vertical="center"/>
    </xf>
    <xf numFmtId="38" fontId="53" fillId="0" borderId="221" xfId="34" applyFont="1" applyBorder="1" applyAlignment="1">
      <alignment horizontal="center" vertical="center"/>
    </xf>
    <xf numFmtId="38" fontId="53" fillId="0" borderId="222" xfId="34" applyFont="1" applyBorder="1" applyAlignment="1">
      <alignment horizontal="center" vertical="center"/>
    </xf>
    <xf numFmtId="38" fontId="53" fillId="0" borderId="223" xfId="34" applyFont="1" applyBorder="1" applyAlignment="1">
      <alignment horizontal="center" vertical="center"/>
    </xf>
    <xf numFmtId="38" fontId="53" fillId="0" borderId="224" xfId="34" applyFont="1" applyBorder="1" applyAlignment="1">
      <alignment horizontal="center" vertical="center"/>
    </xf>
    <xf numFmtId="0" fontId="63" fillId="35" borderId="211" xfId="0" applyFont="1" applyFill="1" applyBorder="1" applyAlignment="1">
      <alignment horizontal="left" vertical="center"/>
    </xf>
    <xf numFmtId="38" fontId="53" fillId="0" borderId="211" xfId="34" applyFont="1" applyBorder="1" applyAlignment="1">
      <alignment horizontal="center" vertical="center"/>
    </xf>
    <xf numFmtId="38" fontId="53" fillId="0" borderId="212" xfId="34" applyFont="1" applyBorder="1" applyAlignment="1">
      <alignment horizontal="center" vertical="center"/>
    </xf>
    <xf numFmtId="38" fontId="53" fillId="0" borderId="213" xfId="34" applyFont="1" applyBorder="1" applyAlignment="1">
      <alignment horizontal="center" vertical="center"/>
    </xf>
    <xf numFmtId="38" fontId="53" fillId="0" borderId="214" xfId="34" applyFont="1" applyBorder="1" applyAlignment="1">
      <alignment horizontal="center" vertical="center"/>
    </xf>
    <xf numFmtId="38" fontId="53" fillId="0" borderId="215" xfId="34" applyFont="1" applyBorder="1" applyAlignment="1">
      <alignment horizontal="center" vertical="center"/>
    </xf>
    <xf numFmtId="38" fontId="53" fillId="0" borderId="216" xfId="34" applyFont="1" applyBorder="1" applyAlignment="1">
      <alignment horizontal="center" vertical="center"/>
    </xf>
    <xf numFmtId="38" fontId="53" fillId="0" borderId="217" xfId="34" applyFont="1" applyBorder="1" applyAlignment="1">
      <alignment horizontal="center" vertical="center"/>
    </xf>
    <xf numFmtId="0" fontId="61" fillId="27" borderId="197" xfId="0" applyFont="1" applyFill="1" applyBorder="1" applyAlignment="1">
      <alignment horizontal="center" vertical="center"/>
    </xf>
    <xf numFmtId="0" fontId="61" fillId="27" borderId="198" xfId="0" applyFont="1" applyFill="1" applyBorder="1" applyAlignment="1">
      <alignment horizontal="center" vertical="center"/>
    </xf>
    <xf numFmtId="0" fontId="63" fillId="35" borderId="200" xfId="0" applyFont="1" applyFill="1" applyBorder="1" applyAlignment="1">
      <alignment horizontal="center" vertical="center"/>
    </xf>
    <xf numFmtId="0" fontId="63" fillId="35" borderId="198" xfId="0" applyFont="1" applyFill="1" applyBorder="1" applyAlignment="1">
      <alignment horizontal="center" vertical="center"/>
    </xf>
    <xf numFmtId="0" fontId="63" fillId="35" borderId="201" xfId="0" applyFont="1" applyFill="1" applyBorder="1" applyAlignment="1">
      <alignment horizontal="center" vertical="center"/>
    </xf>
    <xf numFmtId="0" fontId="61" fillId="35" borderId="203" xfId="0" applyFont="1" applyFill="1" applyBorder="1" applyAlignment="1">
      <alignment horizontal="left" vertical="center"/>
    </xf>
    <xf numFmtId="38" fontId="53" fillId="0" borderId="204" xfId="34" applyFont="1" applyBorder="1" applyAlignment="1">
      <alignment horizontal="center" vertical="center"/>
    </xf>
    <xf numFmtId="38" fontId="53" fillId="0" borderId="205" xfId="34" applyFont="1" applyBorder="1" applyAlignment="1">
      <alignment horizontal="center" vertical="center"/>
    </xf>
    <xf numFmtId="38" fontId="53" fillId="0" borderId="206" xfId="34" applyFont="1" applyBorder="1" applyAlignment="1">
      <alignment horizontal="center" vertical="center"/>
    </xf>
    <xf numFmtId="38" fontId="53" fillId="0" borderId="207" xfId="34" applyFont="1" applyBorder="1" applyAlignment="1">
      <alignment horizontal="center" vertical="center"/>
    </xf>
    <xf numFmtId="38" fontId="53" fillId="0" borderId="208" xfId="34" applyFont="1" applyBorder="1" applyAlignment="1">
      <alignment horizontal="center" vertical="center"/>
    </xf>
    <xf numFmtId="38" fontId="53" fillId="0" borderId="209" xfId="34" applyFont="1" applyBorder="1" applyAlignment="1">
      <alignment horizontal="center" vertical="center"/>
    </xf>
    <xf numFmtId="38" fontId="53" fillId="0" borderId="210" xfId="34" applyFont="1" applyBorder="1" applyAlignment="1">
      <alignment horizontal="center" vertical="center"/>
    </xf>
    <xf numFmtId="0" fontId="53" fillId="0" borderId="3" xfId="0" applyFont="1" applyBorder="1" applyAlignment="1">
      <alignment horizontal="center" vertical="center"/>
    </xf>
    <xf numFmtId="0" fontId="53" fillId="0" borderId="33" xfId="0" applyFont="1" applyBorder="1" applyAlignment="1">
      <alignment horizontal="center" vertical="center"/>
    </xf>
    <xf numFmtId="0" fontId="53" fillId="0" borderId="4" xfId="0" applyFont="1" applyBorder="1" applyAlignment="1">
      <alignment horizontal="center" vertical="center"/>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38" fontId="53" fillId="0" borderId="193" xfId="34" applyFont="1" applyBorder="1" applyAlignment="1">
      <alignment horizontal="center" vertical="center"/>
    </xf>
    <xf numFmtId="38" fontId="53" fillId="0" borderId="192" xfId="34" applyFont="1" applyBorder="1" applyAlignment="1">
      <alignment horizontal="center" vertical="center"/>
    </xf>
    <xf numFmtId="38" fontId="53" fillId="0" borderId="194" xfId="34" applyFont="1" applyBorder="1" applyAlignment="1">
      <alignment horizontal="center" vertical="center"/>
    </xf>
    <xf numFmtId="0" fontId="61" fillId="44" borderId="195" xfId="0" applyFont="1" applyFill="1" applyBorder="1" applyAlignment="1">
      <alignment horizontal="center" vertical="center"/>
    </xf>
    <xf numFmtId="0" fontId="61" fillId="44" borderId="196" xfId="0" applyFont="1" applyFill="1" applyBorder="1" applyAlignment="1">
      <alignment horizontal="center" vertical="center"/>
    </xf>
    <xf numFmtId="0" fontId="61" fillId="37" borderId="197" xfId="0" applyFont="1" applyFill="1" applyBorder="1" applyAlignment="1">
      <alignment horizontal="center" vertical="center"/>
    </xf>
    <xf numFmtId="0" fontId="61" fillId="37" borderId="198" xfId="0" applyFont="1" applyFill="1" applyBorder="1" applyAlignment="1">
      <alignment horizontal="center" vertical="center"/>
    </xf>
    <xf numFmtId="0" fontId="61" fillId="37" borderId="199" xfId="0" applyFont="1" applyFill="1" applyBorder="1" applyAlignment="1">
      <alignment horizontal="center" vertical="center"/>
    </xf>
    <xf numFmtId="0" fontId="53" fillId="0" borderId="183" xfId="0" applyFont="1" applyBorder="1" applyAlignment="1">
      <alignment horizontal="center" vertical="center"/>
    </xf>
    <xf numFmtId="0" fontId="53" fillId="0" borderId="184" xfId="0" applyFont="1" applyBorder="1" applyAlignment="1">
      <alignment horizontal="center" vertical="center"/>
    </xf>
    <xf numFmtId="38" fontId="53" fillId="0" borderId="189" xfId="34" applyFont="1" applyBorder="1" applyAlignment="1">
      <alignment horizontal="center" vertical="center"/>
    </xf>
    <xf numFmtId="38" fontId="53" fillId="0" borderId="184" xfId="34" applyFont="1" applyBorder="1" applyAlignment="1">
      <alignment horizontal="center" vertical="center"/>
    </xf>
    <xf numFmtId="38" fontId="53" fillId="0" borderId="190" xfId="34" applyFont="1" applyBorder="1" applyAlignment="1">
      <alignment horizontal="center" vertical="center"/>
    </xf>
    <xf numFmtId="38" fontId="53" fillId="0" borderId="145" xfId="34" applyFont="1" applyBorder="1" applyAlignment="1">
      <alignment horizontal="center" vertical="center"/>
    </xf>
    <xf numFmtId="38" fontId="53" fillId="0" borderId="146" xfId="34" applyFont="1" applyBorder="1" applyAlignment="1">
      <alignment horizontal="center" vertical="center"/>
    </xf>
    <xf numFmtId="38" fontId="53" fillId="0" borderId="150" xfId="34" applyFont="1" applyBorder="1" applyAlignment="1">
      <alignment horizontal="center" vertical="center"/>
    </xf>
    <xf numFmtId="38" fontId="53" fillId="0" borderId="151" xfId="34" applyFont="1" applyBorder="1" applyAlignment="1">
      <alignment horizontal="center" vertical="center"/>
    </xf>
    <xf numFmtId="0" fontId="53" fillId="0" borderId="23" xfId="0" applyFont="1" applyBorder="1" applyAlignment="1">
      <alignment horizontal="center" vertical="center"/>
    </xf>
    <xf numFmtId="0" fontId="53" fillId="0" borderId="22" xfId="0" applyFont="1" applyBorder="1" applyAlignment="1">
      <alignment horizontal="center" vertical="center"/>
    </xf>
    <xf numFmtId="0" fontId="53" fillId="0" borderId="25" xfId="0" applyFont="1" applyBorder="1" applyAlignment="1">
      <alignment horizontal="center" vertical="center"/>
    </xf>
    <xf numFmtId="0" fontId="53" fillId="0" borderId="163" xfId="0" applyFont="1" applyBorder="1" applyAlignment="1">
      <alignment horizontal="center" vertical="center"/>
    </xf>
    <xf numFmtId="0" fontId="53" fillId="0" borderId="145" xfId="0" applyFont="1" applyBorder="1" applyAlignment="1">
      <alignment horizontal="center" vertical="center"/>
    </xf>
    <xf numFmtId="0" fontId="53" fillId="0" borderId="164" xfId="0" applyFont="1" applyBorder="1" applyAlignment="1">
      <alignment horizontal="center" vertical="center"/>
    </xf>
    <xf numFmtId="0" fontId="53" fillId="0" borderId="150" xfId="0" applyFont="1" applyBorder="1" applyAlignment="1">
      <alignment horizontal="center" vertical="center"/>
    </xf>
    <xf numFmtId="0" fontId="78" fillId="0" borderId="152" xfId="0" applyFont="1" applyBorder="1" applyAlignment="1">
      <alignment horizontal="center" vertical="center"/>
    </xf>
    <xf numFmtId="0" fontId="78" fillId="0" borderId="153" xfId="0" applyFont="1" applyBorder="1" applyAlignment="1">
      <alignment horizontal="center" vertical="center"/>
    </xf>
    <xf numFmtId="0" fontId="78" fillId="0" borderId="154" xfId="0" applyFont="1" applyBorder="1" applyAlignment="1">
      <alignment horizontal="center" vertical="center"/>
    </xf>
    <xf numFmtId="0" fontId="78" fillId="0" borderId="155" xfId="0" applyFont="1" applyBorder="1" applyAlignment="1">
      <alignment horizontal="center" vertical="center"/>
    </xf>
    <xf numFmtId="0" fontId="78" fillId="0" borderId="156" xfId="0" applyFont="1" applyBorder="1" applyAlignment="1">
      <alignment horizontal="center" vertical="center"/>
    </xf>
    <xf numFmtId="0" fontId="78" fillId="0" borderId="157" xfId="0" applyFont="1" applyBorder="1" applyAlignment="1">
      <alignment horizontal="center" vertical="center"/>
    </xf>
    <xf numFmtId="38" fontId="53" fillId="0" borderId="115" xfId="34" applyFont="1" applyBorder="1" applyAlignment="1">
      <alignment horizontal="center" vertical="center" shrinkToFit="1"/>
    </xf>
    <xf numFmtId="38" fontId="53" fillId="0" borderId="118" xfId="34" applyFont="1" applyBorder="1" applyAlignment="1">
      <alignment horizontal="center" vertical="center" shrinkToFit="1"/>
    </xf>
    <xf numFmtId="38" fontId="53" fillId="0" borderId="117" xfId="34" applyFont="1" applyBorder="1" applyAlignment="1">
      <alignment horizontal="center" vertical="center" shrinkToFit="1"/>
    </xf>
    <xf numFmtId="38" fontId="53" fillId="0" borderId="119" xfId="34" applyFont="1" applyBorder="1" applyAlignment="1">
      <alignment horizontal="center" vertical="center" shrinkToFit="1"/>
    </xf>
    <xf numFmtId="0" fontId="76" fillId="0" borderId="142" xfId="0" applyFont="1" applyBorder="1" applyAlignment="1">
      <alignment horizontal="center" vertical="center"/>
    </xf>
    <xf numFmtId="0" fontId="76" fillId="0" borderId="143" xfId="0" applyFont="1" applyBorder="1" applyAlignment="1">
      <alignment horizontal="center" vertical="center"/>
    </xf>
    <xf numFmtId="0" fontId="76" fillId="0" borderId="144" xfId="0" applyFont="1" applyBorder="1" applyAlignment="1">
      <alignment horizontal="center" vertical="center"/>
    </xf>
    <xf numFmtId="0" fontId="76" fillId="0" borderId="147" xfId="0" applyFont="1" applyBorder="1" applyAlignment="1">
      <alignment horizontal="center" vertical="center"/>
    </xf>
    <xf numFmtId="0" fontId="76" fillId="0" borderId="148" xfId="0" applyFont="1" applyBorder="1" applyAlignment="1">
      <alignment horizontal="center" vertical="center"/>
    </xf>
    <xf numFmtId="0" fontId="76" fillId="0" borderId="149" xfId="0" applyFont="1" applyBorder="1" applyAlignment="1">
      <alignment horizontal="center" vertical="center"/>
    </xf>
    <xf numFmtId="38" fontId="53" fillId="0" borderId="158" xfId="34" applyFont="1" applyBorder="1" applyAlignment="1">
      <alignment horizontal="center" vertical="center" shrinkToFit="1"/>
    </xf>
    <xf numFmtId="38" fontId="53" fillId="0" borderId="159" xfId="34" applyFont="1" applyBorder="1" applyAlignment="1">
      <alignment horizontal="center" vertical="center" shrinkToFit="1"/>
    </xf>
    <xf numFmtId="38" fontId="53" fillId="0" borderId="160" xfId="34" applyFont="1" applyBorder="1" applyAlignment="1">
      <alignment horizontal="center" vertical="center" shrinkToFit="1"/>
    </xf>
    <xf numFmtId="0" fontId="53" fillId="0" borderId="161" xfId="0" applyFont="1" applyBorder="1" applyAlignment="1">
      <alignment horizontal="center" vertical="center"/>
    </xf>
    <xf numFmtId="0" fontId="53" fillId="0" borderId="159" xfId="0" applyFont="1" applyBorder="1" applyAlignment="1">
      <alignment horizontal="center" vertical="center"/>
    </xf>
    <xf numFmtId="0" fontId="53" fillId="0" borderId="162" xfId="0" applyFont="1" applyBorder="1" applyAlignment="1">
      <alignment horizontal="center" vertical="center"/>
    </xf>
    <xf numFmtId="38" fontId="53" fillId="0" borderId="110" xfId="34" applyFont="1" applyBorder="1" applyAlignment="1">
      <alignment horizontal="center" vertical="center"/>
    </xf>
    <xf numFmtId="38" fontId="53" fillId="0" borderId="112" xfId="34" applyFont="1" applyBorder="1" applyAlignment="1">
      <alignment horizontal="center" vertical="center"/>
    </xf>
    <xf numFmtId="38" fontId="53" fillId="0" borderId="111" xfId="34" applyFont="1" applyBorder="1" applyAlignment="1">
      <alignment horizontal="center" vertical="center"/>
    </xf>
    <xf numFmtId="38" fontId="53" fillId="0" borderId="113" xfId="34" applyFont="1" applyBorder="1" applyAlignment="1">
      <alignment horizontal="center" vertical="center"/>
    </xf>
    <xf numFmtId="0" fontId="53" fillId="0" borderId="185" xfId="0" applyFont="1" applyBorder="1" applyAlignment="1">
      <alignment horizontal="center" vertical="center"/>
    </xf>
    <xf numFmtId="0" fontId="53" fillId="0" borderId="186" xfId="0" applyFont="1" applyBorder="1" applyAlignment="1">
      <alignment horizontal="center" vertical="center"/>
    </xf>
    <xf numFmtId="0" fontId="53" fillId="0" borderId="187" xfId="0" applyFont="1" applyBorder="1" applyAlignment="1">
      <alignment horizontal="center" vertical="center"/>
    </xf>
    <xf numFmtId="0" fontId="53" fillId="0" borderId="188" xfId="0" applyFont="1" applyBorder="1" applyAlignment="1">
      <alignment horizontal="center" vertical="center"/>
    </xf>
    <xf numFmtId="0" fontId="53" fillId="0" borderId="165" xfId="0" applyFont="1" applyBorder="1" applyAlignment="1">
      <alignment horizontal="center" vertical="center"/>
    </xf>
    <xf numFmtId="0" fontId="53" fillId="0" borderId="166" xfId="0" applyFont="1" applyBorder="1" applyAlignment="1">
      <alignment horizontal="center" vertical="center"/>
    </xf>
    <xf numFmtId="38" fontId="53" fillId="0" borderId="171" xfId="34" applyFont="1" applyBorder="1" applyAlignment="1">
      <alignment horizontal="center" vertical="center"/>
    </xf>
    <xf numFmtId="38" fontId="53" fillId="0" borderId="166" xfId="34" applyFont="1" applyBorder="1" applyAlignment="1">
      <alignment horizontal="center" vertical="center"/>
    </xf>
    <xf numFmtId="38" fontId="53" fillId="0" borderId="172" xfId="34" applyFont="1" applyBorder="1" applyAlignment="1">
      <alignment horizontal="center" vertical="center"/>
    </xf>
    <xf numFmtId="0" fontId="53" fillId="0" borderId="173" xfId="0" applyFont="1" applyBorder="1" applyAlignment="1">
      <alignment horizontal="center" vertical="center"/>
    </xf>
    <xf numFmtId="0" fontId="53" fillId="0" borderId="174" xfId="0" applyFont="1" applyBorder="1" applyAlignment="1">
      <alignment horizontal="center" vertical="center"/>
    </xf>
    <xf numFmtId="38" fontId="53" fillId="0" borderId="175" xfId="34" applyFont="1" applyBorder="1" applyAlignment="1">
      <alignment horizontal="center" vertical="center"/>
    </xf>
    <xf numFmtId="38" fontId="53" fillId="0" borderId="174" xfId="34" applyFont="1" applyBorder="1" applyAlignment="1">
      <alignment horizontal="center" vertical="center"/>
    </xf>
    <xf numFmtId="38" fontId="53" fillId="0" borderId="176" xfId="34" applyFont="1" applyBorder="1" applyAlignment="1">
      <alignment horizontal="center" vertical="center"/>
    </xf>
    <xf numFmtId="0" fontId="53" fillId="0" borderId="142" xfId="0" applyFont="1" applyBorder="1" applyAlignment="1">
      <alignment horizontal="center" vertical="center" wrapText="1"/>
    </xf>
    <xf numFmtId="0" fontId="53" fillId="0" borderId="143" xfId="0" applyFont="1" applyBorder="1" applyAlignment="1">
      <alignment horizontal="center" vertical="center" wrapText="1"/>
    </xf>
    <xf numFmtId="0" fontId="53" fillId="0" borderId="144" xfId="0" applyFont="1" applyBorder="1" applyAlignment="1">
      <alignment horizontal="center" vertical="center" wrapText="1"/>
    </xf>
    <xf numFmtId="0" fontId="53" fillId="0" borderId="147" xfId="0" applyFont="1" applyBorder="1" applyAlignment="1">
      <alignment horizontal="center" vertical="center" wrapText="1"/>
    </xf>
    <xf numFmtId="0" fontId="53" fillId="0" borderId="148" xfId="0" applyFont="1" applyBorder="1" applyAlignment="1">
      <alignment horizontal="center" vertical="center" wrapText="1"/>
    </xf>
    <xf numFmtId="0" fontId="53" fillId="0" borderId="149" xfId="0" applyFont="1" applyBorder="1" applyAlignment="1">
      <alignment horizontal="center" vertical="center" wrapText="1"/>
    </xf>
    <xf numFmtId="38" fontId="53" fillId="0" borderId="177" xfId="34" applyFont="1" applyBorder="1" applyAlignment="1">
      <alignment horizontal="center" vertical="center"/>
    </xf>
    <xf numFmtId="38" fontId="53" fillId="0" borderId="178" xfId="34" applyFont="1" applyBorder="1" applyAlignment="1">
      <alignment horizontal="center" vertical="center"/>
    </xf>
    <xf numFmtId="38" fontId="53" fillId="0" borderId="179" xfId="34" applyFont="1" applyBorder="1" applyAlignment="1">
      <alignment horizontal="center" vertical="center"/>
    </xf>
    <xf numFmtId="38" fontId="53" fillId="0" borderId="180" xfId="34" applyFont="1" applyBorder="1" applyAlignment="1">
      <alignment horizontal="center" vertical="center"/>
    </xf>
    <xf numFmtId="38" fontId="53" fillId="0" borderId="181" xfId="34" applyFont="1" applyBorder="1" applyAlignment="1">
      <alignment horizontal="center" vertical="center"/>
    </xf>
    <xf numFmtId="38" fontId="53" fillId="0" borderId="182" xfId="34" applyFont="1" applyBorder="1" applyAlignment="1">
      <alignment horizontal="center" vertical="center"/>
    </xf>
    <xf numFmtId="179" fontId="80" fillId="0" borderId="33" xfId="34" applyNumberFormat="1" applyFont="1" applyBorder="1" applyAlignment="1">
      <alignment horizontal="center" vertical="center"/>
    </xf>
    <xf numFmtId="38" fontId="53" fillId="0" borderId="106" xfId="34" applyFont="1" applyBorder="1" applyAlignment="1">
      <alignment horizontal="center" vertical="center"/>
    </xf>
    <xf numFmtId="38" fontId="53" fillId="0" borderId="108" xfId="34" applyFont="1" applyBorder="1" applyAlignment="1">
      <alignment horizontal="center" vertical="center"/>
    </xf>
    <xf numFmtId="38" fontId="53" fillId="0" borderId="107" xfId="34" applyFont="1" applyBorder="1" applyAlignment="1">
      <alignment horizontal="center" vertical="center"/>
    </xf>
    <xf numFmtId="38" fontId="53" fillId="0" borderId="109" xfId="34" applyFont="1" applyBorder="1" applyAlignment="1">
      <alignment horizontal="center" vertical="center"/>
    </xf>
    <xf numFmtId="0" fontId="53" fillId="0" borderId="114" xfId="0" applyFont="1" applyBorder="1" applyAlignment="1">
      <alignment horizontal="center" vertical="center"/>
    </xf>
    <xf numFmtId="0" fontId="53" fillId="0" borderId="115" xfId="0" applyFont="1" applyBorder="1" applyAlignment="1">
      <alignment horizontal="center" vertical="center"/>
    </xf>
    <xf numFmtId="0" fontId="53" fillId="0" borderId="116" xfId="0" applyFont="1" applyBorder="1" applyAlignment="1">
      <alignment horizontal="center" vertical="center"/>
    </xf>
    <xf numFmtId="0" fontId="53" fillId="0" borderId="117" xfId="0" applyFont="1" applyBorder="1" applyAlignment="1">
      <alignment horizontal="center" vertical="center"/>
    </xf>
    <xf numFmtId="0" fontId="53" fillId="0" borderId="152" xfId="0" applyFont="1" applyBorder="1" applyAlignment="1">
      <alignment horizontal="center" vertical="center"/>
    </xf>
    <xf numFmtId="0" fontId="53" fillId="0" borderId="153" xfId="0" applyFont="1" applyBorder="1" applyAlignment="1">
      <alignment horizontal="center" vertical="center"/>
    </xf>
    <xf numFmtId="0" fontId="53" fillId="0" borderId="154" xfId="0" applyFont="1" applyBorder="1" applyAlignment="1">
      <alignment horizontal="center" vertical="center"/>
    </xf>
    <xf numFmtId="0" fontId="78" fillId="0" borderId="165" xfId="0" applyFont="1" applyBorder="1" applyAlignment="1">
      <alignment horizontal="center" vertical="center"/>
    </xf>
    <xf numFmtId="0" fontId="78" fillId="0" borderId="166" xfId="0" applyFont="1" applyBorder="1" applyAlignment="1">
      <alignment horizontal="center" vertical="center"/>
    </xf>
    <xf numFmtId="0" fontId="78" fillId="0" borderId="167" xfId="0" applyFont="1" applyBorder="1" applyAlignment="1">
      <alignment horizontal="center" vertical="center"/>
    </xf>
    <xf numFmtId="0" fontId="78" fillId="0" borderId="168" xfId="0" applyFont="1" applyBorder="1" applyAlignment="1">
      <alignment horizontal="center" vertical="center"/>
    </xf>
    <xf numFmtId="0" fontId="78" fillId="0" borderId="169" xfId="0" applyFont="1" applyBorder="1" applyAlignment="1">
      <alignment horizontal="center" vertical="center"/>
    </xf>
    <xf numFmtId="0" fontId="78" fillId="0" borderId="170" xfId="0" applyFont="1" applyBorder="1" applyAlignment="1">
      <alignment horizontal="center" vertical="center"/>
    </xf>
    <xf numFmtId="0" fontId="47" fillId="43" borderId="11" xfId="0" applyFont="1" applyFill="1" applyBorder="1" applyAlignment="1">
      <alignment horizontal="center" vertical="center" shrinkToFit="1"/>
    </xf>
    <xf numFmtId="0" fontId="71" fillId="43" borderId="16" xfId="0" applyFont="1" applyFill="1" applyBorder="1" applyAlignment="1">
      <alignment horizontal="center" vertical="center" wrapText="1"/>
    </xf>
    <xf numFmtId="0" fontId="71" fillId="43" borderId="15" xfId="0" applyFont="1" applyFill="1" applyBorder="1" applyAlignment="1">
      <alignment horizontal="center" vertical="center" wrapText="1"/>
    </xf>
    <xf numFmtId="0" fontId="71" fillId="43" borderId="31" xfId="0" applyFont="1" applyFill="1" applyBorder="1" applyAlignment="1">
      <alignment horizontal="center" vertical="center" wrapText="1"/>
    </xf>
    <xf numFmtId="0" fontId="71" fillId="43" borderId="31" xfId="0" applyFont="1" applyFill="1" applyBorder="1" applyAlignment="1">
      <alignment horizontal="center" vertical="center"/>
    </xf>
    <xf numFmtId="0" fontId="47" fillId="43" borderId="32" xfId="0" applyFont="1" applyFill="1" applyBorder="1" applyAlignment="1">
      <alignment horizontal="center" vertical="center" wrapText="1" shrinkToFit="1"/>
    </xf>
    <xf numFmtId="0" fontId="47" fillId="43" borderId="26" xfId="0" applyFont="1" applyFill="1" applyBorder="1" applyAlignment="1">
      <alignment horizontal="center" vertical="center" wrapText="1" shrinkToFit="1"/>
    </xf>
    <xf numFmtId="0" fontId="47" fillId="43" borderId="23" xfId="0" applyFont="1" applyFill="1" applyBorder="1" applyAlignment="1">
      <alignment horizontal="center" vertical="center" wrapText="1" shrinkToFit="1"/>
    </xf>
    <xf numFmtId="0" fontId="47" fillId="43" borderId="25" xfId="0" applyFont="1" applyFill="1" applyBorder="1" applyAlignment="1">
      <alignment horizontal="center" vertical="center" wrapText="1" shrinkToFit="1"/>
    </xf>
    <xf numFmtId="0" fontId="71" fillId="43" borderId="24" xfId="0" applyFont="1" applyFill="1" applyBorder="1" applyAlignment="1">
      <alignment horizontal="center" vertical="center"/>
    </xf>
    <xf numFmtId="0" fontId="47" fillId="43" borderId="32" xfId="0" applyFont="1" applyFill="1" applyBorder="1" applyAlignment="1">
      <alignment horizontal="center" vertical="center"/>
    </xf>
    <xf numFmtId="0" fontId="47" fillId="43" borderId="26" xfId="0" applyFont="1" applyFill="1" applyBorder="1" applyAlignment="1">
      <alignment horizontal="center" vertical="center"/>
    </xf>
    <xf numFmtId="0" fontId="47" fillId="43" borderId="34" xfId="0" applyFont="1" applyFill="1" applyBorder="1" applyAlignment="1">
      <alignment horizontal="center" vertical="center"/>
    </xf>
    <xf numFmtId="0" fontId="47" fillId="43" borderId="24" xfId="0" applyFont="1" applyFill="1" applyBorder="1" applyAlignment="1">
      <alignment horizontal="center" vertical="center"/>
    </xf>
    <xf numFmtId="0" fontId="47" fillId="43" borderId="23" xfId="0" applyFont="1" applyFill="1" applyBorder="1" applyAlignment="1">
      <alignment horizontal="center" vertical="center"/>
    </xf>
    <xf numFmtId="0" fontId="47" fillId="43" borderId="25" xfId="0" applyFont="1" applyFill="1" applyBorder="1" applyAlignment="1">
      <alignment horizontal="center" vertical="center"/>
    </xf>
    <xf numFmtId="0" fontId="71" fillId="43" borderId="15" xfId="0" applyFont="1" applyFill="1" applyBorder="1" applyAlignment="1">
      <alignment horizontal="center" vertical="center"/>
    </xf>
    <xf numFmtId="0" fontId="71" fillId="43" borderId="31" xfId="0" applyFont="1" applyFill="1" applyBorder="1" applyAlignment="1">
      <alignment horizontal="center" vertical="center" wrapText="1" shrinkToFit="1"/>
    </xf>
    <xf numFmtId="0" fontId="47" fillId="43" borderId="35" xfId="0" applyFont="1" applyFill="1" applyBorder="1" applyAlignment="1">
      <alignment horizontal="center" vertical="center"/>
    </xf>
    <xf numFmtId="0" fontId="47" fillId="43" borderId="22" xfId="0" applyFont="1" applyFill="1" applyBorder="1" applyAlignment="1">
      <alignment horizontal="center" vertical="center"/>
    </xf>
    <xf numFmtId="0" fontId="47" fillId="43" borderId="32" xfId="0" applyFont="1" applyFill="1" applyBorder="1" applyAlignment="1">
      <alignment horizontal="center" vertical="center" shrinkToFit="1"/>
    </xf>
    <xf numFmtId="0" fontId="47" fillId="43" borderId="35" xfId="0" applyFont="1" applyFill="1" applyBorder="1" applyAlignment="1">
      <alignment horizontal="center" vertical="center" shrinkToFit="1"/>
    </xf>
    <xf numFmtId="0" fontId="47" fillId="43" borderId="26" xfId="0" applyFont="1" applyFill="1" applyBorder="1" applyAlignment="1">
      <alignment horizontal="center" vertical="center" shrinkToFit="1"/>
    </xf>
    <xf numFmtId="0" fontId="47" fillId="43" borderId="23" xfId="0" applyFont="1" applyFill="1" applyBorder="1" applyAlignment="1">
      <alignment horizontal="center" vertical="center" shrinkToFit="1"/>
    </xf>
    <xf numFmtId="0" fontId="47" fillId="43" borderId="22" xfId="0" applyFont="1" applyFill="1" applyBorder="1" applyAlignment="1">
      <alignment horizontal="center" vertical="center" shrinkToFit="1"/>
    </xf>
    <xf numFmtId="0" fontId="47" fillId="43" borderId="25" xfId="0" applyFont="1" applyFill="1" applyBorder="1" applyAlignment="1">
      <alignment horizontal="center" vertical="center" shrinkToFit="1"/>
    </xf>
    <xf numFmtId="182" fontId="72" fillId="43" borderId="84" xfId="34" applyNumberFormat="1" applyFont="1" applyFill="1" applyBorder="1" applyAlignment="1">
      <alignment horizontal="center" vertical="center" wrapText="1"/>
    </xf>
    <xf numFmtId="182" fontId="72" fillId="43" borderId="85" xfId="34" applyNumberFormat="1" applyFont="1" applyFill="1" applyBorder="1" applyAlignment="1">
      <alignment horizontal="center" vertical="center" wrapText="1"/>
    </xf>
    <xf numFmtId="182" fontId="72" fillId="43" borderId="86" xfId="34" applyNumberFormat="1" applyFont="1" applyFill="1" applyBorder="1" applyAlignment="1">
      <alignment horizontal="center" vertical="center" wrapText="1"/>
    </xf>
    <xf numFmtId="182" fontId="72" fillId="43" borderId="16" xfId="34" applyNumberFormat="1" applyFont="1" applyFill="1" applyBorder="1" applyAlignment="1">
      <alignment horizontal="center" vertical="center" wrapText="1"/>
    </xf>
    <xf numFmtId="182" fontId="72" fillId="43" borderId="87" xfId="34" applyNumberFormat="1" applyFont="1" applyFill="1" applyBorder="1" applyAlignment="1">
      <alignment horizontal="center" vertical="center" wrapText="1"/>
    </xf>
    <xf numFmtId="182" fontId="72" fillId="43" borderId="88" xfId="34" applyNumberFormat="1" applyFont="1" applyFill="1" applyBorder="1" applyAlignment="1">
      <alignment horizontal="center" vertical="center" wrapText="1"/>
    </xf>
    <xf numFmtId="182" fontId="72" fillId="43" borderId="58" xfId="34" applyNumberFormat="1" applyFont="1" applyFill="1" applyBorder="1" applyAlignment="1">
      <alignment horizontal="center" vertical="center" wrapText="1"/>
    </xf>
    <xf numFmtId="182" fontId="72" fillId="43" borderId="25" xfId="34" applyNumberFormat="1" applyFont="1" applyFill="1" applyBorder="1" applyAlignment="1">
      <alignment horizontal="center" vertical="center" wrapText="1"/>
    </xf>
    <xf numFmtId="182" fontId="72" fillId="43" borderId="54" xfId="34" applyNumberFormat="1" applyFont="1" applyFill="1" applyBorder="1" applyAlignment="1">
      <alignment horizontal="center" vertical="center"/>
    </xf>
    <xf numFmtId="182" fontId="72" fillId="43" borderId="16" xfId="34" quotePrefix="1" applyNumberFormat="1" applyFont="1" applyFill="1" applyBorder="1" applyAlignment="1">
      <alignment horizontal="center" vertical="center"/>
    </xf>
    <xf numFmtId="182" fontId="72" fillId="43" borderId="55" xfId="34" applyNumberFormat="1" applyFont="1" applyFill="1" applyBorder="1" applyAlignment="1">
      <alignment horizontal="center" vertical="center"/>
    </xf>
    <xf numFmtId="182" fontId="72" fillId="43" borderId="50" xfId="34" quotePrefix="1" applyNumberFormat="1" applyFont="1" applyFill="1" applyBorder="1" applyAlignment="1">
      <alignment horizontal="center" vertical="center"/>
    </xf>
    <xf numFmtId="182" fontId="12" fillId="43" borderId="29" xfId="34" applyNumberFormat="1" applyFont="1" applyFill="1" applyBorder="1" applyAlignment="1">
      <alignment horizontal="center"/>
    </xf>
    <xf numFmtId="182" fontId="12" fillId="43" borderId="4" xfId="34" applyNumberFormat="1" applyFont="1" applyFill="1" applyBorder="1" applyAlignment="1">
      <alignment horizontal="center"/>
    </xf>
    <xf numFmtId="182" fontId="12" fillId="43" borderId="77" xfId="34" applyNumberFormat="1" applyFont="1" applyFill="1" applyBorder="1" applyAlignment="1">
      <alignment horizontal="center"/>
    </xf>
    <xf numFmtId="182" fontId="12" fillId="43" borderId="78" xfId="34" applyNumberFormat="1" applyFont="1" applyFill="1" applyBorder="1" applyAlignment="1">
      <alignment horizontal="center"/>
    </xf>
    <xf numFmtId="0" fontId="47" fillId="43" borderId="89" xfId="0" applyFont="1" applyFill="1" applyBorder="1" applyAlignment="1">
      <alignment horizontal="center" vertical="center" shrinkToFit="1"/>
    </xf>
    <xf numFmtId="0" fontId="47" fillId="43" borderId="71" xfId="0" applyFont="1" applyFill="1" applyBorder="1" applyAlignment="1">
      <alignment horizontal="center" vertical="center" shrinkToFit="1"/>
    </xf>
    <xf numFmtId="0" fontId="47" fillId="43" borderId="90" xfId="0" applyFont="1" applyFill="1" applyBorder="1" applyAlignment="1">
      <alignment horizontal="center" vertical="center" shrinkToFit="1"/>
    </xf>
    <xf numFmtId="0" fontId="47" fillId="43" borderId="53" xfId="0" applyFont="1" applyFill="1" applyBorder="1" applyAlignment="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36" xr:uid="{00000000-0005-0000-0000-000023000000}"/>
    <cellStyle name="桁区切り_統合表（大分類）"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50" xr:uid="{00000000-0005-0000-0000-000030000000}"/>
    <cellStyle name="標準 4" xfId="51" xr:uid="{00000000-0005-0000-0000-000031000000}"/>
    <cellStyle name="標準_統合表（大分類）" xfId="48" xr:uid="{00000000-0005-0000-0000-000032000000}"/>
    <cellStyle name="良い" xfId="49" builtinId="26" customBuiltin="1"/>
  </cellStyles>
  <dxfs count="2">
    <dxf>
      <font>
        <color auto="1"/>
      </font>
      <fill>
        <patternFill>
          <bgColor theme="0"/>
        </patternFill>
      </fill>
    </dxf>
    <dxf>
      <font>
        <condense val="0"/>
        <extend val="0"/>
        <color auto="1"/>
      </font>
      <fill>
        <patternFill patternType="none">
          <bgColor indexed="65"/>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ＭＳ Ｐゴシック"/>
                <a:ea typeface="ＭＳ Ｐゴシック"/>
                <a:cs typeface="ＭＳ Ｐゴシック"/>
              </a:defRPr>
            </a:pPr>
            <a:r>
              <a:rPr lang="ja-JP" altLang="en-US"/>
              <a:t>経済波及効果の測定結果</a:t>
            </a:r>
          </a:p>
        </c:rich>
      </c:tx>
      <c:overlay val="0"/>
      <c:spPr>
        <a:noFill/>
        <a:ln w="25400">
          <a:noFill/>
        </a:ln>
      </c:spPr>
    </c:title>
    <c:autoTitleDeleted val="0"/>
    <c:plotArea>
      <c:layout/>
      <c:barChart>
        <c:barDir val="col"/>
        <c:grouping val="clustered"/>
        <c:varyColors val="0"/>
        <c:ser>
          <c:idx val="0"/>
          <c:order val="0"/>
          <c:tx>
            <c:strRef>
              <c:f>総括表!$B$17:$C$17</c:f>
              <c:strCache>
                <c:ptCount val="2"/>
                <c:pt idx="0">
                  <c:v>生産誘発額</c:v>
                </c:pt>
              </c:strCache>
            </c:strRef>
          </c:tx>
          <c:spPr>
            <a:solidFill>
              <a:srgbClr val="6699FF"/>
            </a:solidFill>
            <a:ln w="12700">
              <a:solidFill>
                <a:srgbClr val="000000"/>
              </a:solidFill>
              <a:prstDash val="solid"/>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総括表!$D$17:$G$17</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0-B13B-44CF-8E2C-0D76D245636F}"/>
            </c:ext>
          </c:extLst>
        </c:ser>
        <c:ser>
          <c:idx val="1"/>
          <c:order val="1"/>
          <c:tx>
            <c:strRef>
              <c:f>総括表!$B$18:$C$18</c:f>
              <c:strCache>
                <c:ptCount val="2"/>
                <c:pt idx="0">
                  <c:v>　粗付加価値誘発額</c:v>
                </c:pt>
              </c:strCache>
            </c:strRef>
          </c:tx>
          <c:spPr>
            <a:solidFill>
              <a:srgbClr val="66FF33"/>
            </a:solidFill>
            <a:ln w="12700">
              <a:solidFill>
                <a:srgbClr val="000000"/>
              </a:solidFill>
              <a:prstDash val="solid"/>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総括表!$D$18:$G$18</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5-B13B-44CF-8E2C-0D76D245636F}"/>
            </c:ext>
          </c:extLst>
        </c:ser>
        <c:ser>
          <c:idx val="2"/>
          <c:order val="2"/>
          <c:tx>
            <c:strRef>
              <c:f>総括表!$B$19:$C$19</c:f>
              <c:strCache>
                <c:ptCount val="2"/>
                <c:pt idx="0">
                  <c:v>　うち雇用者所得誘発額</c:v>
                </c:pt>
              </c:strCache>
            </c:strRef>
          </c:tx>
          <c:spPr>
            <a:solidFill>
              <a:srgbClr val="FF9966"/>
            </a:solidFill>
            <a:ln w="12700">
              <a:solidFill>
                <a:srgbClr val="000000"/>
              </a:solidFill>
              <a:prstDash val="solid"/>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総括表!$D$19:$G$19</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A-B13B-44CF-8E2C-0D76D245636F}"/>
            </c:ext>
          </c:extLst>
        </c:ser>
        <c:dLbls>
          <c:showLegendKey val="0"/>
          <c:showVal val="0"/>
          <c:showCatName val="0"/>
          <c:showSerName val="0"/>
          <c:showPercent val="0"/>
          <c:showBubbleSize val="0"/>
        </c:dLbls>
        <c:gapWidth val="106"/>
        <c:axId val="515864112"/>
        <c:axId val="1"/>
      </c:barChart>
      <c:catAx>
        <c:axId val="515864112"/>
        <c:scaling>
          <c:orientation val="minMax"/>
        </c:scaling>
        <c:delete val="0"/>
        <c:axPos val="b"/>
        <c:numFmt formatCode="General" sourceLinked="1"/>
        <c:majorTickMark val="in"/>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5864112"/>
        <c:crosses val="autoZero"/>
        <c:crossBetween val="between"/>
      </c:valAx>
      <c:spPr>
        <a:noFill/>
        <a:ln w="25400">
          <a:noFill/>
        </a:ln>
      </c:spPr>
    </c:plotArea>
    <c:legend>
      <c:legendPos val="r"/>
      <c:layout>
        <c:manualLayout>
          <c:xMode val="edge"/>
          <c:yMode val="edge"/>
          <c:x val="0.55945121951219512"/>
          <c:y val="0.17647141166177757"/>
          <c:w val="0.19359756097560976"/>
          <c:h val="0.2274518038186403"/>
        </c:manualLayout>
      </c:layout>
      <c:overlay val="1"/>
      <c:spPr>
        <a:noFill/>
        <a:ln>
          <a:solidFill>
            <a:schemeClr val="tx1">
              <a:lumMod val="50000"/>
              <a:lumOff val="50000"/>
            </a:scheme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bg1">
          <a:lumMod val="75000"/>
          <a:alpha val="99000"/>
        </a:schemeClr>
      </a:solidFill>
      <a:round/>
    </a:ln>
    <a:effectLst/>
  </c:spPr>
  <c:txPr>
    <a:bodyPr/>
    <a:lstStyle/>
    <a:p>
      <a:pPr>
        <a:defRPr/>
      </a:pPr>
      <a:endParaRPr lang="ja-JP"/>
    </a:p>
  </c:txPr>
  <c:printSettings>
    <c:headerFooter alignWithMargins="0"/>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ＭＳ Ｐゴシック"/>
                <a:ea typeface="ＭＳ Ｐゴシック"/>
                <a:cs typeface="ＭＳ Ｐゴシック"/>
              </a:defRPr>
            </a:pPr>
            <a:r>
              <a:rPr lang="ja-JP" altLang="en-US"/>
              <a:t>雇用誘発効果の測定結果</a:t>
            </a:r>
          </a:p>
        </c:rich>
      </c:tx>
      <c:overlay val="0"/>
      <c:spPr>
        <a:noFill/>
        <a:ln w="25400">
          <a:noFill/>
        </a:ln>
      </c:spPr>
    </c:title>
    <c:autoTitleDeleted val="0"/>
    <c:plotArea>
      <c:layout/>
      <c:barChart>
        <c:barDir val="col"/>
        <c:grouping val="clustered"/>
        <c:varyColors val="0"/>
        <c:ser>
          <c:idx val="0"/>
          <c:order val="0"/>
          <c:tx>
            <c:strRef>
              <c:f>総括表!$B$20</c:f>
              <c:strCache>
                <c:ptCount val="1"/>
                <c:pt idx="0">
                  <c:v>就業者誘発数</c:v>
                </c:pt>
              </c:strCache>
            </c:strRef>
          </c:tx>
          <c:spPr>
            <a:solidFill>
              <a:srgbClr val="FFFF66"/>
            </a:solidFill>
            <a:ln w="12700">
              <a:solidFill>
                <a:srgbClr val="000000"/>
              </a:solidFill>
              <a:prstDash val="solid"/>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総括表!$D$20:$G$20</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0-2A6E-410F-8C49-27AEE8BD4427}"/>
            </c:ext>
          </c:extLst>
        </c:ser>
        <c:ser>
          <c:idx val="1"/>
          <c:order val="1"/>
          <c:tx>
            <c:strRef>
              <c:f>総括表!$B$21</c:f>
              <c:strCache>
                <c:ptCount val="1"/>
                <c:pt idx="0">
                  <c:v>雇用者誘発数</c:v>
                </c:pt>
              </c:strCache>
            </c:strRef>
          </c:tx>
          <c:spPr>
            <a:solidFill>
              <a:srgbClr val="FF99FF"/>
            </a:solidFill>
            <a:ln w="12700">
              <a:solidFill>
                <a:srgbClr val="000000"/>
              </a:solidFill>
              <a:prstDash val="solid"/>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総括表!$D$21:$G$21</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5-2A6E-410F-8C49-27AEE8BD4427}"/>
            </c:ext>
          </c:extLst>
        </c:ser>
        <c:dLbls>
          <c:showLegendKey val="0"/>
          <c:showVal val="0"/>
          <c:showCatName val="0"/>
          <c:showSerName val="0"/>
          <c:showPercent val="0"/>
          <c:showBubbleSize val="0"/>
        </c:dLbls>
        <c:gapWidth val="89"/>
        <c:axId val="515866408"/>
        <c:axId val="1"/>
      </c:barChart>
      <c:catAx>
        <c:axId val="515866408"/>
        <c:scaling>
          <c:orientation val="minMax"/>
        </c:scaling>
        <c:delete val="0"/>
        <c:axPos val="b"/>
        <c:numFmt formatCode="General" sourceLinked="1"/>
        <c:majorTickMark val="in"/>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5866408"/>
        <c:crosses val="autoZero"/>
        <c:crossBetween val="between"/>
      </c:valAx>
      <c:spPr>
        <a:noFill/>
        <a:ln w="25400">
          <a:noFill/>
        </a:ln>
      </c:spPr>
    </c:plotArea>
    <c:legend>
      <c:legendPos val="r"/>
      <c:layout>
        <c:manualLayout>
          <c:xMode val="edge"/>
          <c:yMode val="edge"/>
          <c:x val="0.56202143950995409"/>
          <c:y val="0.18503937007874016"/>
          <c:w val="0.15160796324655434"/>
          <c:h val="0.15748031496062992"/>
        </c:manualLayout>
      </c:layout>
      <c:overlay val="1"/>
      <c:spPr>
        <a:noFill/>
        <a:ln>
          <a:solidFill>
            <a:schemeClr val="tx1">
              <a:lumMod val="50000"/>
              <a:lumOff val="50000"/>
            </a:scheme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産業・業種別経済波及効果（直接効果を除く）</a:t>
            </a:r>
          </a:p>
        </c:rich>
      </c:tx>
      <c:overlay val="0"/>
      <c:spPr>
        <a:noFill/>
        <a:ln w="25400">
          <a:noFill/>
        </a:ln>
      </c:spPr>
    </c:title>
    <c:autoTitleDeleted val="0"/>
    <c:plotArea>
      <c:layout>
        <c:manualLayout>
          <c:layoutTarget val="inner"/>
          <c:xMode val="edge"/>
          <c:yMode val="edge"/>
          <c:x val="0.39286414419436511"/>
          <c:y val="4.4976945012254299E-2"/>
          <c:w val="0.57401884498950906"/>
          <c:h val="0.94569086430341864"/>
        </c:manualLayout>
      </c:layout>
      <c:barChart>
        <c:barDir val="bar"/>
        <c:grouping val="clustered"/>
        <c:varyColors val="0"/>
        <c:ser>
          <c:idx val="0"/>
          <c:order val="0"/>
          <c:tx>
            <c:v>1次波及効果</c:v>
          </c:tx>
          <c:spPr>
            <a:solidFill>
              <a:srgbClr val="66FF66"/>
            </a:solidFill>
            <a:ln w="12700">
              <a:solidFill>
                <a:schemeClr val="tx1">
                  <a:lumMod val="50000"/>
                  <a:lumOff val="50000"/>
                </a:schemeClr>
              </a:solidFill>
            </a:ln>
            <a:effectLst/>
          </c:spPr>
          <c:invertIfNegative val="0"/>
          <c:cat>
            <c:strRef>
              <c:f>総合結果!$C$14:$C$120</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総合結果!$F$14:$F$120</c:f>
              <c:numCache>
                <c:formatCode>#,##0_);[Red]\(#,##0\)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F91B-4BD5-A7FA-F7D01D100DE2}"/>
            </c:ext>
          </c:extLst>
        </c:ser>
        <c:ser>
          <c:idx val="1"/>
          <c:order val="1"/>
          <c:tx>
            <c:v>2次波及効果</c:v>
          </c:tx>
          <c:spPr>
            <a:solidFill>
              <a:srgbClr val="FF9966"/>
            </a:solidFill>
            <a:ln w="12700">
              <a:solidFill>
                <a:schemeClr val="tx1">
                  <a:lumMod val="50000"/>
                  <a:lumOff val="50000"/>
                </a:schemeClr>
              </a:solidFill>
            </a:ln>
            <a:effectLst/>
          </c:spPr>
          <c:invertIfNegative val="0"/>
          <c:cat>
            <c:strRef>
              <c:f>総合結果!$C$14:$C$120</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総合結果!$G$14:$G$120</c:f>
              <c:numCache>
                <c:formatCode>#,##0_);[Red]\(#,##0\)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F91B-4BD5-A7FA-F7D01D100DE2}"/>
            </c:ext>
          </c:extLst>
        </c:ser>
        <c:dLbls>
          <c:showLegendKey val="0"/>
          <c:showVal val="0"/>
          <c:showCatName val="0"/>
          <c:showSerName val="0"/>
          <c:showPercent val="0"/>
          <c:showBubbleSize val="0"/>
        </c:dLbls>
        <c:gapWidth val="100"/>
        <c:axId val="524930968"/>
        <c:axId val="1"/>
      </c:barChart>
      <c:catAx>
        <c:axId val="524930968"/>
        <c:scaling>
          <c:orientation val="maxMin"/>
        </c:scaling>
        <c:delete val="0"/>
        <c:axPos val="l"/>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300"/>
        <c:noMultiLvlLbl val="0"/>
      </c:catAx>
      <c:valAx>
        <c:axId val="1"/>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930968"/>
        <c:crosses val="autoZero"/>
        <c:crossBetween val="between"/>
      </c:valAx>
      <c:spPr>
        <a:noFill/>
        <a:ln>
          <a:solidFill>
            <a:schemeClr val="tx1">
              <a:lumMod val="50000"/>
              <a:lumOff val="50000"/>
            </a:schemeClr>
          </a:solidFill>
        </a:ln>
        <a:effectLst/>
      </c:spPr>
    </c:plotArea>
    <c:legend>
      <c:legendPos val="r"/>
      <c:layout>
        <c:manualLayout>
          <c:xMode val="edge"/>
          <c:yMode val="edge"/>
          <c:x val="0.68081310632631098"/>
          <c:y val="1.6665294874465279E-2"/>
          <c:w val="0.30372966653504591"/>
          <c:h val="1.0852874770961793E-2"/>
        </c:manualLayout>
      </c:layout>
      <c:overlay val="1"/>
      <c:spPr>
        <a:solidFill>
          <a:schemeClr val="bg1"/>
        </a:solidFill>
        <a:ln>
          <a:solidFill>
            <a:schemeClr val="tx1">
              <a:lumMod val="50000"/>
              <a:lumOff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産業・業種別雇用誘発効果（直接効果を除く）</a:t>
            </a:r>
          </a:p>
        </c:rich>
      </c:tx>
      <c:overlay val="0"/>
      <c:spPr>
        <a:noFill/>
        <a:ln w="25400">
          <a:noFill/>
        </a:ln>
      </c:spPr>
    </c:title>
    <c:autoTitleDeleted val="0"/>
    <c:plotArea>
      <c:layout>
        <c:manualLayout>
          <c:layoutTarget val="inner"/>
          <c:xMode val="edge"/>
          <c:yMode val="edge"/>
          <c:x val="0.39286414419436511"/>
          <c:y val="4.4976945012254299E-2"/>
          <c:w val="0.57401884498950906"/>
          <c:h val="0.94569086430341864"/>
        </c:manualLayout>
      </c:layout>
      <c:barChart>
        <c:barDir val="bar"/>
        <c:grouping val="clustered"/>
        <c:varyColors val="0"/>
        <c:ser>
          <c:idx val="0"/>
          <c:order val="0"/>
          <c:tx>
            <c:v>就業者誘発数</c:v>
          </c:tx>
          <c:spPr>
            <a:solidFill>
              <a:srgbClr val="66FF66"/>
            </a:solidFill>
            <a:ln w="12700">
              <a:solidFill>
                <a:schemeClr val="tx1">
                  <a:lumMod val="50000"/>
                  <a:lumOff val="50000"/>
                </a:schemeClr>
              </a:solidFill>
            </a:ln>
            <a:effectLst/>
          </c:spPr>
          <c:invertIfNegative val="0"/>
          <c:cat>
            <c:strRef>
              <c:f>総合結果!$C$14:$C$120</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総合結果!$J$14:$J$120</c:f>
              <c:numCache>
                <c:formatCode>#,##0_);[Red]\(#,##0\)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C2E2-4631-A9AB-85B30F02D15F}"/>
            </c:ext>
          </c:extLst>
        </c:ser>
        <c:ser>
          <c:idx val="1"/>
          <c:order val="1"/>
          <c:tx>
            <c:v>雇用者誘発数</c:v>
          </c:tx>
          <c:spPr>
            <a:solidFill>
              <a:srgbClr val="FF9966"/>
            </a:solidFill>
            <a:ln w="12700">
              <a:solidFill>
                <a:schemeClr val="tx1">
                  <a:lumMod val="50000"/>
                  <a:lumOff val="50000"/>
                </a:schemeClr>
              </a:solidFill>
            </a:ln>
            <a:effectLst/>
          </c:spPr>
          <c:invertIfNegative val="0"/>
          <c:cat>
            <c:strRef>
              <c:f>総合結果!$C$14:$C$120</c:f>
              <c:strCache>
                <c:ptCount val="107"/>
                <c:pt idx="0">
                  <c:v>耕種農業</c:v>
                </c:pt>
                <c:pt idx="1">
                  <c:v>畜産</c:v>
                </c:pt>
                <c:pt idx="2">
                  <c:v>農業サービス</c:v>
                </c:pt>
                <c:pt idx="3">
                  <c:v>林業</c:v>
                </c:pt>
                <c:pt idx="4">
                  <c:v>漁業</c:v>
                </c:pt>
                <c:pt idx="5">
                  <c:v>石炭・原油・天然ガス</c:v>
                </c:pt>
                <c:pt idx="6">
                  <c:v>その他の鉱業</c:v>
                </c:pt>
                <c:pt idx="7">
                  <c:v>食料品</c:v>
                </c:pt>
                <c:pt idx="8">
                  <c:v>飲料</c:v>
                </c:pt>
                <c:pt idx="9">
                  <c:v>飼料・有機質肥料（別掲を除く。）</c:v>
                </c:pt>
                <c:pt idx="10">
                  <c:v>たばこ</c:v>
                </c:pt>
                <c:pt idx="11">
                  <c:v>繊維工業製品</c:v>
                </c:pt>
                <c:pt idx="12">
                  <c:v>衣服・その他の繊維既製品</c:v>
                </c:pt>
                <c:pt idx="13">
                  <c:v>木材・木製品</c:v>
                </c:pt>
                <c:pt idx="14">
                  <c:v>家具・装備品</c:v>
                </c:pt>
                <c:pt idx="15">
                  <c:v>パルプ・紙・板紙・加工紙</c:v>
                </c:pt>
                <c:pt idx="16">
                  <c:v>紙加工品</c:v>
                </c:pt>
                <c:pt idx="17">
                  <c:v>印刷・製版・製本</c:v>
                </c:pt>
                <c:pt idx="18">
                  <c:v>化学肥料</c:v>
                </c:pt>
                <c:pt idx="19">
                  <c:v>無機化学工業製品</c:v>
                </c:pt>
                <c:pt idx="20">
                  <c:v>石油化学系基礎製品</c:v>
                </c:pt>
                <c:pt idx="21">
                  <c:v>有機化学工業製品（石油化学系基礎製品・合成樹脂を除く。）</c:v>
                </c:pt>
                <c:pt idx="22">
                  <c:v>合成樹脂</c:v>
                </c:pt>
                <c:pt idx="23">
                  <c:v>化学繊維</c:v>
                </c:pt>
                <c:pt idx="24">
                  <c:v>医薬品</c:v>
                </c:pt>
                <c:pt idx="25">
                  <c:v>化学最終製品（医薬品を除く。）</c:v>
                </c:pt>
                <c:pt idx="26">
                  <c:v>石油製品</c:v>
                </c:pt>
                <c:pt idx="27">
                  <c:v>石炭製品</c:v>
                </c:pt>
                <c:pt idx="28">
                  <c:v>プラスチック製品</c:v>
                </c:pt>
                <c:pt idx="29">
                  <c:v>ゴム製品</c:v>
                </c:pt>
                <c:pt idx="30">
                  <c:v>なめし革・革製品・毛皮</c:v>
                </c:pt>
                <c:pt idx="31">
                  <c:v>ガラス・ガラス製品</c:v>
                </c:pt>
                <c:pt idx="32">
                  <c:v>セメント・セメント製品</c:v>
                </c:pt>
                <c:pt idx="33">
                  <c:v>陶磁器</c:v>
                </c:pt>
                <c:pt idx="34">
                  <c:v>その他の窯業・土石製品</c:v>
                </c:pt>
                <c:pt idx="35">
                  <c:v>銑鉄・粗鋼</c:v>
                </c:pt>
                <c:pt idx="36">
                  <c:v>鋼材</c:v>
                </c:pt>
                <c:pt idx="37">
                  <c:v>鋳鍛造品（鉄）</c:v>
                </c:pt>
                <c:pt idx="38">
                  <c:v>その他の鉄鋼製品</c:v>
                </c:pt>
                <c:pt idx="39">
                  <c:v>非鉄金属製錬・精製</c:v>
                </c:pt>
                <c:pt idx="40">
                  <c:v>非鉄金属加工製品</c:v>
                </c:pt>
                <c:pt idx="41">
                  <c:v>建設用・建築用金属製品</c:v>
                </c:pt>
                <c:pt idx="42">
                  <c:v>その他の金属製品</c:v>
                </c:pt>
                <c:pt idx="43">
                  <c:v>はん用機械</c:v>
                </c:pt>
                <c:pt idx="44">
                  <c:v>生産用機械</c:v>
                </c:pt>
                <c:pt idx="45">
                  <c:v>業務用機械</c:v>
                </c:pt>
                <c:pt idx="46">
                  <c:v>電子デバイス</c:v>
                </c:pt>
                <c:pt idx="47">
                  <c:v>その他の電子部品</c:v>
                </c:pt>
                <c:pt idx="48">
                  <c:v>産業用電気機器</c:v>
                </c:pt>
                <c:pt idx="49">
                  <c:v>民生用電気機器</c:v>
                </c:pt>
                <c:pt idx="50">
                  <c:v>電子応用装置・電気計測器</c:v>
                </c:pt>
                <c:pt idx="51">
                  <c:v>その他の電気機械</c:v>
                </c:pt>
                <c:pt idx="52">
                  <c:v>通信・映像・音響機器</c:v>
                </c:pt>
                <c:pt idx="53">
                  <c:v>電子計算機・同附属装置</c:v>
                </c:pt>
                <c:pt idx="54">
                  <c:v>乗用車</c:v>
                </c:pt>
                <c:pt idx="55">
                  <c:v>その他の自動車</c:v>
                </c:pt>
                <c:pt idx="56">
                  <c:v>自動車部品・同附属品</c:v>
                </c:pt>
                <c:pt idx="57">
                  <c:v>船舶・同修理</c:v>
                </c:pt>
                <c:pt idx="58">
                  <c:v>その他の輸送機械・同修理</c:v>
                </c:pt>
                <c:pt idx="59">
                  <c:v>その他の製造工業製品</c:v>
                </c:pt>
                <c:pt idx="60">
                  <c:v>再生資源回収・加工処理</c:v>
                </c:pt>
                <c:pt idx="61">
                  <c:v>建築</c:v>
                </c:pt>
                <c:pt idx="62">
                  <c:v>建設補修</c:v>
                </c:pt>
                <c:pt idx="63">
                  <c:v>公共事業</c:v>
                </c:pt>
                <c:pt idx="64">
                  <c:v>その他の土木建設</c:v>
                </c:pt>
                <c:pt idx="65">
                  <c:v>電力</c:v>
                </c:pt>
                <c:pt idx="66">
                  <c:v>ガス・熱供給</c:v>
                </c:pt>
                <c:pt idx="67">
                  <c:v>水道</c:v>
                </c:pt>
                <c:pt idx="68">
                  <c:v>廃棄物処理</c:v>
                </c:pt>
                <c:pt idx="69">
                  <c:v>商業</c:v>
                </c:pt>
                <c:pt idx="70">
                  <c:v>金融・保険</c:v>
                </c:pt>
                <c:pt idx="71">
                  <c:v>不動産仲介及び賃貸</c:v>
                </c:pt>
                <c:pt idx="72">
                  <c:v>住宅賃貸料</c:v>
                </c:pt>
                <c:pt idx="73">
                  <c:v>住宅賃貸料（帰属家賃）</c:v>
                </c:pt>
                <c:pt idx="74">
                  <c:v>鉄道輸送</c:v>
                </c:pt>
                <c:pt idx="75">
                  <c:v>道路輸送（自家輸送を除く。）</c:v>
                </c:pt>
                <c:pt idx="76">
                  <c:v>自家輸送</c:v>
                </c:pt>
                <c:pt idx="77">
                  <c:v>水運</c:v>
                </c:pt>
                <c:pt idx="78">
                  <c:v>航空輸送</c:v>
                </c:pt>
                <c:pt idx="79">
                  <c:v>貨物利用運送</c:v>
                </c:pt>
                <c:pt idx="80">
                  <c:v>倉庫</c:v>
                </c:pt>
                <c:pt idx="81">
                  <c:v>運輸附帯サービス</c:v>
                </c:pt>
                <c:pt idx="82">
                  <c:v>郵便・信書便</c:v>
                </c:pt>
                <c:pt idx="83">
                  <c:v>通信</c:v>
                </c:pt>
                <c:pt idx="84">
                  <c:v>放送</c:v>
                </c:pt>
                <c:pt idx="85">
                  <c:v>情報サービス</c:v>
                </c:pt>
                <c:pt idx="86">
                  <c:v>インターネット附随サービス</c:v>
                </c:pt>
                <c:pt idx="87">
                  <c:v>映像・音声・文字情報制作</c:v>
                </c:pt>
                <c:pt idx="88">
                  <c:v>公務</c:v>
                </c:pt>
                <c:pt idx="89">
                  <c:v>教育</c:v>
                </c:pt>
                <c:pt idx="90">
                  <c:v>研究</c:v>
                </c:pt>
                <c:pt idx="91">
                  <c:v>医療</c:v>
                </c:pt>
                <c:pt idx="92">
                  <c:v>保健衛生</c:v>
                </c:pt>
                <c:pt idx="93">
                  <c:v>社会保険・社会福祉</c:v>
                </c:pt>
                <c:pt idx="94">
                  <c:v>介護</c:v>
                </c:pt>
                <c:pt idx="95">
                  <c:v>他に分類されない会員制団体</c:v>
                </c:pt>
                <c:pt idx="96">
                  <c:v>物品賃貸サービス</c:v>
                </c:pt>
                <c:pt idx="97">
                  <c:v>広告</c:v>
                </c:pt>
                <c:pt idx="98">
                  <c:v>自動車整備・機械修理</c:v>
                </c:pt>
                <c:pt idx="99">
                  <c:v>その他の対事業所サービス</c:v>
                </c:pt>
                <c:pt idx="100">
                  <c:v>宿泊業</c:v>
                </c:pt>
                <c:pt idx="101">
                  <c:v>飲食サービス</c:v>
                </c:pt>
                <c:pt idx="102">
                  <c:v>洗濯・理容・美容・浴場業</c:v>
                </c:pt>
                <c:pt idx="103">
                  <c:v>娯楽サービス</c:v>
                </c:pt>
                <c:pt idx="104">
                  <c:v>その他の対個人サービス</c:v>
                </c:pt>
                <c:pt idx="105">
                  <c:v>事務用品</c:v>
                </c:pt>
                <c:pt idx="106">
                  <c:v>分類不明</c:v>
                </c:pt>
              </c:strCache>
            </c:strRef>
          </c:cat>
          <c:val>
            <c:numRef>
              <c:f>総合結果!$K$14:$K$120</c:f>
              <c:numCache>
                <c:formatCode>#,##0_);[Red]\(#,##0\)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C2E2-4631-A9AB-85B30F02D15F}"/>
            </c:ext>
          </c:extLst>
        </c:ser>
        <c:dLbls>
          <c:showLegendKey val="0"/>
          <c:showVal val="0"/>
          <c:showCatName val="0"/>
          <c:showSerName val="0"/>
          <c:showPercent val="0"/>
          <c:showBubbleSize val="0"/>
        </c:dLbls>
        <c:gapWidth val="100"/>
        <c:axId val="524930968"/>
        <c:axId val="1"/>
      </c:barChart>
      <c:catAx>
        <c:axId val="524930968"/>
        <c:scaling>
          <c:orientation val="maxMin"/>
        </c:scaling>
        <c:delete val="0"/>
        <c:axPos val="l"/>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300"/>
        <c:noMultiLvlLbl val="0"/>
      </c:catAx>
      <c:valAx>
        <c:axId val="1"/>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930968"/>
        <c:crosses val="autoZero"/>
        <c:crossBetween val="between"/>
      </c:valAx>
      <c:spPr>
        <a:noFill/>
        <a:ln>
          <a:solidFill>
            <a:schemeClr val="tx1">
              <a:lumMod val="50000"/>
              <a:lumOff val="50000"/>
            </a:schemeClr>
          </a:solidFill>
        </a:ln>
        <a:effectLst/>
      </c:spPr>
    </c:plotArea>
    <c:legend>
      <c:legendPos val="r"/>
      <c:layout>
        <c:manualLayout>
          <c:xMode val="edge"/>
          <c:yMode val="edge"/>
          <c:x val="0.64525758724603866"/>
          <c:y val="1.873247811268015E-2"/>
          <c:w val="0.32743338193836891"/>
          <c:h val="1.0852874770961793E-2"/>
        </c:manualLayout>
      </c:layout>
      <c:overlay val="1"/>
      <c:spPr>
        <a:solidFill>
          <a:schemeClr val="bg1"/>
        </a:solidFill>
        <a:ln>
          <a:solidFill>
            <a:schemeClr val="tx1">
              <a:lumMod val="50000"/>
              <a:lumOff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12399;&#12376;&#12417;&#12395;!B59"/><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hyperlink" Target="#&#21033;&#29992;&#25163;&#24341;&#12365;!C45"/></Relationships>
</file>

<file path=xl/drawings/drawing1.xml><?xml version="1.0" encoding="utf-8"?>
<xdr:wsDr xmlns:xdr="http://schemas.openxmlformats.org/drawingml/2006/spreadsheetDrawing" xmlns:a="http://schemas.openxmlformats.org/drawingml/2006/main">
  <xdr:twoCellAnchor>
    <xdr:from>
      <xdr:col>2</xdr:col>
      <xdr:colOff>85724</xdr:colOff>
      <xdr:row>61</xdr:row>
      <xdr:rowOff>85723</xdr:rowOff>
    </xdr:from>
    <xdr:to>
      <xdr:col>36</xdr:col>
      <xdr:colOff>142876</xdr:colOff>
      <xdr:row>78</xdr:row>
      <xdr:rowOff>133351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6724" y="10620373"/>
          <a:ext cx="6534152" cy="2962278"/>
        </a:xfrm>
        <a:prstGeom prst="rect">
          <a:avLst/>
        </a:prstGeom>
        <a:solidFill>
          <a:schemeClr val="accent5">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①</a:t>
          </a:r>
          <a:r>
            <a:rPr kumimoji="1" lang="ja-JP" altLang="en-US" sz="105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企業の生産能力に限界がなく、あらゆる需要の増加にはすべて生産の増加で対応します。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② 財・サービスの生産に必要な原材料等の費用構成（投入構造）は、変化せず一定です。</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③ 価格は産業連関表作成年（平成</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27</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年）のもので、分析対象時点と完全には一致しません。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 </a:t>
          </a: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④ 各部門が使用する投入量は、その部門の生産量に比例し、生産拡大や技術革新による費用の逓減</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は想定しません。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⑤</a:t>
          </a:r>
          <a:r>
            <a:rPr kumimoji="1" lang="ja-JP" altLang="en-US" sz="105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生産波及は、在庫の取り崩しや移輸入品の増加等での中断は想定しません。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⑥ ある産業の生産活動が他の産業の生産を促進させるという、各産業間の相互干渉はありません。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⑦ 産業連関表の分析において、経済波及効果が達成される時期は不明です。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⑧ 就業（雇用）誘発数は、時間外勤務や設備投資の増減による雇用調整を考慮していません。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133350</xdr:colOff>
      <xdr:row>173</xdr:row>
      <xdr:rowOff>28574</xdr:rowOff>
    </xdr:from>
    <xdr:to>
      <xdr:col>27</xdr:col>
      <xdr:colOff>0</xdr:colOff>
      <xdr:row>180</xdr:row>
      <xdr:rowOff>57148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04850" y="30108524"/>
          <a:ext cx="4438650" cy="12287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問い合わせ、連絡先</a:t>
          </a:r>
          <a:r>
            <a:rPr kumimoji="1" lang="en-US" altLang="ja-JP" sz="1050">
              <a:solidFill>
                <a:sysClr val="windowText" lastClr="000000"/>
              </a:solidFill>
              <a:latin typeface="+mn-ea"/>
              <a:ea typeface="+mn-ea"/>
            </a:rPr>
            <a:t>】</a:t>
          </a: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長野県企画振興部 総合政策課統計室 統計第一係</a:t>
          </a:r>
          <a:br>
            <a:rPr kumimoji="1" lang="en-US" altLang="ja-JP" sz="1050">
              <a:solidFill>
                <a:sysClr val="windowText" lastClr="000000"/>
              </a:solidFill>
              <a:latin typeface="+mn-ea"/>
              <a:ea typeface="+mn-ea"/>
            </a:rPr>
          </a:b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380-8570</a:t>
          </a:r>
          <a:r>
            <a:rPr kumimoji="1" lang="ja-JP" altLang="en-US" sz="1050">
              <a:solidFill>
                <a:sysClr val="windowText" lastClr="000000"/>
              </a:solidFill>
              <a:latin typeface="+mn-ea"/>
              <a:ea typeface="+mn-ea"/>
            </a:rPr>
            <a:t>　　長野県長野市大字南長野字幅下</a:t>
          </a:r>
          <a:r>
            <a:rPr kumimoji="1" lang="en-US" altLang="ja-JP" sz="1050">
              <a:solidFill>
                <a:sysClr val="windowText" lastClr="000000"/>
              </a:solidFill>
              <a:latin typeface="+mn-ea"/>
              <a:ea typeface="+mn-ea"/>
            </a:rPr>
            <a:t>692-2</a:t>
          </a: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TEL</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026-235-7070</a:t>
          </a:r>
          <a:r>
            <a:rPr kumimoji="1" lang="ja-JP" altLang="en-US" sz="1050">
              <a:solidFill>
                <a:sysClr val="windowText" lastClr="000000"/>
              </a:solidFill>
              <a:latin typeface="+mn-ea"/>
              <a:ea typeface="+mn-ea"/>
            </a:rPr>
            <a:t>（直通）　　　　</a:t>
          </a:r>
          <a:r>
            <a:rPr kumimoji="1" lang="en-US" altLang="ja-JP" sz="1050">
              <a:solidFill>
                <a:sysClr val="windowText" lastClr="000000"/>
              </a:solidFill>
              <a:latin typeface="+mn-ea"/>
              <a:ea typeface="+mn-ea"/>
            </a:rPr>
            <a:t>FAX</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026-235-0517</a:t>
          </a: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E-mail</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tokei@pref.nagano.lg.jp</a:t>
          </a:r>
          <a:endParaRPr kumimoji="1" lang="ja-JP" altLang="en-US" sz="1050">
            <a:solidFill>
              <a:sysClr val="windowText" lastClr="000000"/>
            </a:solidFill>
            <a:latin typeface="+mn-ea"/>
            <a:ea typeface="+mn-ea"/>
          </a:endParaRPr>
        </a:p>
      </xdr:txBody>
    </xdr:sp>
    <xdr:clientData/>
  </xdr:twoCellAnchor>
  <xdr:twoCellAnchor>
    <xdr:from>
      <xdr:col>0</xdr:col>
      <xdr:colOff>152400</xdr:colOff>
      <xdr:row>0</xdr:row>
      <xdr:rowOff>142875</xdr:rowOff>
    </xdr:from>
    <xdr:to>
      <xdr:col>7</xdr:col>
      <xdr:colOff>181078</xdr:colOff>
      <xdr:row>2</xdr:row>
      <xdr:rowOff>136525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2400" y="142875"/>
          <a:ext cx="1362178" cy="33655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1400" b="1"/>
            <a:t>はじめに</a:t>
          </a:r>
        </a:p>
      </xdr:txBody>
    </xdr:sp>
    <xdr:clientData/>
  </xdr:twoCellAnchor>
  <xdr:twoCellAnchor>
    <xdr:from>
      <xdr:col>17</xdr:col>
      <xdr:colOff>71436</xdr:colOff>
      <xdr:row>101</xdr:row>
      <xdr:rowOff>71441</xdr:rowOff>
    </xdr:from>
    <xdr:to>
      <xdr:col>30</xdr:col>
      <xdr:colOff>180974</xdr:colOff>
      <xdr:row>102</xdr:row>
      <xdr:rowOff>57151</xdr:rowOff>
    </xdr:to>
    <xdr:sp macro="" textlink="">
      <xdr:nvSpPr>
        <xdr:cNvPr id="5" name="右中かっこ 18">
          <a:extLst>
            <a:ext uri="{FF2B5EF4-FFF2-40B4-BE49-F238E27FC236}">
              <a16:creationId xmlns:a16="http://schemas.microsoft.com/office/drawing/2014/main" id="{00000000-0008-0000-0000-000005000000}"/>
            </a:ext>
          </a:extLst>
        </xdr:cNvPr>
        <xdr:cNvSpPr/>
      </xdr:nvSpPr>
      <xdr:spPr>
        <a:xfrm rot="5400000">
          <a:off x="4524375" y="16592552"/>
          <a:ext cx="157160" cy="25860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28575</xdr:colOff>
      <xdr:row>102</xdr:row>
      <xdr:rowOff>114300</xdr:rowOff>
    </xdr:from>
    <xdr:to>
      <xdr:col>32</xdr:col>
      <xdr:colOff>66675</xdr:colOff>
      <xdr:row>104</xdr:row>
      <xdr:rowOff>85725</xdr:rowOff>
    </xdr:to>
    <xdr:sp macro="" textlink="">
      <xdr:nvSpPr>
        <xdr:cNvPr id="6" name="テキスト ボックス 19">
          <a:extLst>
            <a:ext uri="{FF2B5EF4-FFF2-40B4-BE49-F238E27FC236}">
              <a16:creationId xmlns:a16="http://schemas.microsoft.com/office/drawing/2014/main" id="{00000000-0008-0000-0000-000006000000}"/>
            </a:ext>
          </a:extLst>
        </xdr:cNvPr>
        <xdr:cNvSpPr txBox="1"/>
      </xdr:nvSpPr>
      <xdr:spPr>
        <a:xfrm>
          <a:off x="3076575" y="18021300"/>
          <a:ext cx="30861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購入者価格からこの部分が抜き出されます</a:t>
          </a:r>
        </a:p>
      </xdr:txBody>
    </xdr:sp>
    <xdr:clientData/>
  </xdr:twoCellAnchor>
  <xdr:twoCellAnchor>
    <xdr:from>
      <xdr:col>2</xdr:col>
      <xdr:colOff>85724</xdr:colOff>
      <xdr:row>114</xdr:row>
      <xdr:rowOff>85724</xdr:rowOff>
    </xdr:from>
    <xdr:to>
      <xdr:col>33</xdr:col>
      <xdr:colOff>419100</xdr:colOff>
      <xdr:row>118</xdr:row>
      <xdr:rowOff>66674</xdr:rowOff>
    </xdr:to>
    <xdr:sp macro="" textlink="">
      <xdr:nvSpPr>
        <xdr:cNvPr id="7" name="テキスト ボックス 8">
          <a:extLst>
            <a:ext uri="{FF2B5EF4-FFF2-40B4-BE49-F238E27FC236}">
              <a16:creationId xmlns:a16="http://schemas.microsoft.com/office/drawing/2014/main" id="{00000000-0008-0000-0000-000007000000}"/>
            </a:ext>
          </a:extLst>
        </xdr:cNvPr>
        <xdr:cNvSpPr txBox="1"/>
      </xdr:nvSpPr>
      <xdr:spPr>
        <a:xfrm>
          <a:off x="466724" y="20050124"/>
          <a:ext cx="6010276" cy="666750"/>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実収入　：世帯の現金収入の合計のこと。</a:t>
          </a:r>
          <a:endParaRPr kumimoji="1" lang="en-US" altLang="ja-JP" sz="1000">
            <a:latin typeface="HG丸ｺﾞｼｯｸM-PRO" panose="020F0600000000000000" pitchFamily="50" charset="-128"/>
            <a:ea typeface="HG丸ｺﾞｼｯｸM-PRO" panose="020F0600000000000000" pitchFamily="50" charset="-128"/>
          </a:endParaRPr>
        </a:p>
        <a:p>
          <a:pPr>
            <a:lnSpc>
              <a:spcPts val="1100"/>
            </a:lnSpc>
          </a:pP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消費支出：日常の生活に必要な商品の購入やサービスに支払った金額のこと。税金や社会保険料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　　　　　などの支払いは含まれない。</a:t>
          </a:r>
        </a:p>
      </xdr:txBody>
    </xdr:sp>
    <xdr:clientData/>
  </xdr:twoCellAnchor>
  <xdr:twoCellAnchor editAs="oneCell">
    <xdr:from>
      <xdr:col>2</xdr:col>
      <xdr:colOff>28575</xdr:colOff>
      <xdr:row>41</xdr:row>
      <xdr:rowOff>28575</xdr:rowOff>
    </xdr:from>
    <xdr:to>
      <xdr:col>36</xdr:col>
      <xdr:colOff>95250</xdr:colOff>
      <xdr:row>55</xdr:row>
      <xdr:rowOff>57150</xdr:rowOff>
    </xdr:to>
    <xdr:pic>
      <xdr:nvPicPr>
        <xdr:cNvPr id="8" name="図 7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134225"/>
          <a:ext cx="6543675"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40968</xdr:colOff>
      <xdr:row>28</xdr:row>
      <xdr:rowOff>133145</xdr:rowOff>
    </xdr:from>
    <xdr:to>
      <xdr:col>35</xdr:col>
      <xdr:colOff>351196</xdr:colOff>
      <xdr:row>42</xdr:row>
      <xdr:rowOff>63807</xdr:rowOff>
    </xdr:to>
    <xdr:pic>
      <xdr:nvPicPr>
        <xdr:cNvPr id="20" name="図 19">
          <a:extLst>
            <a:ext uri="{FF2B5EF4-FFF2-40B4-BE49-F238E27FC236}">
              <a16:creationId xmlns:a16="http://schemas.microsoft.com/office/drawing/2014/main" id="{CDBE6583-B655-4002-BEDD-8F0AA21CB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323" y="5008306"/>
          <a:ext cx="6660228" cy="2368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102419</xdr:colOff>
      <xdr:row>46</xdr:row>
      <xdr:rowOff>102419</xdr:rowOff>
    </xdr:from>
    <xdr:to>
      <xdr:col>37</xdr:col>
      <xdr:colOff>316475</xdr:colOff>
      <xdr:row>152</xdr:row>
      <xdr:rowOff>197669</xdr:rowOff>
    </xdr:to>
    <xdr:pic>
      <xdr:nvPicPr>
        <xdr:cNvPr id="34" name="図 33">
          <a:extLst>
            <a:ext uri="{FF2B5EF4-FFF2-40B4-BE49-F238E27FC236}">
              <a16:creationId xmlns:a16="http://schemas.microsoft.com/office/drawing/2014/main" id="{72F333BB-0986-46AA-B020-AE299F2E20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1774" y="8111613"/>
          <a:ext cx="7147846" cy="18551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81935</xdr:colOff>
      <xdr:row>237</xdr:row>
      <xdr:rowOff>143388</xdr:rowOff>
    </xdr:from>
    <xdr:to>
      <xdr:col>24</xdr:col>
      <xdr:colOff>106311</xdr:colOff>
      <xdr:row>254</xdr:row>
      <xdr:rowOff>322724</xdr:rowOff>
    </xdr:to>
    <xdr:pic>
      <xdr:nvPicPr>
        <xdr:cNvPr id="31" name="図 30">
          <a:extLst>
            <a:ext uri="{FF2B5EF4-FFF2-40B4-BE49-F238E27FC236}">
              <a16:creationId xmlns:a16="http://schemas.microsoft.com/office/drawing/2014/main" id="{1DFFF1FF-31C7-4E91-8F12-31CDD17727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5161" y="44890404"/>
          <a:ext cx="2687279" cy="313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30726</xdr:colOff>
      <xdr:row>1</xdr:row>
      <xdr:rowOff>0</xdr:rowOff>
    </xdr:from>
    <xdr:to>
      <xdr:col>7</xdr:col>
      <xdr:colOff>163872</xdr:colOff>
      <xdr:row>2</xdr:row>
      <xdr:rowOff>153629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30751" y="171450"/>
          <a:ext cx="1333296" cy="32507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1400" b="1"/>
            <a:t>利用手引き</a:t>
          </a:r>
        </a:p>
      </xdr:txBody>
    </xdr:sp>
    <xdr:clientData/>
  </xdr:twoCellAnchor>
  <xdr:twoCellAnchor>
    <xdr:from>
      <xdr:col>2</xdr:col>
      <xdr:colOff>143387</xdr:colOff>
      <xdr:row>251</xdr:row>
      <xdr:rowOff>0</xdr:rowOff>
    </xdr:from>
    <xdr:to>
      <xdr:col>9</xdr:col>
      <xdr:colOff>20484</xdr:colOff>
      <xdr:row>254</xdr:row>
      <xdr:rowOff>105493</xdr:rowOff>
    </xdr:to>
    <xdr:sp macro="" textlink="">
      <xdr:nvSpPr>
        <xdr:cNvPr id="7" name="四角形吹き出し 21">
          <a:extLst>
            <a:ext uri="{FF2B5EF4-FFF2-40B4-BE49-F238E27FC236}">
              <a16:creationId xmlns:a16="http://schemas.microsoft.com/office/drawing/2014/main" id="{00000000-0008-0000-0100-000007000000}"/>
            </a:ext>
          </a:extLst>
        </xdr:cNvPr>
        <xdr:cNvSpPr/>
      </xdr:nvSpPr>
      <xdr:spPr>
        <a:xfrm>
          <a:off x="553064" y="47184597"/>
          <a:ext cx="1310968" cy="627831"/>
        </a:xfrm>
        <a:prstGeom prst="wedgeRectCallout">
          <a:avLst>
            <a:gd name="adj1" fmla="val 86623"/>
            <a:gd name="adj2" fmla="val 6453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rPr>
            <a:t>ここに入力すると、任意に設定したい値が選択可能となります。</a:t>
          </a:r>
        </a:p>
      </xdr:txBody>
    </xdr:sp>
    <xdr:clientData/>
  </xdr:twoCellAnchor>
  <xdr:twoCellAnchor>
    <xdr:from>
      <xdr:col>11</xdr:col>
      <xdr:colOff>20484</xdr:colOff>
      <xdr:row>240</xdr:row>
      <xdr:rowOff>20482</xdr:rowOff>
    </xdr:from>
    <xdr:to>
      <xdr:col>14</xdr:col>
      <xdr:colOff>194597</xdr:colOff>
      <xdr:row>241</xdr:row>
      <xdr:rowOff>133144</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2273710" y="45289837"/>
          <a:ext cx="788629" cy="286775"/>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11</xdr:col>
      <xdr:colOff>85725</xdr:colOff>
      <xdr:row>257</xdr:row>
      <xdr:rowOff>133350</xdr:rowOff>
    </xdr:from>
    <xdr:to>
      <xdr:col>20</xdr:col>
      <xdr:colOff>123825</xdr:colOff>
      <xdr:row>268</xdr:row>
      <xdr:rowOff>85725</xdr:rowOff>
    </xdr:to>
    <xdr:pic>
      <xdr:nvPicPr>
        <xdr:cNvPr id="9" name="図 59">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7677150"/>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10241</xdr:colOff>
      <xdr:row>260</xdr:row>
      <xdr:rowOff>10242</xdr:rowOff>
    </xdr:from>
    <xdr:to>
      <xdr:col>14</xdr:col>
      <xdr:colOff>184354</xdr:colOff>
      <xdr:row>261</xdr:row>
      <xdr:rowOff>122904</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2210516" y="8068392"/>
          <a:ext cx="774188" cy="284112"/>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xdr:col>
      <xdr:colOff>143388</xdr:colOff>
      <xdr:row>9</xdr:row>
      <xdr:rowOff>71694</xdr:rowOff>
    </xdr:from>
    <xdr:to>
      <xdr:col>22</xdr:col>
      <xdr:colOff>100474</xdr:colOff>
      <xdr:row>18</xdr:row>
      <xdr:rowOff>166945</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7904" y="1638710"/>
          <a:ext cx="3849022" cy="1662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174114</xdr:colOff>
      <xdr:row>10</xdr:row>
      <xdr:rowOff>30726</xdr:rowOff>
    </xdr:from>
    <xdr:to>
      <xdr:col>22</xdr:col>
      <xdr:colOff>194597</xdr:colOff>
      <xdr:row>20</xdr:row>
      <xdr:rowOff>10243</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632179" y="1771855"/>
          <a:ext cx="2068870" cy="1720646"/>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10242</xdr:colOff>
      <xdr:row>220</xdr:row>
      <xdr:rowOff>81936</xdr:rowOff>
    </xdr:from>
    <xdr:to>
      <xdr:col>31</xdr:col>
      <xdr:colOff>124542</xdr:colOff>
      <xdr:row>229</xdr:row>
      <xdr:rowOff>148611</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9597" y="38560888"/>
          <a:ext cx="5644945" cy="1633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143386</xdr:colOff>
      <xdr:row>35</xdr:row>
      <xdr:rowOff>174111</xdr:rowOff>
    </xdr:from>
    <xdr:to>
      <xdr:col>36</xdr:col>
      <xdr:colOff>51209</xdr:colOff>
      <xdr:row>37</xdr:row>
      <xdr:rowOff>71693</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7107902" y="6268063"/>
          <a:ext cx="471130" cy="245807"/>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174112</xdr:colOff>
      <xdr:row>49</xdr:row>
      <xdr:rowOff>10242</xdr:rowOff>
    </xdr:from>
    <xdr:to>
      <xdr:col>29</xdr:col>
      <xdr:colOff>116757</xdr:colOff>
      <xdr:row>152</xdr:row>
      <xdr:rowOff>276533</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5295080" y="8541774"/>
          <a:ext cx="762000" cy="18199920"/>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30724</xdr:colOff>
      <xdr:row>47</xdr:row>
      <xdr:rowOff>143388</xdr:rowOff>
    </xdr:from>
    <xdr:to>
      <xdr:col>37</xdr:col>
      <xdr:colOff>348226</xdr:colOff>
      <xdr:row>152</xdr:row>
      <xdr:rowOff>215081</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6790401" y="8326694"/>
          <a:ext cx="1310970" cy="18353548"/>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133146</xdr:colOff>
      <xdr:row>222</xdr:row>
      <xdr:rowOff>143387</xdr:rowOff>
    </xdr:from>
    <xdr:to>
      <xdr:col>31</xdr:col>
      <xdr:colOff>174113</xdr:colOff>
      <xdr:row>230</xdr:row>
      <xdr:rowOff>20484</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5458952" y="38970564"/>
          <a:ext cx="1065161" cy="1270001"/>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51208</xdr:colOff>
      <xdr:row>39</xdr:row>
      <xdr:rowOff>133144</xdr:rowOff>
    </xdr:from>
    <xdr:to>
      <xdr:col>36</xdr:col>
      <xdr:colOff>81934</xdr:colOff>
      <xdr:row>42</xdr:row>
      <xdr:rowOff>81934</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7220563" y="6923547"/>
          <a:ext cx="389194" cy="471129"/>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92177</xdr:colOff>
      <xdr:row>155</xdr:row>
      <xdr:rowOff>10242</xdr:rowOff>
    </xdr:from>
    <xdr:to>
      <xdr:col>36</xdr:col>
      <xdr:colOff>169196</xdr:colOff>
      <xdr:row>213</xdr:row>
      <xdr:rowOff>2529041</xdr:rowOff>
    </xdr:to>
    <xdr:pic>
      <xdr:nvPicPr>
        <xdr:cNvPr id="35" name="図 34">
          <a:extLst>
            <a:ext uri="{FF2B5EF4-FFF2-40B4-BE49-F238E27FC236}">
              <a16:creationId xmlns:a16="http://schemas.microsoft.com/office/drawing/2014/main" id="{E51F48AA-1737-4518-8072-BFE5C2712AF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1532" y="27612258"/>
          <a:ext cx="6785487" cy="12617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142875</xdr:rowOff>
    </xdr:from>
    <xdr:to>
      <xdr:col>2</xdr:col>
      <xdr:colOff>1038225</xdr:colOff>
      <xdr:row>2</xdr:row>
      <xdr:rowOff>136525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 y="142875"/>
          <a:ext cx="1276350" cy="33655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1400" b="1"/>
            <a:t>部門部類表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47625</xdr:rowOff>
    </xdr:from>
    <xdr:to>
      <xdr:col>2</xdr:col>
      <xdr:colOff>838200</xdr:colOff>
      <xdr:row>2</xdr:row>
      <xdr:rowOff>51858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8125" y="47625"/>
          <a:ext cx="838200" cy="309033"/>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ja-JP" altLang="en-US" sz="1400" b="1"/>
            <a:t>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19</xdr:row>
      <xdr:rowOff>76200</xdr:rowOff>
    </xdr:from>
    <xdr:to>
      <xdr:col>5</xdr:col>
      <xdr:colOff>609600</xdr:colOff>
      <xdr:row>21</xdr:row>
      <xdr:rowOff>38100</xdr:rowOff>
    </xdr:to>
    <xdr:sp macro="" textlink="" fLocksText="0">
      <xdr:nvSpPr>
        <xdr:cNvPr id="2" name="右矢印 1">
          <a:extLst>
            <a:ext uri="{FF2B5EF4-FFF2-40B4-BE49-F238E27FC236}">
              <a16:creationId xmlns:a16="http://schemas.microsoft.com/office/drawing/2014/main" id="{00000000-0008-0000-0400-000002000000}"/>
            </a:ext>
          </a:extLst>
        </xdr:cNvPr>
        <xdr:cNvSpPr/>
      </xdr:nvSpPr>
      <xdr:spPr>
        <a:xfrm>
          <a:off x="4295775" y="3209925"/>
          <a:ext cx="466725" cy="304800"/>
        </a:xfrm>
        <a:prstGeom prst="righ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533400</xdr:colOff>
      <xdr:row>6</xdr:row>
      <xdr:rowOff>142875</xdr:rowOff>
    </xdr:from>
    <xdr:to>
      <xdr:col>11</xdr:col>
      <xdr:colOff>514350</xdr:colOff>
      <xdr:row>18</xdr:row>
      <xdr:rowOff>123825</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6286500" y="1571625"/>
          <a:ext cx="2724150" cy="2047875"/>
        </a:xfrm>
        <a:prstGeom prst="rect">
          <a:avLst/>
        </a:prstGeom>
        <a:solidFill>
          <a:schemeClr val="accent3">
            <a:lumMod val="20000"/>
            <a:lumOff val="8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solidFill>
                <a:sysClr val="windowText" lastClr="000000"/>
              </a:solidFill>
            </a:rPr>
            <a:t>自給率（最終需要が県内で調達される割合）を変更した場合の波及効果分析に使用します。</a:t>
          </a:r>
          <a:endParaRPr kumimoji="1" lang="en-US" altLang="ja-JP" sz="1000">
            <a:solidFill>
              <a:sysClr val="windowText" lastClr="000000"/>
            </a:solidFill>
          </a:endParaRPr>
        </a:p>
        <a:p>
          <a:pPr algn="l">
            <a:lnSpc>
              <a:spcPts val="900"/>
            </a:lnSpc>
          </a:pP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変更したい部門の欄に、数値を入力してください。未入力の場合は、長野県産業連関表で計算した自給率が自動で適用されます。</a:t>
          </a: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直接効果以外は、長野県産業連関表で計算した自給率で固定しています。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例えば、全て県内で調達される場合（県産品）は、該当部門の欄に「１」を入力します。</a:t>
          </a:r>
          <a:endParaRPr kumimoji="1" lang="en-US" altLang="ja-JP" sz="1000">
            <a:solidFill>
              <a:sysClr val="windowText" lastClr="000000"/>
            </a:solidFill>
          </a:endParaRPr>
        </a:p>
      </xdr:txBody>
    </xdr:sp>
    <xdr:clientData/>
  </xdr:twoCellAnchor>
  <xdr:twoCellAnchor>
    <xdr:from>
      <xdr:col>1</xdr:col>
      <xdr:colOff>0</xdr:colOff>
      <xdr:row>0</xdr:row>
      <xdr:rowOff>57150</xdr:rowOff>
    </xdr:from>
    <xdr:to>
      <xdr:col>3</xdr:col>
      <xdr:colOff>0</xdr:colOff>
      <xdr:row>2</xdr:row>
      <xdr:rowOff>23283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47650" y="57150"/>
          <a:ext cx="895350" cy="309033"/>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ja-JP" altLang="en-US" sz="1400" b="1"/>
            <a:t>自給率</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25</xdr:row>
      <xdr:rowOff>19050</xdr:rowOff>
    </xdr:from>
    <xdr:to>
      <xdr:col>6</xdr:col>
      <xdr:colOff>1209675</xdr:colOff>
      <xdr:row>37</xdr:row>
      <xdr:rowOff>161925</xdr:rowOff>
    </xdr:to>
    <xdr:graphicFrame macro="">
      <xdr:nvGraphicFramePr>
        <xdr:cNvPr id="1581257" name="グラフ 3">
          <a:extLst>
            <a:ext uri="{FF2B5EF4-FFF2-40B4-BE49-F238E27FC236}">
              <a16:creationId xmlns:a16="http://schemas.microsoft.com/office/drawing/2014/main" id="{00000000-0008-0000-0500-0000C92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40</xdr:row>
      <xdr:rowOff>9525</xdr:rowOff>
    </xdr:from>
    <xdr:to>
      <xdr:col>6</xdr:col>
      <xdr:colOff>1181100</xdr:colOff>
      <xdr:row>52</xdr:row>
      <xdr:rowOff>142875</xdr:rowOff>
    </xdr:to>
    <xdr:graphicFrame macro="">
      <xdr:nvGraphicFramePr>
        <xdr:cNvPr id="1581258" name="グラフ 1">
          <a:extLst>
            <a:ext uri="{FF2B5EF4-FFF2-40B4-BE49-F238E27FC236}">
              <a16:creationId xmlns:a16="http://schemas.microsoft.com/office/drawing/2014/main" id="{00000000-0008-0000-0500-0000CA20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2</xdr:col>
      <xdr:colOff>482600</xdr:colOff>
      <xdr:row>2</xdr:row>
      <xdr:rowOff>156105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0025" y="171450"/>
          <a:ext cx="1120775" cy="32755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kumimoji="1" lang="ja-JP" altLang="en-US" sz="1400" b="1"/>
            <a:t>総括表</a:t>
          </a:r>
        </a:p>
      </xdr:txBody>
    </xdr:sp>
    <xdr:clientData/>
  </xdr:twoCellAnchor>
  <xdr:twoCellAnchor>
    <xdr:from>
      <xdr:col>0</xdr:col>
      <xdr:colOff>104775</xdr:colOff>
      <xdr:row>55</xdr:row>
      <xdr:rowOff>47623</xdr:rowOff>
    </xdr:from>
    <xdr:to>
      <xdr:col>7</xdr:col>
      <xdr:colOff>28575</xdr:colOff>
      <xdr:row>162</xdr:row>
      <xdr:rowOff>114300</xdr:rowOff>
    </xdr:to>
    <xdr:graphicFrame macro="">
      <xdr:nvGraphicFramePr>
        <xdr:cNvPr id="7" name="グラフ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165</xdr:row>
      <xdr:rowOff>114300</xdr:rowOff>
    </xdr:from>
    <xdr:to>
      <xdr:col>7</xdr:col>
      <xdr:colOff>47625</xdr:colOff>
      <xdr:row>273</xdr:row>
      <xdr:rowOff>28577</xdr:rowOff>
    </xdr:to>
    <xdr:graphicFrame macro="">
      <xdr:nvGraphicFramePr>
        <xdr:cNvPr id="8" name="グラフ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628650</xdr:colOff>
      <xdr:row>5</xdr:row>
      <xdr:rowOff>114300</xdr:rowOff>
    </xdr:from>
    <xdr:to>
      <xdr:col>10</xdr:col>
      <xdr:colOff>495300</xdr:colOff>
      <xdr:row>8</xdr:row>
      <xdr:rowOff>107155</xdr:rowOff>
    </xdr:to>
    <xdr:sp macro="" textlink="">
      <xdr:nvSpPr>
        <xdr:cNvPr id="10" name="額縁 9">
          <a:hlinkClick xmlns:r="http://schemas.openxmlformats.org/officeDocument/2006/relationships" r:id="rId5"/>
          <a:extLst>
            <a:ext uri="{FF2B5EF4-FFF2-40B4-BE49-F238E27FC236}">
              <a16:creationId xmlns:a16="http://schemas.microsoft.com/office/drawing/2014/main" id="{00000000-0008-0000-0500-00000A000000}"/>
            </a:ext>
          </a:extLst>
        </xdr:cNvPr>
        <xdr:cNvSpPr/>
      </xdr:nvSpPr>
      <xdr:spPr>
        <a:xfrm>
          <a:off x="7229475" y="1028700"/>
          <a:ext cx="1143000" cy="535780"/>
        </a:xfrm>
        <a:prstGeom prst="bevel">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留意事項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1247775</xdr:colOff>
      <xdr:row>2</xdr:row>
      <xdr:rowOff>17463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1450" y="66675"/>
          <a:ext cx="1390650" cy="33178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kumimoji="1" lang="ja-JP" altLang="en-US" sz="1400" b="1"/>
            <a:t>総合結果</a:t>
          </a:r>
        </a:p>
      </xdr:txBody>
    </xdr:sp>
    <xdr:clientData/>
  </xdr:twoCellAnchor>
  <xdr:twoCellAnchor>
    <xdr:from>
      <xdr:col>12</xdr:col>
      <xdr:colOff>19050</xdr:colOff>
      <xdr:row>10</xdr:row>
      <xdr:rowOff>66675</xdr:rowOff>
    </xdr:from>
    <xdr:to>
      <xdr:col>15</xdr:col>
      <xdr:colOff>501650</xdr:colOff>
      <xdr:row>12</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886700" y="2095500"/>
          <a:ext cx="2540000" cy="457200"/>
        </a:xfrm>
        <a:prstGeom prst="bevel">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入力結果の確認について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0</xdr:row>
      <xdr:rowOff>66675</xdr:rowOff>
    </xdr:from>
    <xdr:to>
      <xdr:col>7</xdr:col>
      <xdr:colOff>57150</xdr:colOff>
      <xdr:row>1</xdr:row>
      <xdr:rowOff>133350</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323850" y="66675"/>
          <a:ext cx="981075" cy="28575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kumimoji="1" lang="ja-JP" altLang="en-US" sz="1400" b="1"/>
            <a:t>フロー</a:t>
          </a:r>
        </a:p>
      </xdr:txBody>
    </xdr:sp>
    <xdr:clientData/>
  </xdr:twoCellAnchor>
  <xdr:twoCellAnchor>
    <xdr:from>
      <xdr:col>8</xdr:col>
      <xdr:colOff>0</xdr:colOff>
      <xdr:row>22</xdr:row>
      <xdr:rowOff>9525</xdr:rowOff>
    </xdr:from>
    <xdr:to>
      <xdr:col>8</xdr:col>
      <xdr:colOff>0</xdr:colOff>
      <xdr:row>23</xdr:row>
      <xdr:rowOff>180975</xdr:rowOff>
    </xdr:to>
    <xdr:cxnSp macro="">
      <xdr:nvCxnSpPr>
        <xdr:cNvPr id="68" name="直線矢印コネクタ 67">
          <a:extLst>
            <a:ext uri="{FF2B5EF4-FFF2-40B4-BE49-F238E27FC236}">
              <a16:creationId xmlns:a16="http://schemas.microsoft.com/office/drawing/2014/main" id="{642734C4-0D00-4CBC-B725-498E1D440E22}"/>
            </a:ext>
          </a:extLst>
        </xdr:cNvPr>
        <xdr:cNvCxnSpPr/>
      </xdr:nvCxnSpPr>
      <xdr:spPr>
        <a:xfrm>
          <a:off x="1438275" y="4286250"/>
          <a:ext cx="0" cy="3524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20</xdr:row>
      <xdr:rowOff>19050</xdr:rowOff>
    </xdr:from>
    <xdr:to>
      <xdr:col>8</xdr:col>
      <xdr:colOff>9525</xdr:colOff>
      <xdr:row>21</xdr:row>
      <xdr:rowOff>9525</xdr:rowOff>
    </xdr:to>
    <xdr:cxnSp macro="">
      <xdr:nvCxnSpPr>
        <xdr:cNvPr id="69" name="直線コネクタ 68">
          <a:extLst>
            <a:ext uri="{FF2B5EF4-FFF2-40B4-BE49-F238E27FC236}">
              <a16:creationId xmlns:a16="http://schemas.microsoft.com/office/drawing/2014/main" id="{58ADBC80-804B-41A9-9FD2-EA917F7B63A7}"/>
            </a:ext>
          </a:extLst>
        </xdr:cNvPr>
        <xdr:cNvCxnSpPr/>
      </xdr:nvCxnSpPr>
      <xdr:spPr>
        <a:xfrm>
          <a:off x="1447800" y="3933825"/>
          <a:ext cx="0" cy="171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5</xdr:row>
      <xdr:rowOff>171450</xdr:rowOff>
    </xdr:from>
    <xdr:to>
      <xdr:col>17</xdr:col>
      <xdr:colOff>28575</xdr:colOff>
      <xdr:row>6</xdr:row>
      <xdr:rowOff>171450</xdr:rowOff>
    </xdr:to>
    <xdr:cxnSp macro="">
      <xdr:nvCxnSpPr>
        <xdr:cNvPr id="70" name="直線コネクタ 69">
          <a:extLst>
            <a:ext uri="{FF2B5EF4-FFF2-40B4-BE49-F238E27FC236}">
              <a16:creationId xmlns:a16="http://schemas.microsoft.com/office/drawing/2014/main" id="{B2287316-A0AD-4DEB-B2D5-DDED350081E7}"/>
            </a:ext>
          </a:extLst>
        </xdr:cNvPr>
        <xdr:cNvCxnSpPr/>
      </xdr:nvCxnSpPr>
      <xdr:spPr>
        <a:xfrm>
          <a:off x="3181350" y="1371600"/>
          <a:ext cx="0" cy="180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8</xdr:row>
      <xdr:rowOff>19050</xdr:rowOff>
    </xdr:from>
    <xdr:to>
      <xdr:col>17</xdr:col>
      <xdr:colOff>38100</xdr:colOff>
      <xdr:row>10</xdr:row>
      <xdr:rowOff>171450</xdr:rowOff>
    </xdr:to>
    <xdr:cxnSp macro="">
      <xdr:nvCxnSpPr>
        <xdr:cNvPr id="71" name="直線矢印コネクタ 70">
          <a:extLst>
            <a:ext uri="{FF2B5EF4-FFF2-40B4-BE49-F238E27FC236}">
              <a16:creationId xmlns:a16="http://schemas.microsoft.com/office/drawing/2014/main" id="{057486E0-28ED-4A1F-9887-2D9F20DADCF4}"/>
            </a:ext>
          </a:extLst>
        </xdr:cNvPr>
        <xdr:cNvCxnSpPr/>
      </xdr:nvCxnSpPr>
      <xdr:spPr>
        <a:xfrm>
          <a:off x="3190875" y="1762125"/>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26</xdr:row>
      <xdr:rowOff>0</xdr:rowOff>
    </xdr:from>
    <xdr:to>
      <xdr:col>8</xdr:col>
      <xdr:colOff>0</xdr:colOff>
      <xdr:row>26</xdr:row>
      <xdr:rowOff>180975</xdr:rowOff>
    </xdr:to>
    <xdr:cxnSp macro="">
      <xdr:nvCxnSpPr>
        <xdr:cNvPr id="72" name="直線コネクタ 71">
          <a:extLst>
            <a:ext uri="{FF2B5EF4-FFF2-40B4-BE49-F238E27FC236}">
              <a16:creationId xmlns:a16="http://schemas.microsoft.com/office/drawing/2014/main" id="{02B194C3-C777-4E71-837D-7AEE8D27E7D9}"/>
            </a:ext>
          </a:extLst>
        </xdr:cNvPr>
        <xdr:cNvCxnSpPr/>
      </xdr:nvCxnSpPr>
      <xdr:spPr>
        <a:xfrm>
          <a:off x="1438275" y="5000625"/>
          <a:ext cx="0" cy="180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xdr:row>
      <xdr:rowOff>0</xdr:rowOff>
    </xdr:from>
    <xdr:to>
      <xdr:col>8</xdr:col>
      <xdr:colOff>0</xdr:colOff>
      <xdr:row>30</xdr:row>
      <xdr:rowOff>171450</xdr:rowOff>
    </xdr:to>
    <xdr:cxnSp macro="">
      <xdr:nvCxnSpPr>
        <xdr:cNvPr id="73" name="直線矢印コネクタ 72">
          <a:extLst>
            <a:ext uri="{FF2B5EF4-FFF2-40B4-BE49-F238E27FC236}">
              <a16:creationId xmlns:a16="http://schemas.microsoft.com/office/drawing/2014/main" id="{BE73D284-2866-47ED-979D-22B9045B68A3}"/>
            </a:ext>
          </a:extLst>
        </xdr:cNvPr>
        <xdr:cNvCxnSpPr/>
      </xdr:nvCxnSpPr>
      <xdr:spPr>
        <a:xfrm>
          <a:off x="1438275" y="5362575"/>
          <a:ext cx="0" cy="5334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43</xdr:row>
      <xdr:rowOff>0</xdr:rowOff>
    </xdr:from>
    <xdr:to>
      <xdr:col>8</xdr:col>
      <xdr:colOff>0</xdr:colOff>
      <xdr:row>43</xdr:row>
      <xdr:rowOff>170391</xdr:rowOff>
    </xdr:to>
    <xdr:cxnSp macro="">
      <xdr:nvCxnSpPr>
        <xdr:cNvPr id="74" name="直線コネクタ 73">
          <a:extLst>
            <a:ext uri="{FF2B5EF4-FFF2-40B4-BE49-F238E27FC236}">
              <a16:creationId xmlns:a16="http://schemas.microsoft.com/office/drawing/2014/main" id="{8C209275-55B1-44F8-B635-39393E385C90}"/>
            </a:ext>
          </a:extLst>
        </xdr:cNvPr>
        <xdr:cNvCxnSpPr/>
      </xdr:nvCxnSpPr>
      <xdr:spPr>
        <a:xfrm>
          <a:off x="1438275" y="8096250"/>
          <a:ext cx="0" cy="1703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49</xdr:row>
      <xdr:rowOff>0</xdr:rowOff>
    </xdr:from>
    <xdr:to>
      <xdr:col>8</xdr:col>
      <xdr:colOff>0</xdr:colOff>
      <xdr:row>49</xdr:row>
      <xdr:rowOff>170391</xdr:rowOff>
    </xdr:to>
    <xdr:cxnSp macro="">
      <xdr:nvCxnSpPr>
        <xdr:cNvPr id="75" name="直線コネクタ 74">
          <a:extLst>
            <a:ext uri="{FF2B5EF4-FFF2-40B4-BE49-F238E27FC236}">
              <a16:creationId xmlns:a16="http://schemas.microsoft.com/office/drawing/2014/main" id="{B39D1F92-8E07-4E34-97C3-0E0811328630}"/>
            </a:ext>
          </a:extLst>
        </xdr:cNvPr>
        <xdr:cNvCxnSpPr/>
      </xdr:nvCxnSpPr>
      <xdr:spPr>
        <a:xfrm>
          <a:off x="1438275" y="9182100"/>
          <a:ext cx="0" cy="1703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56</xdr:row>
      <xdr:rowOff>0</xdr:rowOff>
    </xdr:from>
    <xdr:to>
      <xdr:col>8</xdr:col>
      <xdr:colOff>0</xdr:colOff>
      <xdr:row>56</xdr:row>
      <xdr:rowOff>170391</xdr:rowOff>
    </xdr:to>
    <xdr:cxnSp macro="">
      <xdr:nvCxnSpPr>
        <xdr:cNvPr id="76" name="直線コネクタ 75">
          <a:extLst>
            <a:ext uri="{FF2B5EF4-FFF2-40B4-BE49-F238E27FC236}">
              <a16:creationId xmlns:a16="http://schemas.microsoft.com/office/drawing/2014/main" id="{825D392D-889B-45B1-9F0C-F69DB883983F}"/>
            </a:ext>
          </a:extLst>
        </xdr:cNvPr>
        <xdr:cNvCxnSpPr/>
      </xdr:nvCxnSpPr>
      <xdr:spPr>
        <a:xfrm>
          <a:off x="1438275" y="10391775"/>
          <a:ext cx="0" cy="1703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45</xdr:row>
      <xdr:rowOff>0</xdr:rowOff>
    </xdr:from>
    <xdr:to>
      <xdr:col>8</xdr:col>
      <xdr:colOff>0</xdr:colOff>
      <xdr:row>46</xdr:row>
      <xdr:rowOff>171450</xdr:rowOff>
    </xdr:to>
    <xdr:cxnSp macro="">
      <xdr:nvCxnSpPr>
        <xdr:cNvPr id="77" name="直線矢印コネクタ 76">
          <a:extLst>
            <a:ext uri="{FF2B5EF4-FFF2-40B4-BE49-F238E27FC236}">
              <a16:creationId xmlns:a16="http://schemas.microsoft.com/office/drawing/2014/main" id="{17FE610C-9D30-478B-BEA0-28A8E20B9721}"/>
            </a:ext>
          </a:extLst>
        </xdr:cNvPr>
        <xdr:cNvCxnSpPr/>
      </xdr:nvCxnSpPr>
      <xdr:spPr>
        <a:xfrm>
          <a:off x="1438275" y="8458200"/>
          <a:ext cx="0" cy="3524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52</xdr:row>
      <xdr:rowOff>0</xdr:rowOff>
    </xdr:from>
    <xdr:to>
      <xdr:col>8</xdr:col>
      <xdr:colOff>0</xdr:colOff>
      <xdr:row>54</xdr:row>
      <xdr:rowOff>0</xdr:rowOff>
    </xdr:to>
    <xdr:cxnSp macro="">
      <xdr:nvCxnSpPr>
        <xdr:cNvPr id="78" name="直線矢印コネクタ 77">
          <a:extLst>
            <a:ext uri="{FF2B5EF4-FFF2-40B4-BE49-F238E27FC236}">
              <a16:creationId xmlns:a16="http://schemas.microsoft.com/office/drawing/2014/main" id="{B0AA46EE-3B96-424A-99BD-DDA333852360}"/>
            </a:ext>
          </a:extLst>
        </xdr:cNvPr>
        <xdr:cNvCxnSpPr/>
      </xdr:nvCxnSpPr>
      <xdr:spPr>
        <a:xfrm>
          <a:off x="1438275" y="9725025"/>
          <a:ext cx="0" cy="3048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58</xdr:row>
      <xdr:rowOff>0</xdr:rowOff>
    </xdr:from>
    <xdr:to>
      <xdr:col>8</xdr:col>
      <xdr:colOff>0</xdr:colOff>
      <xdr:row>60</xdr:row>
      <xdr:rowOff>171450</xdr:rowOff>
    </xdr:to>
    <xdr:cxnSp macro="">
      <xdr:nvCxnSpPr>
        <xdr:cNvPr id="79" name="直線矢印コネクタ 78">
          <a:extLst>
            <a:ext uri="{FF2B5EF4-FFF2-40B4-BE49-F238E27FC236}">
              <a16:creationId xmlns:a16="http://schemas.microsoft.com/office/drawing/2014/main" id="{81CE7B73-FDFC-4479-A84E-2E354D511BF0}"/>
            </a:ext>
          </a:extLst>
        </xdr:cNvPr>
        <xdr:cNvCxnSpPr/>
      </xdr:nvCxnSpPr>
      <xdr:spPr>
        <a:xfrm>
          <a:off x="1438275" y="10753725"/>
          <a:ext cx="0" cy="5238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9525</xdr:rowOff>
    </xdr:from>
    <xdr:to>
      <xdr:col>8</xdr:col>
      <xdr:colOff>0</xdr:colOff>
      <xdr:row>14</xdr:row>
      <xdr:rowOff>161925</xdr:rowOff>
    </xdr:to>
    <xdr:cxnSp macro="">
      <xdr:nvCxnSpPr>
        <xdr:cNvPr id="80" name="直線コネクタ 79">
          <a:extLst>
            <a:ext uri="{FF2B5EF4-FFF2-40B4-BE49-F238E27FC236}">
              <a16:creationId xmlns:a16="http://schemas.microsoft.com/office/drawing/2014/main" id="{B75E4A29-D927-4BCF-9ECC-8CA368E2AB1F}"/>
            </a:ext>
          </a:extLst>
        </xdr:cNvPr>
        <xdr:cNvCxnSpPr/>
      </xdr:nvCxnSpPr>
      <xdr:spPr>
        <a:xfrm>
          <a:off x="1438275" y="2657475"/>
          <a:ext cx="0" cy="3333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xdr:row>
      <xdr:rowOff>0</xdr:rowOff>
    </xdr:from>
    <xdr:to>
      <xdr:col>8</xdr:col>
      <xdr:colOff>1</xdr:colOff>
      <xdr:row>18</xdr:row>
      <xdr:rowOff>0</xdr:rowOff>
    </xdr:to>
    <xdr:cxnSp macro="">
      <xdr:nvCxnSpPr>
        <xdr:cNvPr id="81" name="直線矢印コネクタ 80">
          <a:extLst>
            <a:ext uri="{FF2B5EF4-FFF2-40B4-BE49-F238E27FC236}">
              <a16:creationId xmlns:a16="http://schemas.microsoft.com/office/drawing/2014/main" id="{B0B22061-47BB-4C92-A66C-D8A88718ECBB}"/>
            </a:ext>
          </a:extLst>
        </xdr:cNvPr>
        <xdr:cNvCxnSpPr/>
      </xdr:nvCxnSpPr>
      <xdr:spPr>
        <a:xfrm>
          <a:off x="1438275" y="3190875"/>
          <a:ext cx="1" cy="3619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171450</xdr:rowOff>
    </xdr:from>
    <xdr:to>
      <xdr:col>18</xdr:col>
      <xdr:colOff>0</xdr:colOff>
      <xdr:row>13</xdr:row>
      <xdr:rowOff>171451</xdr:rowOff>
    </xdr:to>
    <xdr:cxnSp macro="">
      <xdr:nvCxnSpPr>
        <xdr:cNvPr id="82" name="直線コネクタ 81">
          <a:extLst>
            <a:ext uri="{FF2B5EF4-FFF2-40B4-BE49-F238E27FC236}">
              <a16:creationId xmlns:a16="http://schemas.microsoft.com/office/drawing/2014/main" id="{6FD28D4E-3E03-4BBE-8CF7-A2487C5A0932}"/>
            </a:ext>
          </a:extLst>
        </xdr:cNvPr>
        <xdr:cNvCxnSpPr/>
      </xdr:nvCxnSpPr>
      <xdr:spPr>
        <a:xfrm flipV="1">
          <a:off x="1438275" y="2819400"/>
          <a:ext cx="1905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17</xdr:row>
      <xdr:rowOff>9525</xdr:rowOff>
    </xdr:from>
    <xdr:to>
      <xdr:col>17</xdr:col>
      <xdr:colOff>180975</xdr:colOff>
      <xdr:row>18</xdr:row>
      <xdr:rowOff>9525</xdr:rowOff>
    </xdr:to>
    <xdr:cxnSp macro="">
      <xdr:nvCxnSpPr>
        <xdr:cNvPr id="83" name="直線矢印コネクタ 82">
          <a:extLst>
            <a:ext uri="{FF2B5EF4-FFF2-40B4-BE49-F238E27FC236}">
              <a16:creationId xmlns:a16="http://schemas.microsoft.com/office/drawing/2014/main" id="{4F172F78-DE78-466E-B545-FFE2A102DB93}"/>
            </a:ext>
          </a:extLst>
        </xdr:cNvPr>
        <xdr:cNvCxnSpPr/>
      </xdr:nvCxnSpPr>
      <xdr:spPr>
        <a:xfrm>
          <a:off x="3324225" y="3381375"/>
          <a:ext cx="9525" cy="180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19</xdr:row>
      <xdr:rowOff>104775</xdr:rowOff>
    </xdr:from>
    <xdr:to>
      <xdr:col>27</xdr:col>
      <xdr:colOff>188383</xdr:colOff>
      <xdr:row>19</xdr:row>
      <xdr:rowOff>104776</xdr:rowOff>
    </xdr:to>
    <xdr:cxnSp macro="">
      <xdr:nvCxnSpPr>
        <xdr:cNvPr id="84" name="直線コネクタ 83">
          <a:extLst>
            <a:ext uri="{FF2B5EF4-FFF2-40B4-BE49-F238E27FC236}">
              <a16:creationId xmlns:a16="http://schemas.microsoft.com/office/drawing/2014/main" id="{164EBF1A-E0BA-454E-A602-8A3C58F82521}"/>
            </a:ext>
          </a:extLst>
        </xdr:cNvPr>
        <xdr:cNvCxnSpPr/>
      </xdr:nvCxnSpPr>
      <xdr:spPr>
        <a:xfrm>
          <a:off x="4886325" y="3838575"/>
          <a:ext cx="35983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9526</xdr:colOff>
      <xdr:row>19</xdr:row>
      <xdr:rowOff>114301</xdr:rowOff>
    </xdr:from>
    <xdr:to>
      <xdr:col>28</xdr:col>
      <xdr:colOff>2</xdr:colOff>
      <xdr:row>38</xdr:row>
      <xdr:rowOff>66677</xdr:rowOff>
    </xdr:to>
    <xdr:cxnSp macro="">
      <xdr:nvCxnSpPr>
        <xdr:cNvPr id="85" name="カギ線コネクタ 3">
          <a:extLst>
            <a:ext uri="{FF2B5EF4-FFF2-40B4-BE49-F238E27FC236}">
              <a16:creationId xmlns:a16="http://schemas.microsoft.com/office/drawing/2014/main" id="{8C3B62F9-44A2-47AA-9FCB-9B836377B0D6}"/>
            </a:ext>
          </a:extLst>
        </xdr:cNvPr>
        <xdr:cNvCxnSpPr/>
      </xdr:nvCxnSpPr>
      <xdr:spPr>
        <a:xfrm rot="5400000">
          <a:off x="2890838" y="4881564"/>
          <a:ext cx="3390901" cy="1323976"/>
        </a:xfrm>
        <a:prstGeom prst="bentConnector3">
          <a:avLst>
            <a:gd name="adj1" fmla="val 10028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19051</xdr:colOff>
      <xdr:row>38</xdr:row>
      <xdr:rowOff>95250</xdr:rowOff>
    </xdr:from>
    <xdr:to>
      <xdr:col>28</xdr:col>
      <xdr:colOff>4</xdr:colOff>
      <xdr:row>42</xdr:row>
      <xdr:rowOff>19050</xdr:rowOff>
    </xdr:to>
    <xdr:cxnSp macro="">
      <xdr:nvCxnSpPr>
        <xdr:cNvPr id="86" name="カギ線コネクタ 41">
          <a:extLst>
            <a:ext uri="{FF2B5EF4-FFF2-40B4-BE49-F238E27FC236}">
              <a16:creationId xmlns:a16="http://schemas.microsoft.com/office/drawing/2014/main" id="{91A1037A-BDBB-4EE4-B207-E0E6EB38B87F}"/>
            </a:ext>
          </a:extLst>
        </xdr:cNvPr>
        <xdr:cNvCxnSpPr/>
      </xdr:nvCxnSpPr>
      <xdr:spPr>
        <a:xfrm rot="10800000" flipV="1">
          <a:off x="3933826" y="7267575"/>
          <a:ext cx="1314453" cy="666750"/>
        </a:xfrm>
        <a:prstGeom prst="bentConnector3">
          <a:avLst>
            <a:gd name="adj1" fmla="val 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14</xdr:row>
      <xdr:rowOff>0</xdr:rowOff>
    </xdr:from>
    <xdr:to>
      <xdr:col>17</xdr:col>
      <xdr:colOff>180975</xdr:colOff>
      <xdr:row>14</xdr:row>
      <xdr:rowOff>179916</xdr:rowOff>
    </xdr:to>
    <xdr:cxnSp macro="">
      <xdr:nvCxnSpPr>
        <xdr:cNvPr id="87" name="直線コネクタ 86">
          <a:extLst>
            <a:ext uri="{FF2B5EF4-FFF2-40B4-BE49-F238E27FC236}">
              <a16:creationId xmlns:a16="http://schemas.microsoft.com/office/drawing/2014/main" id="{285E4A98-DA7B-4404-9FFF-D8D6C154F195}"/>
            </a:ext>
          </a:extLst>
        </xdr:cNvPr>
        <xdr:cNvCxnSpPr/>
      </xdr:nvCxnSpPr>
      <xdr:spPr>
        <a:xfrm>
          <a:off x="3333750" y="2828925"/>
          <a:ext cx="0" cy="1799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36</xdr:row>
      <xdr:rowOff>9525</xdr:rowOff>
    </xdr:from>
    <xdr:to>
      <xdr:col>12</xdr:col>
      <xdr:colOff>180975</xdr:colOff>
      <xdr:row>37</xdr:row>
      <xdr:rowOff>9525</xdr:rowOff>
    </xdr:to>
    <xdr:cxnSp macro="">
      <xdr:nvCxnSpPr>
        <xdr:cNvPr id="88" name="直線矢印コネクタ 87">
          <a:extLst>
            <a:ext uri="{FF2B5EF4-FFF2-40B4-BE49-F238E27FC236}">
              <a16:creationId xmlns:a16="http://schemas.microsoft.com/office/drawing/2014/main" id="{FCF4966A-74DF-4612-B23B-D68A96BC3550}"/>
            </a:ext>
          </a:extLst>
        </xdr:cNvPr>
        <xdr:cNvCxnSpPr/>
      </xdr:nvCxnSpPr>
      <xdr:spPr>
        <a:xfrm>
          <a:off x="2371725" y="6819900"/>
          <a:ext cx="9525" cy="180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33</xdr:row>
      <xdr:rowOff>0</xdr:rowOff>
    </xdr:from>
    <xdr:to>
      <xdr:col>12</xdr:col>
      <xdr:colOff>180975</xdr:colOff>
      <xdr:row>33</xdr:row>
      <xdr:rowOff>179916</xdr:rowOff>
    </xdr:to>
    <xdr:cxnSp macro="">
      <xdr:nvCxnSpPr>
        <xdr:cNvPr id="89" name="直線コネクタ 88">
          <a:extLst>
            <a:ext uri="{FF2B5EF4-FFF2-40B4-BE49-F238E27FC236}">
              <a16:creationId xmlns:a16="http://schemas.microsoft.com/office/drawing/2014/main" id="{7B6A419E-8494-49F4-9898-083B59106DA6}"/>
            </a:ext>
          </a:extLst>
        </xdr:cNvPr>
        <xdr:cNvCxnSpPr/>
      </xdr:nvCxnSpPr>
      <xdr:spPr>
        <a:xfrm>
          <a:off x="2381250" y="6267450"/>
          <a:ext cx="0" cy="1799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66</xdr:row>
      <xdr:rowOff>9525</xdr:rowOff>
    </xdr:from>
    <xdr:to>
      <xdr:col>7</xdr:col>
      <xdr:colOff>180975</xdr:colOff>
      <xdr:row>67</xdr:row>
      <xdr:rowOff>9525</xdr:rowOff>
    </xdr:to>
    <xdr:cxnSp macro="">
      <xdr:nvCxnSpPr>
        <xdr:cNvPr id="90" name="直線矢印コネクタ 89">
          <a:extLst>
            <a:ext uri="{FF2B5EF4-FFF2-40B4-BE49-F238E27FC236}">
              <a16:creationId xmlns:a16="http://schemas.microsoft.com/office/drawing/2014/main" id="{7D45C34A-0F98-4AD1-8C34-838D8BBBD027}"/>
            </a:ext>
          </a:extLst>
        </xdr:cNvPr>
        <xdr:cNvCxnSpPr/>
      </xdr:nvCxnSpPr>
      <xdr:spPr>
        <a:xfrm>
          <a:off x="1419225" y="12220575"/>
          <a:ext cx="9525" cy="1905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63</xdr:row>
      <xdr:rowOff>0</xdr:rowOff>
    </xdr:from>
    <xdr:to>
      <xdr:col>7</xdr:col>
      <xdr:colOff>180975</xdr:colOff>
      <xdr:row>63</xdr:row>
      <xdr:rowOff>179916</xdr:rowOff>
    </xdr:to>
    <xdr:cxnSp macro="">
      <xdr:nvCxnSpPr>
        <xdr:cNvPr id="91" name="直線コネクタ 90">
          <a:extLst>
            <a:ext uri="{FF2B5EF4-FFF2-40B4-BE49-F238E27FC236}">
              <a16:creationId xmlns:a16="http://schemas.microsoft.com/office/drawing/2014/main" id="{A04B7932-EF66-4210-A9C2-4D75EB498AED}"/>
            </a:ext>
          </a:extLst>
        </xdr:cNvPr>
        <xdr:cNvCxnSpPr/>
      </xdr:nvCxnSpPr>
      <xdr:spPr>
        <a:xfrm>
          <a:off x="1428750" y="11649075"/>
          <a:ext cx="0" cy="1799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31750</xdr:colOff>
      <xdr:row>0</xdr:row>
      <xdr:rowOff>63500</xdr:rowOff>
    </xdr:from>
    <xdr:to>
      <xdr:col>2</xdr:col>
      <xdr:colOff>1313579</xdr:colOff>
      <xdr:row>1</xdr:row>
      <xdr:rowOff>145053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4667" y="63500"/>
          <a:ext cx="1546412" cy="32497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波及効果計算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0</xdr:row>
      <xdr:rowOff>76200</xdr:rowOff>
    </xdr:from>
    <xdr:to>
      <xdr:col>2</xdr:col>
      <xdr:colOff>990600</xdr:colOff>
      <xdr:row>0</xdr:row>
      <xdr:rowOff>401170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19075" y="76200"/>
          <a:ext cx="1162050" cy="32497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投入係数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0</xdr:row>
      <xdr:rowOff>47625</xdr:rowOff>
    </xdr:from>
    <xdr:to>
      <xdr:col>2</xdr:col>
      <xdr:colOff>1664073</xdr:colOff>
      <xdr:row>0</xdr:row>
      <xdr:rowOff>379413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52400" y="47625"/>
          <a:ext cx="1949823" cy="331788"/>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逆行列計数（開放型）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0</xdr:row>
      <xdr:rowOff>66675</xdr:rowOff>
    </xdr:from>
    <xdr:to>
      <xdr:col>2</xdr:col>
      <xdr:colOff>1057275</xdr:colOff>
      <xdr:row>1</xdr:row>
      <xdr:rowOff>95250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14325" y="66675"/>
          <a:ext cx="1285875" cy="3333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その他係数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W184"/>
  <sheetViews>
    <sheetView showGridLines="0" tabSelected="1" workbookViewId="0">
      <selection activeCell="B5" sqref="B5"/>
    </sheetView>
  </sheetViews>
  <sheetFormatPr defaultRowHeight="12.75" x14ac:dyDescent="0.15"/>
  <cols>
    <col min="1" max="1" width="2.5" style="201" customWidth="1"/>
    <col min="2" max="2" width="2.5" style="202" customWidth="1"/>
    <col min="3" max="34" width="2.5" style="201" customWidth="1"/>
    <col min="35" max="36" width="2.5" style="202" customWidth="1"/>
    <col min="37" max="37" width="2.5" style="201" customWidth="1"/>
    <col min="38" max="38" width="2.5" style="202" customWidth="1"/>
    <col min="39" max="39" width="2.5" style="201" customWidth="1"/>
    <col min="40" max="256" width="9" style="201"/>
    <col min="257" max="295" width="2.5" style="201" customWidth="1"/>
    <col min="296" max="512" width="9" style="201"/>
    <col min="513" max="551" width="2.5" style="201" customWidth="1"/>
    <col min="552" max="768" width="9" style="201"/>
    <col min="769" max="807" width="2.5" style="201" customWidth="1"/>
    <col min="808" max="1024" width="9" style="201"/>
    <col min="1025" max="1063" width="2.5" style="201" customWidth="1"/>
    <col min="1064" max="1280" width="9" style="201"/>
    <col min="1281" max="1319" width="2.5" style="201" customWidth="1"/>
    <col min="1320" max="1536" width="9" style="201"/>
    <col min="1537" max="1575" width="2.5" style="201" customWidth="1"/>
    <col min="1576" max="1792" width="9" style="201"/>
    <col min="1793" max="1831" width="2.5" style="201" customWidth="1"/>
    <col min="1832" max="2048" width="9" style="201"/>
    <col min="2049" max="2087" width="2.5" style="201" customWidth="1"/>
    <col min="2088" max="2304" width="9" style="201"/>
    <col min="2305" max="2343" width="2.5" style="201" customWidth="1"/>
    <col min="2344" max="2560" width="9" style="201"/>
    <col min="2561" max="2599" width="2.5" style="201" customWidth="1"/>
    <col min="2600" max="2816" width="9" style="201"/>
    <col min="2817" max="2855" width="2.5" style="201" customWidth="1"/>
    <col min="2856" max="3072" width="9" style="201"/>
    <col min="3073" max="3111" width="2.5" style="201" customWidth="1"/>
    <col min="3112" max="3328" width="9" style="201"/>
    <col min="3329" max="3367" width="2.5" style="201" customWidth="1"/>
    <col min="3368" max="3584" width="9" style="201"/>
    <col min="3585" max="3623" width="2.5" style="201" customWidth="1"/>
    <col min="3624" max="3840" width="9" style="201"/>
    <col min="3841" max="3879" width="2.5" style="201" customWidth="1"/>
    <col min="3880" max="4096" width="9" style="201"/>
    <col min="4097" max="4135" width="2.5" style="201" customWidth="1"/>
    <col min="4136" max="4352" width="9" style="201"/>
    <col min="4353" max="4391" width="2.5" style="201" customWidth="1"/>
    <col min="4392" max="4608" width="9" style="201"/>
    <col min="4609" max="4647" width="2.5" style="201" customWidth="1"/>
    <col min="4648" max="4864" width="9" style="201"/>
    <col min="4865" max="4903" width="2.5" style="201" customWidth="1"/>
    <col min="4904" max="5120" width="9" style="201"/>
    <col min="5121" max="5159" width="2.5" style="201" customWidth="1"/>
    <col min="5160" max="5376" width="9" style="201"/>
    <col min="5377" max="5415" width="2.5" style="201" customWidth="1"/>
    <col min="5416" max="5632" width="9" style="201"/>
    <col min="5633" max="5671" width="2.5" style="201" customWidth="1"/>
    <col min="5672" max="5888" width="9" style="201"/>
    <col min="5889" max="5927" width="2.5" style="201" customWidth="1"/>
    <col min="5928" max="6144" width="9" style="201"/>
    <col min="6145" max="6183" width="2.5" style="201" customWidth="1"/>
    <col min="6184" max="6400" width="9" style="201"/>
    <col min="6401" max="6439" width="2.5" style="201" customWidth="1"/>
    <col min="6440" max="6656" width="9" style="201"/>
    <col min="6657" max="6695" width="2.5" style="201" customWidth="1"/>
    <col min="6696" max="6912" width="9" style="201"/>
    <col min="6913" max="6951" width="2.5" style="201" customWidth="1"/>
    <col min="6952" max="7168" width="9" style="201"/>
    <col min="7169" max="7207" width="2.5" style="201" customWidth="1"/>
    <col min="7208" max="7424" width="9" style="201"/>
    <col min="7425" max="7463" width="2.5" style="201" customWidth="1"/>
    <col min="7464" max="7680" width="9" style="201"/>
    <col min="7681" max="7719" width="2.5" style="201" customWidth="1"/>
    <col min="7720" max="7936" width="9" style="201"/>
    <col min="7937" max="7975" width="2.5" style="201" customWidth="1"/>
    <col min="7976" max="8192" width="9" style="201"/>
    <col min="8193" max="8231" width="2.5" style="201" customWidth="1"/>
    <col min="8232" max="8448" width="9" style="201"/>
    <col min="8449" max="8487" width="2.5" style="201" customWidth="1"/>
    <col min="8488" max="8704" width="9" style="201"/>
    <col min="8705" max="8743" width="2.5" style="201" customWidth="1"/>
    <col min="8744" max="8960" width="9" style="201"/>
    <col min="8961" max="8999" width="2.5" style="201" customWidth="1"/>
    <col min="9000" max="9216" width="9" style="201"/>
    <col min="9217" max="9255" width="2.5" style="201" customWidth="1"/>
    <col min="9256" max="9472" width="9" style="201"/>
    <col min="9473" max="9511" width="2.5" style="201" customWidth="1"/>
    <col min="9512" max="9728" width="9" style="201"/>
    <col min="9729" max="9767" width="2.5" style="201" customWidth="1"/>
    <col min="9768" max="9984" width="9" style="201"/>
    <col min="9985" max="10023" width="2.5" style="201" customWidth="1"/>
    <col min="10024" max="10240" width="9" style="201"/>
    <col min="10241" max="10279" width="2.5" style="201" customWidth="1"/>
    <col min="10280" max="10496" width="9" style="201"/>
    <col min="10497" max="10535" width="2.5" style="201" customWidth="1"/>
    <col min="10536" max="10752" width="9" style="201"/>
    <col min="10753" max="10791" width="2.5" style="201" customWidth="1"/>
    <col min="10792" max="11008" width="9" style="201"/>
    <col min="11009" max="11047" width="2.5" style="201" customWidth="1"/>
    <col min="11048" max="11264" width="9" style="201"/>
    <col min="11265" max="11303" width="2.5" style="201" customWidth="1"/>
    <col min="11304" max="11520" width="9" style="201"/>
    <col min="11521" max="11559" width="2.5" style="201" customWidth="1"/>
    <col min="11560" max="11776" width="9" style="201"/>
    <col min="11777" max="11815" width="2.5" style="201" customWidth="1"/>
    <col min="11816" max="12032" width="9" style="201"/>
    <col min="12033" max="12071" width="2.5" style="201" customWidth="1"/>
    <col min="12072" max="12288" width="9" style="201"/>
    <col min="12289" max="12327" width="2.5" style="201" customWidth="1"/>
    <col min="12328" max="12544" width="9" style="201"/>
    <col min="12545" max="12583" width="2.5" style="201" customWidth="1"/>
    <col min="12584" max="12800" width="9" style="201"/>
    <col min="12801" max="12839" width="2.5" style="201" customWidth="1"/>
    <col min="12840" max="13056" width="9" style="201"/>
    <col min="13057" max="13095" width="2.5" style="201" customWidth="1"/>
    <col min="13096" max="13312" width="9" style="201"/>
    <col min="13313" max="13351" width="2.5" style="201" customWidth="1"/>
    <col min="13352" max="13568" width="9" style="201"/>
    <col min="13569" max="13607" width="2.5" style="201" customWidth="1"/>
    <col min="13608" max="13824" width="9" style="201"/>
    <col min="13825" max="13863" width="2.5" style="201" customWidth="1"/>
    <col min="13864" max="14080" width="9" style="201"/>
    <col min="14081" max="14119" width="2.5" style="201" customWidth="1"/>
    <col min="14120" max="14336" width="9" style="201"/>
    <col min="14337" max="14375" width="2.5" style="201" customWidth="1"/>
    <col min="14376" max="14592" width="9" style="201"/>
    <col min="14593" max="14631" width="2.5" style="201" customWidth="1"/>
    <col min="14632" max="14848" width="9" style="201"/>
    <col min="14849" max="14887" width="2.5" style="201" customWidth="1"/>
    <col min="14888" max="15104" width="9" style="201"/>
    <col min="15105" max="15143" width="2.5" style="201" customWidth="1"/>
    <col min="15144" max="15360" width="9" style="201"/>
    <col min="15361" max="15399" width="2.5" style="201" customWidth="1"/>
    <col min="15400" max="15616" width="9" style="201"/>
    <col min="15617" max="15655" width="2.5" style="201" customWidth="1"/>
    <col min="15656" max="15872" width="9" style="201"/>
    <col min="15873" max="15911" width="2.5" style="201" customWidth="1"/>
    <col min="15912" max="16128" width="9" style="201"/>
    <col min="16129" max="16167" width="2.5" style="201" customWidth="1"/>
    <col min="16168" max="16384" width="9" style="201"/>
  </cols>
  <sheetData>
    <row r="1" spans="1:75" ht="13.5" customHeight="1" x14ac:dyDescent="0.15"/>
    <row r="2" spans="1:75" ht="13.5" customHeight="1" x14ac:dyDescent="0.15"/>
    <row r="3" spans="1:75" ht="13.5" customHeight="1" x14ac:dyDescent="0.15"/>
    <row r="4" spans="1:75" ht="13.5" customHeight="1" x14ac:dyDescent="0.15"/>
    <row r="5" spans="1:75" ht="13.5" customHeight="1" x14ac:dyDescent="0.15">
      <c r="B5" s="334" t="s">
        <v>1398</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6"/>
    </row>
    <row r="6" spans="1:75" ht="13.5" customHeight="1" x14ac:dyDescent="0.15">
      <c r="B6" s="202" t="s">
        <v>1296</v>
      </c>
    </row>
    <row r="7" spans="1:75" ht="13.5" customHeight="1" x14ac:dyDescent="0.15">
      <c r="B7" s="202" t="s">
        <v>1297</v>
      </c>
    </row>
    <row r="8" spans="1:75" ht="13.5" customHeight="1" x14ac:dyDescent="0.15">
      <c r="B8" s="202" t="s">
        <v>1298</v>
      </c>
    </row>
    <row r="9" spans="1:75" s="202" customFormat="1" ht="13.5" customHeight="1" x14ac:dyDescent="0.15">
      <c r="A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K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row>
    <row r="10" spans="1:75" s="202" customFormat="1" ht="13.5" customHeight="1" x14ac:dyDescent="0.15">
      <c r="A10" s="201"/>
      <c r="B10" s="203" t="s">
        <v>1299</v>
      </c>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row>
    <row r="11" spans="1:75" s="202" customFormat="1" ht="13.5" customHeight="1" x14ac:dyDescent="0.15">
      <c r="A11" s="201"/>
      <c r="B11" s="202" t="s">
        <v>1300</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K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row>
    <row r="12" spans="1:75" s="202" customFormat="1" ht="13.5" customHeight="1" x14ac:dyDescent="0.15">
      <c r="A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K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row>
    <row r="13" spans="1:75" s="202" customFormat="1" ht="15" customHeight="1" x14ac:dyDescent="0.15">
      <c r="A13" s="201"/>
      <c r="C13" s="201"/>
      <c r="D13" s="492" t="s">
        <v>1301</v>
      </c>
      <c r="E13" s="493"/>
      <c r="F13" s="493"/>
      <c r="G13" s="493"/>
      <c r="H13" s="493"/>
      <c r="I13" s="493"/>
      <c r="J13" s="493"/>
      <c r="K13" s="493"/>
      <c r="L13" s="493"/>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5"/>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row>
    <row r="14" spans="1:75" s="202" customFormat="1" ht="13.5" customHeight="1" x14ac:dyDescent="0.15">
      <c r="A14" s="201"/>
      <c r="C14" s="201"/>
      <c r="D14" s="496" t="s">
        <v>1302</v>
      </c>
      <c r="E14" s="497"/>
      <c r="F14" s="497"/>
      <c r="G14" s="497"/>
      <c r="H14" s="497"/>
      <c r="I14" s="497"/>
      <c r="J14" s="497"/>
      <c r="K14" s="497"/>
      <c r="L14" s="498"/>
      <c r="M14" s="479" t="s">
        <v>1303</v>
      </c>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row>
    <row r="15" spans="1:75" s="202" customFormat="1" ht="13.5" customHeight="1" x14ac:dyDescent="0.15">
      <c r="A15" s="201"/>
      <c r="C15" s="201"/>
      <c r="D15" s="499" t="s">
        <v>1304</v>
      </c>
      <c r="E15" s="500"/>
      <c r="F15" s="500"/>
      <c r="G15" s="500"/>
      <c r="H15" s="500"/>
      <c r="I15" s="500"/>
      <c r="J15" s="500"/>
      <c r="K15" s="500"/>
      <c r="L15" s="501"/>
      <c r="M15" s="451" t="s">
        <v>1305</v>
      </c>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3"/>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row>
    <row r="16" spans="1:75" s="202" customFormat="1" ht="13.5" customHeight="1" x14ac:dyDescent="0.15">
      <c r="A16" s="201"/>
      <c r="C16" s="201"/>
      <c r="D16" s="482" t="s">
        <v>1306</v>
      </c>
      <c r="E16" s="483"/>
      <c r="F16" s="483"/>
      <c r="G16" s="483"/>
      <c r="H16" s="483"/>
      <c r="I16" s="483"/>
      <c r="J16" s="483"/>
      <c r="K16" s="483"/>
      <c r="L16" s="484"/>
      <c r="M16" s="460" t="s">
        <v>1307</v>
      </c>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2"/>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row>
    <row r="17" spans="1:75" s="202" customFormat="1" ht="15" customHeight="1" x14ac:dyDescent="0.15">
      <c r="A17" s="201"/>
      <c r="C17" s="201"/>
      <c r="D17" s="485" t="s">
        <v>1308</v>
      </c>
      <c r="E17" s="486"/>
      <c r="F17" s="486"/>
      <c r="G17" s="486"/>
      <c r="H17" s="486"/>
      <c r="I17" s="486"/>
      <c r="J17" s="486"/>
      <c r="K17" s="204"/>
      <c r="L17" s="204"/>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8"/>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row>
    <row r="18" spans="1:75" s="202" customFormat="1" ht="13.5" customHeight="1" x14ac:dyDescent="0.15">
      <c r="A18" s="201"/>
      <c r="C18" s="201"/>
      <c r="D18" s="489" t="s">
        <v>1309</v>
      </c>
      <c r="E18" s="490"/>
      <c r="F18" s="490"/>
      <c r="G18" s="490"/>
      <c r="H18" s="490"/>
      <c r="I18" s="490"/>
      <c r="J18" s="490"/>
      <c r="K18" s="490"/>
      <c r="L18" s="491"/>
      <c r="M18" s="479" t="s">
        <v>1310</v>
      </c>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row>
    <row r="19" spans="1:75" s="202" customFormat="1" ht="13.5" customHeight="1" x14ac:dyDescent="0.15">
      <c r="A19" s="201"/>
      <c r="C19" s="201"/>
      <c r="D19" s="467" t="s">
        <v>1311</v>
      </c>
      <c r="E19" s="468"/>
      <c r="F19" s="468"/>
      <c r="G19" s="468"/>
      <c r="H19" s="468"/>
      <c r="I19" s="468"/>
      <c r="J19" s="468"/>
      <c r="K19" s="468"/>
      <c r="L19" s="469"/>
      <c r="M19" s="470" t="s">
        <v>1312</v>
      </c>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row>
    <row r="20" spans="1:75" s="202" customFormat="1" ht="15" customHeight="1" x14ac:dyDescent="0.15">
      <c r="A20" s="201"/>
      <c r="C20" s="201"/>
      <c r="D20" s="473" t="s">
        <v>1313</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5"/>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row>
    <row r="21" spans="1:75" s="202" customFormat="1" ht="13.5" customHeight="1" x14ac:dyDescent="0.15">
      <c r="A21" s="201"/>
      <c r="C21" s="201"/>
      <c r="D21" s="476" t="s">
        <v>1314</v>
      </c>
      <c r="E21" s="477"/>
      <c r="F21" s="477"/>
      <c r="G21" s="477"/>
      <c r="H21" s="477"/>
      <c r="I21" s="477"/>
      <c r="J21" s="477"/>
      <c r="K21" s="477"/>
      <c r="L21" s="478"/>
      <c r="M21" s="479" t="s">
        <v>1426</v>
      </c>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row>
    <row r="22" spans="1:75" s="202" customFormat="1" ht="13.5" customHeight="1" x14ac:dyDescent="0.15">
      <c r="A22" s="201"/>
      <c r="C22" s="201"/>
      <c r="D22" s="454" t="s">
        <v>1315</v>
      </c>
      <c r="E22" s="455"/>
      <c r="F22" s="455"/>
      <c r="G22" s="455"/>
      <c r="H22" s="455"/>
      <c r="I22" s="455"/>
      <c r="J22" s="455"/>
      <c r="K22" s="455"/>
      <c r="L22" s="456"/>
      <c r="M22" s="451" t="s">
        <v>1431</v>
      </c>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row>
    <row r="23" spans="1:75" s="202" customFormat="1" ht="13.5" customHeight="1" x14ac:dyDescent="0.15">
      <c r="A23" s="201"/>
      <c r="C23" s="201"/>
      <c r="D23" s="457" t="s">
        <v>1316</v>
      </c>
      <c r="E23" s="458"/>
      <c r="F23" s="458"/>
      <c r="G23" s="458"/>
      <c r="H23" s="458"/>
      <c r="I23" s="458"/>
      <c r="J23" s="458"/>
      <c r="K23" s="458"/>
      <c r="L23" s="459"/>
      <c r="M23" s="460" t="s">
        <v>1317</v>
      </c>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2"/>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row>
    <row r="24" spans="1:75" s="202" customFormat="1" ht="15" customHeight="1" x14ac:dyDescent="0.15">
      <c r="A24" s="201"/>
      <c r="C24" s="201"/>
      <c r="D24" s="463" t="s">
        <v>1318</v>
      </c>
      <c r="E24" s="464"/>
      <c r="F24" s="464"/>
      <c r="G24" s="464"/>
      <c r="H24" s="464"/>
      <c r="I24" s="464"/>
      <c r="J24" s="464"/>
      <c r="K24" s="464"/>
      <c r="L24" s="464"/>
      <c r="M24" s="465" t="s">
        <v>1425</v>
      </c>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6"/>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row>
    <row r="25" spans="1:75" s="202" customFormat="1" ht="13.5" customHeight="1" x14ac:dyDescent="0.15">
      <c r="A25" s="201"/>
      <c r="C25" s="201"/>
      <c r="D25" s="448" t="s">
        <v>1319</v>
      </c>
      <c r="E25" s="449"/>
      <c r="F25" s="449"/>
      <c r="G25" s="449"/>
      <c r="H25" s="449"/>
      <c r="I25" s="449"/>
      <c r="J25" s="449"/>
      <c r="K25" s="449"/>
      <c r="L25" s="450"/>
      <c r="M25" s="451" t="s">
        <v>1320</v>
      </c>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3"/>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row>
    <row r="26" spans="1:75" s="202" customFormat="1" ht="13.5" customHeight="1" x14ac:dyDescent="0.15">
      <c r="A26" s="201"/>
      <c r="C26" s="201"/>
      <c r="D26" s="448" t="s">
        <v>1321</v>
      </c>
      <c r="E26" s="449"/>
      <c r="F26" s="449"/>
      <c r="G26" s="449"/>
      <c r="H26" s="449"/>
      <c r="I26" s="449"/>
      <c r="J26" s="449"/>
      <c r="K26" s="449"/>
      <c r="L26" s="450"/>
      <c r="M26" s="451" t="s">
        <v>1322</v>
      </c>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3"/>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row>
    <row r="27" spans="1:75" s="202" customFormat="1" ht="13.5" customHeight="1" x14ac:dyDescent="0.15">
      <c r="A27" s="201"/>
      <c r="C27" s="201"/>
      <c r="D27" s="448" t="s">
        <v>1323</v>
      </c>
      <c r="E27" s="449"/>
      <c r="F27" s="449"/>
      <c r="G27" s="449"/>
      <c r="H27" s="449"/>
      <c r="I27" s="449"/>
      <c r="J27" s="449"/>
      <c r="K27" s="449"/>
      <c r="L27" s="450"/>
      <c r="M27" s="451" t="s">
        <v>1324</v>
      </c>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row>
    <row r="28" spans="1:75" s="202" customFormat="1" ht="13.5" customHeight="1" x14ac:dyDescent="0.15">
      <c r="A28" s="201"/>
      <c r="C28" s="201"/>
      <c r="D28" s="419" t="s">
        <v>1325</v>
      </c>
      <c r="E28" s="420"/>
      <c r="F28" s="420"/>
      <c r="G28" s="420"/>
      <c r="H28" s="420"/>
      <c r="I28" s="420"/>
      <c r="J28" s="420"/>
      <c r="K28" s="420"/>
      <c r="L28" s="421"/>
      <c r="M28" s="422" t="s">
        <v>1326</v>
      </c>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4"/>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row>
    <row r="29" spans="1:75" s="202" customFormat="1" ht="13.5" customHeight="1" x14ac:dyDescent="0.15">
      <c r="A29" s="201"/>
      <c r="C29" s="201"/>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K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row>
    <row r="30" spans="1:75" s="202" customFormat="1" ht="13.5" customHeight="1" x14ac:dyDescent="0.15">
      <c r="A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K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row>
    <row r="31" spans="1:75" s="202" customFormat="1" ht="13.5" customHeight="1" x14ac:dyDescent="0.15">
      <c r="A31" s="201"/>
      <c r="B31" s="334" t="s">
        <v>1327</v>
      </c>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6"/>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row>
    <row r="32" spans="1:75" s="202" customFormat="1" ht="13.5" customHeight="1" x14ac:dyDescent="0.15">
      <c r="A32" s="201"/>
      <c r="B32" s="202" t="s">
        <v>1328</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K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row>
    <row r="33" spans="1:75" s="202" customFormat="1" ht="13.5" customHeight="1" x14ac:dyDescent="0.15">
      <c r="A33" s="201"/>
      <c r="B33" s="202" t="s">
        <v>1329</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K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row>
    <row r="34" spans="1:75" s="202" customFormat="1" ht="13.5" customHeight="1" x14ac:dyDescent="0.15">
      <c r="A34" s="201"/>
      <c r="B34" s="202" t="s">
        <v>1330</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K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row>
    <row r="35" spans="1:75" s="202" customFormat="1" ht="13.5" customHeight="1" x14ac:dyDescent="0.15">
      <c r="A35" s="201"/>
      <c r="B35" s="206" t="s">
        <v>1331</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K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row>
    <row r="36" spans="1:75" s="202" customFormat="1" ht="13.5" customHeight="1" x14ac:dyDescent="0.15">
      <c r="A36" s="201"/>
      <c r="B36" s="202" t="s">
        <v>1332</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K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row>
    <row r="37" spans="1:75" s="202" customFormat="1" ht="13.5" customHeight="1" x14ac:dyDescent="0.15">
      <c r="A37" s="201"/>
      <c r="B37" s="202" t="s">
        <v>1333</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K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row>
    <row r="38" spans="1:75" s="202" customFormat="1" ht="13.5" customHeight="1" x14ac:dyDescent="0.15">
      <c r="A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K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row>
    <row r="39" spans="1:75" ht="13.5" customHeight="1" x14ac:dyDescent="0.15">
      <c r="B39" s="334" t="s">
        <v>1334</v>
      </c>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6"/>
    </row>
    <row r="40" spans="1:75" ht="13.5" customHeight="1" x14ac:dyDescent="0.15">
      <c r="B40" s="202" t="s">
        <v>1335</v>
      </c>
    </row>
    <row r="41" spans="1:75" ht="13.5" customHeight="1" x14ac:dyDescent="0.15"/>
    <row r="42" spans="1:75" ht="13.5" customHeight="1" x14ac:dyDescent="0.15"/>
    <row r="43" spans="1:75" ht="13.5" customHeight="1" x14ac:dyDescent="0.15"/>
    <row r="44" spans="1:75" ht="13.5" customHeight="1" x14ac:dyDescent="0.15"/>
    <row r="45" spans="1:75" ht="13.5" customHeight="1" x14ac:dyDescent="0.15"/>
    <row r="46" spans="1:75" ht="13.5" customHeight="1" x14ac:dyDescent="0.15"/>
    <row r="47" spans="1:75" ht="13.5" customHeight="1" x14ac:dyDescent="0.15"/>
    <row r="48" spans="1:75" ht="13.5" customHeight="1" x14ac:dyDescent="0.15"/>
    <row r="49" spans="2:65" ht="13.5" customHeight="1" x14ac:dyDescent="0.15"/>
    <row r="50" spans="2:65" ht="13.5" customHeight="1" x14ac:dyDescent="0.15"/>
    <row r="51" spans="2:65" ht="13.5" customHeight="1" x14ac:dyDescent="0.15"/>
    <row r="52" spans="2:65" ht="13.5" customHeight="1" x14ac:dyDescent="0.15"/>
    <row r="53" spans="2:65" ht="13.5" customHeight="1" x14ac:dyDescent="0.15"/>
    <row r="54" spans="2:65" ht="13.5" customHeight="1" x14ac:dyDescent="0.15"/>
    <row r="55" spans="2:65" ht="13.5" customHeight="1" x14ac:dyDescent="0.15"/>
    <row r="56" spans="2:65" ht="13.5" customHeight="1" x14ac:dyDescent="0.15"/>
    <row r="57" spans="2:65" ht="13.5" customHeight="1" x14ac:dyDescent="0.15"/>
    <row r="58" spans="2:65" ht="13.5" customHeight="1" x14ac:dyDescent="0.15"/>
    <row r="59" spans="2:65" ht="13.5" customHeight="1" x14ac:dyDescent="0.15">
      <c r="B59" s="334" t="s">
        <v>1336</v>
      </c>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42"/>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row>
    <row r="60" spans="2:65" ht="13.5" customHeight="1" x14ac:dyDescent="0.15">
      <c r="B60" s="206" t="s">
        <v>1337</v>
      </c>
      <c r="AL60" s="207"/>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row>
    <row r="61" spans="2:65" ht="13.5" customHeight="1" x14ac:dyDescent="0.15">
      <c r="B61" s="202" t="s">
        <v>1338</v>
      </c>
    </row>
    <row r="62" spans="2:65" ht="13.5" customHeight="1" x14ac:dyDescent="0.15"/>
    <row r="63" spans="2:65" ht="13.5" customHeight="1" x14ac:dyDescent="0.15"/>
    <row r="64" spans="2:65" ht="13.5" customHeight="1" x14ac:dyDescent="0.15"/>
    <row r="65" spans="2:2" ht="13.5" customHeight="1" x14ac:dyDescent="0.15"/>
    <row r="66" spans="2:2" ht="13.5" customHeight="1" x14ac:dyDescent="0.15"/>
    <row r="67" spans="2:2" ht="13.5" customHeight="1" x14ac:dyDescent="0.15"/>
    <row r="68" spans="2:2" ht="13.5" customHeight="1" x14ac:dyDescent="0.15"/>
    <row r="69" spans="2:2" ht="13.5" customHeight="1" x14ac:dyDescent="0.15"/>
    <row r="70" spans="2:2" ht="13.5" customHeight="1" x14ac:dyDescent="0.15"/>
    <row r="71" spans="2:2" ht="13.5" customHeight="1" x14ac:dyDescent="0.15"/>
    <row r="72" spans="2:2" ht="13.5" customHeight="1" x14ac:dyDescent="0.15"/>
    <row r="73" spans="2:2" ht="13.5" customHeight="1" x14ac:dyDescent="0.15"/>
    <row r="74" spans="2:2" ht="13.5" customHeight="1" x14ac:dyDescent="0.15"/>
    <row r="75" spans="2:2" ht="13.5" customHeight="1" x14ac:dyDescent="0.15"/>
    <row r="76" spans="2:2" ht="13.5" customHeight="1" x14ac:dyDescent="0.15"/>
    <row r="77" spans="2:2" ht="13.5" customHeight="1" x14ac:dyDescent="0.15"/>
    <row r="78" spans="2:2" ht="13.5" customHeight="1" x14ac:dyDescent="0.15">
      <c r="B78" s="208"/>
    </row>
    <row r="79" spans="2:2" ht="13.5" customHeight="1" x14ac:dyDescent="0.15"/>
    <row r="80" spans="2:2" ht="13.5" customHeight="1" x14ac:dyDescent="0.15"/>
    <row r="81" spans="1:75" ht="13.5" customHeight="1" x14ac:dyDescent="0.15">
      <c r="B81" s="334" t="s">
        <v>1339</v>
      </c>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6"/>
    </row>
    <row r="82" spans="1:75" ht="13.5" customHeight="1" x14ac:dyDescent="0.15">
      <c r="B82" s="202" t="s">
        <v>1340</v>
      </c>
    </row>
    <row r="83" spans="1:75" ht="13.5" customHeight="1" x14ac:dyDescent="0.15">
      <c r="B83" s="203"/>
    </row>
    <row r="84" spans="1:75" ht="13.5" customHeight="1" x14ac:dyDescent="0.15">
      <c r="B84" s="203" t="s">
        <v>1341</v>
      </c>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row>
    <row r="85" spans="1:75" ht="13.5" customHeight="1" x14ac:dyDescent="0.15">
      <c r="C85" s="201" t="s">
        <v>1342</v>
      </c>
    </row>
    <row r="86" spans="1:75" ht="13.5" customHeight="1" x14ac:dyDescent="0.15">
      <c r="C86" s="201" t="s">
        <v>1343</v>
      </c>
    </row>
    <row r="87" spans="1:75" s="202" customFormat="1" ht="13.5" customHeight="1" x14ac:dyDescent="0.15">
      <c r="A87" s="201"/>
      <c r="C87" s="201" t="s">
        <v>1344</v>
      </c>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K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row>
    <row r="88" spans="1:75" s="202" customFormat="1" ht="13.5" customHeight="1" x14ac:dyDescent="0.15">
      <c r="A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K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row>
    <row r="89" spans="1:75" s="202" customFormat="1" ht="13.5" customHeight="1" x14ac:dyDescent="0.15">
      <c r="A89" s="201"/>
      <c r="B89" s="203" t="s">
        <v>1345</v>
      </c>
      <c r="C89" s="343"/>
      <c r="D89" s="343"/>
      <c r="E89" s="344"/>
      <c r="F89" s="344"/>
      <c r="G89" s="344"/>
      <c r="H89" s="344"/>
      <c r="I89" s="344"/>
      <c r="J89" s="344"/>
      <c r="K89" s="344"/>
      <c r="L89" s="344"/>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row>
    <row r="90" spans="1:75" s="202" customFormat="1" ht="13.5" customHeight="1" x14ac:dyDescent="0.15">
      <c r="A90" s="201"/>
      <c r="C90" s="201" t="s">
        <v>1346</v>
      </c>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K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row>
    <row r="91" spans="1:75" s="202" customFormat="1" ht="13.5" customHeight="1" x14ac:dyDescent="0.15">
      <c r="A91" s="201"/>
      <c r="B91" s="202" t="s">
        <v>1347</v>
      </c>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K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row>
    <row r="92" spans="1:75" s="202" customFormat="1" ht="13.5" customHeight="1" x14ac:dyDescent="0.15">
      <c r="A92" s="201"/>
      <c r="C92" s="201" t="s">
        <v>1348</v>
      </c>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K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row>
    <row r="93" spans="1:75" s="202" customFormat="1" ht="13.5" customHeight="1" x14ac:dyDescent="0.15">
      <c r="A93" s="201"/>
      <c r="B93" s="202" t="s">
        <v>1349</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K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row>
    <row r="94" spans="1:75" s="202" customFormat="1" ht="13.5" customHeight="1" x14ac:dyDescent="0.15">
      <c r="A94" s="201"/>
      <c r="B94" s="202" t="s">
        <v>1429</v>
      </c>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K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row>
    <row r="95" spans="1:75" s="202" customFormat="1" ht="13.5" customHeight="1" x14ac:dyDescent="0.15">
      <c r="A95" s="201"/>
      <c r="B95" s="202" t="s">
        <v>1430</v>
      </c>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K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row>
    <row r="96" spans="1:75" s="202" customFormat="1" ht="13.5" customHeight="1" x14ac:dyDescent="0.15">
      <c r="A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K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row>
    <row r="97" spans="1:75" s="202" customFormat="1" ht="13.5" customHeight="1" x14ac:dyDescent="0.15">
      <c r="A97" s="201"/>
      <c r="C97" s="201"/>
      <c r="D97" s="201" t="s">
        <v>1350</v>
      </c>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K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row>
    <row r="98" spans="1:75" s="202" customFormat="1" ht="13.5" customHeight="1" x14ac:dyDescent="0.15">
      <c r="A98" s="201"/>
      <c r="B98" s="210"/>
      <c r="C98" s="211"/>
      <c r="D98" s="211"/>
      <c r="E98" s="425" t="s">
        <v>2</v>
      </c>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212"/>
      <c r="AG98" s="213"/>
      <c r="AH98" s="211"/>
      <c r="AK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row>
    <row r="99" spans="1:75" s="202" customFormat="1" ht="13.5" customHeight="1" x14ac:dyDescent="0.15">
      <c r="A99" s="201"/>
      <c r="B99" s="210"/>
      <c r="C99" s="211"/>
      <c r="D99" s="211"/>
      <c r="E99" s="425" t="s">
        <v>3</v>
      </c>
      <c r="F99" s="426"/>
      <c r="G99" s="426"/>
      <c r="H99" s="426"/>
      <c r="I99" s="426"/>
      <c r="J99" s="426"/>
      <c r="K99" s="426"/>
      <c r="L99" s="426"/>
      <c r="M99" s="426"/>
      <c r="N99" s="426"/>
      <c r="O99" s="426"/>
      <c r="P99" s="426"/>
      <c r="Q99" s="427"/>
      <c r="R99" s="425" t="s">
        <v>1351</v>
      </c>
      <c r="S99" s="426"/>
      <c r="T99" s="426"/>
      <c r="U99" s="426"/>
      <c r="V99" s="426"/>
      <c r="W99" s="426"/>
      <c r="X99" s="426"/>
      <c r="Y99" s="426"/>
      <c r="Z99" s="426"/>
      <c r="AA99" s="426"/>
      <c r="AB99" s="426"/>
      <c r="AC99" s="426"/>
      <c r="AD99" s="426"/>
      <c r="AE99" s="426"/>
      <c r="AF99" s="212"/>
      <c r="AG99" s="213"/>
      <c r="AH99" s="211"/>
      <c r="AK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row>
    <row r="100" spans="1:75" s="202" customFormat="1" ht="13.5" customHeight="1" x14ac:dyDescent="0.15">
      <c r="A100" s="201"/>
      <c r="B100" s="210"/>
      <c r="C100" s="211"/>
      <c r="D100" s="211"/>
      <c r="E100" s="428" t="s">
        <v>1352</v>
      </c>
      <c r="F100" s="429"/>
      <c r="G100" s="429"/>
      <c r="H100" s="429"/>
      <c r="I100" s="429"/>
      <c r="J100" s="429"/>
      <c r="K100" s="429"/>
      <c r="L100" s="429"/>
      <c r="M100" s="429"/>
      <c r="N100" s="429"/>
      <c r="O100" s="429"/>
      <c r="P100" s="429"/>
      <c r="Q100" s="429"/>
      <c r="R100" s="430" t="s">
        <v>1353</v>
      </c>
      <c r="S100" s="431"/>
      <c r="T100" s="431"/>
      <c r="U100" s="431"/>
      <c r="V100" s="431"/>
      <c r="W100" s="431"/>
      <c r="X100" s="431"/>
      <c r="Y100" s="432" t="s">
        <v>1354</v>
      </c>
      <c r="Z100" s="432"/>
      <c r="AA100" s="432"/>
      <c r="AB100" s="432"/>
      <c r="AC100" s="432"/>
      <c r="AD100" s="432"/>
      <c r="AE100" s="432"/>
      <c r="AF100" s="212"/>
      <c r="AG100" s="213"/>
      <c r="AH100" s="211"/>
      <c r="AK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row>
    <row r="101" spans="1:75" s="202" customFormat="1" ht="13.5" customHeight="1" x14ac:dyDescent="0.15">
      <c r="A101" s="201"/>
      <c r="B101" s="210"/>
      <c r="C101" s="211"/>
      <c r="D101" s="211"/>
      <c r="E101" s="433" t="s">
        <v>1355</v>
      </c>
      <c r="F101" s="434"/>
      <c r="G101" s="434"/>
      <c r="H101" s="434"/>
      <c r="I101" s="434"/>
      <c r="J101" s="434"/>
      <c r="K101" s="434"/>
      <c r="L101" s="434"/>
      <c r="M101" s="434"/>
      <c r="N101" s="434"/>
      <c r="O101" s="434"/>
      <c r="P101" s="434"/>
      <c r="Q101" s="435"/>
      <c r="R101" s="436" t="s">
        <v>1356</v>
      </c>
      <c r="S101" s="437"/>
      <c r="T101" s="437"/>
      <c r="U101" s="437"/>
      <c r="V101" s="437"/>
      <c r="W101" s="437"/>
      <c r="X101" s="437"/>
      <c r="Y101" s="438" t="s">
        <v>1357</v>
      </c>
      <c r="Z101" s="438"/>
      <c r="AA101" s="438"/>
      <c r="AB101" s="438"/>
      <c r="AC101" s="438"/>
      <c r="AD101" s="438"/>
      <c r="AE101" s="438"/>
      <c r="AF101" s="212"/>
      <c r="AG101" s="213"/>
      <c r="AH101" s="211"/>
      <c r="AK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row>
    <row r="102" spans="1:75" s="202" customFormat="1" ht="13.5" customHeight="1" x14ac:dyDescent="0.15">
      <c r="A102" s="201"/>
      <c r="B102" s="210"/>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K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row>
    <row r="103" spans="1:75" s="202" customFormat="1" ht="13.5" customHeight="1" x14ac:dyDescent="0.15">
      <c r="A103" s="201"/>
      <c r="C103" s="201"/>
      <c r="D103" s="201"/>
      <c r="E103" s="214"/>
      <c r="F103" s="214"/>
      <c r="G103" s="214"/>
      <c r="H103" s="214"/>
      <c r="I103" s="214"/>
      <c r="J103" s="214"/>
      <c r="K103" s="214"/>
      <c r="L103" s="214"/>
      <c r="M103" s="214"/>
      <c r="N103" s="214"/>
      <c r="O103" s="214"/>
      <c r="P103" s="214"/>
      <c r="Q103" s="214"/>
      <c r="R103" s="214"/>
      <c r="S103" s="214"/>
      <c r="T103" s="214"/>
      <c r="U103" s="214"/>
      <c r="V103" s="214"/>
      <c r="Z103" s="214"/>
      <c r="AA103" s="214"/>
      <c r="AB103" s="214"/>
      <c r="AC103" s="214"/>
      <c r="AD103" s="214"/>
      <c r="AE103" s="201"/>
      <c r="AF103" s="201"/>
      <c r="AG103" s="201"/>
      <c r="AH103" s="201"/>
      <c r="AK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row>
    <row r="104" spans="1:75" s="202" customFormat="1" ht="13.5" customHeight="1" x14ac:dyDescent="0.15">
      <c r="A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K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row>
    <row r="105" spans="1:75" s="202" customFormat="1" ht="13.5" customHeight="1" x14ac:dyDescent="0.15">
      <c r="A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K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row>
    <row r="106" spans="1:75" s="202" customFormat="1" ht="13.5" customHeight="1" x14ac:dyDescent="0.15">
      <c r="A106" s="201"/>
      <c r="B106" s="203" t="s">
        <v>1358</v>
      </c>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row>
    <row r="107" spans="1:75" s="202" customFormat="1" ht="13.5" customHeight="1" x14ac:dyDescent="0.15">
      <c r="A107" s="201"/>
      <c r="C107" s="201" t="s">
        <v>1359</v>
      </c>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K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row>
    <row r="108" spans="1:75" s="202" customFormat="1" ht="13.5" customHeight="1" x14ac:dyDescent="0.15">
      <c r="A108" s="201"/>
      <c r="C108" s="201" t="s">
        <v>1360</v>
      </c>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K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row>
    <row r="109" spans="1:75" s="202" customFormat="1" ht="13.5" customHeight="1" x14ac:dyDescent="0.15">
      <c r="A109" s="201"/>
      <c r="C109" s="201" t="s">
        <v>1361</v>
      </c>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K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row>
    <row r="110" spans="1:75" s="202" customFormat="1" ht="13.5" customHeight="1" x14ac:dyDescent="0.15">
      <c r="A110" s="201"/>
      <c r="C110" s="201" t="s">
        <v>1362</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K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row>
    <row r="111" spans="1:75" s="202" customFormat="1" ht="13.5" customHeight="1" x14ac:dyDescent="0.15">
      <c r="A111" s="201"/>
      <c r="C111" s="201" t="s">
        <v>1363</v>
      </c>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K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row>
    <row r="112" spans="1:75" s="202" customFormat="1" ht="13.5" customHeight="1" x14ac:dyDescent="0.15">
      <c r="A112" s="201"/>
      <c r="C112" s="201" t="s">
        <v>1364</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K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row>
    <row r="113" spans="1:75" s="202" customFormat="1" ht="13.5" customHeight="1" x14ac:dyDescent="0.15">
      <c r="A113" s="201"/>
      <c r="C113" s="201" t="s">
        <v>1365</v>
      </c>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K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row>
    <row r="114" spans="1:75" s="202" customFormat="1" ht="13.5" customHeight="1" x14ac:dyDescent="0.15">
      <c r="A114" s="201"/>
      <c r="C114" s="201" t="s">
        <v>1366</v>
      </c>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K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row>
    <row r="115" spans="1:75" s="202" customFormat="1" ht="13.5" customHeight="1" x14ac:dyDescent="0.15">
      <c r="A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K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row>
    <row r="116" spans="1:75" s="202" customFormat="1" ht="13.5" customHeight="1" x14ac:dyDescent="0.15">
      <c r="A116" s="201"/>
      <c r="AK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row>
    <row r="117" spans="1:75" ht="13.5" customHeight="1" x14ac:dyDescent="0.15">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row>
    <row r="118" spans="1:75" ht="13.5" customHeight="1" x14ac:dyDescent="0.15">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row>
    <row r="119" spans="1:75" ht="13.5" customHeight="1" x14ac:dyDescent="0.15"/>
    <row r="120" spans="1:75" ht="13.5" customHeight="1" x14ac:dyDescent="0.15">
      <c r="C120" s="201" t="s">
        <v>1367</v>
      </c>
    </row>
    <row r="121" spans="1:75" ht="13.5" customHeight="1" x14ac:dyDescent="0.15"/>
    <row r="122" spans="1:75" ht="13.5" customHeight="1" x14ac:dyDescent="0.15">
      <c r="C122" s="201" t="s">
        <v>1368</v>
      </c>
    </row>
    <row r="123" spans="1:75" ht="13.5" customHeight="1" x14ac:dyDescent="0.15">
      <c r="D123" s="439" t="s">
        <v>1369</v>
      </c>
      <c r="E123" s="440"/>
      <c r="F123" s="440"/>
      <c r="G123" s="440"/>
      <c r="H123" s="440"/>
      <c r="I123" s="440"/>
      <c r="J123" s="441"/>
      <c r="K123" s="405" t="s">
        <v>1370</v>
      </c>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05"/>
      <c r="AK123" s="405"/>
      <c r="AL123" s="205"/>
    </row>
    <row r="124" spans="1:75" ht="13.5" customHeight="1" x14ac:dyDescent="0.15">
      <c r="D124" s="442"/>
      <c r="E124" s="443"/>
      <c r="F124" s="443"/>
      <c r="G124" s="443"/>
      <c r="H124" s="443"/>
      <c r="I124" s="443"/>
      <c r="J124" s="444"/>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05"/>
      <c r="AK124" s="405"/>
      <c r="AL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row>
    <row r="125" spans="1:75" ht="13.5" customHeight="1" x14ac:dyDescent="0.15">
      <c r="D125" s="445"/>
      <c r="E125" s="446"/>
      <c r="F125" s="446"/>
      <c r="G125" s="446"/>
      <c r="H125" s="446"/>
      <c r="I125" s="446"/>
      <c r="J125" s="447"/>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5"/>
      <c r="AL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row>
    <row r="126" spans="1:75" ht="13.5" customHeight="1" x14ac:dyDescent="0.15">
      <c r="D126" s="409" t="s">
        <v>669</v>
      </c>
      <c r="E126" s="410"/>
      <c r="F126" s="410"/>
      <c r="G126" s="410"/>
      <c r="H126" s="410"/>
      <c r="I126" s="410"/>
      <c r="J126" s="411"/>
      <c r="K126" s="418" t="s">
        <v>670</v>
      </c>
      <c r="L126" s="418"/>
      <c r="M126" s="418"/>
      <c r="N126" s="418"/>
      <c r="O126" s="418"/>
      <c r="P126" s="418"/>
      <c r="Q126" s="418"/>
      <c r="R126" s="418"/>
      <c r="S126" s="418"/>
      <c r="T126" s="418"/>
      <c r="U126" s="418"/>
      <c r="V126" s="418"/>
      <c r="W126" s="418"/>
      <c r="X126" s="418"/>
      <c r="Y126" s="418"/>
      <c r="Z126" s="418"/>
      <c r="AA126" s="418"/>
      <c r="AB126" s="418"/>
      <c r="AC126" s="418"/>
      <c r="AD126" s="418"/>
      <c r="AE126" s="418"/>
      <c r="AF126" s="418"/>
      <c r="AG126" s="418"/>
      <c r="AH126" s="418"/>
      <c r="AI126" s="418"/>
      <c r="AJ126" s="418"/>
      <c r="AK126" s="418"/>
      <c r="AL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row>
    <row r="127" spans="1:75" ht="13.5" customHeight="1" x14ac:dyDescent="0.15">
      <c r="D127" s="412"/>
      <c r="E127" s="413"/>
      <c r="F127" s="413"/>
      <c r="G127" s="413"/>
      <c r="H127" s="413"/>
      <c r="I127" s="413"/>
      <c r="J127" s="414"/>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c r="AG127" s="418"/>
      <c r="AH127" s="418"/>
      <c r="AI127" s="418"/>
      <c r="AJ127" s="418"/>
      <c r="AK127" s="418"/>
      <c r="AL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row>
    <row r="128" spans="1:75" ht="13.5" customHeight="1" x14ac:dyDescent="0.15">
      <c r="D128" s="415"/>
      <c r="E128" s="416"/>
      <c r="F128" s="416"/>
      <c r="G128" s="416"/>
      <c r="H128" s="416"/>
      <c r="I128" s="416"/>
      <c r="J128" s="417"/>
      <c r="K128" s="418"/>
      <c r="L128" s="418"/>
      <c r="M128" s="418"/>
      <c r="N128" s="418"/>
      <c r="O128" s="418"/>
      <c r="P128" s="418"/>
      <c r="Q128" s="418"/>
      <c r="R128" s="418"/>
      <c r="S128" s="418"/>
      <c r="T128" s="418"/>
      <c r="U128" s="418"/>
      <c r="V128" s="418"/>
      <c r="W128" s="418"/>
      <c r="X128" s="418"/>
      <c r="Y128" s="418"/>
      <c r="Z128" s="418"/>
      <c r="AA128" s="418"/>
      <c r="AB128" s="418"/>
      <c r="AC128" s="418"/>
      <c r="AD128" s="418"/>
      <c r="AE128" s="418"/>
      <c r="AF128" s="418"/>
      <c r="AG128" s="418"/>
      <c r="AH128" s="418"/>
      <c r="AI128" s="418"/>
      <c r="AJ128" s="418"/>
      <c r="AK128" s="418"/>
      <c r="AL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row>
    <row r="129" spans="2:75" ht="13.5" customHeight="1" x14ac:dyDescent="0.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05"/>
      <c r="AJ129" s="207"/>
      <c r="AK129" s="205"/>
      <c r="AL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row>
    <row r="130" spans="2:75" ht="13.5" customHeight="1" x14ac:dyDescent="0.15">
      <c r="AI130" s="205"/>
      <c r="AJ130" s="207"/>
      <c r="AK130" s="205"/>
      <c r="AL130" s="205"/>
    </row>
    <row r="131" spans="2:75" ht="13.5" customHeight="1" x14ac:dyDescent="0.15">
      <c r="B131" s="203" t="s">
        <v>1371</v>
      </c>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5"/>
      <c r="AK131" s="345"/>
      <c r="AL131" s="345"/>
    </row>
    <row r="132" spans="2:75" ht="13.5" customHeight="1" x14ac:dyDescent="0.15">
      <c r="C132" s="201" t="s">
        <v>1372</v>
      </c>
    </row>
    <row r="133" spans="2:75" ht="13.5" customHeight="1" x14ac:dyDescent="0.15"/>
    <row r="134" spans="2:75" ht="13.5" customHeight="1" x14ac:dyDescent="0.15">
      <c r="D134" s="201" t="s">
        <v>1373</v>
      </c>
      <c r="P134" s="201" t="s">
        <v>671</v>
      </c>
    </row>
    <row r="135" spans="2:75" ht="13.5" customHeight="1" x14ac:dyDescent="0.15"/>
    <row r="136" spans="2:75" ht="13.5" customHeight="1" x14ac:dyDescent="0.15">
      <c r="C136" s="339" t="s">
        <v>1432</v>
      </c>
    </row>
    <row r="137" spans="2:75" ht="13.5" customHeight="1" x14ac:dyDescent="0.15">
      <c r="C137" s="201" t="s">
        <v>1374</v>
      </c>
    </row>
    <row r="138" spans="2:75" ht="13.5" customHeight="1" x14ac:dyDescent="0.15">
      <c r="B138" s="202" t="s">
        <v>1375</v>
      </c>
    </row>
    <row r="139" spans="2:75" ht="13.5" customHeight="1" x14ac:dyDescent="0.15">
      <c r="C139" s="201" t="s">
        <v>1376</v>
      </c>
    </row>
    <row r="140" spans="2:75" ht="13.5" customHeight="1" x14ac:dyDescent="0.15"/>
    <row r="141" spans="2:75" s="216" customFormat="1" ht="13.5" customHeight="1" x14ac:dyDescent="0.15">
      <c r="B141" s="203" t="s">
        <v>1377</v>
      </c>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row>
    <row r="142" spans="2:75" ht="13.5" customHeight="1" x14ac:dyDescent="0.15"/>
    <row r="143" spans="2:75" ht="13.5" customHeight="1" x14ac:dyDescent="0.15">
      <c r="D143" s="399" t="s">
        <v>90</v>
      </c>
      <c r="E143" s="400"/>
      <c r="F143" s="400"/>
      <c r="G143" s="400"/>
      <c r="H143" s="400"/>
      <c r="I143" s="400"/>
      <c r="J143" s="401"/>
      <c r="K143" s="405" t="s">
        <v>1378</v>
      </c>
      <c r="L143" s="405"/>
      <c r="M143" s="405"/>
      <c r="N143" s="405"/>
      <c r="O143" s="405"/>
      <c r="P143" s="405"/>
      <c r="Q143" s="405"/>
      <c r="R143" s="405"/>
      <c r="S143" s="405"/>
      <c r="T143" s="405"/>
      <c r="U143" s="405"/>
      <c r="V143" s="405"/>
      <c r="W143" s="405"/>
      <c r="X143" s="405"/>
      <c r="Y143" s="405"/>
      <c r="Z143" s="405"/>
      <c r="AA143" s="405"/>
      <c r="AB143" s="405"/>
      <c r="AC143" s="405"/>
      <c r="AD143" s="405"/>
      <c r="AE143" s="405"/>
      <c r="AF143" s="405"/>
      <c r="AG143" s="405"/>
      <c r="AH143" s="405"/>
      <c r="AI143" s="405"/>
      <c r="AJ143" s="405"/>
      <c r="AK143" s="405"/>
      <c r="AL143" s="207"/>
      <c r="AM143" s="205"/>
    </row>
    <row r="144" spans="2:75" ht="13.5" customHeight="1" x14ac:dyDescent="0.15">
      <c r="D144" s="402"/>
      <c r="E144" s="403"/>
      <c r="F144" s="403"/>
      <c r="G144" s="403"/>
      <c r="H144" s="403"/>
      <c r="I144" s="403"/>
      <c r="J144" s="404"/>
      <c r="K144" s="405"/>
      <c r="L144" s="405"/>
      <c r="M144" s="405"/>
      <c r="N144" s="405"/>
      <c r="O144" s="405"/>
      <c r="P144" s="405"/>
      <c r="Q144" s="405"/>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207"/>
      <c r="AM144" s="205"/>
    </row>
    <row r="145" spans="4:39" ht="13.5" customHeight="1" x14ac:dyDescent="0.15">
      <c r="D145" s="399" t="s">
        <v>179</v>
      </c>
      <c r="E145" s="400"/>
      <c r="F145" s="400"/>
      <c r="G145" s="400"/>
      <c r="H145" s="400"/>
      <c r="I145" s="400"/>
      <c r="J145" s="401"/>
      <c r="K145" s="405" t="s">
        <v>1379</v>
      </c>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5"/>
      <c r="AJ145" s="405"/>
      <c r="AK145" s="405"/>
      <c r="AL145" s="207"/>
      <c r="AM145" s="205"/>
    </row>
    <row r="146" spans="4:39" ht="13.5" customHeight="1" x14ac:dyDescent="0.15">
      <c r="D146" s="402"/>
      <c r="E146" s="403"/>
      <c r="F146" s="403"/>
      <c r="G146" s="403"/>
      <c r="H146" s="403"/>
      <c r="I146" s="403"/>
      <c r="J146" s="404"/>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207"/>
      <c r="AM146" s="205"/>
    </row>
    <row r="147" spans="4:39" ht="13.5" customHeight="1" x14ac:dyDescent="0.15">
      <c r="D147" s="399" t="s">
        <v>180</v>
      </c>
      <c r="E147" s="400"/>
      <c r="F147" s="400"/>
      <c r="G147" s="400"/>
      <c r="H147" s="400"/>
      <c r="I147" s="400"/>
      <c r="J147" s="401"/>
      <c r="K147" s="405" t="s">
        <v>1380</v>
      </c>
      <c r="L147" s="405"/>
      <c r="M147" s="405"/>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207"/>
      <c r="AM147" s="205"/>
    </row>
    <row r="148" spans="4:39" ht="13.5" customHeight="1" x14ac:dyDescent="0.15">
      <c r="D148" s="406"/>
      <c r="E148" s="407"/>
      <c r="F148" s="407"/>
      <c r="G148" s="407"/>
      <c r="H148" s="407"/>
      <c r="I148" s="407"/>
      <c r="J148" s="408"/>
      <c r="K148" s="405"/>
      <c r="L148" s="405"/>
      <c r="M148" s="405"/>
      <c r="N148" s="405"/>
      <c r="O148" s="405"/>
      <c r="P148" s="405"/>
      <c r="Q148" s="405"/>
      <c r="R148" s="405"/>
      <c r="S148" s="405"/>
      <c r="T148" s="405"/>
      <c r="U148" s="405"/>
      <c r="V148" s="405"/>
      <c r="W148" s="405"/>
      <c r="X148" s="405"/>
      <c r="Y148" s="405"/>
      <c r="Z148" s="405"/>
      <c r="AA148" s="405"/>
      <c r="AB148" s="405"/>
      <c r="AC148" s="405"/>
      <c r="AD148" s="405"/>
      <c r="AE148" s="405"/>
      <c r="AF148" s="405"/>
      <c r="AG148" s="405"/>
      <c r="AH148" s="405"/>
      <c r="AI148" s="405"/>
      <c r="AJ148" s="405"/>
      <c r="AK148" s="405"/>
      <c r="AL148" s="207"/>
      <c r="AM148" s="205"/>
    </row>
    <row r="149" spans="4:39" ht="13.5" customHeight="1" x14ac:dyDescent="0.15">
      <c r="D149" s="406"/>
      <c r="E149" s="407"/>
      <c r="F149" s="407"/>
      <c r="G149" s="407"/>
      <c r="H149" s="407"/>
      <c r="I149" s="407"/>
      <c r="J149" s="408"/>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c r="AL149" s="207"/>
      <c r="AM149" s="205"/>
    </row>
    <row r="150" spans="4:39" ht="13.5" customHeight="1" x14ac:dyDescent="0.15">
      <c r="D150" s="402"/>
      <c r="E150" s="403"/>
      <c r="F150" s="403"/>
      <c r="G150" s="403"/>
      <c r="H150" s="403"/>
      <c r="I150" s="403"/>
      <c r="J150" s="404"/>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207"/>
      <c r="AM150" s="205"/>
    </row>
    <row r="151" spans="4:39" ht="13.5" customHeight="1" x14ac:dyDescent="0.15">
      <c r="D151" s="399" t="s">
        <v>92</v>
      </c>
      <c r="E151" s="400"/>
      <c r="F151" s="400"/>
      <c r="G151" s="400"/>
      <c r="H151" s="400"/>
      <c r="I151" s="400"/>
      <c r="J151" s="401"/>
      <c r="K151" s="405" t="s">
        <v>1381</v>
      </c>
      <c r="L151" s="405"/>
      <c r="M151" s="405"/>
      <c r="N151" s="405"/>
      <c r="O151" s="405"/>
      <c r="P151" s="405"/>
      <c r="Q151" s="405"/>
      <c r="R151" s="405"/>
      <c r="S151" s="405"/>
      <c r="T151" s="405"/>
      <c r="U151" s="405"/>
      <c r="V151" s="405"/>
      <c r="W151" s="405"/>
      <c r="X151" s="405"/>
      <c r="Y151" s="405"/>
      <c r="Z151" s="405"/>
      <c r="AA151" s="405"/>
      <c r="AB151" s="405"/>
      <c r="AC151" s="405"/>
      <c r="AD151" s="405"/>
      <c r="AE151" s="405"/>
      <c r="AF151" s="405"/>
      <c r="AG151" s="405"/>
      <c r="AH151" s="405"/>
      <c r="AI151" s="405"/>
      <c r="AJ151" s="405"/>
      <c r="AK151" s="405"/>
      <c r="AL151" s="207"/>
      <c r="AM151" s="205"/>
    </row>
    <row r="152" spans="4:39" ht="13.5" customHeight="1" x14ac:dyDescent="0.15">
      <c r="D152" s="402"/>
      <c r="E152" s="403"/>
      <c r="F152" s="403"/>
      <c r="G152" s="403"/>
      <c r="H152" s="403"/>
      <c r="I152" s="403"/>
      <c r="J152" s="404"/>
      <c r="K152" s="405"/>
      <c r="L152" s="405"/>
      <c r="M152" s="405"/>
      <c r="N152" s="405"/>
      <c r="O152" s="405"/>
      <c r="P152" s="405"/>
      <c r="Q152" s="405"/>
      <c r="R152" s="405"/>
      <c r="S152" s="405"/>
      <c r="T152" s="405"/>
      <c r="U152" s="405"/>
      <c r="V152" s="405"/>
      <c r="W152" s="405"/>
      <c r="X152" s="405"/>
      <c r="Y152" s="405"/>
      <c r="Z152" s="405"/>
      <c r="AA152" s="405"/>
      <c r="AB152" s="405"/>
      <c r="AC152" s="405"/>
      <c r="AD152" s="405"/>
      <c r="AE152" s="405"/>
      <c r="AF152" s="405"/>
      <c r="AG152" s="405"/>
      <c r="AH152" s="405"/>
      <c r="AI152" s="405"/>
      <c r="AJ152" s="405"/>
      <c r="AK152" s="405"/>
      <c r="AL152" s="207"/>
      <c r="AM152" s="205"/>
    </row>
    <row r="153" spans="4:39" ht="13.5" customHeight="1" x14ac:dyDescent="0.15">
      <c r="D153" s="399" t="s">
        <v>1382</v>
      </c>
      <c r="E153" s="400"/>
      <c r="F153" s="400"/>
      <c r="G153" s="400"/>
      <c r="H153" s="400"/>
      <c r="I153" s="400"/>
      <c r="J153" s="401"/>
      <c r="K153" s="405" t="s">
        <v>1383</v>
      </c>
      <c r="L153" s="405"/>
      <c r="M153" s="405"/>
      <c r="N153" s="405"/>
      <c r="O153" s="405"/>
      <c r="P153" s="405"/>
      <c r="Q153" s="405"/>
      <c r="R153" s="405"/>
      <c r="S153" s="405"/>
      <c r="T153" s="405"/>
      <c r="U153" s="405"/>
      <c r="V153" s="405"/>
      <c r="W153" s="405"/>
      <c r="X153" s="405"/>
      <c r="Y153" s="405"/>
      <c r="Z153" s="405"/>
      <c r="AA153" s="405"/>
      <c r="AB153" s="405"/>
      <c r="AC153" s="405"/>
      <c r="AD153" s="405"/>
      <c r="AE153" s="405"/>
      <c r="AF153" s="405"/>
      <c r="AG153" s="405"/>
      <c r="AH153" s="405"/>
      <c r="AI153" s="405"/>
      <c r="AJ153" s="405"/>
      <c r="AK153" s="405"/>
      <c r="AL153" s="207"/>
      <c r="AM153" s="205"/>
    </row>
    <row r="154" spans="4:39" ht="13.5" customHeight="1" x14ac:dyDescent="0.15">
      <c r="D154" s="402"/>
      <c r="E154" s="403"/>
      <c r="F154" s="403"/>
      <c r="G154" s="403"/>
      <c r="H154" s="403"/>
      <c r="I154" s="403"/>
      <c r="J154" s="404"/>
      <c r="K154" s="405"/>
      <c r="L154" s="405"/>
      <c r="M154" s="405"/>
      <c r="N154" s="405"/>
      <c r="O154" s="405"/>
      <c r="P154" s="405"/>
      <c r="Q154" s="405"/>
      <c r="R154" s="405"/>
      <c r="S154" s="405"/>
      <c r="T154" s="405"/>
      <c r="U154" s="405"/>
      <c r="V154" s="405"/>
      <c r="W154" s="405"/>
      <c r="X154" s="405"/>
      <c r="Y154" s="405"/>
      <c r="Z154" s="405"/>
      <c r="AA154" s="405"/>
      <c r="AB154" s="405"/>
      <c r="AC154" s="405"/>
      <c r="AD154" s="405"/>
      <c r="AE154" s="405"/>
      <c r="AF154" s="405"/>
      <c r="AG154" s="405"/>
      <c r="AH154" s="405"/>
      <c r="AI154" s="405"/>
      <c r="AJ154" s="405"/>
      <c r="AK154" s="405"/>
      <c r="AL154" s="207"/>
      <c r="AM154" s="205"/>
    </row>
    <row r="155" spans="4:39" ht="13.5" customHeight="1" x14ac:dyDescent="0.15">
      <c r="D155" s="399" t="s">
        <v>1384</v>
      </c>
      <c r="E155" s="400"/>
      <c r="F155" s="400"/>
      <c r="G155" s="400"/>
      <c r="H155" s="400"/>
      <c r="I155" s="400"/>
      <c r="J155" s="401"/>
      <c r="K155" s="405" t="s">
        <v>1385</v>
      </c>
      <c r="L155" s="405"/>
      <c r="M155" s="405"/>
      <c r="N155" s="405"/>
      <c r="O155" s="405"/>
      <c r="P155" s="405"/>
      <c r="Q155" s="405"/>
      <c r="R155" s="405"/>
      <c r="S155" s="405"/>
      <c r="T155" s="405"/>
      <c r="U155" s="405"/>
      <c r="V155" s="405"/>
      <c r="W155" s="405"/>
      <c r="X155" s="405"/>
      <c r="Y155" s="405"/>
      <c r="Z155" s="405"/>
      <c r="AA155" s="405"/>
      <c r="AB155" s="405"/>
      <c r="AC155" s="405"/>
      <c r="AD155" s="405"/>
      <c r="AE155" s="405"/>
      <c r="AF155" s="405"/>
      <c r="AG155" s="405"/>
      <c r="AH155" s="405"/>
      <c r="AI155" s="405"/>
      <c r="AJ155" s="405"/>
      <c r="AK155" s="405"/>
      <c r="AL155" s="207"/>
      <c r="AM155" s="205"/>
    </row>
    <row r="156" spans="4:39" ht="13.5" customHeight="1" x14ac:dyDescent="0.15">
      <c r="D156" s="406"/>
      <c r="E156" s="407"/>
      <c r="F156" s="407"/>
      <c r="G156" s="407"/>
      <c r="H156" s="407"/>
      <c r="I156" s="407"/>
      <c r="J156" s="408"/>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207"/>
      <c r="AM156" s="205"/>
    </row>
    <row r="157" spans="4:39" ht="13.5" customHeight="1" x14ac:dyDescent="0.15">
      <c r="D157" s="406"/>
      <c r="E157" s="407"/>
      <c r="F157" s="407"/>
      <c r="G157" s="407"/>
      <c r="H157" s="407"/>
      <c r="I157" s="407"/>
      <c r="J157" s="408"/>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207"/>
      <c r="AM157" s="205"/>
    </row>
    <row r="158" spans="4:39" ht="13.5" customHeight="1" x14ac:dyDescent="0.15">
      <c r="D158" s="402"/>
      <c r="E158" s="403"/>
      <c r="F158" s="403"/>
      <c r="G158" s="403"/>
      <c r="H158" s="403"/>
      <c r="I158" s="403"/>
      <c r="J158" s="404"/>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207"/>
      <c r="AM158" s="205"/>
    </row>
    <row r="159" spans="4:39" ht="13.5" customHeight="1" x14ac:dyDescent="0.15">
      <c r="D159" s="399" t="s">
        <v>1386</v>
      </c>
      <c r="E159" s="400"/>
      <c r="F159" s="400"/>
      <c r="G159" s="400"/>
      <c r="H159" s="400"/>
      <c r="I159" s="400"/>
      <c r="J159" s="401"/>
      <c r="K159" s="405" t="s">
        <v>1387</v>
      </c>
      <c r="L159" s="405"/>
      <c r="M159" s="405"/>
      <c r="N159" s="405"/>
      <c r="O159" s="405"/>
      <c r="P159" s="405"/>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L159" s="207"/>
      <c r="AM159" s="205"/>
    </row>
    <row r="160" spans="4:39" ht="13.5" customHeight="1" x14ac:dyDescent="0.15">
      <c r="D160" s="402"/>
      <c r="E160" s="403"/>
      <c r="F160" s="403"/>
      <c r="G160" s="403"/>
      <c r="H160" s="403"/>
      <c r="I160" s="403"/>
      <c r="J160" s="404"/>
      <c r="K160" s="405"/>
      <c r="L160" s="405"/>
      <c r="M160" s="405"/>
      <c r="N160" s="405"/>
      <c r="O160" s="405"/>
      <c r="P160" s="405"/>
      <c r="Q160" s="405"/>
      <c r="R160" s="405"/>
      <c r="S160" s="405"/>
      <c r="T160" s="405"/>
      <c r="U160" s="405"/>
      <c r="V160" s="405"/>
      <c r="W160" s="405"/>
      <c r="X160" s="405"/>
      <c r="Y160" s="405"/>
      <c r="Z160" s="405"/>
      <c r="AA160" s="405"/>
      <c r="AB160" s="405"/>
      <c r="AC160" s="405"/>
      <c r="AD160" s="405"/>
      <c r="AE160" s="405"/>
      <c r="AF160" s="405"/>
      <c r="AG160" s="405"/>
      <c r="AH160" s="405"/>
      <c r="AI160" s="405"/>
      <c r="AJ160" s="405"/>
      <c r="AK160" s="405"/>
      <c r="AL160" s="207"/>
      <c r="AM160" s="205"/>
    </row>
    <row r="161" spans="2:39" ht="13.5" customHeight="1" x14ac:dyDescent="0.15">
      <c r="D161" s="399" t="s">
        <v>1388</v>
      </c>
      <c r="E161" s="400"/>
      <c r="F161" s="400"/>
      <c r="G161" s="400"/>
      <c r="H161" s="400"/>
      <c r="I161" s="400"/>
      <c r="J161" s="401"/>
      <c r="K161" s="405" t="s">
        <v>1389</v>
      </c>
      <c r="L161" s="405"/>
      <c r="M161" s="405"/>
      <c r="N161" s="405"/>
      <c r="O161" s="405"/>
      <c r="P161" s="405"/>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207"/>
      <c r="AM161" s="205"/>
    </row>
    <row r="162" spans="2:39" ht="13.5" customHeight="1" x14ac:dyDescent="0.15">
      <c r="D162" s="406"/>
      <c r="E162" s="407"/>
      <c r="F162" s="407"/>
      <c r="G162" s="407"/>
      <c r="H162" s="407"/>
      <c r="I162" s="407"/>
      <c r="J162" s="408"/>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207"/>
      <c r="AM162" s="205"/>
    </row>
    <row r="163" spans="2:39" ht="13.5" customHeight="1" x14ac:dyDescent="0.15">
      <c r="D163" s="402"/>
      <c r="E163" s="403"/>
      <c r="F163" s="403"/>
      <c r="G163" s="403"/>
      <c r="H163" s="403"/>
      <c r="I163" s="403"/>
      <c r="J163" s="404"/>
      <c r="K163" s="405"/>
      <c r="L163" s="405"/>
      <c r="M163" s="405"/>
      <c r="N163" s="405"/>
      <c r="O163" s="405"/>
      <c r="P163" s="405"/>
      <c r="Q163" s="405"/>
      <c r="R163" s="405"/>
      <c r="S163" s="405"/>
      <c r="T163" s="405"/>
      <c r="U163" s="405"/>
      <c r="V163" s="405"/>
      <c r="W163" s="405"/>
      <c r="X163" s="405"/>
      <c r="Y163" s="405"/>
      <c r="Z163" s="405"/>
      <c r="AA163" s="405"/>
      <c r="AB163" s="405"/>
      <c r="AC163" s="405"/>
      <c r="AD163" s="405"/>
      <c r="AE163" s="405"/>
      <c r="AF163" s="405"/>
      <c r="AG163" s="405"/>
      <c r="AH163" s="405"/>
      <c r="AI163" s="405"/>
      <c r="AJ163" s="405"/>
      <c r="AK163" s="405"/>
      <c r="AL163" s="207"/>
      <c r="AM163" s="205"/>
    </row>
    <row r="164" spans="2:39" ht="13.5" customHeight="1" x14ac:dyDescent="0.15">
      <c r="D164" s="217" t="s">
        <v>1390</v>
      </c>
      <c r="AJ164" s="207"/>
      <c r="AK164" s="205"/>
      <c r="AL164" s="207"/>
      <c r="AM164" s="205"/>
    </row>
    <row r="165" spans="2:39" ht="13.5" customHeight="1" x14ac:dyDescent="0.15">
      <c r="D165" s="217"/>
    </row>
    <row r="166" spans="2:39" ht="13.5" customHeight="1" x14ac:dyDescent="0.15">
      <c r="B166" s="334" t="s">
        <v>1391</v>
      </c>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6"/>
    </row>
    <row r="167" spans="2:39" ht="13.5" customHeight="1" x14ac:dyDescent="0.15">
      <c r="C167" s="201" t="s">
        <v>1392</v>
      </c>
    </row>
    <row r="168" spans="2:39" ht="13.5" customHeight="1" x14ac:dyDescent="0.15">
      <c r="C168" s="201" t="s">
        <v>1393</v>
      </c>
    </row>
    <row r="169" spans="2:39" ht="13.5" customHeight="1" x14ac:dyDescent="0.15">
      <c r="C169" s="201" t="s">
        <v>1394</v>
      </c>
    </row>
    <row r="170" spans="2:39" ht="13.5" customHeight="1" x14ac:dyDescent="0.15">
      <c r="C170" s="201" t="s">
        <v>1395</v>
      </c>
    </row>
    <row r="171" spans="2:39" ht="13.5" customHeight="1" x14ac:dyDescent="0.15">
      <c r="C171" s="201" t="s">
        <v>1396</v>
      </c>
    </row>
    <row r="172" spans="2:39" ht="13.5" customHeight="1" x14ac:dyDescent="0.15">
      <c r="C172" s="201" t="s">
        <v>1397</v>
      </c>
    </row>
    <row r="173" spans="2:39" ht="13.5" customHeight="1" x14ac:dyDescent="0.15"/>
    <row r="174" spans="2:39" ht="13.5" customHeight="1" x14ac:dyDescent="0.15"/>
    <row r="175" spans="2:39" ht="13.5" customHeight="1" x14ac:dyDescent="0.15"/>
    <row r="176" spans="2:39"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2.95" customHeight="1" x14ac:dyDescent="0.15"/>
    <row r="184" ht="12.95" customHeight="1" x14ac:dyDescent="0.15"/>
  </sheetData>
  <sheetProtection formatCells="0" formatColumns="0" formatRows="0"/>
  <mergeCells count="61">
    <mergeCell ref="D13:L13"/>
    <mergeCell ref="M13:AK13"/>
    <mergeCell ref="D14:L14"/>
    <mergeCell ref="M14:AK14"/>
    <mergeCell ref="D15:L15"/>
    <mergeCell ref="M15:AK15"/>
    <mergeCell ref="D16:L16"/>
    <mergeCell ref="M16:AK16"/>
    <mergeCell ref="D17:J17"/>
    <mergeCell ref="M17:AK17"/>
    <mergeCell ref="D18:L18"/>
    <mergeCell ref="M18:AK18"/>
    <mergeCell ref="D19:L19"/>
    <mergeCell ref="M19:AK19"/>
    <mergeCell ref="D20:L20"/>
    <mergeCell ref="M20:AK20"/>
    <mergeCell ref="D21:L21"/>
    <mergeCell ref="M21:AK21"/>
    <mergeCell ref="D22:L22"/>
    <mergeCell ref="M22:AK22"/>
    <mergeCell ref="D23:L23"/>
    <mergeCell ref="M23:AK23"/>
    <mergeCell ref="D24:L24"/>
    <mergeCell ref="M24:AK24"/>
    <mergeCell ref="D25:L25"/>
    <mergeCell ref="M25:AK25"/>
    <mergeCell ref="D26:L26"/>
    <mergeCell ref="M26:AK26"/>
    <mergeCell ref="D27:L27"/>
    <mergeCell ref="M27:AK27"/>
    <mergeCell ref="D126:J128"/>
    <mergeCell ref="K126:AK128"/>
    <mergeCell ref="D28:L28"/>
    <mergeCell ref="M28:AK28"/>
    <mergeCell ref="E98:AE98"/>
    <mergeCell ref="E99:Q99"/>
    <mergeCell ref="R99:AE99"/>
    <mergeCell ref="E100:Q100"/>
    <mergeCell ref="R100:X100"/>
    <mergeCell ref="Y100:AE100"/>
    <mergeCell ref="E101:Q101"/>
    <mergeCell ref="R101:X101"/>
    <mergeCell ref="Y101:AE101"/>
    <mergeCell ref="D123:J125"/>
    <mergeCell ref="K123:AK125"/>
    <mergeCell ref="D143:J144"/>
    <mergeCell ref="K143:AK144"/>
    <mergeCell ref="D145:J146"/>
    <mergeCell ref="K145:AK146"/>
    <mergeCell ref="D147:J150"/>
    <mergeCell ref="K147:AK150"/>
    <mergeCell ref="D159:J160"/>
    <mergeCell ref="K159:AK160"/>
    <mergeCell ref="D161:J163"/>
    <mergeCell ref="K161:AK163"/>
    <mergeCell ref="D151:J152"/>
    <mergeCell ref="K151:AK152"/>
    <mergeCell ref="D153:J154"/>
    <mergeCell ref="K153:AK154"/>
    <mergeCell ref="D155:J158"/>
    <mergeCell ref="K155:AK158"/>
  </mergeCells>
  <phoneticPr fontId="56"/>
  <pageMargins left="0.51181102362204722" right="0.51181102362204722"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B1:AK359"/>
  <sheetViews>
    <sheetView showGridLines="0" zoomScale="93" zoomScaleNormal="93" workbookViewId="0">
      <selection activeCell="B5" sqref="B5"/>
    </sheetView>
  </sheetViews>
  <sheetFormatPr defaultRowHeight="12.75" x14ac:dyDescent="0.15"/>
  <cols>
    <col min="1" max="34" width="2.625" style="201" customWidth="1"/>
    <col min="35" max="35" width="2.75" style="202" customWidth="1"/>
    <col min="36" max="36" width="4.75" style="202" customWidth="1"/>
    <col min="37" max="37" width="3" style="201" customWidth="1"/>
    <col min="38" max="38" width="5.25" style="201" customWidth="1"/>
    <col min="39" max="39" width="3.5" style="201" customWidth="1"/>
    <col min="40" max="256" width="9" style="201"/>
    <col min="257" max="290" width="2.625" style="201" customWidth="1"/>
    <col min="291" max="291" width="2.75" style="201" customWidth="1"/>
    <col min="292" max="292" width="4.75" style="201" customWidth="1"/>
    <col min="293" max="293" width="3" style="201" customWidth="1"/>
    <col min="294" max="294" width="5.25" style="201" customWidth="1"/>
    <col min="295" max="295" width="3.5" style="201" customWidth="1"/>
    <col min="296" max="512" width="9" style="201"/>
    <col min="513" max="546" width="2.625" style="201" customWidth="1"/>
    <col min="547" max="547" width="2.75" style="201" customWidth="1"/>
    <col min="548" max="548" width="4.75" style="201" customWidth="1"/>
    <col min="549" max="549" width="3" style="201" customWidth="1"/>
    <col min="550" max="550" width="5.25" style="201" customWidth="1"/>
    <col min="551" max="551" width="3.5" style="201" customWidth="1"/>
    <col min="552" max="768" width="9" style="201"/>
    <col min="769" max="802" width="2.625" style="201" customWidth="1"/>
    <col min="803" max="803" width="2.75" style="201" customWidth="1"/>
    <col min="804" max="804" width="4.75" style="201" customWidth="1"/>
    <col min="805" max="805" width="3" style="201" customWidth="1"/>
    <col min="806" max="806" width="5.25" style="201" customWidth="1"/>
    <col min="807" max="807" width="3.5" style="201" customWidth="1"/>
    <col min="808" max="1024" width="9" style="201"/>
    <col min="1025" max="1058" width="2.625" style="201" customWidth="1"/>
    <col min="1059" max="1059" width="2.75" style="201" customWidth="1"/>
    <col min="1060" max="1060" width="4.75" style="201" customWidth="1"/>
    <col min="1061" max="1061" width="3" style="201" customWidth="1"/>
    <col min="1062" max="1062" width="5.25" style="201" customWidth="1"/>
    <col min="1063" max="1063" width="3.5" style="201" customWidth="1"/>
    <col min="1064" max="1280" width="9" style="201"/>
    <col min="1281" max="1314" width="2.625" style="201" customWidth="1"/>
    <col min="1315" max="1315" width="2.75" style="201" customWidth="1"/>
    <col min="1316" max="1316" width="4.75" style="201" customWidth="1"/>
    <col min="1317" max="1317" width="3" style="201" customWidth="1"/>
    <col min="1318" max="1318" width="5.25" style="201" customWidth="1"/>
    <col min="1319" max="1319" width="3.5" style="201" customWidth="1"/>
    <col min="1320" max="1536" width="9" style="201"/>
    <col min="1537" max="1570" width="2.625" style="201" customWidth="1"/>
    <col min="1571" max="1571" width="2.75" style="201" customWidth="1"/>
    <col min="1572" max="1572" width="4.75" style="201" customWidth="1"/>
    <col min="1573" max="1573" width="3" style="201" customWidth="1"/>
    <col min="1574" max="1574" width="5.25" style="201" customWidth="1"/>
    <col min="1575" max="1575" width="3.5" style="201" customWidth="1"/>
    <col min="1576" max="1792" width="9" style="201"/>
    <col min="1793" max="1826" width="2.625" style="201" customWidth="1"/>
    <col min="1827" max="1827" width="2.75" style="201" customWidth="1"/>
    <col min="1828" max="1828" width="4.75" style="201" customWidth="1"/>
    <col min="1829" max="1829" width="3" style="201" customWidth="1"/>
    <col min="1830" max="1830" width="5.25" style="201" customWidth="1"/>
    <col min="1831" max="1831" width="3.5" style="201" customWidth="1"/>
    <col min="1832" max="2048" width="9" style="201"/>
    <col min="2049" max="2082" width="2.625" style="201" customWidth="1"/>
    <col min="2083" max="2083" width="2.75" style="201" customWidth="1"/>
    <col min="2084" max="2084" width="4.75" style="201" customWidth="1"/>
    <col min="2085" max="2085" width="3" style="201" customWidth="1"/>
    <col min="2086" max="2086" width="5.25" style="201" customWidth="1"/>
    <col min="2087" max="2087" width="3.5" style="201" customWidth="1"/>
    <col min="2088" max="2304" width="9" style="201"/>
    <col min="2305" max="2338" width="2.625" style="201" customWidth="1"/>
    <col min="2339" max="2339" width="2.75" style="201" customWidth="1"/>
    <col min="2340" max="2340" width="4.75" style="201" customWidth="1"/>
    <col min="2341" max="2341" width="3" style="201" customWidth="1"/>
    <col min="2342" max="2342" width="5.25" style="201" customWidth="1"/>
    <col min="2343" max="2343" width="3.5" style="201" customWidth="1"/>
    <col min="2344" max="2560" width="9" style="201"/>
    <col min="2561" max="2594" width="2.625" style="201" customWidth="1"/>
    <col min="2595" max="2595" width="2.75" style="201" customWidth="1"/>
    <col min="2596" max="2596" width="4.75" style="201" customWidth="1"/>
    <col min="2597" max="2597" width="3" style="201" customWidth="1"/>
    <col min="2598" max="2598" width="5.25" style="201" customWidth="1"/>
    <col min="2599" max="2599" width="3.5" style="201" customWidth="1"/>
    <col min="2600" max="2816" width="9" style="201"/>
    <col min="2817" max="2850" width="2.625" style="201" customWidth="1"/>
    <col min="2851" max="2851" width="2.75" style="201" customWidth="1"/>
    <col min="2852" max="2852" width="4.75" style="201" customWidth="1"/>
    <col min="2853" max="2853" width="3" style="201" customWidth="1"/>
    <col min="2854" max="2854" width="5.25" style="201" customWidth="1"/>
    <col min="2855" max="2855" width="3.5" style="201" customWidth="1"/>
    <col min="2856" max="3072" width="9" style="201"/>
    <col min="3073" max="3106" width="2.625" style="201" customWidth="1"/>
    <col min="3107" max="3107" width="2.75" style="201" customWidth="1"/>
    <col min="3108" max="3108" width="4.75" style="201" customWidth="1"/>
    <col min="3109" max="3109" width="3" style="201" customWidth="1"/>
    <col min="3110" max="3110" width="5.25" style="201" customWidth="1"/>
    <col min="3111" max="3111" width="3.5" style="201" customWidth="1"/>
    <col min="3112" max="3328" width="9" style="201"/>
    <col min="3329" max="3362" width="2.625" style="201" customWidth="1"/>
    <col min="3363" max="3363" width="2.75" style="201" customWidth="1"/>
    <col min="3364" max="3364" width="4.75" style="201" customWidth="1"/>
    <col min="3365" max="3365" width="3" style="201" customWidth="1"/>
    <col min="3366" max="3366" width="5.25" style="201" customWidth="1"/>
    <col min="3367" max="3367" width="3.5" style="201" customWidth="1"/>
    <col min="3368" max="3584" width="9" style="201"/>
    <col min="3585" max="3618" width="2.625" style="201" customWidth="1"/>
    <col min="3619" max="3619" width="2.75" style="201" customWidth="1"/>
    <col min="3620" max="3620" width="4.75" style="201" customWidth="1"/>
    <col min="3621" max="3621" width="3" style="201" customWidth="1"/>
    <col min="3622" max="3622" width="5.25" style="201" customWidth="1"/>
    <col min="3623" max="3623" width="3.5" style="201" customWidth="1"/>
    <col min="3624" max="3840" width="9" style="201"/>
    <col min="3841" max="3874" width="2.625" style="201" customWidth="1"/>
    <col min="3875" max="3875" width="2.75" style="201" customWidth="1"/>
    <col min="3876" max="3876" width="4.75" style="201" customWidth="1"/>
    <col min="3877" max="3877" width="3" style="201" customWidth="1"/>
    <col min="3878" max="3878" width="5.25" style="201" customWidth="1"/>
    <col min="3879" max="3879" width="3.5" style="201" customWidth="1"/>
    <col min="3880" max="4096" width="9" style="201"/>
    <col min="4097" max="4130" width="2.625" style="201" customWidth="1"/>
    <col min="4131" max="4131" width="2.75" style="201" customWidth="1"/>
    <col min="4132" max="4132" width="4.75" style="201" customWidth="1"/>
    <col min="4133" max="4133" width="3" style="201" customWidth="1"/>
    <col min="4134" max="4134" width="5.25" style="201" customWidth="1"/>
    <col min="4135" max="4135" width="3.5" style="201" customWidth="1"/>
    <col min="4136" max="4352" width="9" style="201"/>
    <col min="4353" max="4386" width="2.625" style="201" customWidth="1"/>
    <col min="4387" max="4387" width="2.75" style="201" customWidth="1"/>
    <col min="4388" max="4388" width="4.75" style="201" customWidth="1"/>
    <col min="4389" max="4389" width="3" style="201" customWidth="1"/>
    <col min="4390" max="4390" width="5.25" style="201" customWidth="1"/>
    <col min="4391" max="4391" width="3.5" style="201" customWidth="1"/>
    <col min="4392" max="4608" width="9" style="201"/>
    <col min="4609" max="4642" width="2.625" style="201" customWidth="1"/>
    <col min="4643" max="4643" width="2.75" style="201" customWidth="1"/>
    <col min="4644" max="4644" width="4.75" style="201" customWidth="1"/>
    <col min="4645" max="4645" width="3" style="201" customWidth="1"/>
    <col min="4646" max="4646" width="5.25" style="201" customWidth="1"/>
    <col min="4647" max="4647" width="3.5" style="201" customWidth="1"/>
    <col min="4648" max="4864" width="9" style="201"/>
    <col min="4865" max="4898" width="2.625" style="201" customWidth="1"/>
    <col min="4899" max="4899" width="2.75" style="201" customWidth="1"/>
    <col min="4900" max="4900" width="4.75" style="201" customWidth="1"/>
    <col min="4901" max="4901" width="3" style="201" customWidth="1"/>
    <col min="4902" max="4902" width="5.25" style="201" customWidth="1"/>
    <col min="4903" max="4903" width="3.5" style="201" customWidth="1"/>
    <col min="4904" max="5120" width="9" style="201"/>
    <col min="5121" max="5154" width="2.625" style="201" customWidth="1"/>
    <col min="5155" max="5155" width="2.75" style="201" customWidth="1"/>
    <col min="5156" max="5156" width="4.75" style="201" customWidth="1"/>
    <col min="5157" max="5157" width="3" style="201" customWidth="1"/>
    <col min="5158" max="5158" width="5.25" style="201" customWidth="1"/>
    <col min="5159" max="5159" width="3.5" style="201" customWidth="1"/>
    <col min="5160" max="5376" width="9" style="201"/>
    <col min="5377" max="5410" width="2.625" style="201" customWidth="1"/>
    <col min="5411" max="5411" width="2.75" style="201" customWidth="1"/>
    <col min="5412" max="5412" width="4.75" style="201" customWidth="1"/>
    <col min="5413" max="5413" width="3" style="201" customWidth="1"/>
    <col min="5414" max="5414" width="5.25" style="201" customWidth="1"/>
    <col min="5415" max="5415" width="3.5" style="201" customWidth="1"/>
    <col min="5416" max="5632" width="9" style="201"/>
    <col min="5633" max="5666" width="2.625" style="201" customWidth="1"/>
    <col min="5667" max="5667" width="2.75" style="201" customWidth="1"/>
    <col min="5668" max="5668" width="4.75" style="201" customWidth="1"/>
    <col min="5669" max="5669" width="3" style="201" customWidth="1"/>
    <col min="5670" max="5670" width="5.25" style="201" customWidth="1"/>
    <col min="5671" max="5671" width="3.5" style="201" customWidth="1"/>
    <col min="5672" max="5888" width="9" style="201"/>
    <col min="5889" max="5922" width="2.625" style="201" customWidth="1"/>
    <col min="5923" max="5923" width="2.75" style="201" customWidth="1"/>
    <col min="5924" max="5924" width="4.75" style="201" customWidth="1"/>
    <col min="5925" max="5925" width="3" style="201" customWidth="1"/>
    <col min="5926" max="5926" width="5.25" style="201" customWidth="1"/>
    <col min="5927" max="5927" width="3.5" style="201" customWidth="1"/>
    <col min="5928" max="6144" width="9" style="201"/>
    <col min="6145" max="6178" width="2.625" style="201" customWidth="1"/>
    <col min="6179" max="6179" width="2.75" style="201" customWidth="1"/>
    <col min="6180" max="6180" width="4.75" style="201" customWidth="1"/>
    <col min="6181" max="6181" width="3" style="201" customWidth="1"/>
    <col min="6182" max="6182" width="5.25" style="201" customWidth="1"/>
    <col min="6183" max="6183" width="3.5" style="201" customWidth="1"/>
    <col min="6184" max="6400" width="9" style="201"/>
    <col min="6401" max="6434" width="2.625" style="201" customWidth="1"/>
    <col min="6435" max="6435" width="2.75" style="201" customWidth="1"/>
    <col min="6436" max="6436" width="4.75" style="201" customWidth="1"/>
    <col min="6437" max="6437" width="3" style="201" customWidth="1"/>
    <col min="6438" max="6438" width="5.25" style="201" customWidth="1"/>
    <col min="6439" max="6439" width="3.5" style="201" customWidth="1"/>
    <col min="6440" max="6656" width="9" style="201"/>
    <col min="6657" max="6690" width="2.625" style="201" customWidth="1"/>
    <col min="6691" max="6691" width="2.75" style="201" customWidth="1"/>
    <col min="6692" max="6692" width="4.75" style="201" customWidth="1"/>
    <col min="6693" max="6693" width="3" style="201" customWidth="1"/>
    <col min="6694" max="6694" width="5.25" style="201" customWidth="1"/>
    <col min="6695" max="6695" width="3.5" style="201" customWidth="1"/>
    <col min="6696" max="6912" width="9" style="201"/>
    <col min="6913" max="6946" width="2.625" style="201" customWidth="1"/>
    <col min="6947" max="6947" width="2.75" style="201" customWidth="1"/>
    <col min="6948" max="6948" width="4.75" style="201" customWidth="1"/>
    <col min="6949" max="6949" width="3" style="201" customWidth="1"/>
    <col min="6950" max="6950" width="5.25" style="201" customWidth="1"/>
    <col min="6951" max="6951" width="3.5" style="201" customWidth="1"/>
    <col min="6952" max="7168" width="9" style="201"/>
    <col min="7169" max="7202" width="2.625" style="201" customWidth="1"/>
    <col min="7203" max="7203" width="2.75" style="201" customWidth="1"/>
    <col min="7204" max="7204" width="4.75" style="201" customWidth="1"/>
    <col min="7205" max="7205" width="3" style="201" customWidth="1"/>
    <col min="7206" max="7206" width="5.25" style="201" customWidth="1"/>
    <col min="7207" max="7207" width="3.5" style="201" customWidth="1"/>
    <col min="7208" max="7424" width="9" style="201"/>
    <col min="7425" max="7458" width="2.625" style="201" customWidth="1"/>
    <col min="7459" max="7459" width="2.75" style="201" customWidth="1"/>
    <col min="7460" max="7460" width="4.75" style="201" customWidth="1"/>
    <col min="7461" max="7461" width="3" style="201" customWidth="1"/>
    <col min="7462" max="7462" width="5.25" style="201" customWidth="1"/>
    <col min="7463" max="7463" width="3.5" style="201" customWidth="1"/>
    <col min="7464" max="7680" width="9" style="201"/>
    <col min="7681" max="7714" width="2.625" style="201" customWidth="1"/>
    <col min="7715" max="7715" width="2.75" style="201" customWidth="1"/>
    <col min="7716" max="7716" width="4.75" style="201" customWidth="1"/>
    <col min="7717" max="7717" width="3" style="201" customWidth="1"/>
    <col min="7718" max="7718" width="5.25" style="201" customWidth="1"/>
    <col min="7719" max="7719" width="3.5" style="201" customWidth="1"/>
    <col min="7720" max="7936" width="9" style="201"/>
    <col min="7937" max="7970" width="2.625" style="201" customWidth="1"/>
    <col min="7971" max="7971" width="2.75" style="201" customWidth="1"/>
    <col min="7972" max="7972" width="4.75" style="201" customWidth="1"/>
    <col min="7973" max="7973" width="3" style="201" customWidth="1"/>
    <col min="7974" max="7974" width="5.25" style="201" customWidth="1"/>
    <col min="7975" max="7975" width="3.5" style="201" customWidth="1"/>
    <col min="7976" max="8192" width="9" style="201"/>
    <col min="8193" max="8226" width="2.625" style="201" customWidth="1"/>
    <col min="8227" max="8227" width="2.75" style="201" customWidth="1"/>
    <col min="8228" max="8228" width="4.75" style="201" customWidth="1"/>
    <col min="8229" max="8229" width="3" style="201" customWidth="1"/>
    <col min="8230" max="8230" width="5.25" style="201" customWidth="1"/>
    <col min="8231" max="8231" width="3.5" style="201" customWidth="1"/>
    <col min="8232" max="8448" width="9" style="201"/>
    <col min="8449" max="8482" width="2.625" style="201" customWidth="1"/>
    <col min="8483" max="8483" width="2.75" style="201" customWidth="1"/>
    <col min="8484" max="8484" width="4.75" style="201" customWidth="1"/>
    <col min="8485" max="8485" width="3" style="201" customWidth="1"/>
    <col min="8486" max="8486" width="5.25" style="201" customWidth="1"/>
    <col min="8487" max="8487" width="3.5" style="201" customWidth="1"/>
    <col min="8488" max="8704" width="9" style="201"/>
    <col min="8705" max="8738" width="2.625" style="201" customWidth="1"/>
    <col min="8739" max="8739" width="2.75" style="201" customWidth="1"/>
    <col min="8740" max="8740" width="4.75" style="201" customWidth="1"/>
    <col min="8741" max="8741" width="3" style="201" customWidth="1"/>
    <col min="8742" max="8742" width="5.25" style="201" customWidth="1"/>
    <col min="8743" max="8743" width="3.5" style="201" customWidth="1"/>
    <col min="8744" max="8960" width="9" style="201"/>
    <col min="8961" max="8994" width="2.625" style="201" customWidth="1"/>
    <col min="8995" max="8995" width="2.75" style="201" customWidth="1"/>
    <col min="8996" max="8996" width="4.75" style="201" customWidth="1"/>
    <col min="8997" max="8997" width="3" style="201" customWidth="1"/>
    <col min="8998" max="8998" width="5.25" style="201" customWidth="1"/>
    <col min="8999" max="8999" width="3.5" style="201" customWidth="1"/>
    <col min="9000" max="9216" width="9" style="201"/>
    <col min="9217" max="9250" width="2.625" style="201" customWidth="1"/>
    <col min="9251" max="9251" width="2.75" style="201" customWidth="1"/>
    <col min="9252" max="9252" width="4.75" style="201" customWidth="1"/>
    <col min="9253" max="9253" width="3" style="201" customWidth="1"/>
    <col min="9254" max="9254" width="5.25" style="201" customWidth="1"/>
    <col min="9255" max="9255" width="3.5" style="201" customWidth="1"/>
    <col min="9256" max="9472" width="9" style="201"/>
    <col min="9473" max="9506" width="2.625" style="201" customWidth="1"/>
    <col min="9507" max="9507" width="2.75" style="201" customWidth="1"/>
    <col min="9508" max="9508" width="4.75" style="201" customWidth="1"/>
    <col min="9509" max="9509" width="3" style="201" customWidth="1"/>
    <col min="9510" max="9510" width="5.25" style="201" customWidth="1"/>
    <col min="9511" max="9511" width="3.5" style="201" customWidth="1"/>
    <col min="9512" max="9728" width="9" style="201"/>
    <col min="9729" max="9762" width="2.625" style="201" customWidth="1"/>
    <col min="9763" max="9763" width="2.75" style="201" customWidth="1"/>
    <col min="9764" max="9764" width="4.75" style="201" customWidth="1"/>
    <col min="9765" max="9765" width="3" style="201" customWidth="1"/>
    <col min="9766" max="9766" width="5.25" style="201" customWidth="1"/>
    <col min="9767" max="9767" width="3.5" style="201" customWidth="1"/>
    <col min="9768" max="9984" width="9" style="201"/>
    <col min="9985" max="10018" width="2.625" style="201" customWidth="1"/>
    <col min="10019" max="10019" width="2.75" style="201" customWidth="1"/>
    <col min="10020" max="10020" width="4.75" style="201" customWidth="1"/>
    <col min="10021" max="10021" width="3" style="201" customWidth="1"/>
    <col min="10022" max="10022" width="5.25" style="201" customWidth="1"/>
    <col min="10023" max="10023" width="3.5" style="201" customWidth="1"/>
    <col min="10024" max="10240" width="9" style="201"/>
    <col min="10241" max="10274" width="2.625" style="201" customWidth="1"/>
    <col min="10275" max="10275" width="2.75" style="201" customWidth="1"/>
    <col min="10276" max="10276" width="4.75" style="201" customWidth="1"/>
    <col min="10277" max="10277" width="3" style="201" customWidth="1"/>
    <col min="10278" max="10278" width="5.25" style="201" customWidth="1"/>
    <col min="10279" max="10279" width="3.5" style="201" customWidth="1"/>
    <col min="10280" max="10496" width="9" style="201"/>
    <col min="10497" max="10530" width="2.625" style="201" customWidth="1"/>
    <col min="10531" max="10531" width="2.75" style="201" customWidth="1"/>
    <col min="10532" max="10532" width="4.75" style="201" customWidth="1"/>
    <col min="10533" max="10533" width="3" style="201" customWidth="1"/>
    <col min="10534" max="10534" width="5.25" style="201" customWidth="1"/>
    <col min="10535" max="10535" width="3.5" style="201" customWidth="1"/>
    <col min="10536" max="10752" width="9" style="201"/>
    <col min="10753" max="10786" width="2.625" style="201" customWidth="1"/>
    <col min="10787" max="10787" width="2.75" style="201" customWidth="1"/>
    <col min="10788" max="10788" width="4.75" style="201" customWidth="1"/>
    <col min="10789" max="10789" width="3" style="201" customWidth="1"/>
    <col min="10790" max="10790" width="5.25" style="201" customWidth="1"/>
    <col min="10791" max="10791" width="3.5" style="201" customWidth="1"/>
    <col min="10792" max="11008" width="9" style="201"/>
    <col min="11009" max="11042" width="2.625" style="201" customWidth="1"/>
    <col min="11043" max="11043" width="2.75" style="201" customWidth="1"/>
    <col min="11044" max="11044" width="4.75" style="201" customWidth="1"/>
    <col min="11045" max="11045" width="3" style="201" customWidth="1"/>
    <col min="11046" max="11046" width="5.25" style="201" customWidth="1"/>
    <col min="11047" max="11047" width="3.5" style="201" customWidth="1"/>
    <col min="11048" max="11264" width="9" style="201"/>
    <col min="11265" max="11298" width="2.625" style="201" customWidth="1"/>
    <col min="11299" max="11299" width="2.75" style="201" customWidth="1"/>
    <col min="11300" max="11300" width="4.75" style="201" customWidth="1"/>
    <col min="11301" max="11301" width="3" style="201" customWidth="1"/>
    <col min="11302" max="11302" width="5.25" style="201" customWidth="1"/>
    <col min="11303" max="11303" width="3.5" style="201" customWidth="1"/>
    <col min="11304" max="11520" width="9" style="201"/>
    <col min="11521" max="11554" width="2.625" style="201" customWidth="1"/>
    <col min="11555" max="11555" width="2.75" style="201" customWidth="1"/>
    <col min="11556" max="11556" width="4.75" style="201" customWidth="1"/>
    <col min="11557" max="11557" width="3" style="201" customWidth="1"/>
    <col min="11558" max="11558" width="5.25" style="201" customWidth="1"/>
    <col min="11559" max="11559" width="3.5" style="201" customWidth="1"/>
    <col min="11560" max="11776" width="9" style="201"/>
    <col min="11777" max="11810" width="2.625" style="201" customWidth="1"/>
    <col min="11811" max="11811" width="2.75" style="201" customWidth="1"/>
    <col min="11812" max="11812" width="4.75" style="201" customWidth="1"/>
    <col min="11813" max="11813" width="3" style="201" customWidth="1"/>
    <col min="11814" max="11814" width="5.25" style="201" customWidth="1"/>
    <col min="11815" max="11815" width="3.5" style="201" customWidth="1"/>
    <col min="11816" max="12032" width="9" style="201"/>
    <col min="12033" max="12066" width="2.625" style="201" customWidth="1"/>
    <col min="12067" max="12067" width="2.75" style="201" customWidth="1"/>
    <col min="12068" max="12068" width="4.75" style="201" customWidth="1"/>
    <col min="12069" max="12069" width="3" style="201" customWidth="1"/>
    <col min="12070" max="12070" width="5.25" style="201" customWidth="1"/>
    <col min="12071" max="12071" width="3.5" style="201" customWidth="1"/>
    <col min="12072" max="12288" width="9" style="201"/>
    <col min="12289" max="12322" width="2.625" style="201" customWidth="1"/>
    <col min="12323" max="12323" width="2.75" style="201" customWidth="1"/>
    <col min="12324" max="12324" width="4.75" style="201" customWidth="1"/>
    <col min="12325" max="12325" width="3" style="201" customWidth="1"/>
    <col min="12326" max="12326" width="5.25" style="201" customWidth="1"/>
    <col min="12327" max="12327" width="3.5" style="201" customWidth="1"/>
    <col min="12328" max="12544" width="9" style="201"/>
    <col min="12545" max="12578" width="2.625" style="201" customWidth="1"/>
    <col min="12579" max="12579" width="2.75" style="201" customWidth="1"/>
    <col min="12580" max="12580" width="4.75" style="201" customWidth="1"/>
    <col min="12581" max="12581" width="3" style="201" customWidth="1"/>
    <col min="12582" max="12582" width="5.25" style="201" customWidth="1"/>
    <col min="12583" max="12583" width="3.5" style="201" customWidth="1"/>
    <col min="12584" max="12800" width="9" style="201"/>
    <col min="12801" max="12834" width="2.625" style="201" customWidth="1"/>
    <col min="12835" max="12835" width="2.75" style="201" customWidth="1"/>
    <col min="12836" max="12836" width="4.75" style="201" customWidth="1"/>
    <col min="12837" max="12837" width="3" style="201" customWidth="1"/>
    <col min="12838" max="12838" width="5.25" style="201" customWidth="1"/>
    <col min="12839" max="12839" width="3.5" style="201" customWidth="1"/>
    <col min="12840" max="13056" width="9" style="201"/>
    <col min="13057" max="13090" width="2.625" style="201" customWidth="1"/>
    <col min="13091" max="13091" width="2.75" style="201" customWidth="1"/>
    <col min="13092" max="13092" width="4.75" style="201" customWidth="1"/>
    <col min="13093" max="13093" width="3" style="201" customWidth="1"/>
    <col min="13094" max="13094" width="5.25" style="201" customWidth="1"/>
    <col min="13095" max="13095" width="3.5" style="201" customWidth="1"/>
    <col min="13096" max="13312" width="9" style="201"/>
    <col min="13313" max="13346" width="2.625" style="201" customWidth="1"/>
    <col min="13347" max="13347" width="2.75" style="201" customWidth="1"/>
    <col min="13348" max="13348" width="4.75" style="201" customWidth="1"/>
    <col min="13349" max="13349" width="3" style="201" customWidth="1"/>
    <col min="13350" max="13350" width="5.25" style="201" customWidth="1"/>
    <col min="13351" max="13351" width="3.5" style="201" customWidth="1"/>
    <col min="13352" max="13568" width="9" style="201"/>
    <col min="13569" max="13602" width="2.625" style="201" customWidth="1"/>
    <col min="13603" max="13603" width="2.75" style="201" customWidth="1"/>
    <col min="13604" max="13604" width="4.75" style="201" customWidth="1"/>
    <col min="13605" max="13605" width="3" style="201" customWidth="1"/>
    <col min="13606" max="13606" width="5.25" style="201" customWidth="1"/>
    <col min="13607" max="13607" width="3.5" style="201" customWidth="1"/>
    <col min="13608" max="13824" width="9" style="201"/>
    <col min="13825" max="13858" width="2.625" style="201" customWidth="1"/>
    <col min="13859" max="13859" width="2.75" style="201" customWidth="1"/>
    <col min="13860" max="13860" width="4.75" style="201" customWidth="1"/>
    <col min="13861" max="13861" width="3" style="201" customWidth="1"/>
    <col min="13862" max="13862" width="5.25" style="201" customWidth="1"/>
    <col min="13863" max="13863" width="3.5" style="201" customWidth="1"/>
    <col min="13864" max="14080" width="9" style="201"/>
    <col min="14081" max="14114" width="2.625" style="201" customWidth="1"/>
    <col min="14115" max="14115" width="2.75" style="201" customWidth="1"/>
    <col min="14116" max="14116" width="4.75" style="201" customWidth="1"/>
    <col min="14117" max="14117" width="3" style="201" customWidth="1"/>
    <col min="14118" max="14118" width="5.25" style="201" customWidth="1"/>
    <col min="14119" max="14119" width="3.5" style="201" customWidth="1"/>
    <col min="14120" max="14336" width="9" style="201"/>
    <col min="14337" max="14370" width="2.625" style="201" customWidth="1"/>
    <col min="14371" max="14371" width="2.75" style="201" customWidth="1"/>
    <col min="14372" max="14372" width="4.75" style="201" customWidth="1"/>
    <col min="14373" max="14373" width="3" style="201" customWidth="1"/>
    <col min="14374" max="14374" width="5.25" style="201" customWidth="1"/>
    <col min="14375" max="14375" width="3.5" style="201" customWidth="1"/>
    <col min="14376" max="14592" width="9" style="201"/>
    <col min="14593" max="14626" width="2.625" style="201" customWidth="1"/>
    <col min="14627" max="14627" width="2.75" style="201" customWidth="1"/>
    <col min="14628" max="14628" width="4.75" style="201" customWidth="1"/>
    <col min="14629" max="14629" width="3" style="201" customWidth="1"/>
    <col min="14630" max="14630" width="5.25" style="201" customWidth="1"/>
    <col min="14631" max="14631" width="3.5" style="201" customWidth="1"/>
    <col min="14632" max="14848" width="9" style="201"/>
    <col min="14849" max="14882" width="2.625" style="201" customWidth="1"/>
    <col min="14883" max="14883" width="2.75" style="201" customWidth="1"/>
    <col min="14884" max="14884" width="4.75" style="201" customWidth="1"/>
    <col min="14885" max="14885" width="3" style="201" customWidth="1"/>
    <col min="14886" max="14886" width="5.25" style="201" customWidth="1"/>
    <col min="14887" max="14887" width="3.5" style="201" customWidth="1"/>
    <col min="14888" max="15104" width="9" style="201"/>
    <col min="15105" max="15138" width="2.625" style="201" customWidth="1"/>
    <col min="15139" max="15139" width="2.75" style="201" customWidth="1"/>
    <col min="15140" max="15140" width="4.75" style="201" customWidth="1"/>
    <col min="15141" max="15141" width="3" style="201" customWidth="1"/>
    <col min="15142" max="15142" width="5.25" style="201" customWidth="1"/>
    <col min="15143" max="15143" width="3.5" style="201" customWidth="1"/>
    <col min="15144" max="15360" width="9" style="201"/>
    <col min="15361" max="15394" width="2.625" style="201" customWidth="1"/>
    <col min="15395" max="15395" width="2.75" style="201" customWidth="1"/>
    <col min="15396" max="15396" width="4.75" style="201" customWidth="1"/>
    <col min="15397" max="15397" width="3" style="201" customWidth="1"/>
    <col min="15398" max="15398" width="5.25" style="201" customWidth="1"/>
    <col min="15399" max="15399" width="3.5" style="201" customWidth="1"/>
    <col min="15400" max="15616" width="9" style="201"/>
    <col min="15617" max="15650" width="2.625" style="201" customWidth="1"/>
    <col min="15651" max="15651" width="2.75" style="201" customWidth="1"/>
    <col min="15652" max="15652" width="4.75" style="201" customWidth="1"/>
    <col min="15653" max="15653" width="3" style="201" customWidth="1"/>
    <col min="15654" max="15654" width="5.25" style="201" customWidth="1"/>
    <col min="15655" max="15655" width="3.5" style="201" customWidth="1"/>
    <col min="15656" max="15872" width="9" style="201"/>
    <col min="15873" max="15906" width="2.625" style="201" customWidth="1"/>
    <col min="15907" max="15907" width="2.75" style="201" customWidth="1"/>
    <col min="15908" max="15908" width="4.75" style="201" customWidth="1"/>
    <col min="15909" max="15909" width="3" style="201" customWidth="1"/>
    <col min="15910" max="15910" width="5.25" style="201" customWidth="1"/>
    <col min="15911" max="15911" width="3.5" style="201" customWidth="1"/>
    <col min="15912" max="16128" width="9" style="201"/>
    <col min="16129" max="16162" width="2.625" style="201" customWidth="1"/>
    <col min="16163" max="16163" width="2.75" style="201" customWidth="1"/>
    <col min="16164" max="16164" width="4.75" style="201" customWidth="1"/>
    <col min="16165" max="16165" width="3" style="201" customWidth="1"/>
    <col min="16166" max="16166" width="5.25" style="201" customWidth="1"/>
    <col min="16167" max="16167" width="3.5" style="201" customWidth="1"/>
    <col min="16168" max="16384" width="9" style="201"/>
  </cols>
  <sheetData>
    <row r="1" spans="2:37" ht="13.5" customHeight="1" x14ac:dyDescent="0.15"/>
    <row r="2" spans="2:37" ht="13.5" customHeight="1" x14ac:dyDescent="0.15"/>
    <row r="3" spans="2:37" ht="13.5" customHeight="1" x14ac:dyDescent="0.15"/>
    <row r="4" spans="2:37" ht="13.5" customHeight="1" x14ac:dyDescent="0.15"/>
    <row r="5" spans="2:37" ht="13.5" customHeight="1" x14ac:dyDescent="0.15">
      <c r="B5" s="334" t="s">
        <v>1402</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6"/>
    </row>
    <row r="6" spans="2:37" ht="13.5" customHeight="1" x14ac:dyDescent="0.15">
      <c r="B6" s="201" t="s">
        <v>1403</v>
      </c>
    </row>
    <row r="7" spans="2:37" ht="13.5" customHeight="1" x14ac:dyDescent="0.15"/>
    <row r="8" spans="2:37" ht="13.5" customHeight="1" x14ac:dyDescent="0.15">
      <c r="C8" s="333" t="s">
        <v>1461</v>
      </c>
      <c r="E8" s="209"/>
      <c r="F8" s="209"/>
      <c r="G8" s="209"/>
      <c r="H8" s="209"/>
      <c r="I8" s="209"/>
      <c r="J8" s="209"/>
      <c r="K8" s="209"/>
      <c r="L8" s="209"/>
      <c r="M8" s="209"/>
      <c r="N8" s="209"/>
      <c r="O8" s="209"/>
      <c r="P8" s="209"/>
      <c r="Q8" s="209"/>
      <c r="R8" s="209"/>
      <c r="S8" s="209"/>
      <c r="T8" s="209"/>
    </row>
    <row r="9" spans="2:37" ht="13.5" customHeight="1" x14ac:dyDescent="0.15">
      <c r="D9" s="209"/>
      <c r="E9" s="209"/>
      <c r="F9" s="209"/>
      <c r="G9" s="209"/>
      <c r="H9" s="209"/>
      <c r="I9" s="209"/>
      <c r="J9" s="209"/>
      <c r="K9" s="209"/>
      <c r="L9" s="209"/>
      <c r="M9" s="209"/>
      <c r="N9" s="209"/>
      <c r="O9" s="209"/>
      <c r="P9" s="209"/>
      <c r="Q9" s="209"/>
      <c r="R9" s="209"/>
      <c r="S9" s="209"/>
      <c r="T9" s="209"/>
    </row>
    <row r="10" spans="2:37" ht="13.5" customHeight="1" x14ac:dyDescent="0.15"/>
    <row r="11" spans="2:37" ht="13.5" customHeight="1" x14ac:dyDescent="0.15"/>
    <row r="12" spans="2:37" ht="13.5" customHeight="1" x14ac:dyDescent="0.15"/>
    <row r="13" spans="2:37" ht="13.5" customHeight="1" x14ac:dyDescent="0.15"/>
    <row r="14" spans="2:37" ht="13.5" customHeight="1" x14ac:dyDescent="0.15"/>
    <row r="15" spans="2:37" ht="13.5" customHeight="1" x14ac:dyDescent="0.15"/>
    <row r="16" spans="2:37" ht="13.5" customHeight="1" x14ac:dyDescent="0.15"/>
    <row r="17" spans="2:37" ht="13.5" customHeight="1" x14ac:dyDescent="0.15"/>
    <row r="18" spans="2:37" ht="13.5" customHeight="1" x14ac:dyDescent="0.15"/>
    <row r="19" spans="2:37" ht="13.5" customHeight="1" x14ac:dyDescent="0.15"/>
    <row r="20" spans="2:37" ht="13.5" customHeight="1" x14ac:dyDescent="0.15"/>
    <row r="21" spans="2:37" ht="13.5" customHeight="1" x14ac:dyDescent="0.15"/>
    <row r="22" spans="2:37" ht="13.5" customHeight="1" x14ac:dyDescent="0.15">
      <c r="B22" s="340" t="s">
        <v>1412</v>
      </c>
      <c r="C22" s="337"/>
      <c r="D22" s="338"/>
      <c r="E22" s="338"/>
      <c r="F22" s="338"/>
      <c r="G22" s="338"/>
      <c r="H22" s="338"/>
      <c r="I22" s="338"/>
      <c r="J22" s="338"/>
      <c r="K22" s="338"/>
      <c r="L22" s="338"/>
      <c r="M22" s="338"/>
      <c r="N22" s="338"/>
      <c r="O22" s="338"/>
      <c r="P22" s="338"/>
      <c r="Q22" s="338"/>
      <c r="R22" s="341"/>
      <c r="S22" s="341"/>
      <c r="T22" s="341"/>
      <c r="U22" s="341"/>
      <c r="V22" s="341"/>
      <c r="W22" s="341"/>
      <c r="X22" s="341"/>
      <c r="Y22" s="341"/>
      <c r="Z22" s="341"/>
      <c r="AA22" s="341"/>
      <c r="AB22" s="341"/>
      <c r="AC22" s="341"/>
      <c r="AD22" s="341"/>
      <c r="AE22" s="341"/>
      <c r="AF22" s="341"/>
      <c r="AG22" s="341"/>
      <c r="AH22" s="341"/>
      <c r="AI22" s="341"/>
      <c r="AJ22" s="341"/>
      <c r="AK22" s="341"/>
    </row>
    <row r="23" spans="2:37" ht="13.5" customHeight="1" x14ac:dyDescent="0.15">
      <c r="B23" s="339" t="s">
        <v>1413</v>
      </c>
      <c r="C23" s="339"/>
      <c r="D23" s="339"/>
      <c r="E23" s="339"/>
      <c r="F23" s="339"/>
      <c r="G23" s="339"/>
      <c r="H23" s="339"/>
      <c r="I23" s="339"/>
      <c r="J23" s="339"/>
      <c r="K23" s="339"/>
      <c r="L23" s="339"/>
      <c r="M23" s="339"/>
      <c r="N23" s="339"/>
      <c r="O23" s="339"/>
      <c r="P23" s="339"/>
      <c r="Q23" s="339"/>
    </row>
    <row r="24" spans="2:37" ht="13.5" customHeight="1" x14ac:dyDescent="0.15">
      <c r="C24" s="339"/>
      <c r="D24" s="339"/>
      <c r="E24" s="339"/>
      <c r="F24" s="339"/>
      <c r="G24" s="339"/>
      <c r="H24" s="339"/>
      <c r="I24" s="339"/>
      <c r="J24" s="339"/>
      <c r="K24" s="339"/>
      <c r="L24" s="339"/>
      <c r="M24" s="339"/>
      <c r="N24" s="339"/>
      <c r="O24" s="339"/>
      <c r="P24" s="339"/>
      <c r="Q24" s="339"/>
    </row>
    <row r="25" spans="2:37" ht="13.5" customHeight="1" x14ac:dyDescent="0.15">
      <c r="C25" s="339"/>
      <c r="D25" s="332" t="s">
        <v>1461</v>
      </c>
      <c r="E25" s="339"/>
      <c r="F25" s="339"/>
      <c r="G25" s="339"/>
      <c r="H25" s="339"/>
      <c r="I25" s="339"/>
      <c r="J25" s="339"/>
      <c r="K25" s="339"/>
      <c r="L25" s="339"/>
      <c r="M25" s="339"/>
      <c r="N25" s="339"/>
      <c r="O25" s="339"/>
      <c r="P25" s="339"/>
      <c r="Q25" s="339"/>
    </row>
    <row r="26" spans="2:37" ht="13.5" customHeight="1" x14ac:dyDescent="0.15">
      <c r="C26" s="339"/>
      <c r="D26" s="339"/>
      <c r="E26" s="339"/>
      <c r="F26" s="339"/>
      <c r="G26" s="339"/>
      <c r="H26" s="339"/>
      <c r="I26" s="339"/>
      <c r="J26" s="339"/>
      <c r="K26" s="339"/>
      <c r="L26" s="339"/>
      <c r="M26" s="339"/>
      <c r="N26" s="339"/>
      <c r="O26" s="339"/>
      <c r="P26" s="339"/>
      <c r="Q26" s="339"/>
    </row>
    <row r="27" spans="2:37" ht="13.5" customHeight="1" x14ac:dyDescent="0.15">
      <c r="C27" s="339"/>
      <c r="D27" s="332" t="s">
        <v>1410</v>
      </c>
      <c r="E27" s="339"/>
      <c r="F27" s="339"/>
      <c r="G27" s="339"/>
      <c r="H27" s="339"/>
      <c r="I27" s="339"/>
      <c r="J27" s="339"/>
      <c r="K27" s="339"/>
      <c r="L27" s="339"/>
      <c r="M27" s="339"/>
      <c r="N27" s="339"/>
      <c r="O27" s="339"/>
      <c r="P27" s="339"/>
      <c r="Q27" s="339"/>
    </row>
    <row r="28" spans="2:37" ht="13.5" customHeight="1" x14ac:dyDescent="0.15">
      <c r="C28" s="339"/>
      <c r="D28" s="332"/>
      <c r="E28" s="339" t="s">
        <v>1411</v>
      </c>
      <c r="F28" s="339"/>
      <c r="G28" s="339"/>
      <c r="H28" s="339"/>
      <c r="I28" s="339"/>
      <c r="J28" s="339"/>
      <c r="K28" s="339"/>
      <c r="L28" s="339"/>
      <c r="M28" s="339"/>
      <c r="N28" s="339"/>
      <c r="O28" s="339"/>
      <c r="P28" s="339"/>
      <c r="Q28" s="339"/>
    </row>
    <row r="29" spans="2:37" ht="13.5" customHeight="1" x14ac:dyDescent="0.15"/>
    <row r="30" spans="2:37" ht="13.5" customHeight="1" x14ac:dyDescent="0.15"/>
    <row r="31" spans="2:37" ht="13.5" customHeight="1" x14ac:dyDescent="0.15"/>
    <row r="32" spans="2:37" ht="13.5" customHeight="1" x14ac:dyDescent="0.15"/>
    <row r="33" spans="4:8" ht="13.5" customHeight="1" x14ac:dyDescent="0.15"/>
    <row r="34" spans="4:8" ht="13.5" customHeight="1" x14ac:dyDescent="0.15"/>
    <row r="35" spans="4:8" ht="13.5" customHeight="1" x14ac:dyDescent="0.15"/>
    <row r="36" spans="4:8" ht="13.5" customHeight="1" x14ac:dyDescent="0.15"/>
    <row r="37" spans="4:8" ht="13.5" customHeight="1" x14ac:dyDescent="0.15"/>
    <row r="38" spans="4:8" ht="13.5" customHeight="1" x14ac:dyDescent="0.15"/>
    <row r="39" spans="4:8" ht="13.5" customHeight="1" x14ac:dyDescent="0.15"/>
    <row r="40" spans="4:8" ht="13.5" customHeight="1" x14ac:dyDescent="0.15"/>
    <row r="41" spans="4:8" ht="13.5" customHeight="1" x14ac:dyDescent="0.15"/>
    <row r="42" spans="4:8" ht="13.5" customHeight="1" x14ac:dyDescent="0.15"/>
    <row r="43" spans="4:8" ht="13.5" customHeight="1" x14ac:dyDescent="0.15"/>
    <row r="44" spans="4:8" ht="13.5" customHeight="1" x14ac:dyDescent="0.15"/>
    <row r="45" spans="4:8" ht="13.5" customHeight="1" x14ac:dyDescent="0.15">
      <c r="D45" s="332" t="s">
        <v>1414</v>
      </c>
      <c r="E45" s="339"/>
      <c r="F45" s="339"/>
      <c r="G45" s="339"/>
      <c r="H45" s="339"/>
    </row>
    <row r="46" spans="4:8" ht="13.5" customHeight="1" x14ac:dyDescent="0.15">
      <c r="D46" s="332"/>
      <c r="E46" s="339" t="s">
        <v>1415</v>
      </c>
      <c r="F46" s="339"/>
      <c r="G46" s="339"/>
      <c r="H46" s="339"/>
    </row>
    <row r="47" spans="4:8" ht="13.5" customHeight="1" x14ac:dyDescent="0.15"/>
    <row r="48" spans="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spans="4:7" ht="13.5" customHeight="1" x14ac:dyDescent="0.15"/>
    <row r="146" spans="4:7" ht="13.5" customHeight="1" x14ac:dyDescent="0.15"/>
    <row r="147" spans="4:7" ht="13.5" customHeight="1" x14ac:dyDescent="0.15"/>
    <row r="148" spans="4:7" ht="13.5" customHeight="1" x14ac:dyDescent="0.15"/>
    <row r="149" spans="4:7" ht="13.5" customHeight="1" x14ac:dyDescent="0.15"/>
    <row r="150" spans="4:7" ht="13.5" customHeight="1" x14ac:dyDescent="0.15"/>
    <row r="151" spans="4:7" ht="13.5" customHeight="1" x14ac:dyDescent="0.15"/>
    <row r="152" spans="4:7" ht="13.5" customHeight="1" x14ac:dyDescent="0.15"/>
    <row r="153" spans="4:7" ht="62.25" customHeight="1" x14ac:dyDescent="0.15"/>
    <row r="154" spans="4:7" ht="13.5" customHeight="1" x14ac:dyDescent="0.15">
      <c r="D154" s="332" t="s">
        <v>1417</v>
      </c>
      <c r="E154" s="339"/>
      <c r="F154" s="339"/>
      <c r="G154" s="339"/>
    </row>
    <row r="155" spans="4:7" ht="13.5" customHeight="1" x14ac:dyDescent="0.15">
      <c r="D155" s="339"/>
      <c r="E155" s="339" t="s">
        <v>1416</v>
      </c>
      <c r="F155" s="339"/>
      <c r="G155" s="339"/>
    </row>
    <row r="156" spans="4:7" ht="13.5" customHeight="1" x14ac:dyDescent="0.15"/>
    <row r="157" spans="4:7" ht="13.5" customHeight="1" x14ac:dyDescent="0.15"/>
    <row r="158" spans="4:7" ht="13.5" customHeight="1" x14ac:dyDescent="0.15"/>
    <row r="159" spans="4:7" ht="13.5" customHeight="1" x14ac:dyDescent="0.15"/>
    <row r="160" spans="4:7"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spans="2:37" ht="13.5" customHeight="1" x14ac:dyDescent="0.15"/>
    <row r="210" spans="2:37" ht="13.5" customHeight="1" x14ac:dyDescent="0.15"/>
    <row r="211" spans="2:37" ht="13.5" customHeight="1" x14ac:dyDescent="0.15"/>
    <row r="212" spans="2:37" ht="13.5" customHeight="1" x14ac:dyDescent="0.15"/>
    <row r="213" spans="2:37" ht="13.5" customHeight="1" x14ac:dyDescent="0.15"/>
    <row r="214" spans="2:37" ht="239.25" customHeight="1" x14ac:dyDescent="0.15"/>
    <row r="215" spans="2:37" ht="13.5" customHeight="1" x14ac:dyDescent="0.15">
      <c r="B215" s="334" t="s">
        <v>1419</v>
      </c>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6"/>
    </row>
    <row r="216" spans="2:37" ht="13.5" customHeight="1" x14ac:dyDescent="0.15">
      <c r="B216" s="201" t="s">
        <v>1404</v>
      </c>
    </row>
    <row r="217" spans="2:37" ht="13.5" customHeight="1" x14ac:dyDescent="0.15">
      <c r="B217" s="201" t="s">
        <v>1422</v>
      </c>
    </row>
    <row r="218" spans="2:37" ht="13.5" customHeight="1" x14ac:dyDescent="0.15">
      <c r="B218" s="202" t="s">
        <v>1405</v>
      </c>
      <c r="C218" s="208"/>
      <c r="D218" s="208"/>
      <c r="E218" s="208"/>
      <c r="F218" s="208"/>
      <c r="G218" s="208"/>
      <c r="H218" s="208"/>
      <c r="I218" s="208"/>
      <c r="J218" s="208"/>
      <c r="K218" s="208"/>
      <c r="L218" s="208"/>
      <c r="M218" s="208"/>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K218" s="202"/>
    </row>
    <row r="219" spans="2:37" ht="13.5" customHeight="1" x14ac:dyDescent="0.15">
      <c r="B219" s="202"/>
      <c r="C219" s="208"/>
      <c r="D219" s="208"/>
      <c r="E219" s="208"/>
      <c r="F219" s="208"/>
      <c r="G219" s="208"/>
      <c r="H219" s="208"/>
      <c r="I219" s="208"/>
      <c r="J219" s="208"/>
      <c r="K219" s="208"/>
      <c r="L219" s="208"/>
      <c r="M219" s="208"/>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K219" s="202"/>
    </row>
    <row r="220" spans="2:37" ht="13.5" customHeight="1" x14ac:dyDescent="0.15">
      <c r="B220" s="202"/>
      <c r="C220" s="332" t="s">
        <v>1418</v>
      </c>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K220" s="202"/>
    </row>
    <row r="221" spans="2:37" ht="13.5" customHeight="1" x14ac:dyDescent="0.15"/>
    <row r="222" spans="2:37" ht="13.5" customHeight="1" x14ac:dyDescent="0.15"/>
    <row r="223" spans="2:37" ht="13.5" customHeight="1" x14ac:dyDescent="0.15"/>
    <row r="224" spans="2:37" ht="13.5" customHeight="1" x14ac:dyDescent="0.15"/>
    <row r="225" spans="2:37" ht="13.5" customHeight="1" x14ac:dyDescent="0.15"/>
    <row r="226" spans="2:37" ht="13.5" customHeight="1" x14ac:dyDescent="0.15"/>
    <row r="227" spans="2:37" ht="13.5" customHeight="1" x14ac:dyDescent="0.15"/>
    <row r="228" spans="2:37" ht="13.5" customHeight="1" x14ac:dyDescent="0.15"/>
    <row r="229" spans="2:37" ht="13.5" customHeight="1" x14ac:dyDescent="0.15"/>
    <row r="230" spans="2:37" ht="13.5" customHeight="1" x14ac:dyDescent="0.15"/>
    <row r="231" spans="2:37" ht="13.5" customHeight="1" x14ac:dyDescent="0.15"/>
    <row r="232" spans="2:37" ht="13.5" customHeight="1" x14ac:dyDescent="0.15">
      <c r="C232" s="202" t="s">
        <v>1406</v>
      </c>
      <c r="D232" s="202"/>
      <c r="E232" s="202"/>
      <c r="F232" s="202"/>
      <c r="G232" s="202"/>
      <c r="H232" s="202"/>
      <c r="I232" s="202"/>
      <c r="J232" s="202"/>
      <c r="K232" s="202"/>
      <c r="L232" s="202"/>
      <c r="M232" s="202"/>
    </row>
    <row r="233" spans="2:37" ht="13.5" customHeight="1" x14ac:dyDescent="0.15">
      <c r="B233" s="201" t="s">
        <v>1407</v>
      </c>
    </row>
    <row r="234" spans="2:37" ht="13.5" customHeight="1" x14ac:dyDescent="0.15"/>
    <row r="235" spans="2:37" ht="13.5" customHeight="1" x14ac:dyDescent="0.15"/>
    <row r="236" spans="2:37" ht="13.5" customHeight="1" x14ac:dyDescent="0.15">
      <c r="B236" s="334" t="s">
        <v>1420</v>
      </c>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5"/>
      <c r="AD236" s="335"/>
      <c r="AE236" s="335"/>
      <c r="AF236" s="335"/>
      <c r="AG236" s="335"/>
      <c r="AH236" s="335"/>
      <c r="AI236" s="335"/>
      <c r="AJ236" s="335"/>
      <c r="AK236" s="336"/>
    </row>
    <row r="237" spans="2:37" ht="13.5" customHeight="1" x14ac:dyDescent="0.15">
      <c r="C237" s="201" t="s">
        <v>1423</v>
      </c>
    </row>
    <row r="238" spans="2:37" ht="13.5" customHeight="1" x14ac:dyDescent="0.15"/>
    <row r="239" spans="2:37" ht="13.5" customHeight="1" x14ac:dyDescent="0.15"/>
    <row r="240" spans="2:37" ht="13.5" customHeight="1" x14ac:dyDescent="0.15"/>
    <row r="241" spans="2:37" ht="13.5" customHeight="1" x14ac:dyDescent="0.15"/>
    <row r="242" spans="2:37" ht="13.5" customHeight="1" x14ac:dyDescent="0.15"/>
    <row r="243" spans="2:37" ht="13.5" customHeight="1" x14ac:dyDescent="0.15"/>
    <row r="244" spans="2:37" ht="13.5" customHeight="1" x14ac:dyDescent="0.15"/>
    <row r="245" spans="2:37" ht="13.5" customHeight="1" x14ac:dyDescent="0.15"/>
    <row r="246" spans="2:37" ht="13.5" customHeight="1" x14ac:dyDescent="0.15"/>
    <row r="247" spans="2:37" ht="13.5" customHeight="1" x14ac:dyDescent="0.15"/>
    <row r="248" spans="2:37" ht="13.5" customHeight="1" x14ac:dyDescent="0.15"/>
    <row r="249" spans="2:37" ht="13.5" customHeight="1" x14ac:dyDescent="0.15"/>
    <row r="250" spans="2:37" ht="13.5" customHeight="1" x14ac:dyDescent="0.15"/>
    <row r="251" spans="2:37" ht="13.5" customHeight="1" x14ac:dyDescent="0.15"/>
    <row r="252" spans="2:37" ht="13.5" customHeight="1" x14ac:dyDescent="0.15"/>
    <row r="253" spans="2:37" ht="13.5" customHeight="1" x14ac:dyDescent="0.15"/>
    <row r="254" spans="2:37" ht="13.5" customHeight="1" x14ac:dyDescent="0.15"/>
    <row r="255" spans="2:37" ht="36" customHeight="1" x14ac:dyDescent="0.15"/>
    <row r="256" spans="2:37" ht="13.5" customHeight="1" x14ac:dyDescent="0.15">
      <c r="B256" s="334" t="s">
        <v>1421</v>
      </c>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6"/>
    </row>
    <row r="257" spans="3:3" ht="13.5" customHeight="1" x14ac:dyDescent="0.15">
      <c r="C257" s="201" t="s">
        <v>1424</v>
      </c>
    </row>
    <row r="258" spans="3:3" ht="13.5" customHeight="1" x14ac:dyDescent="0.15"/>
    <row r="259" spans="3:3" ht="13.5" customHeight="1" x14ac:dyDescent="0.15"/>
    <row r="260" spans="3:3" ht="13.5" customHeight="1" x14ac:dyDescent="0.15"/>
    <row r="261" spans="3:3" ht="13.5" customHeight="1" x14ac:dyDescent="0.15"/>
    <row r="262" spans="3:3" ht="13.5" customHeight="1" x14ac:dyDescent="0.15"/>
    <row r="263" spans="3:3" ht="13.5" customHeight="1" x14ac:dyDescent="0.15"/>
    <row r="264" spans="3:3" ht="13.5" customHeight="1" x14ac:dyDescent="0.15"/>
    <row r="265" spans="3:3" ht="13.5" customHeight="1" x14ac:dyDescent="0.15"/>
    <row r="266" spans="3:3" ht="13.5" customHeight="1" x14ac:dyDescent="0.15"/>
    <row r="267" spans="3:3" ht="13.5" customHeight="1" x14ac:dyDescent="0.15"/>
    <row r="268" spans="3:3" ht="13.5" customHeight="1" x14ac:dyDescent="0.15"/>
    <row r="269" spans="3:3" ht="13.5" customHeight="1" x14ac:dyDescent="0.15"/>
    <row r="270" spans="3:3" ht="13.5" customHeight="1" x14ac:dyDescent="0.15"/>
    <row r="271" spans="3:3" ht="13.5" customHeight="1" x14ac:dyDescent="0.15"/>
    <row r="272" spans="3:3"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sheetData>
  <sheetProtection formatCells="0" formatColumns="0" formatRows="0"/>
  <phoneticPr fontId="9"/>
  <pageMargins left="0.51181102362204722" right="0.31496062992125984" top="0.55118110236220474" bottom="0.35433070866141736" header="0.31496062992125984" footer="0.31496062992125984"/>
  <pageSetup paperSize="9" scale="8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4:L194"/>
  <sheetViews>
    <sheetView showGridLines="0" zoomScale="73" zoomScaleNormal="73" workbookViewId="0">
      <pane xSplit="5" ySplit="7" topLeftCell="F8" activePane="bottomRight" state="frozen"/>
      <selection pane="topRight" activeCell="F1" sqref="F1"/>
      <selection pane="bottomLeft" activeCell="A8" sqref="A8"/>
      <selection pane="bottomRight" activeCell="B7" sqref="B7:C7"/>
    </sheetView>
  </sheetViews>
  <sheetFormatPr defaultRowHeight="13.5" customHeight="1" x14ac:dyDescent="0.15"/>
  <cols>
    <col min="1" max="1" width="2.5" style="195" customWidth="1"/>
    <col min="2" max="2" width="2.75" style="195" customWidth="1"/>
    <col min="3" max="3" width="14.375" style="195" customWidth="1"/>
    <col min="4" max="4" width="3.375" style="195" customWidth="1"/>
    <col min="5" max="5" width="18.75" style="195" customWidth="1"/>
    <col min="6" max="6" width="4.75" style="195" customWidth="1"/>
    <col min="7" max="7" width="21.875" style="195" customWidth="1"/>
    <col min="8" max="8" width="48.75" style="195" customWidth="1"/>
    <col min="9" max="9" width="64.375" style="196" customWidth="1"/>
    <col min="10" max="10" width="6.75" style="200" customWidth="1"/>
    <col min="11" max="12" width="8.875" style="195" customWidth="1"/>
    <col min="13" max="16384" width="9" style="195"/>
  </cols>
  <sheetData>
    <row r="4" spans="2:12" s="178" customFormat="1" ht="13.15" customHeight="1" x14ac:dyDescent="0.15">
      <c r="H4" s="179"/>
      <c r="I4" s="180" t="s">
        <v>932</v>
      </c>
      <c r="J4" s="181"/>
      <c r="K4" s="182"/>
      <c r="L4" s="183"/>
    </row>
    <row r="5" spans="2:12" s="178" customFormat="1" ht="13.15" customHeight="1" x14ac:dyDescent="0.15">
      <c r="H5" s="184"/>
      <c r="I5" s="180" t="s">
        <v>933</v>
      </c>
      <c r="J5" s="181"/>
      <c r="K5" s="182"/>
      <c r="L5" s="183"/>
    </row>
    <row r="6" spans="2:12" s="178" customFormat="1" ht="13.15" customHeight="1" x14ac:dyDescent="0.15">
      <c r="H6" s="184"/>
      <c r="I6" s="180" t="s">
        <v>934</v>
      </c>
      <c r="J6" s="181"/>
      <c r="K6" s="182"/>
      <c r="L6" s="183"/>
    </row>
    <row r="7" spans="2:12" s="178" customFormat="1" ht="19.149999999999999" customHeight="1" x14ac:dyDescent="0.15">
      <c r="B7" s="514" t="s">
        <v>1399</v>
      </c>
      <c r="C7" s="515"/>
      <c r="D7" s="516" t="s">
        <v>1400</v>
      </c>
      <c r="E7" s="516"/>
      <c r="F7" s="516" t="s">
        <v>1401</v>
      </c>
      <c r="G7" s="516"/>
      <c r="H7" s="218" t="s">
        <v>935</v>
      </c>
      <c r="I7" s="219" t="s">
        <v>936</v>
      </c>
      <c r="J7" s="197"/>
    </row>
    <row r="8" spans="2:12" s="178" customFormat="1" ht="19.899999999999999" customHeight="1" x14ac:dyDescent="0.15">
      <c r="B8" s="508" t="s">
        <v>13</v>
      </c>
      <c r="C8" s="511" t="s">
        <v>937</v>
      </c>
      <c r="D8" s="504" t="s">
        <v>240</v>
      </c>
      <c r="E8" s="505" t="s">
        <v>235</v>
      </c>
      <c r="F8" s="185" t="s">
        <v>236</v>
      </c>
      <c r="G8" s="186" t="s">
        <v>234</v>
      </c>
      <c r="H8" s="187" t="s">
        <v>938</v>
      </c>
      <c r="I8" s="188" t="s">
        <v>939</v>
      </c>
      <c r="J8" s="198"/>
    </row>
    <row r="9" spans="2:12" s="178" customFormat="1" ht="60" customHeight="1" x14ac:dyDescent="0.15">
      <c r="B9" s="509"/>
      <c r="C9" s="512"/>
      <c r="D9" s="504"/>
      <c r="E9" s="505"/>
      <c r="F9" s="185" t="s">
        <v>238</v>
      </c>
      <c r="G9" s="186" t="s">
        <v>239</v>
      </c>
      <c r="H9" s="187" t="s">
        <v>940</v>
      </c>
      <c r="I9" s="188" t="s">
        <v>941</v>
      </c>
      <c r="J9" s="198"/>
    </row>
    <row r="10" spans="2:12" s="178" customFormat="1" ht="45" customHeight="1" x14ac:dyDescent="0.15">
      <c r="B10" s="509"/>
      <c r="C10" s="512"/>
      <c r="D10" s="504"/>
      <c r="E10" s="505"/>
      <c r="F10" s="185" t="s">
        <v>241</v>
      </c>
      <c r="G10" s="186" t="s">
        <v>242</v>
      </c>
      <c r="H10" s="187" t="s">
        <v>942</v>
      </c>
      <c r="I10" s="188" t="s">
        <v>943</v>
      </c>
      <c r="J10" s="198"/>
    </row>
    <row r="11" spans="2:12" s="178" customFormat="1" ht="45" customHeight="1" x14ac:dyDescent="0.15">
      <c r="B11" s="509"/>
      <c r="C11" s="512"/>
      <c r="D11" s="504"/>
      <c r="E11" s="505"/>
      <c r="F11" s="185" t="s">
        <v>243</v>
      </c>
      <c r="G11" s="186" t="s">
        <v>244</v>
      </c>
      <c r="H11" s="187" t="s">
        <v>244</v>
      </c>
      <c r="I11" s="188" t="s">
        <v>944</v>
      </c>
      <c r="J11" s="198"/>
    </row>
    <row r="12" spans="2:12" s="178" customFormat="1" ht="60" customHeight="1" x14ac:dyDescent="0.15">
      <c r="B12" s="509"/>
      <c r="C12" s="512"/>
      <c r="D12" s="504"/>
      <c r="E12" s="505"/>
      <c r="F12" s="185" t="s">
        <v>245</v>
      </c>
      <c r="G12" s="186" t="s">
        <v>246</v>
      </c>
      <c r="H12" s="187" t="s">
        <v>945</v>
      </c>
      <c r="I12" s="188" t="s">
        <v>946</v>
      </c>
      <c r="J12" s="198"/>
    </row>
    <row r="13" spans="2:12" s="178" customFormat="1" ht="60" customHeight="1" x14ac:dyDescent="0.15">
      <c r="B13" s="509"/>
      <c r="C13" s="512"/>
      <c r="D13" s="504"/>
      <c r="E13" s="505"/>
      <c r="F13" s="185" t="s">
        <v>247</v>
      </c>
      <c r="G13" s="186" t="s">
        <v>248</v>
      </c>
      <c r="H13" s="187" t="s">
        <v>947</v>
      </c>
      <c r="I13" s="188" t="s">
        <v>948</v>
      </c>
      <c r="J13" s="198"/>
    </row>
    <row r="14" spans="2:12" s="178" customFormat="1" ht="60" customHeight="1" x14ac:dyDescent="0.15">
      <c r="B14" s="509"/>
      <c r="C14" s="512"/>
      <c r="D14" s="189" t="s">
        <v>237</v>
      </c>
      <c r="E14" s="190" t="s">
        <v>250</v>
      </c>
      <c r="F14" s="185" t="s">
        <v>249</v>
      </c>
      <c r="G14" s="186" t="s">
        <v>250</v>
      </c>
      <c r="H14" s="187" t="s">
        <v>949</v>
      </c>
      <c r="I14" s="188" t="s">
        <v>950</v>
      </c>
      <c r="J14" s="198"/>
    </row>
    <row r="15" spans="2:12" s="178" customFormat="1" ht="36.75" customHeight="1" x14ac:dyDescent="0.15">
      <c r="B15" s="509"/>
      <c r="C15" s="512"/>
      <c r="D15" s="189" t="s">
        <v>263</v>
      </c>
      <c r="E15" s="190" t="s">
        <v>252</v>
      </c>
      <c r="F15" s="185" t="s">
        <v>251</v>
      </c>
      <c r="G15" s="186" t="s">
        <v>252</v>
      </c>
      <c r="H15" s="187" t="s">
        <v>951</v>
      </c>
      <c r="I15" s="188" t="s">
        <v>952</v>
      </c>
      <c r="J15" s="198"/>
    </row>
    <row r="16" spans="2:12" s="178" customFormat="1" ht="19.899999999999999" customHeight="1" x14ac:dyDescent="0.15">
      <c r="B16" s="509"/>
      <c r="C16" s="512"/>
      <c r="D16" s="504" t="s">
        <v>264</v>
      </c>
      <c r="E16" s="505" t="s">
        <v>254</v>
      </c>
      <c r="F16" s="185" t="s">
        <v>672</v>
      </c>
      <c r="G16" s="186" t="s">
        <v>253</v>
      </c>
      <c r="H16" s="187" t="s">
        <v>253</v>
      </c>
      <c r="I16" s="188" t="s">
        <v>953</v>
      </c>
      <c r="J16" s="198"/>
    </row>
    <row r="17" spans="2:10" s="178" customFormat="1" ht="19.899999999999999" customHeight="1" x14ac:dyDescent="0.15">
      <c r="B17" s="509"/>
      <c r="C17" s="512"/>
      <c r="D17" s="504"/>
      <c r="E17" s="505"/>
      <c r="F17" s="185" t="s">
        <v>673</v>
      </c>
      <c r="G17" s="186" t="s">
        <v>255</v>
      </c>
      <c r="H17" s="187" t="s">
        <v>255</v>
      </c>
      <c r="I17" s="188" t="s">
        <v>954</v>
      </c>
      <c r="J17" s="198"/>
    </row>
    <row r="18" spans="2:10" s="178" customFormat="1" ht="45" customHeight="1" x14ac:dyDescent="0.15">
      <c r="B18" s="509"/>
      <c r="C18" s="512"/>
      <c r="D18" s="504"/>
      <c r="E18" s="505"/>
      <c r="F18" s="185" t="s">
        <v>674</v>
      </c>
      <c r="G18" s="186" t="s">
        <v>256</v>
      </c>
      <c r="H18" s="187" t="s">
        <v>955</v>
      </c>
      <c r="I18" s="188" t="s">
        <v>956</v>
      </c>
      <c r="J18" s="198"/>
    </row>
    <row r="19" spans="2:10" s="178" customFormat="1" ht="19.899999999999999" customHeight="1" x14ac:dyDescent="0.15">
      <c r="B19" s="509"/>
      <c r="C19" s="512"/>
      <c r="D19" s="504" t="s">
        <v>328</v>
      </c>
      <c r="E19" s="505" t="s">
        <v>258</v>
      </c>
      <c r="F19" s="185" t="s">
        <v>675</v>
      </c>
      <c r="G19" s="186" t="s">
        <v>257</v>
      </c>
      <c r="H19" s="187" t="s">
        <v>957</v>
      </c>
      <c r="I19" s="188" t="s">
        <v>958</v>
      </c>
      <c r="J19" s="198"/>
    </row>
    <row r="20" spans="2:10" s="178" customFormat="1" ht="19.899999999999999" customHeight="1" x14ac:dyDescent="0.15">
      <c r="B20" s="510"/>
      <c r="C20" s="513"/>
      <c r="D20" s="504"/>
      <c r="E20" s="505"/>
      <c r="F20" s="185" t="s">
        <v>676</v>
      </c>
      <c r="G20" s="186" t="s">
        <v>259</v>
      </c>
      <c r="H20" s="187" t="s">
        <v>959</v>
      </c>
      <c r="I20" s="188" t="s">
        <v>960</v>
      </c>
      <c r="J20" s="198"/>
    </row>
    <row r="21" spans="2:10" s="178" customFormat="1" ht="19.899999999999999" customHeight="1" x14ac:dyDescent="0.15">
      <c r="B21" s="508" t="s">
        <v>19</v>
      </c>
      <c r="C21" s="511" t="s">
        <v>677</v>
      </c>
      <c r="D21" s="189" t="s">
        <v>438</v>
      </c>
      <c r="E21" s="190" t="s">
        <v>525</v>
      </c>
      <c r="F21" s="185" t="s">
        <v>260</v>
      </c>
      <c r="G21" s="186" t="s">
        <v>525</v>
      </c>
      <c r="H21" s="187" t="s">
        <v>961</v>
      </c>
      <c r="I21" s="188" t="s">
        <v>962</v>
      </c>
      <c r="J21" s="198"/>
    </row>
    <row r="22" spans="2:10" s="178" customFormat="1" ht="19.899999999999999" customHeight="1" x14ac:dyDescent="0.15">
      <c r="B22" s="509"/>
      <c r="C22" s="512"/>
      <c r="D22" s="504" t="s">
        <v>531</v>
      </c>
      <c r="E22" s="505" t="s">
        <v>680</v>
      </c>
      <c r="F22" s="185" t="s">
        <v>678</v>
      </c>
      <c r="G22" s="186" t="s">
        <v>679</v>
      </c>
      <c r="H22" s="187" t="s">
        <v>963</v>
      </c>
      <c r="I22" s="188" t="s">
        <v>964</v>
      </c>
      <c r="J22" s="198"/>
    </row>
    <row r="23" spans="2:10" s="178" customFormat="1" ht="45" customHeight="1" x14ac:dyDescent="0.15">
      <c r="B23" s="510"/>
      <c r="C23" s="513"/>
      <c r="D23" s="504"/>
      <c r="E23" s="505"/>
      <c r="F23" s="185" t="s">
        <v>681</v>
      </c>
      <c r="G23" s="186" t="s">
        <v>682</v>
      </c>
      <c r="H23" s="187" t="s">
        <v>965</v>
      </c>
      <c r="I23" s="188" t="s">
        <v>966</v>
      </c>
      <c r="J23" s="198"/>
    </row>
    <row r="24" spans="2:10" s="178" customFormat="1" ht="60" customHeight="1" x14ac:dyDescent="0.15">
      <c r="B24" s="502" t="s">
        <v>24</v>
      </c>
      <c r="C24" s="503" t="s">
        <v>967</v>
      </c>
      <c r="D24" s="504" t="s">
        <v>532</v>
      </c>
      <c r="E24" s="505" t="s">
        <v>262</v>
      </c>
      <c r="F24" s="185" t="s">
        <v>261</v>
      </c>
      <c r="G24" s="186" t="s">
        <v>266</v>
      </c>
      <c r="H24" s="187" t="s">
        <v>968</v>
      </c>
      <c r="I24" s="188" t="s">
        <v>969</v>
      </c>
      <c r="J24" s="198"/>
    </row>
    <row r="25" spans="2:10" s="178" customFormat="1" ht="60" customHeight="1" x14ac:dyDescent="0.15">
      <c r="B25" s="502"/>
      <c r="C25" s="503"/>
      <c r="D25" s="504"/>
      <c r="E25" s="505"/>
      <c r="F25" s="185" t="s">
        <v>265</v>
      </c>
      <c r="G25" s="186" t="s">
        <v>268</v>
      </c>
      <c r="H25" s="187" t="s">
        <v>970</v>
      </c>
      <c r="I25" s="188" t="s">
        <v>971</v>
      </c>
      <c r="J25" s="198"/>
    </row>
    <row r="26" spans="2:10" s="178" customFormat="1" ht="19.899999999999999" customHeight="1" x14ac:dyDescent="0.15">
      <c r="B26" s="502"/>
      <c r="C26" s="503"/>
      <c r="D26" s="504"/>
      <c r="E26" s="505"/>
      <c r="F26" s="185" t="s">
        <v>267</v>
      </c>
      <c r="G26" s="186" t="s">
        <v>683</v>
      </c>
      <c r="H26" s="187" t="s">
        <v>972</v>
      </c>
      <c r="I26" s="188" t="s">
        <v>973</v>
      </c>
      <c r="J26" s="198"/>
    </row>
    <row r="27" spans="2:10" s="178" customFormat="1" ht="60" customHeight="1" x14ac:dyDescent="0.15">
      <c r="B27" s="502"/>
      <c r="C27" s="503"/>
      <c r="D27" s="504"/>
      <c r="E27" s="505"/>
      <c r="F27" s="185" t="s">
        <v>269</v>
      </c>
      <c r="G27" s="186" t="s">
        <v>684</v>
      </c>
      <c r="H27" s="187" t="s">
        <v>974</v>
      </c>
      <c r="I27" s="188" t="s">
        <v>975</v>
      </c>
      <c r="J27" s="198"/>
    </row>
    <row r="28" spans="2:10" s="178" customFormat="1" ht="49.9" customHeight="1" x14ac:dyDescent="0.15">
      <c r="B28" s="502"/>
      <c r="C28" s="503"/>
      <c r="D28" s="504"/>
      <c r="E28" s="505"/>
      <c r="F28" s="185" t="s">
        <v>270</v>
      </c>
      <c r="G28" s="186" t="s">
        <v>685</v>
      </c>
      <c r="H28" s="187" t="s">
        <v>685</v>
      </c>
      <c r="I28" s="188" t="s">
        <v>976</v>
      </c>
      <c r="J28" s="198"/>
    </row>
    <row r="29" spans="2:10" s="178" customFormat="1" ht="79.900000000000006" customHeight="1" x14ac:dyDescent="0.15">
      <c r="B29" s="502"/>
      <c r="C29" s="503"/>
      <c r="D29" s="504"/>
      <c r="E29" s="505"/>
      <c r="F29" s="185" t="s">
        <v>271</v>
      </c>
      <c r="G29" s="186" t="s">
        <v>686</v>
      </c>
      <c r="H29" s="187" t="s">
        <v>977</v>
      </c>
      <c r="I29" s="188" t="s">
        <v>978</v>
      </c>
      <c r="J29" s="198"/>
    </row>
    <row r="30" spans="2:10" s="178" customFormat="1" ht="79.900000000000006" customHeight="1" x14ac:dyDescent="0.15">
      <c r="B30" s="502"/>
      <c r="C30" s="503"/>
      <c r="D30" s="504"/>
      <c r="E30" s="505"/>
      <c r="F30" s="185" t="s">
        <v>272</v>
      </c>
      <c r="G30" s="186" t="s">
        <v>273</v>
      </c>
      <c r="H30" s="187" t="s">
        <v>979</v>
      </c>
      <c r="I30" s="188" t="s">
        <v>980</v>
      </c>
      <c r="J30" s="198"/>
    </row>
    <row r="31" spans="2:10" s="178" customFormat="1" ht="45" customHeight="1" x14ac:dyDescent="0.15">
      <c r="B31" s="502"/>
      <c r="C31" s="503"/>
      <c r="D31" s="504" t="s">
        <v>533</v>
      </c>
      <c r="E31" s="505" t="s">
        <v>637</v>
      </c>
      <c r="F31" s="185" t="s">
        <v>274</v>
      </c>
      <c r="G31" s="186" t="s">
        <v>687</v>
      </c>
      <c r="H31" s="187" t="s">
        <v>981</v>
      </c>
      <c r="I31" s="188" t="s">
        <v>982</v>
      </c>
      <c r="J31" s="198"/>
    </row>
    <row r="32" spans="2:10" s="178" customFormat="1" ht="40.15" customHeight="1" x14ac:dyDescent="0.15">
      <c r="B32" s="502"/>
      <c r="C32" s="503"/>
      <c r="D32" s="504"/>
      <c r="E32" s="505"/>
      <c r="F32" s="185" t="s">
        <v>275</v>
      </c>
      <c r="G32" s="186" t="s">
        <v>276</v>
      </c>
      <c r="H32" s="187" t="s">
        <v>983</v>
      </c>
      <c r="I32" s="188" t="s">
        <v>984</v>
      </c>
      <c r="J32" s="198"/>
    </row>
    <row r="33" spans="2:10" s="178" customFormat="1" ht="40.15" customHeight="1" x14ac:dyDescent="0.15">
      <c r="B33" s="502"/>
      <c r="C33" s="503"/>
      <c r="D33" s="189" t="s">
        <v>534</v>
      </c>
      <c r="E33" s="191" t="s">
        <v>985</v>
      </c>
      <c r="F33" s="185" t="s">
        <v>277</v>
      </c>
      <c r="G33" s="192" t="s">
        <v>986</v>
      </c>
      <c r="H33" s="187" t="s">
        <v>987</v>
      </c>
      <c r="I33" s="188" t="s">
        <v>988</v>
      </c>
      <c r="J33" s="198"/>
    </row>
    <row r="34" spans="2:10" s="178" customFormat="1" ht="19.899999999999999" customHeight="1" x14ac:dyDescent="0.15">
      <c r="B34" s="502"/>
      <c r="C34" s="503"/>
      <c r="D34" s="189" t="s">
        <v>535</v>
      </c>
      <c r="E34" s="190" t="s">
        <v>279</v>
      </c>
      <c r="F34" s="185" t="s">
        <v>278</v>
      </c>
      <c r="G34" s="186" t="s">
        <v>279</v>
      </c>
      <c r="H34" s="187" t="s">
        <v>279</v>
      </c>
      <c r="I34" s="188" t="s">
        <v>989</v>
      </c>
      <c r="J34" s="198"/>
    </row>
    <row r="35" spans="2:10" s="178" customFormat="1" ht="19.899999999999999" customHeight="1" x14ac:dyDescent="0.15">
      <c r="B35" s="502" t="s">
        <v>28</v>
      </c>
      <c r="C35" s="503" t="s">
        <v>689</v>
      </c>
      <c r="D35" s="504" t="s">
        <v>536</v>
      </c>
      <c r="E35" s="505" t="s">
        <v>281</v>
      </c>
      <c r="F35" s="185" t="s">
        <v>280</v>
      </c>
      <c r="G35" s="186" t="s">
        <v>688</v>
      </c>
      <c r="H35" s="187" t="s">
        <v>990</v>
      </c>
      <c r="I35" s="188" t="s">
        <v>991</v>
      </c>
      <c r="J35" s="198"/>
    </row>
    <row r="36" spans="2:10" s="178" customFormat="1" ht="40.15" customHeight="1" x14ac:dyDescent="0.15">
      <c r="B36" s="502"/>
      <c r="C36" s="503"/>
      <c r="D36" s="504"/>
      <c r="E36" s="505"/>
      <c r="F36" s="185" t="s">
        <v>282</v>
      </c>
      <c r="G36" s="186" t="s">
        <v>283</v>
      </c>
      <c r="H36" s="187" t="s">
        <v>992</v>
      </c>
      <c r="I36" s="188" t="s">
        <v>993</v>
      </c>
      <c r="J36" s="198"/>
    </row>
    <row r="37" spans="2:10" s="178" customFormat="1" ht="19.899999999999999" customHeight="1" x14ac:dyDescent="0.15">
      <c r="B37" s="502"/>
      <c r="C37" s="503"/>
      <c r="D37" s="504"/>
      <c r="E37" s="505"/>
      <c r="F37" s="185" t="s">
        <v>284</v>
      </c>
      <c r="G37" s="186" t="s">
        <v>285</v>
      </c>
      <c r="H37" s="187" t="s">
        <v>285</v>
      </c>
      <c r="I37" s="188" t="s">
        <v>994</v>
      </c>
      <c r="J37" s="198"/>
    </row>
    <row r="38" spans="2:10" s="178" customFormat="1" ht="19.899999999999999" customHeight="1" x14ac:dyDescent="0.15">
      <c r="B38" s="502"/>
      <c r="C38" s="503"/>
      <c r="D38" s="504"/>
      <c r="E38" s="505"/>
      <c r="F38" s="185" t="s">
        <v>286</v>
      </c>
      <c r="G38" s="186" t="s">
        <v>287</v>
      </c>
      <c r="H38" s="187" t="s">
        <v>287</v>
      </c>
      <c r="I38" s="188" t="s">
        <v>995</v>
      </c>
      <c r="J38" s="198"/>
    </row>
    <row r="39" spans="2:10" s="178" customFormat="1" ht="19.899999999999999" customHeight="1" x14ac:dyDescent="0.15">
      <c r="B39" s="502"/>
      <c r="C39" s="503"/>
      <c r="D39" s="504"/>
      <c r="E39" s="505"/>
      <c r="F39" s="185" t="s">
        <v>289</v>
      </c>
      <c r="G39" s="186" t="s">
        <v>288</v>
      </c>
      <c r="H39" s="187" t="s">
        <v>996</v>
      </c>
      <c r="I39" s="188" t="s">
        <v>997</v>
      </c>
      <c r="J39" s="198"/>
    </row>
    <row r="40" spans="2:10" s="178" customFormat="1" ht="60" customHeight="1" x14ac:dyDescent="0.15">
      <c r="B40" s="502"/>
      <c r="C40" s="503"/>
      <c r="D40" s="504" t="s">
        <v>537</v>
      </c>
      <c r="E40" s="505" t="s">
        <v>638</v>
      </c>
      <c r="F40" s="185" t="s">
        <v>290</v>
      </c>
      <c r="G40" s="186" t="s">
        <v>690</v>
      </c>
      <c r="H40" s="187" t="s">
        <v>998</v>
      </c>
      <c r="I40" s="188" t="s">
        <v>999</v>
      </c>
      <c r="J40" s="198"/>
    </row>
    <row r="41" spans="2:10" s="178" customFormat="1" ht="19.899999999999999" customHeight="1" x14ac:dyDescent="0.15">
      <c r="B41" s="502"/>
      <c r="C41" s="503"/>
      <c r="D41" s="504"/>
      <c r="E41" s="505"/>
      <c r="F41" s="185" t="s">
        <v>291</v>
      </c>
      <c r="G41" s="186" t="s">
        <v>292</v>
      </c>
      <c r="H41" s="187" t="s">
        <v>292</v>
      </c>
      <c r="I41" s="188" t="s">
        <v>1000</v>
      </c>
      <c r="J41" s="198"/>
    </row>
    <row r="42" spans="2:10" s="178" customFormat="1" ht="40.15" customHeight="1" x14ac:dyDescent="0.15">
      <c r="B42" s="502"/>
      <c r="C42" s="503"/>
      <c r="D42" s="504"/>
      <c r="E42" s="505"/>
      <c r="F42" s="185" t="s">
        <v>293</v>
      </c>
      <c r="G42" s="186" t="s">
        <v>294</v>
      </c>
      <c r="H42" s="187" t="s">
        <v>1001</v>
      </c>
      <c r="I42" s="188" t="s">
        <v>1002</v>
      </c>
      <c r="J42" s="198"/>
    </row>
    <row r="43" spans="2:10" s="178" customFormat="1" ht="25.15" customHeight="1" x14ac:dyDescent="0.15">
      <c r="B43" s="502" t="s">
        <v>29</v>
      </c>
      <c r="C43" s="503" t="s">
        <v>18</v>
      </c>
      <c r="D43" s="504" t="s">
        <v>538</v>
      </c>
      <c r="E43" s="505" t="s">
        <v>639</v>
      </c>
      <c r="F43" s="185" t="s">
        <v>295</v>
      </c>
      <c r="G43" s="186" t="s">
        <v>691</v>
      </c>
      <c r="H43" s="187" t="s">
        <v>1003</v>
      </c>
      <c r="I43" s="188" t="s">
        <v>1004</v>
      </c>
      <c r="J43" s="198"/>
    </row>
    <row r="44" spans="2:10" s="178" customFormat="1" ht="45" customHeight="1" x14ac:dyDescent="0.15">
      <c r="B44" s="502"/>
      <c r="C44" s="503"/>
      <c r="D44" s="504"/>
      <c r="E44" s="505"/>
      <c r="F44" s="185" t="s">
        <v>296</v>
      </c>
      <c r="G44" s="186" t="s">
        <v>297</v>
      </c>
      <c r="H44" s="187" t="s">
        <v>1005</v>
      </c>
      <c r="I44" s="188" t="s">
        <v>1006</v>
      </c>
      <c r="J44" s="198"/>
    </row>
    <row r="45" spans="2:10" s="178" customFormat="1" ht="45" customHeight="1" x14ac:dyDescent="0.15">
      <c r="B45" s="502"/>
      <c r="C45" s="503"/>
      <c r="D45" s="189" t="s">
        <v>539</v>
      </c>
      <c r="E45" s="190" t="s">
        <v>298</v>
      </c>
      <c r="F45" s="185" t="s">
        <v>692</v>
      </c>
      <c r="G45" s="186" t="s">
        <v>298</v>
      </c>
      <c r="H45" s="187" t="s">
        <v>1007</v>
      </c>
      <c r="I45" s="188" t="s">
        <v>1008</v>
      </c>
      <c r="J45" s="198"/>
    </row>
    <row r="46" spans="2:10" s="178" customFormat="1" ht="25.15" customHeight="1" x14ac:dyDescent="0.15">
      <c r="B46" s="502"/>
      <c r="C46" s="503"/>
      <c r="D46" s="504" t="s">
        <v>540</v>
      </c>
      <c r="E46" s="505" t="s">
        <v>300</v>
      </c>
      <c r="F46" s="185" t="s">
        <v>693</v>
      </c>
      <c r="G46" s="186" t="s">
        <v>299</v>
      </c>
      <c r="H46" s="187" t="s">
        <v>1009</v>
      </c>
      <c r="I46" s="188" t="s">
        <v>1010</v>
      </c>
      <c r="J46" s="198"/>
    </row>
    <row r="47" spans="2:10" s="178" customFormat="1" ht="25.15" customHeight="1" x14ac:dyDescent="0.15">
      <c r="B47" s="502"/>
      <c r="C47" s="503"/>
      <c r="D47" s="504"/>
      <c r="E47" s="505"/>
      <c r="F47" s="185" t="s">
        <v>694</v>
      </c>
      <c r="G47" s="186" t="s">
        <v>301</v>
      </c>
      <c r="H47" s="187" t="s">
        <v>1011</v>
      </c>
      <c r="I47" s="188" t="s">
        <v>1012</v>
      </c>
      <c r="J47" s="198"/>
    </row>
    <row r="48" spans="2:10" s="178" customFormat="1" ht="25.15" customHeight="1" x14ac:dyDescent="0.15">
      <c r="B48" s="502"/>
      <c r="C48" s="503"/>
      <c r="D48" s="504"/>
      <c r="E48" s="505"/>
      <c r="F48" s="185" t="s">
        <v>1013</v>
      </c>
      <c r="G48" s="186" t="s">
        <v>695</v>
      </c>
      <c r="H48" s="187" t="s">
        <v>1014</v>
      </c>
      <c r="I48" s="188" t="s">
        <v>1015</v>
      </c>
      <c r="J48" s="198"/>
    </row>
    <row r="49" spans="2:10" s="178" customFormat="1" ht="25.15" customHeight="1" x14ac:dyDescent="0.15">
      <c r="B49" s="502"/>
      <c r="C49" s="503"/>
      <c r="D49" s="504" t="s">
        <v>541</v>
      </c>
      <c r="E49" s="505" t="s">
        <v>303</v>
      </c>
      <c r="F49" s="185" t="s">
        <v>696</v>
      </c>
      <c r="G49" s="186" t="s">
        <v>302</v>
      </c>
      <c r="H49" s="187" t="s">
        <v>1016</v>
      </c>
      <c r="I49" s="188" t="s">
        <v>1017</v>
      </c>
      <c r="J49" s="198"/>
    </row>
    <row r="50" spans="2:10" s="178" customFormat="1" ht="49.9" customHeight="1" x14ac:dyDescent="0.15">
      <c r="B50" s="502"/>
      <c r="C50" s="503"/>
      <c r="D50" s="504"/>
      <c r="E50" s="505"/>
      <c r="F50" s="185" t="s">
        <v>697</v>
      </c>
      <c r="G50" s="186" t="s">
        <v>304</v>
      </c>
      <c r="H50" s="187" t="s">
        <v>1018</v>
      </c>
      <c r="I50" s="188" t="s">
        <v>1019</v>
      </c>
      <c r="J50" s="198"/>
    </row>
    <row r="51" spans="2:10" s="178" customFormat="1" ht="49.9" customHeight="1" x14ac:dyDescent="0.15">
      <c r="B51" s="185" t="s">
        <v>104</v>
      </c>
      <c r="C51" s="193" t="s">
        <v>1020</v>
      </c>
      <c r="D51" s="189" t="s">
        <v>542</v>
      </c>
      <c r="E51" s="190" t="s">
        <v>306</v>
      </c>
      <c r="F51" s="185" t="s">
        <v>305</v>
      </c>
      <c r="G51" s="186" t="s">
        <v>306</v>
      </c>
      <c r="H51" s="187" t="s">
        <v>1021</v>
      </c>
      <c r="I51" s="188" t="s">
        <v>1291</v>
      </c>
      <c r="J51" s="198"/>
    </row>
    <row r="52" spans="2:10" s="178" customFormat="1" ht="25.15" customHeight="1" x14ac:dyDescent="0.15">
      <c r="B52" s="502" t="s">
        <v>33</v>
      </c>
      <c r="C52" s="503" t="s">
        <v>698</v>
      </c>
      <c r="D52" s="189" t="s">
        <v>543</v>
      </c>
      <c r="E52" s="190" t="s">
        <v>308</v>
      </c>
      <c r="F52" s="185" t="s">
        <v>307</v>
      </c>
      <c r="G52" s="186" t="s">
        <v>308</v>
      </c>
      <c r="H52" s="187" t="s">
        <v>308</v>
      </c>
      <c r="I52" s="188" t="s">
        <v>1022</v>
      </c>
      <c r="J52" s="198"/>
    </row>
    <row r="53" spans="2:10" s="178" customFormat="1" ht="45" customHeight="1" x14ac:dyDescent="0.15">
      <c r="B53" s="502"/>
      <c r="C53" s="503"/>
      <c r="D53" s="504" t="s">
        <v>544</v>
      </c>
      <c r="E53" s="505" t="s">
        <v>640</v>
      </c>
      <c r="F53" s="185" t="s">
        <v>309</v>
      </c>
      <c r="G53" s="186" t="s">
        <v>310</v>
      </c>
      <c r="H53" s="187" t="s">
        <v>1023</v>
      </c>
      <c r="I53" s="188" t="s">
        <v>1024</v>
      </c>
      <c r="J53" s="198"/>
    </row>
    <row r="54" spans="2:10" s="178" customFormat="1" ht="60" customHeight="1" x14ac:dyDescent="0.15">
      <c r="B54" s="502"/>
      <c r="C54" s="503"/>
      <c r="D54" s="504"/>
      <c r="E54" s="505"/>
      <c r="F54" s="185" t="s">
        <v>311</v>
      </c>
      <c r="G54" s="186" t="s">
        <v>312</v>
      </c>
      <c r="H54" s="187" t="s">
        <v>1025</v>
      </c>
      <c r="I54" s="188" t="s">
        <v>1026</v>
      </c>
      <c r="J54" s="198"/>
    </row>
    <row r="55" spans="2:10" s="178" customFormat="1" ht="60" customHeight="1" x14ac:dyDescent="0.15">
      <c r="B55" s="502"/>
      <c r="C55" s="503"/>
      <c r="D55" s="189" t="s">
        <v>545</v>
      </c>
      <c r="E55" s="190" t="s">
        <v>1027</v>
      </c>
      <c r="F55" s="185" t="s">
        <v>313</v>
      </c>
      <c r="G55" s="186" t="s">
        <v>1027</v>
      </c>
      <c r="H55" s="187" t="s">
        <v>1028</v>
      </c>
      <c r="I55" s="188" t="s">
        <v>1029</v>
      </c>
      <c r="J55" s="198"/>
    </row>
    <row r="56" spans="2:10" s="178" customFormat="1" ht="100.15" customHeight="1" x14ac:dyDescent="0.15">
      <c r="B56" s="502"/>
      <c r="C56" s="503"/>
      <c r="D56" s="504" t="s">
        <v>546</v>
      </c>
      <c r="E56" s="506" t="s">
        <v>1030</v>
      </c>
      <c r="F56" s="185" t="s">
        <v>314</v>
      </c>
      <c r="G56" s="192" t="s">
        <v>1031</v>
      </c>
      <c r="H56" s="187" t="s">
        <v>1032</v>
      </c>
      <c r="I56" s="188" t="s">
        <v>1033</v>
      </c>
      <c r="J56" s="198"/>
    </row>
    <row r="57" spans="2:10" s="178" customFormat="1" ht="25.15" customHeight="1" x14ac:dyDescent="0.15">
      <c r="B57" s="502"/>
      <c r="C57" s="503"/>
      <c r="D57" s="504"/>
      <c r="E57" s="505"/>
      <c r="F57" s="185" t="s">
        <v>699</v>
      </c>
      <c r="G57" s="186" t="s">
        <v>315</v>
      </c>
      <c r="H57" s="187" t="s">
        <v>1034</v>
      </c>
      <c r="I57" s="188" t="s">
        <v>1035</v>
      </c>
      <c r="J57" s="198"/>
    </row>
    <row r="58" spans="2:10" s="178" customFormat="1" ht="49.9" customHeight="1" x14ac:dyDescent="0.15">
      <c r="B58" s="502"/>
      <c r="C58" s="503"/>
      <c r="D58" s="504"/>
      <c r="E58" s="505"/>
      <c r="F58" s="185" t="s">
        <v>700</v>
      </c>
      <c r="G58" s="186" t="s">
        <v>316</v>
      </c>
      <c r="H58" s="187" t="s">
        <v>1036</v>
      </c>
      <c r="I58" s="188" t="s">
        <v>1037</v>
      </c>
      <c r="J58" s="198"/>
    </row>
    <row r="59" spans="2:10" s="178" customFormat="1" ht="60" customHeight="1" x14ac:dyDescent="0.15">
      <c r="B59" s="502"/>
      <c r="C59" s="503"/>
      <c r="D59" s="189" t="s">
        <v>547</v>
      </c>
      <c r="E59" s="190" t="s">
        <v>317</v>
      </c>
      <c r="F59" s="185" t="s">
        <v>318</v>
      </c>
      <c r="G59" s="186" t="s">
        <v>317</v>
      </c>
      <c r="H59" s="187" t="s">
        <v>1038</v>
      </c>
      <c r="I59" s="188" t="s">
        <v>1039</v>
      </c>
      <c r="J59" s="198"/>
    </row>
    <row r="60" spans="2:10" s="178" customFormat="1" ht="49.9" customHeight="1" x14ac:dyDescent="0.15">
      <c r="B60" s="502"/>
      <c r="C60" s="503"/>
      <c r="D60" s="189" t="s">
        <v>548</v>
      </c>
      <c r="E60" s="190" t="s">
        <v>319</v>
      </c>
      <c r="F60" s="185" t="s">
        <v>701</v>
      </c>
      <c r="G60" s="186" t="s">
        <v>319</v>
      </c>
      <c r="H60" s="187" t="s">
        <v>1040</v>
      </c>
      <c r="I60" s="188" t="s">
        <v>1041</v>
      </c>
      <c r="J60" s="198"/>
    </row>
    <row r="61" spans="2:10" s="178" customFormat="1" ht="40.15" customHeight="1" x14ac:dyDescent="0.15">
      <c r="B61" s="502"/>
      <c r="C61" s="503"/>
      <c r="D61" s="189" t="s">
        <v>549</v>
      </c>
      <c r="E61" s="190" t="s">
        <v>320</v>
      </c>
      <c r="F61" s="185" t="s">
        <v>702</v>
      </c>
      <c r="G61" s="186" t="s">
        <v>320</v>
      </c>
      <c r="H61" s="187" t="s">
        <v>320</v>
      </c>
      <c r="I61" s="188" t="s">
        <v>1042</v>
      </c>
      <c r="J61" s="198"/>
    </row>
    <row r="62" spans="2:10" s="178" customFormat="1" ht="49.9" customHeight="1" x14ac:dyDescent="0.15">
      <c r="B62" s="502"/>
      <c r="C62" s="503"/>
      <c r="D62" s="504" t="s">
        <v>550</v>
      </c>
      <c r="E62" s="506" t="s">
        <v>1043</v>
      </c>
      <c r="F62" s="185" t="s">
        <v>321</v>
      </c>
      <c r="G62" s="186" t="s">
        <v>703</v>
      </c>
      <c r="H62" s="187" t="s">
        <v>1044</v>
      </c>
      <c r="I62" s="188" t="s">
        <v>1045</v>
      </c>
      <c r="J62" s="198"/>
    </row>
    <row r="63" spans="2:10" s="178" customFormat="1" ht="49.9" customHeight="1" x14ac:dyDescent="0.15">
      <c r="B63" s="502"/>
      <c r="C63" s="503"/>
      <c r="D63" s="504"/>
      <c r="E63" s="505"/>
      <c r="F63" s="185" t="s">
        <v>704</v>
      </c>
      <c r="G63" s="186" t="s">
        <v>322</v>
      </c>
      <c r="H63" s="187" t="s">
        <v>1046</v>
      </c>
      <c r="I63" s="188" t="s">
        <v>1047</v>
      </c>
      <c r="J63" s="198"/>
    </row>
    <row r="64" spans="2:10" s="178" customFormat="1" ht="25.15" customHeight="1" x14ac:dyDescent="0.15">
      <c r="B64" s="502"/>
      <c r="C64" s="503"/>
      <c r="D64" s="504"/>
      <c r="E64" s="505"/>
      <c r="F64" s="185" t="s">
        <v>705</v>
      </c>
      <c r="G64" s="186" t="s">
        <v>323</v>
      </c>
      <c r="H64" s="187" t="s">
        <v>1048</v>
      </c>
      <c r="I64" s="188" t="s">
        <v>1049</v>
      </c>
      <c r="J64" s="198"/>
    </row>
    <row r="65" spans="2:10" s="178" customFormat="1" ht="49.9" customHeight="1" x14ac:dyDescent="0.15">
      <c r="B65" s="502"/>
      <c r="C65" s="503"/>
      <c r="D65" s="504"/>
      <c r="E65" s="505"/>
      <c r="F65" s="185" t="s">
        <v>706</v>
      </c>
      <c r="G65" s="186" t="s">
        <v>324</v>
      </c>
      <c r="H65" s="187" t="s">
        <v>324</v>
      </c>
      <c r="I65" s="188" t="s">
        <v>1050</v>
      </c>
      <c r="J65" s="198"/>
    </row>
    <row r="66" spans="2:10" s="178" customFormat="1" ht="49.9" customHeight="1" x14ac:dyDescent="0.15">
      <c r="B66" s="502"/>
      <c r="C66" s="503"/>
      <c r="D66" s="504"/>
      <c r="E66" s="505"/>
      <c r="F66" s="185" t="s">
        <v>707</v>
      </c>
      <c r="G66" s="186" t="s">
        <v>325</v>
      </c>
      <c r="H66" s="187" t="s">
        <v>1051</v>
      </c>
      <c r="I66" s="188" t="s">
        <v>1052</v>
      </c>
      <c r="J66" s="198"/>
    </row>
    <row r="67" spans="2:10" s="178" customFormat="1" ht="60" customHeight="1" x14ac:dyDescent="0.15">
      <c r="B67" s="502" t="s">
        <v>35</v>
      </c>
      <c r="C67" s="503" t="s">
        <v>708</v>
      </c>
      <c r="D67" s="189" t="s">
        <v>551</v>
      </c>
      <c r="E67" s="190" t="s">
        <v>327</v>
      </c>
      <c r="F67" s="185" t="s">
        <v>326</v>
      </c>
      <c r="G67" s="186" t="s">
        <v>327</v>
      </c>
      <c r="H67" s="187" t="s">
        <v>1053</v>
      </c>
      <c r="I67" s="188" t="s">
        <v>1054</v>
      </c>
      <c r="J67" s="198"/>
    </row>
    <row r="68" spans="2:10" s="178" customFormat="1" ht="25.15" customHeight="1" x14ac:dyDescent="0.15">
      <c r="B68" s="502"/>
      <c r="C68" s="503"/>
      <c r="D68" s="189" t="s">
        <v>552</v>
      </c>
      <c r="E68" s="190" t="s">
        <v>330</v>
      </c>
      <c r="F68" s="185" t="s">
        <v>329</v>
      </c>
      <c r="G68" s="186" t="s">
        <v>330</v>
      </c>
      <c r="H68" s="187" t="s">
        <v>1055</v>
      </c>
      <c r="I68" s="188" t="s">
        <v>1056</v>
      </c>
      <c r="J68" s="198"/>
    </row>
    <row r="69" spans="2:10" s="178" customFormat="1" ht="90" customHeight="1" x14ac:dyDescent="0.15">
      <c r="B69" s="502" t="s">
        <v>36</v>
      </c>
      <c r="C69" s="503" t="s">
        <v>1057</v>
      </c>
      <c r="D69" s="189" t="s">
        <v>553</v>
      </c>
      <c r="E69" s="190" t="s">
        <v>332</v>
      </c>
      <c r="F69" s="185" t="s">
        <v>331</v>
      </c>
      <c r="G69" s="186" t="s">
        <v>332</v>
      </c>
      <c r="H69" s="187" t="s">
        <v>1058</v>
      </c>
      <c r="I69" s="188" t="s">
        <v>1059</v>
      </c>
      <c r="J69" s="198"/>
    </row>
    <row r="70" spans="2:10" s="178" customFormat="1" ht="25.15" customHeight="1" x14ac:dyDescent="0.15">
      <c r="B70" s="502"/>
      <c r="C70" s="503"/>
      <c r="D70" s="504" t="s">
        <v>554</v>
      </c>
      <c r="E70" s="505" t="s">
        <v>334</v>
      </c>
      <c r="F70" s="185" t="s">
        <v>709</v>
      </c>
      <c r="G70" s="186" t="s">
        <v>333</v>
      </c>
      <c r="H70" s="187" t="s">
        <v>333</v>
      </c>
      <c r="I70" s="188" t="s">
        <v>1060</v>
      </c>
      <c r="J70" s="198"/>
    </row>
    <row r="71" spans="2:10" s="178" customFormat="1" ht="60" customHeight="1" x14ac:dyDescent="0.15">
      <c r="B71" s="502"/>
      <c r="C71" s="503"/>
      <c r="D71" s="504"/>
      <c r="E71" s="505"/>
      <c r="F71" s="185" t="s">
        <v>710</v>
      </c>
      <c r="G71" s="186" t="s">
        <v>335</v>
      </c>
      <c r="H71" s="187" t="s">
        <v>1061</v>
      </c>
      <c r="I71" s="188" t="s">
        <v>1062</v>
      </c>
      <c r="J71" s="198"/>
    </row>
    <row r="72" spans="2:10" s="178" customFormat="1" ht="30" customHeight="1" x14ac:dyDescent="0.15">
      <c r="B72" s="502" t="s">
        <v>104</v>
      </c>
      <c r="C72" s="507" t="s">
        <v>1063</v>
      </c>
      <c r="D72" s="504" t="s">
        <v>555</v>
      </c>
      <c r="E72" s="505" t="s">
        <v>1064</v>
      </c>
      <c r="F72" s="185" t="s">
        <v>711</v>
      </c>
      <c r="G72" s="186" t="s">
        <v>336</v>
      </c>
      <c r="H72" s="187" t="s">
        <v>1065</v>
      </c>
      <c r="I72" s="188" t="s">
        <v>1066</v>
      </c>
      <c r="J72" s="198"/>
    </row>
    <row r="73" spans="2:10" s="178" customFormat="1" ht="60" customHeight="1" x14ac:dyDescent="0.15">
      <c r="B73" s="502"/>
      <c r="C73" s="503"/>
      <c r="D73" s="504"/>
      <c r="E73" s="505"/>
      <c r="F73" s="185" t="s">
        <v>712</v>
      </c>
      <c r="G73" s="192" t="s">
        <v>1067</v>
      </c>
      <c r="H73" s="187" t="s">
        <v>1068</v>
      </c>
      <c r="I73" s="188" t="s">
        <v>1069</v>
      </c>
      <c r="J73" s="198"/>
    </row>
    <row r="74" spans="2:10" s="178" customFormat="1" ht="79.900000000000006" customHeight="1" x14ac:dyDescent="0.15">
      <c r="B74" s="502" t="s">
        <v>42</v>
      </c>
      <c r="C74" s="503" t="s">
        <v>713</v>
      </c>
      <c r="D74" s="189" t="s">
        <v>556</v>
      </c>
      <c r="E74" s="190" t="s">
        <v>338</v>
      </c>
      <c r="F74" s="185" t="s">
        <v>337</v>
      </c>
      <c r="G74" s="186" t="s">
        <v>338</v>
      </c>
      <c r="H74" s="187" t="s">
        <v>1070</v>
      </c>
      <c r="I74" s="188" t="s">
        <v>1071</v>
      </c>
      <c r="J74" s="198"/>
    </row>
    <row r="75" spans="2:10" s="178" customFormat="1" ht="40.15" customHeight="1" x14ac:dyDescent="0.15">
      <c r="B75" s="502"/>
      <c r="C75" s="503"/>
      <c r="D75" s="189" t="s">
        <v>557</v>
      </c>
      <c r="E75" s="190" t="s">
        <v>340</v>
      </c>
      <c r="F75" s="185" t="s">
        <v>339</v>
      </c>
      <c r="G75" s="186" t="s">
        <v>340</v>
      </c>
      <c r="H75" s="187" t="s">
        <v>1072</v>
      </c>
      <c r="I75" s="188" t="s">
        <v>1073</v>
      </c>
      <c r="J75" s="198"/>
    </row>
    <row r="76" spans="2:10" s="178" customFormat="1" ht="40.15" customHeight="1" x14ac:dyDescent="0.15">
      <c r="B76" s="502"/>
      <c r="C76" s="503"/>
      <c r="D76" s="189" t="s">
        <v>558</v>
      </c>
      <c r="E76" s="190" t="s">
        <v>342</v>
      </c>
      <c r="F76" s="185" t="s">
        <v>341</v>
      </c>
      <c r="G76" s="186" t="s">
        <v>342</v>
      </c>
      <c r="H76" s="187" t="s">
        <v>1074</v>
      </c>
      <c r="I76" s="188" t="s">
        <v>1075</v>
      </c>
      <c r="J76" s="198"/>
    </row>
    <row r="77" spans="2:10" s="178" customFormat="1" ht="40.15" customHeight="1" x14ac:dyDescent="0.15">
      <c r="B77" s="502"/>
      <c r="C77" s="503"/>
      <c r="D77" s="504" t="s">
        <v>559</v>
      </c>
      <c r="E77" s="505" t="s">
        <v>344</v>
      </c>
      <c r="F77" s="185" t="s">
        <v>714</v>
      </c>
      <c r="G77" s="186" t="s">
        <v>715</v>
      </c>
      <c r="H77" s="187" t="s">
        <v>1076</v>
      </c>
      <c r="I77" s="188" t="s">
        <v>1077</v>
      </c>
      <c r="J77" s="198"/>
    </row>
    <row r="78" spans="2:10" s="178" customFormat="1" ht="40.15" customHeight="1" x14ac:dyDescent="0.15">
      <c r="B78" s="502"/>
      <c r="C78" s="503"/>
      <c r="D78" s="504"/>
      <c r="E78" s="505"/>
      <c r="F78" s="185" t="s">
        <v>343</v>
      </c>
      <c r="G78" s="186" t="s">
        <v>344</v>
      </c>
      <c r="H78" s="187" t="s">
        <v>1078</v>
      </c>
      <c r="I78" s="188" t="s">
        <v>1079</v>
      </c>
      <c r="J78" s="198"/>
    </row>
    <row r="79" spans="2:10" s="178" customFormat="1" ht="40.15" customHeight="1" x14ac:dyDescent="0.15">
      <c r="B79" s="502" t="s">
        <v>43</v>
      </c>
      <c r="C79" s="503" t="s">
        <v>716</v>
      </c>
      <c r="D79" s="504" t="s">
        <v>636</v>
      </c>
      <c r="E79" s="505" t="s">
        <v>346</v>
      </c>
      <c r="F79" s="185" t="s">
        <v>345</v>
      </c>
      <c r="G79" s="186" t="s">
        <v>346</v>
      </c>
      <c r="H79" s="187" t="s">
        <v>1080</v>
      </c>
      <c r="I79" s="188" t="s">
        <v>1081</v>
      </c>
      <c r="J79" s="198"/>
    </row>
    <row r="80" spans="2:10" s="178" customFormat="1" ht="19.899999999999999" customHeight="1" x14ac:dyDescent="0.15">
      <c r="B80" s="502"/>
      <c r="C80" s="503"/>
      <c r="D80" s="504"/>
      <c r="E80" s="505"/>
      <c r="F80" s="185" t="s">
        <v>347</v>
      </c>
      <c r="G80" s="186" t="s">
        <v>1082</v>
      </c>
      <c r="H80" s="187" t="s">
        <v>1082</v>
      </c>
      <c r="I80" s="188" t="s">
        <v>1083</v>
      </c>
      <c r="J80" s="198"/>
    </row>
    <row r="81" spans="2:10" s="178" customFormat="1" ht="60" customHeight="1" x14ac:dyDescent="0.15">
      <c r="B81" s="502"/>
      <c r="C81" s="503"/>
      <c r="D81" s="504" t="s">
        <v>560</v>
      </c>
      <c r="E81" s="505" t="s">
        <v>350</v>
      </c>
      <c r="F81" s="185" t="s">
        <v>348</v>
      </c>
      <c r="G81" s="186" t="s">
        <v>349</v>
      </c>
      <c r="H81" s="187" t="s">
        <v>1084</v>
      </c>
      <c r="I81" s="188" t="s">
        <v>1085</v>
      </c>
      <c r="J81" s="198"/>
    </row>
    <row r="82" spans="2:10" s="178" customFormat="1" ht="19.899999999999999" customHeight="1" x14ac:dyDescent="0.15">
      <c r="B82" s="502"/>
      <c r="C82" s="503"/>
      <c r="D82" s="504"/>
      <c r="E82" s="505"/>
      <c r="F82" s="185" t="s">
        <v>351</v>
      </c>
      <c r="G82" s="186" t="s">
        <v>352</v>
      </c>
      <c r="H82" s="187" t="s">
        <v>1086</v>
      </c>
      <c r="I82" s="188" t="s">
        <v>1087</v>
      </c>
      <c r="J82" s="198"/>
    </row>
    <row r="83" spans="2:10" s="178" customFormat="1" ht="40.15" customHeight="1" x14ac:dyDescent="0.15">
      <c r="B83" s="502"/>
      <c r="C83" s="503"/>
      <c r="D83" s="504"/>
      <c r="E83" s="505"/>
      <c r="F83" s="185" t="s">
        <v>353</v>
      </c>
      <c r="G83" s="186" t="s">
        <v>354</v>
      </c>
      <c r="H83" s="187" t="s">
        <v>1088</v>
      </c>
      <c r="I83" s="188" t="s">
        <v>1089</v>
      </c>
      <c r="J83" s="198"/>
    </row>
    <row r="84" spans="2:10" s="178" customFormat="1" ht="19.899999999999999" customHeight="1" x14ac:dyDescent="0.15">
      <c r="B84" s="502"/>
      <c r="C84" s="503"/>
      <c r="D84" s="189" t="s">
        <v>561</v>
      </c>
      <c r="E84" s="190" t="s">
        <v>1090</v>
      </c>
      <c r="F84" s="185" t="s">
        <v>355</v>
      </c>
      <c r="G84" s="186" t="s">
        <v>1090</v>
      </c>
      <c r="H84" s="187" t="s">
        <v>1091</v>
      </c>
      <c r="I84" s="188" t="s">
        <v>1092</v>
      </c>
      <c r="J84" s="198"/>
    </row>
    <row r="85" spans="2:10" s="178" customFormat="1" ht="19.899999999999999" customHeight="1" x14ac:dyDescent="0.15">
      <c r="B85" s="502"/>
      <c r="C85" s="503"/>
      <c r="D85" s="189" t="s">
        <v>562</v>
      </c>
      <c r="E85" s="190" t="s">
        <v>356</v>
      </c>
      <c r="F85" s="185" t="s">
        <v>717</v>
      </c>
      <c r="G85" s="186" t="s">
        <v>356</v>
      </c>
      <c r="H85" s="187" t="s">
        <v>1093</v>
      </c>
      <c r="I85" s="188" t="s">
        <v>1094</v>
      </c>
      <c r="J85" s="198"/>
    </row>
    <row r="86" spans="2:10" s="178" customFormat="1" ht="40.15" customHeight="1" x14ac:dyDescent="0.15">
      <c r="B86" s="502" t="s">
        <v>44</v>
      </c>
      <c r="C86" s="503" t="s">
        <v>718</v>
      </c>
      <c r="D86" s="504" t="s">
        <v>563</v>
      </c>
      <c r="E86" s="505" t="s">
        <v>358</v>
      </c>
      <c r="F86" s="185" t="s">
        <v>357</v>
      </c>
      <c r="G86" s="186" t="s">
        <v>358</v>
      </c>
      <c r="H86" s="187" t="s">
        <v>1095</v>
      </c>
      <c r="I86" s="188" t="s">
        <v>1096</v>
      </c>
      <c r="J86" s="198"/>
    </row>
    <row r="87" spans="2:10" s="178" customFormat="1" ht="19.899999999999999" customHeight="1" x14ac:dyDescent="0.15">
      <c r="B87" s="502"/>
      <c r="C87" s="503"/>
      <c r="D87" s="504"/>
      <c r="E87" s="505"/>
      <c r="F87" s="185" t="s">
        <v>359</v>
      </c>
      <c r="G87" s="186" t="s">
        <v>360</v>
      </c>
      <c r="H87" s="187" t="s">
        <v>360</v>
      </c>
      <c r="I87" s="188" t="s">
        <v>1097</v>
      </c>
      <c r="J87" s="198"/>
    </row>
    <row r="88" spans="2:10" s="178" customFormat="1" ht="40.15" customHeight="1" x14ac:dyDescent="0.15">
      <c r="B88" s="502"/>
      <c r="C88" s="503"/>
      <c r="D88" s="504" t="s">
        <v>564</v>
      </c>
      <c r="E88" s="505" t="s">
        <v>363</v>
      </c>
      <c r="F88" s="185" t="s">
        <v>361</v>
      </c>
      <c r="G88" s="186" t="s">
        <v>362</v>
      </c>
      <c r="H88" s="187" t="s">
        <v>1098</v>
      </c>
      <c r="I88" s="188" t="s">
        <v>1099</v>
      </c>
      <c r="J88" s="198"/>
    </row>
    <row r="89" spans="2:10" s="178" customFormat="1" ht="40.15" customHeight="1" x14ac:dyDescent="0.15">
      <c r="B89" s="502"/>
      <c r="C89" s="503"/>
      <c r="D89" s="504"/>
      <c r="E89" s="505"/>
      <c r="F89" s="185" t="s">
        <v>719</v>
      </c>
      <c r="G89" s="186" t="s">
        <v>364</v>
      </c>
      <c r="H89" s="187" t="s">
        <v>1100</v>
      </c>
      <c r="I89" s="188" t="s">
        <v>1101</v>
      </c>
      <c r="J89" s="198"/>
    </row>
    <row r="90" spans="2:10" s="178" customFormat="1" ht="19.899999999999999" customHeight="1" x14ac:dyDescent="0.15">
      <c r="B90" s="502" t="s">
        <v>45</v>
      </c>
      <c r="C90" s="503" t="s">
        <v>720</v>
      </c>
      <c r="D90" s="504" t="s">
        <v>565</v>
      </c>
      <c r="E90" s="505" t="s">
        <v>1102</v>
      </c>
      <c r="F90" s="185" t="s">
        <v>365</v>
      </c>
      <c r="G90" s="186" t="s">
        <v>366</v>
      </c>
      <c r="H90" s="187" t="s">
        <v>1103</v>
      </c>
      <c r="I90" s="188" t="s">
        <v>1104</v>
      </c>
      <c r="J90" s="198"/>
    </row>
    <row r="91" spans="2:10" s="178" customFormat="1" ht="40.15" customHeight="1" x14ac:dyDescent="0.15">
      <c r="B91" s="502"/>
      <c r="C91" s="503"/>
      <c r="D91" s="504"/>
      <c r="E91" s="505"/>
      <c r="F91" s="185" t="s">
        <v>367</v>
      </c>
      <c r="G91" s="186" t="s">
        <v>368</v>
      </c>
      <c r="H91" s="187" t="s">
        <v>1105</v>
      </c>
      <c r="I91" s="188" t="s">
        <v>1106</v>
      </c>
      <c r="J91" s="198"/>
    </row>
    <row r="92" spans="2:10" s="178" customFormat="1" ht="40.15" customHeight="1" x14ac:dyDescent="0.15">
      <c r="B92" s="502"/>
      <c r="C92" s="503"/>
      <c r="D92" s="504" t="s">
        <v>566</v>
      </c>
      <c r="E92" s="505" t="s">
        <v>370</v>
      </c>
      <c r="F92" s="185" t="s">
        <v>369</v>
      </c>
      <c r="G92" s="186" t="s">
        <v>1107</v>
      </c>
      <c r="H92" s="187" t="s">
        <v>1108</v>
      </c>
      <c r="I92" s="188" t="s">
        <v>1109</v>
      </c>
      <c r="J92" s="198"/>
    </row>
    <row r="93" spans="2:10" s="178" customFormat="1" ht="79.900000000000006" customHeight="1" x14ac:dyDescent="0.15">
      <c r="B93" s="502"/>
      <c r="C93" s="503"/>
      <c r="D93" s="504"/>
      <c r="E93" s="505"/>
      <c r="F93" s="185" t="s">
        <v>371</v>
      </c>
      <c r="G93" s="186" t="s">
        <v>1110</v>
      </c>
      <c r="H93" s="187" t="s">
        <v>1111</v>
      </c>
      <c r="I93" s="188" t="s">
        <v>1112</v>
      </c>
      <c r="J93" s="198"/>
    </row>
    <row r="94" spans="2:10" s="178" customFormat="1" ht="40.15" customHeight="1" x14ac:dyDescent="0.15">
      <c r="B94" s="502" t="s">
        <v>46</v>
      </c>
      <c r="C94" s="503" t="s">
        <v>642</v>
      </c>
      <c r="D94" s="504" t="s">
        <v>567</v>
      </c>
      <c r="E94" s="505" t="s">
        <v>642</v>
      </c>
      <c r="F94" s="185" t="s">
        <v>721</v>
      </c>
      <c r="G94" s="186" t="s">
        <v>722</v>
      </c>
      <c r="H94" s="187" t="s">
        <v>1113</v>
      </c>
      <c r="I94" s="188" t="s">
        <v>1114</v>
      </c>
      <c r="J94" s="198"/>
    </row>
    <row r="95" spans="2:10" s="178" customFormat="1" ht="100.15" customHeight="1" x14ac:dyDescent="0.15">
      <c r="B95" s="502"/>
      <c r="C95" s="503"/>
      <c r="D95" s="504"/>
      <c r="E95" s="505"/>
      <c r="F95" s="185" t="s">
        <v>723</v>
      </c>
      <c r="G95" s="186" t="s">
        <v>724</v>
      </c>
      <c r="H95" s="187" t="s">
        <v>1115</v>
      </c>
      <c r="I95" s="188" t="s">
        <v>1116</v>
      </c>
      <c r="J95" s="198"/>
    </row>
    <row r="96" spans="2:10" s="178" customFormat="1" ht="40.15" customHeight="1" x14ac:dyDescent="0.15">
      <c r="B96" s="502"/>
      <c r="C96" s="503"/>
      <c r="D96" s="504"/>
      <c r="E96" s="505"/>
      <c r="F96" s="185" t="s">
        <v>725</v>
      </c>
      <c r="G96" s="186" t="s">
        <v>372</v>
      </c>
      <c r="H96" s="187" t="s">
        <v>1117</v>
      </c>
      <c r="I96" s="188" t="s">
        <v>1118</v>
      </c>
      <c r="J96" s="198"/>
    </row>
    <row r="97" spans="2:10" s="178" customFormat="1" ht="19.899999999999999" customHeight="1" x14ac:dyDescent="0.15">
      <c r="B97" s="502"/>
      <c r="C97" s="503"/>
      <c r="D97" s="504"/>
      <c r="E97" s="505"/>
      <c r="F97" s="185" t="s">
        <v>726</v>
      </c>
      <c r="G97" s="186" t="s">
        <v>373</v>
      </c>
      <c r="H97" s="187" t="s">
        <v>373</v>
      </c>
      <c r="I97" s="188" t="s">
        <v>1119</v>
      </c>
      <c r="J97" s="198"/>
    </row>
    <row r="98" spans="2:10" s="178" customFormat="1" ht="40.15" customHeight="1" x14ac:dyDescent="0.15">
      <c r="B98" s="502"/>
      <c r="C98" s="503"/>
      <c r="D98" s="504"/>
      <c r="E98" s="505"/>
      <c r="F98" s="185" t="s">
        <v>727</v>
      </c>
      <c r="G98" s="186" t="s">
        <v>728</v>
      </c>
      <c r="H98" s="187" t="s">
        <v>1120</v>
      </c>
      <c r="I98" s="188" t="s">
        <v>1121</v>
      </c>
      <c r="J98" s="198"/>
    </row>
    <row r="99" spans="2:10" s="178" customFormat="1" ht="40.15" customHeight="1" x14ac:dyDescent="0.15">
      <c r="B99" s="502" t="s">
        <v>47</v>
      </c>
      <c r="C99" s="503" t="s">
        <v>643</v>
      </c>
      <c r="D99" s="504" t="s">
        <v>568</v>
      </c>
      <c r="E99" s="505" t="s">
        <v>643</v>
      </c>
      <c r="F99" s="185" t="s">
        <v>729</v>
      </c>
      <c r="G99" s="186" t="s">
        <v>730</v>
      </c>
      <c r="H99" s="187" t="s">
        <v>374</v>
      </c>
      <c r="I99" s="188" t="s">
        <v>1122</v>
      </c>
      <c r="J99" s="198"/>
    </row>
    <row r="100" spans="2:10" s="178" customFormat="1" ht="19.899999999999999" customHeight="1" x14ac:dyDescent="0.15">
      <c r="B100" s="502"/>
      <c r="C100" s="503"/>
      <c r="D100" s="504"/>
      <c r="E100" s="505"/>
      <c r="F100" s="185" t="s">
        <v>731</v>
      </c>
      <c r="G100" s="186" t="s">
        <v>732</v>
      </c>
      <c r="H100" s="187" t="s">
        <v>375</v>
      </c>
      <c r="I100" s="188" t="s">
        <v>1123</v>
      </c>
      <c r="J100" s="198"/>
    </row>
    <row r="101" spans="2:10" s="178" customFormat="1" ht="19.899999999999999" customHeight="1" x14ac:dyDescent="0.15">
      <c r="B101" s="502"/>
      <c r="C101" s="503"/>
      <c r="D101" s="504"/>
      <c r="E101" s="505"/>
      <c r="F101" s="185" t="s">
        <v>733</v>
      </c>
      <c r="G101" s="186" t="s">
        <v>376</v>
      </c>
      <c r="H101" s="187" t="s">
        <v>376</v>
      </c>
      <c r="I101" s="188" t="s">
        <v>1124</v>
      </c>
      <c r="J101" s="198"/>
    </row>
    <row r="102" spans="2:10" s="178" customFormat="1" ht="79.900000000000006" customHeight="1" x14ac:dyDescent="0.15">
      <c r="B102" s="502"/>
      <c r="C102" s="503"/>
      <c r="D102" s="504"/>
      <c r="E102" s="505"/>
      <c r="F102" s="185" t="s">
        <v>734</v>
      </c>
      <c r="G102" s="186" t="s">
        <v>735</v>
      </c>
      <c r="H102" s="187" t="s">
        <v>1125</v>
      </c>
      <c r="I102" s="188" t="s">
        <v>1126</v>
      </c>
      <c r="J102" s="198"/>
    </row>
    <row r="103" spans="2:10" s="178" customFormat="1" ht="40.15" customHeight="1" x14ac:dyDescent="0.15">
      <c r="B103" s="502"/>
      <c r="C103" s="503"/>
      <c r="D103" s="504"/>
      <c r="E103" s="505"/>
      <c r="F103" s="185" t="s">
        <v>736</v>
      </c>
      <c r="G103" s="186" t="s">
        <v>737</v>
      </c>
      <c r="H103" s="187" t="s">
        <v>1127</v>
      </c>
      <c r="I103" s="188" t="s">
        <v>1128</v>
      </c>
      <c r="J103" s="198"/>
    </row>
    <row r="104" spans="2:10" s="178" customFormat="1" ht="44.25" customHeight="1" x14ac:dyDescent="0.15">
      <c r="B104" s="502"/>
      <c r="C104" s="503"/>
      <c r="D104" s="504"/>
      <c r="E104" s="505"/>
      <c r="F104" s="185" t="s">
        <v>738</v>
      </c>
      <c r="G104" s="186" t="s">
        <v>377</v>
      </c>
      <c r="H104" s="187" t="s">
        <v>1129</v>
      </c>
      <c r="I104" s="188" t="s">
        <v>1130</v>
      </c>
      <c r="J104" s="198"/>
    </row>
    <row r="105" spans="2:10" s="178" customFormat="1" ht="40.15" customHeight="1" x14ac:dyDescent="0.15">
      <c r="B105" s="502"/>
      <c r="C105" s="503"/>
      <c r="D105" s="504"/>
      <c r="E105" s="505"/>
      <c r="F105" s="185" t="s">
        <v>739</v>
      </c>
      <c r="G105" s="186" t="s">
        <v>378</v>
      </c>
      <c r="H105" s="187" t="s">
        <v>378</v>
      </c>
      <c r="I105" s="188" t="s">
        <v>1131</v>
      </c>
      <c r="J105" s="198"/>
    </row>
    <row r="106" spans="2:10" s="178" customFormat="1" ht="60" customHeight="1" x14ac:dyDescent="0.15">
      <c r="B106" s="502"/>
      <c r="C106" s="503"/>
      <c r="D106" s="504"/>
      <c r="E106" s="505"/>
      <c r="F106" s="185" t="s">
        <v>740</v>
      </c>
      <c r="G106" s="186" t="s">
        <v>741</v>
      </c>
      <c r="H106" s="187" t="s">
        <v>1132</v>
      </c>
      <c r="I106" s="188" t="s">
        <v>1133</v>
      </c>
      <c r="J106" s="198"/>
    </row>
    <row r="107" spans="2:10" s="178" customFormat="1" ht="40.15" customHeight="1" x14ac:dyDescent="0.15">
      <c r="B107" s="502" t="s">
        <v>48</v>
      </c>
      <c r="C107" s="503" t="s">
        <v>644</v>
      </c>
      <c r="D107" s="504" t="s">
        <v>569</v>
      </c>
      <c r="E107" s="505" t="s">
        <v>644</v>
      </c>
      <c r="F107" s="185" t="s">
        <v>379</v>
      </c>
      <c r="G107" s="186" t="s">
        <v>380</v>
      </c>
      <c r="H107" s="187" t="s">
        <v>1134</v>
      </c>
      <c r="I107" s="188" t="s">
        <v>1135</v>
      </c>
      <c r="J107" s="198"/>
    </row>
    <row r="108" spans="2:10" s="178" customFormat="1" ht="60" customHeight="1" x14ac:dyDescent="0.15">
      <c r="B108" s="502"/>
      <c r="C108" s="503"/>
      <c r="D108" s="504"/>
      <c r="E108" s="505"/>
      <c r="F108" s="185" t="s">
        <v>381</v>
      </c>
      <c r="G108" s="186" t="s">
        <v>742</v>
      </c>
      <c r="H108" s="187" t="s">
        <v>1136</v>
      </c>
      <c r="I108" s="188" t="s">
        <v>1137</v>
      </c>
      <c r="J108" s="198"/>
    </row>
    <row r="109" spans="2:10" s="178" customFormat="1" ht="19.899999999999999" customHeight="1" x14ac:dyDescent="0.15">
      <c r="B109" s="502"/>
      <c r="C109" s="503"/>
      <c r="D109" s="504"/>
      <c r="E109" s="505"/>
      <c r="F109" s="185" t="s">
        <v>743</v>
      </c>
      <c r="G109" s="186" t="s">
        <v>1138</v>
      </c>
      <c r="H109" s="187" t="s">
        <v>744</v>
      </c>
      <c r="I109" s="188" t="s">
        <v>1139</v>
      </c>
      <c r="J109" s="198"/>
    </row>
    <row r="110" spans="2:10" s="178" customFormat="1" ht="60" customHeight="1" x14ac:dyDescent="0.15">
      <c r="B110" s="502"/>
      <c r="C110" s="503"/>
      <c r="D110" s="504"/>
      <c r="E110" s="505"/>
      <c r="F110" s="185" t="s">
        <v>745</v>
      </c>
      <c r="G110" s="186" t="s">
        <v>382</v>
      </c>
      <c r="H110" s="187" t="s">
        <v>382</v>
      </c>
      <c r="I110" s="188" t="s">
        <v>1140</v>
      </c>
      <c r="J110" s="198"/>
    </row>
    <row r="111" spans="2:10" s="178" customFormat="1" ht="40.15" customHeight="1" x14ac:dyDescent="0.15">
      <c r="B111" s="502"/>
      <c r="C111" s="503"/>
      <c r="D111" s="504"/>
      <c r="E111" s="505"/>
      <c r="F111" s="185" t="s">
        <v>746</v>
      </c>
      <c r="G111" s="186" t="s">
        <v>747</v>
      </c>
      <c r="H111" s="187" t="s">
        <v>747</v>
      </c>
      <c r="I111" s="188" t="s">
        <v>1141</v>
      </c>
      <c r="J111" s="198"/>
    </row>
    <row r="112" spans="2:10" s="178" customFormat="1" ht="19.899999999999999" customHeight="1" x14ac:dyDescent="0.15">
      <c r="B112" s="502"/>
      <c r="C112" s="503"/>
      <c r="D112" s="504"/>
      <c r="E112" s="505"/>
      <c r="F112" s="185" t="s">
        <v>748</v>
      </c>
      <c r="G112" s="186" t="s">
        <v>383</v>
      </c>
      <c r="H112" s="187" t="s">
        <v>383</v>
      </c>
      <c r="I112" s="188" t="s">
        <v>1142</v>
      </c>
      <c r="J112" s="198"/>
    </row>
    <row r="113" spans="2:10" s="178" customFormat="1" ht="60" customHeight="1" x14ac:dyDescent="0.15">
      <c r="B113" s="502" t="s">
        <v>49</v>
      </c>
      <c r="C113" s="503" t="s">
        <v>749</v>
      </c>
      <c r="D113" s="189" t="s">
        <v>570</v>
      </c>
      <c r="E113" s="190" t="s">
        <v>645</v>
      </c>
      <c r="F113" s="185" t="s">
        <v>384</v>
      </c>
      <c r="G113" s="186" t="s">
        <v>645</v>
      </c>
      <c r="H113" s="187" t="s">
        <v>1143</v>
      </c>
      <c r="I113" s="188" t="s">
        <v>1144</v>
      </c>
      <c r="J113" s="198"/>
    </row>
    <row r="114" spans="2:10" s="178" customFormat="1" ht="60" customHeight="1" x14ac:dyDescent="0.15">
      <c r="B114" s="502"/>
      <c r="C114" s="503"/>
      <c r="D114" s="189" t="s">
        <v>571</v>
      </c>
      <c r="E114" s="190" t="s">
        <v>646</v>
      </c>
      <c r="F114" s="185" t="s">
        <v>750</v>
      </c>
      <c r="G114" s="186" t="s">
        <v>1145</v>
      </c>
      <c r="H114" s="187" t="s">
        <v>1146</v>
      </c>
      <c r="I114" s="188" t="s">
        <v>1147</v>
      </c>
      <c r="J114" s="198"/>
    </row>
    <row r="115" spans="2:10" s="178" customFormat="1" ht="62.45" customHeight="1" x14ac:dyDescent="0.15">
      <c r="B115" s="502" t="s">
        <v>50</v>
      </c>
      <c r="C115" s="503" t="s">
        <v>751</v>
      </c>
      <c r="D115" s="189" t="s">
        <v>572</v>
      </c>
      <c r="E115" s="190" t="s">
        <v>647</v>
      </c>
      <c r="F115" s="185" t="s">
        <v>385</v>
      </c>
      <c r="G115" s="186" t="s">
        <v>647</v>
      </c>
      <c r="H115" s="187" t="s">
        <v>1148</v>
      </c>
      <c r="I115" s="188" t="s">
        <v>1149</v>
      </c>
      <c r="J115" s="198"/>
    </row>
    <row r="116" spans="2:10" s="178" customFormat="1" ht="60" customHeight="1" x14ac:dyDescent="0.15">
      <c r="B116" s="502"/>
      <c r="C116" s="503"/>
      <c r="D116" s="189" t="s">
        <v>573</v>
      </c>
      <c r="E116" s="190" t="s">
        <v>648</v>
      </c>
      <c r="F116" s="185" t="s">
        <v>752</v>
      </c>
      <c r="G116" s="186" t="s">
        <v>648</v>
      </c>
      <c r="H116" s="187" t="s">
        <v>1150</v>
      </c>
      <c r="I116" s="188" t="s">
        <v>1151</v>
      </c>
      <c r="J116" s="198"/>
    </row>
    <row r="117" spans="2:10" s="178" customFormat="1" ht="40.15" customHeight="1" x14ac:dyDescent="0.15">
      <c r="B117" s="502"/>
      <c r="C117" s="503"/>
      <c r="D117" s="504" t="s">
        <v>574</v>
      </c>
      <c r="E117" s="505" t="s">
        <v>649</v>
      </c>
      <c r="F117" s="185" t="s">
        <v>753</v>
      </c>
      <c r="G117" s="186" t="s">
        <v>1152</v>
      </c>
      <c r="H117" s="187" t="s">
        <v>386</v>
      </c>
      <c r="I117" s="188" t="s">
        <v>1153</v>
      </c>
      <c r="J117" s="198"/>
    </row>
    <row r="118" spans="2:10" s="178" customFormat="1" ht="40.15" customHeight="1" x14ac:dyDescent="0.15">
      <c r="B118" s="502"/>
      <c r="C118" s="503"/>
      <c r="D118" s="504"/>
      <c r="E118" s="505"/>
      <c r="F118" s="185" t="s">
        <v>754</v>
      </c>
      <c r="G118" s="186" t="s">
        <v>387</v>
      </c>
      <c r="H118" s="187" t="s">
        <v>387</v>
      </c>
      <c r="I118" s="188" t="s">
        <v>1154</v>
      </c>
      <c r="J118" s="198"/>
    </row>
    <row r="119" spans="2:10" s="178" customFormat="1" ht="40.15" customHeight="1" x14ac:dyDescent="0.15">
      <c r="B119" s="502"/>
      <c r="C119" s="503"/>
      <c r="D119" s="189" t="s">
        <v>575</v>
      </c>
      <c r="E119" s="190" t="s">
        <v>650</v>
      </c>
      <c r="F119" s="185" t="s">
        <v>755</v>
      </c>
      <c r="G119" s="186" t="s">
        <v>650</v>
      </c>
      <c r="H119" s="187" t="s">
        <v>1155</v>
      </c>
      <c r="I119" s="188" t="s">
        <v>1156</v>
      </c>
      <c r="J119" s="198"/>
    </row>
    <row r="120" spans="2:10" s="178" customFormat="1" ht="100.15" customHeight="1" x14ac:dyDescent="0.15">
      <c r="B120" s="502" t="s">
        <v>51</v>
      </c>
      <c r="C120" s="503" t="s">
        <v>758</v>
      </c>
      <c r="D120" s="504" t="s">
        <v>576</v>
      </c>
      <c r="E120" s="505" t="s">
        <v>1157</v>
      </c>
      <c r="F120" s="185" t="s">
        <v>756</v>
      </c>
      <c r="G120" s="186" t="s">
        <v>757</v>
      </c>
      <c r="H120" s="187" t="s">
        <v>1158</v>
      </c>
      <c r="I120" s="188" t="s">
        <v>1159</v>
      </c>
      <c r="J120" s="198"/>
    </row>
    <row r="121" spans="2:10" s="178" customFormat="1" ht="40.15" customHeight="1" x14ac:dyDescent="0.15">
      <c r="B121" s="502"/>
      <c r="C121" s="503"/>
      <c r="D121" s="504"/>
      <c r="E121" s="505"/>
      <c r="F121" s="185" t="s">
        <v>759</v>
      </c>
      <c r="G121" s="186" t="s">
        <v>760</v>
      </c>
      <c r="H121" s="187" t="s">
        <v>1160</v>
      </c>
      <c r="I121" s="188" t="s">
        <v>1161</v>
      </c>
      <c r="J121" s="198"/>
    </row>
    <row r="122" spans="2:10" s="178" customFormat="1" ht="40.15" customHeight="1" x14ac:dyDescent="0.15">
      <c r="B122" s="502"/>
      <c r="C122" s="503"/>
      <c r="D122" s="189" t="s">
        <v>577</v>
      </c>
      <c r="E122" s="190" t="s">
        <v>651</v>
      </c>
      <c r="F122" s="185" t="s">
        <v>761</v>
      </c>
      <c r="G122" s="186" t="s">
        <v>651</v>
      </c>
      <c r="H122" s="187" t="s">
        <v>1162</v>
      </c>
      <c r="I122" s="188" t="s">
        <v>1289</v>
      </c>
      <c r="J122" s="198"/>
    </row>
    <row r="123" spans="2:10" s="178" customFormat="1" ht="19.899999999999999" customHeight="1" x14ac:dyDescent="0.15">
      <c r="B123" s="502" t="s">
        <v>53</v>
      </c>
      <c r="C123" s="503" t="s">
        <v>763</v>
      </c>
      <c r="D123" s="189" t="s">
        <v>578</v>
      </c>
      <c r="E123" s="190" t="s">
        <v>388</v>
      </c>
      <c r="F123" s="185" t="s">
        <v>762</v>
      </c>
      <c r="G123" s="186" t="s">
        <v>388</v>
      </c>
      <c r="H123" s="187" t="s">
        <v>388</v>
      </c>
      <c r="I123" s="188" t="s">
        <v>1163</v>
      </c>
      <c r="J123" s="198"/>
    </row>
    <row r="124" spans="2:10" s="178" customFormat="1" ht="40.15" customHeight="1" x14ac:dyDescent="0.15">
      <c r="B124" s="502"/>
      <c r="C124" s="503"/>
      <c r="D124" s="504" t="s">
        <v>579</v>
      </c>
      <c r="E124" s="505" t="s">
        <v>652</v>
      </c>
      <c r="F124" s="185" t="s">
        <v>764</v>
      </c>
      <c r="G124" s="186" t="s">
        <v>389</v>
      </c>
      <c r="H124" s="187" t="s">
        <v>389</v>
      </c>
      <c r="I124" s="188" t="s">
        <v>1164</v>
      </c>
      <c r="J124" s="198"/>
    </row>
    <row r="125" spans="2:10" s="178" customFormat="1" ht="19.899999999999999" customHeight="1" x14ac:dyDescent="0.15">
      <c r="B125" s="502"/>
      <c r="C125" s="503"/>
      <c r="D125" s="504"/>
      <c r="E125" s="505"/>
      <c r="F125" s="185" t="s">
        <v>765</v>
      </c>
      <c r="G125" s="186" t="s">
        <v>390</v>
      </c>
      <c r="H125" s="187" t="s">
        <v>390</v>
      </c>
      <c r="I125" s="188" t="s">
        <v>1165</v>
      </c>
      <c r="J125" s="198"/>
    </row>
    <row r="126" spans="2:10" s="178" customFormat="1" ht="79.900000000000006" customHeight="1" x14ac:dyDescent="0.15">
      <c r="B126" s="502"/>
      <c r="C126" s="503"/>
      <c r="D126" s="189" t="s">
        <v>580</v>
      </c>
      <c r="E126" s="190" t="s">
        <v>527</v>
      </c>
      <c r="F126" s="185" t="s">
        <v>766</v>
      </c>
      <c r="G126" s="186" t="s">
        <v>1166</v>
      </c>
      <c r="H126" s="187" t="s">
        <v>1167</v>
      </c>
      <c r="I126" s="188" t="s">
        <v>1168</v>
      </c>
      <c r="J126" s="199"/>
    </row>
    <row r="127" spans="2:10" s="178" customFormat="1" ht="60" customHeight="1" x14ac:dyDescent="0.15">
      <c r="B127" s="502"/>
      <c r="C127" s="503"/>
      <c r="D127" s="189" t="s">
        <v>581</v>
      </c>
      <c r="E127" s="190" t="s">
        <v>391</v>
      </c>
      <c r="F127" s="185" t="s">
        <v>767</v>
      </c>
      <c r="G127" s="186" t="s">
        <v>391</v>
      </c>
      <c r="H127" s="187" t="s">
        <v>1169</v>
      </c>
      <c r="I127" s="188" t="s">
        <v>1170</v>
      </c>
      <c r="J127" s="198"/>
    </row>
    <row r="128" spans="2:10" s="178" customFormat="1" ht="19.899999999999999" customHeight="1" x14ac:dyDescent="0.15">
      <c r="B128" s="502"/>
      <c r="C128" s="503"/>
      <c r="D128" s="504" t="s">
        <v>582</v>
      </c>
      <c r="E128" s="505" t="s">
        <v>394</v>
      </c>
      <c r="F128" s="185" t="s">
        <v>768</v>
      </c>
      <c r="G128" s="186" t="s">
        <v>393</v>
      </c>
      <c r="H128" s="187" t="s">
        <v>1171</v>
      </c>
      <c r="I128" s="188" t="s">
        <v>1172</v>
      </c>
      <c r="J128" s="198"/>
    </row>
    <row r="129" spans="2:10" s="178" customFormat="1" ht="40.15" customHeight="1" x14ac:dyDescent="0.15">
      <c r="B129" s="502"/>
      <c r="C129" s="503"/>
      <c r="D129" s="504"/>
      <c r="E129" s="505"/>
      <c r="F129" s="185" t="s">
        <v>769</v>
      </c>
      <c r="G129" s="186" t="s">
        <v>1173</v>
      </c>
      <c r="H129" s="187" t="s">
        <v>1174</v>
      </c>
      <c r="I129" s="188" t="s">
        <v>1175</v>
      </c>
      <c r="J129" s="198"/>
    </row>
    <row r="130" spans="2:10" s="178" customFormat="1" ht="79.900000000000006" customHeight="1" x14ac:dyDescent="0.15">
      <c r="B130" s="502"/>
      <c r="C130" s="503"/>
      <c r="D130" s="504"/>
      <c r="E130" s="505"/>
      <c r="F130" s="185" t="s">
        <v>770</v>
      </c>
      <c r="G130" s="186" t="s">
        <v>395</v>
      </c>
      <c r="H130" s="187" t="s">
        <v>1176</v>
      </c>
      <c r="I130" s="188" t="s">
        <v>1290</v>
      </c>
      <c r="J130" s="199"/>
    </row>
    <row r="131" spans="2:10" s="178" customFormat="1" ht="72.75" customHeight="1" x14ac:dyDescent="0.15">
      <c r="B131" s="502" t="s">
        <v>104</v>
      </c>
      <c r="C131" s="507" t="s">
        <v>1177</v>
      </c>
      <c r="D131" s="504" t="s">
        <v>583</v>
      </c>
      <c r="E131" s="505" t="s">
        <v>34</v>
      </c>
      <c r="F131" s="185" t="s">
        <v>396</v>
      </c>
      <c r="G131" s="186" t="s">
        <v>771</v>
      </c>
      <c r="H131" s="187" t="s">
        <v>1178</v>
      </c>
      <c r="I131" s="188" t="s">
        <v>1292</v>
      </c>
      <c r="J131" s="198"/>
    </row>
    <row r="132" spans="2:10" s="178" customFormat="1" ht="150" customHeight="1" x14ac:dyDescent="0.15">
      <c r="B132" s="502"/>
      <c r="C132" s="503"/>
      <c r="D132" s="504"/>
      <c r="E132" s="505"/>
      <c r="F132" s="185" t="s">
        <v>397</v>
      </c>
      <c r="G132" s="186" t="s">
        <v>1179</v>
      </c>
      <c r="H132" s="187" t="s">
        <v>1180</v>
      </c>
      <c r="I132" s="188" t="s">
        <v>1181</v>
      </c>
      <c r="J132" s="198"/>
    </row>
    <row r="133" spans="2:10" s="178" customFormat="1" ht="19.899999999999999" customHeight="1" x14ac:dyDescent="0.15">
      <c r="B133" s="502"/>
      <c r="C133" s="503"/>
      <c r="D133" s="189" t="s">
        <v>584</v>
      </c>
      <c r="E133" s="190" t="s">
        <v>653</v>
      </c>
      <c r="F133" s="185" t="s">
        <v>772</v>
      </c>
      <c r="G133" s="186" t="s">
        <v>1182</v>
      </c>
      <c r="H133" s="187" t="s">
        <v>653</v>
      </c>
      <c r="I133" s="188" t="s">
        <v>1183</v>
      </c>
      <c r="J133" s="198"/>
    </row>
    <row r="134" spans="2:10" s="178" customFormat="1" ht="70.150000000000006" customHeight="1" x14ac:dyDescent="0.15">
      <c r="B134" s="502" t="s">
        <v>106</v>
      </c>
      <c r="C134" s="503" t="s">
        <v>773</v>
      </c>
      <c r="D134" s="504" t="s">
        <v>585</v>
      </c>
      <c r="E134" s="505" t="s">
        <v>528</v>
      </c>
      <c r="F134" s="185" t="s">
        <v>398</v>
      </c>
      <c r="G134" s="186" t="s">
        <v>399</v>
      </c>
      <c r="H134" s="187" t="s">
        <v>1184</v>
      </c>
      <c r="I134" s="188" t="s">
        <v>1185</v>
      </c>
      <c r="J134" s="198"/>
    </row>
    <row r="135" spans="2:10" s="178" customFormat="1" ht="19.899999999999999" customHeight="1" x14ac:dyDescent="0.15">
      <c r="B135" s="502"/>
      <c r="C135" s="503"/>
      <c r="D135" s="504"/>
      <c r="E135" s="505"/>
      <c r="F135" s="185" t="s">
        <v>400</v>
      </c>
      <c r="G135" s="186" t="s">
        <v>401</v>
      </c>
      <c r="H135" s="187" t="s">
        <v>1186</v>
      </c>
      <c r="I135" s="188" t="s">
        <v>1187</v>
      </c>
      <c r="J135" s="198"/>
    </row>
    <row r="136" spans="2:10" s="178" customFormat="1" ht="49.9" customHeight="1" x14ac:dyDescent="0.15">
      <c r="B136" s="502"/>
      <c r="C136" s="503"/>
      <c r="D136" s="189" t="s">
        <v>586</v>
      </c>
      <c r="E136" s="190" t="s">
        <v>403</v>
      </c>
      <c r="F136" s="185" t="s">
        <v>402</v>
      </c>
      <c r="G136" s="186" t="s">
        <v>403</v>
      </c>
      <c r="H136" s="187" t="s">
        <v>403</v>
      </c>
      <c r="I136" s="188" t="s">
        <v>1188</v>
      </c>
      <c r="J136" s="198"/>
    </row>
    <row r="137" spans="2:10" s="178" customFormat="1" ht="60" customHeight="1" x14ac:dyDescent="0.15">
      <c r="B137" s="502"/>
      <c r="C137" s="503"/>
      <c r="D137" s="189" t="s">
        <v>587</v>
      </c>
      <c r="E137" s="190" t="s">
        <v>405</v>
      </c>
      <c r="F137" s="185" t="s">
        <v>404</v>
      </c>
      <c r="G137" s="186" t="s">
        <v>405</v>
      </c>
      <c r="H137" s="187" t="s">
        <v>1189</v>
      </c>
      <c r="I137" s="188" t="s">
        <v>1190</v>
      </c>
      <c r="J137" s="198"/>
    </row>
    <row r="138" spans="2:10" s="178" customFormat="1" ht="70.150000000000006" customHeight="1" x14ac:dyDescent="0.15">
      <c r="B138" s="502"/>
      <c r="C138" s="503"/>
      <c r="D138" s="189" t="s">
        <v>588</v>
      </c>
      <c r="E138" s="190" t="s">
        <v>406</v>
      </c>
      <c r="F138" s="185" t="s">
        <v>407</v>
      </c>
      <c r="G138" s="186" t="s">
        <v>406</v>
      </c>
      <c r="H138" s="187" t="s">
        <v>1191</v>
      </c>
      <c r="I138" s="188" t="s">
        <v>1192</v>
      </c>
      <c r="J138" s="198"/>
    </row>
    <row r="139" spans="2:10" s="178" customFormat="1" ht="45" customHeight="1" x14ac:dyDescent="0.15">
      <c r="B139" s="502" t="s">
        <v>111</v>
      </c>
      <c r="C139" s="503" t="s">
        <v>37</v>
      </c>
      <c r="D139" s="189" t="s">
        <v>589</v>
      </c>
      <c r="E139" s="190" t="s">
        <v>408</v>
      </c>
      <c r="F139" s="185" t="s">
        <v>774</v>
      </c>
      <c r="G139" s="186" t="s">
        <v>408</v>
      </c>
      <c r="H139" s="187" t="s">
        <v>1193</v>
      </c>
      <c r="I139" s="188" t="s">
        <v>1194</v>
      </c>
      <c r="J139" s="198"/>
    </row>
    <row r="140" spans="2:10" s="178" customFormat="1" ht="19.899999999999999" customHeight="1" x14ac:dyDescent="0.15">
      <c r="B140" s="502"/>
      <c r="C140" s="503"/>
      <c r="D140" s="504" t="s">
        <v>590</v>
      </c>
      <c r="E140" s="505" t="s">
        <v>410</v>
      </c>
      <c r="F140" s="185" t="s">
        <v>775</v>
      </c>
      <c r="G140" s="186" t="s">
        <v>409</v>
      </c>
      <c r="H140" s="187" t="s">
        <v>409</v>
      </c>
      <c r="I140" s="188" t="s">
        <v>1195</v>
      </c>
      <c r="J140" s="198"/>
    </row>
    <row r="141" spans="2:10" s="178" customFormat="1" ht="19.899999999999999" customHeight="1" x14ac:dyDescent="0.15">
      <c r="B141" s="502"/>
      <c r="C141" s="503"/>
      <c r="D141" s="504"/>
      <c r="E141" s="505"/>
      <c r="F141" s="185" t="s">
        <v>776</v>
      </c>
      <c r="G141" s="186" t="s">
        <v>411</v>
      </c>
      <c r="H141" s="187" t="s">
        <v>411</v>
      </c>
      <c r="I141" s="188" t="s">
        <v>1196</v>
      </c>
      <c r="J141" s="198"/>
    </row>
    <row r="142" spans="2:10" s="178" customFormat="1" ht="19.899999999999999" customHeight="1" x14ac:dyDescent="0.15">
      <c r="B142" s="185" t="s">
        <v>112</v>
      </c>
      <c r="C142" s="194" t="s">
        <v>39</v>
      </c>
      <c r="D142" s="189" t="s">
        <v>591</v>
      </c>
      <c r="E142" s="190" t="s">
        <v>39</v>
      </c>
      <c r="F142" s="185" t="s">
        <v>777</v>
      </c>
      <c r="G142" s="186" t="s">
        <v>39</v>
      </c>
      <c r="H142" s="187" t="s">
        <v>1197</v>
      </c>
      <c r="I142" s="188" t="s">
        <v>1198</v>
      </c>
      <c r="J142" s="198"/>
    </row>
    <row r="143" spans="2:10" s="178" customFormat="1" ht="45" customHeight="1" x14ac:dyDescent="0.15">
      <c r="B143" s="185" t="s">
        <v>113</v>
      </c>
      <c r="C143" s="194" t="s">
        <v>41</v>
      </c>
      <c r="D143" s="189" t="s">
        <v>592</v>
      </c>
      <c r="E143" s="190" t="s">
        <v>41</v>
      </c>
      <c r="F143" s="185" t="s">
        <v>778</v>
      </c>
      <c r="G143" s="186" t="s">
        <v>41</v>
      </c>
      <c r="H143" s="187" t="s">
        <v>1199</v>
      </c>
      <c r="I143" s="188" t="s">
        <v>1200</v>
      </c>
      <c r="J143" s="198"/>
    </row>
    <row r="144" spans="2:10" s="178" customFormat="1" ht="19.899999999999999" customHeight="1" x14ac:dyDescent="0.15">
      <c r="B144" s="502" t="s">
        <v>114</v>
      </c>
      <c r="C144" s="503" t="s">
        <v>414</v>
      </c>
      <c r="D144" s="504" t="s">
        <v>593</v>
      </c>
      <c r="E144" s="505" t="s">
        <v>414</v>
      </c>
      <c r="F144" s="185" t="s">
        <v>412</v>
      </c>
      <c r="G144" s="186" t="s">
        <v>413</v>
      </c>
      <c r="H144" s="187" t="s">
        <v>413</v>
      </c>
      <c r="I144" s="188" t="s">
        <v>1293</v>
      </c>
      <c r="J144" s="198"/>
    </row>
    <row r="145" spans="2:10" s="178" customFormat="1" ht="19.899999999999999" customHeight="1" x14ac:dyDescent="0.15">
      <c r="B145" s="502"/>
      <c r="C145" s="503"/>
      <c r="D145" s="504"/>
      <c r="E145" s="505"/>
      <c r="F145" s="185" t="s">
        <v>415</v>
      </c>
      <c r="G145" s="186" t="s">
        <v>416</v>
      </c>
      <c r="H145" s="187" t="s">
        <v>416</v>
      </c>
      <c r="I145" s="188" t="s">
        <v>1201</v>
      </c>
      <c r="J145" s="198"/>
    </row>
    <row r="146" spans="2:10" s="178" customFormat="1" ht="45" customHeight="1" x14ac:dyDescent="0.15">
      <c r="B146" s="502" t="s">
        <v>115</v>
      </c>
      <c r="C146" s="503" t="s">
        <v>418</v>
      </c>
      <c r="D146" s="504" t="s">
        <v>594</v>
      </c>
      <c r="E146" s="505" t="s">
        <v>418</v>
      </c>
      <c r="F146" s="185" t="s">
        <v>779</v>
      </c>
      <c r="G146" s="186" t="s">
        <v>417</v>
      </c>
      <c r="H146" s="187" t="s">
        <v>1202</v>
      </c>
      <c r="I146" s="188" t="s">
        <v>1294</v>
      </c>
      <c r="J146" s="198"/>
    </row>
    <row r="147" spans="2:10" s="178" customFormat="1" ht="19.899999999999999" customHeight="1" x14ac:dyDescent="0.15">
      <c r="B147" s="502"/>
      <c r="C147" s="503"/>
      <c r="D147" s="504"/>
      <c r="E147" s="505"/>
      <c r="F147" s="185" t="s">
        <v>780</v>
      </c>
      <c r="G147" s="186" t="s">
        <v>419</v>
      </c>
      <c r="H147" s="187" t="s">
        <v>1203</v>
      </c>
      <c r="I147" s="188" t="s">
        <v>1204</v>
      </c>
      <c r="J147" s="198"/>
    </row>
    <row r="148" spans="2:10" s="178" customFormat="1" ht="45" customHeight="1" x14ac:dyDescent="0.15">
      <c r="B148" s="502" t="s">
        <v>116</v>
      </c>
      <c r="C148" s="503" t="s">
        <v>782</v>
      </c>
      <c r="D148" s="189" t="s">
        <v>595</v>
      </c>
      <c r="E148" s="190" t="s">
        <v>420</v>
      </c>
      <c r="F148" s="185" t="s">
        <v>781</v>
      </c>
      <c r="G148" s="186" t="s">
        <v>420</v>
      </c>
      <c r="H148" s="187" t="s">
        <v>1205</v>
      </c>
      <c r="I148" s="188" t="s">
        <v>1206</v>
      </c>
      <c r="J148" s="198"/>
    </row>
    <row r="149" spans="2:10" s="178" customFormat="1" ht="19.899999999999999" customHeight="1" x14ac:dyDescent="0.15">
      <c r="B149" s="502"/>
      <c r="C149" s="503"/>
      <c r="D149" s="189" t="s">
        <v>596</v>
      </c>
      <c r="E149" s="190" t="s">
        <v>422</v>
      </c>
      <c r="F149" s="185" t="s">
        <v>421</v>
      </c>
      <c r="G149" s="186" t="s">
        <v>422</v>
      </c>
      <c r="H149" s="187" t="s">
        <v>422</v>
      </c>
      <c r="I149" s="188" t="s">
        <v>1207</v>
      </c>
      <c r="J149" s="198"/>
    </row>
    <row r="150" spans="2:10" s="178" customFormat="1" ht="40.15" customHeight="1" x14ac:dyDescent="0.15">
      <c r="B150" s="502"/>
      <c r="C150" s="503"/>
      <c r="D150" s="189" t="s">
        <v>597</v>
      </c>
      <c r="E150" s="191" t="s">
        <v>1208</v>
      </c>
      <c r="F150" s="185" t="s">
        <v>423</v>
      </c>
      <c r="G150" s="186" t="s">
        <v>424</v>
      </c>
      <c r="H150" s="187" t="s">
        <v>654</v>
      </c>
      <c r="I150" s="188" t="s">
        <v>1209</v>
      </c>
      <c r="J150" s="198"/>
    </row>
    <row r="151" spans="2:10" s="178" customFormat="1" ht="49.9" customHeight="1" x14ac:dyDescent="0.15">
      <c r="B151" s="502" t="s">
        <v>117</v>
      </c>
      <c r="C151" s="503" t="s">
        <v>784</v>
      </c>
      <c r="D151" s="504" t="s">
        <v>598</v>
      </c>
      <c r="E151" s="505" t="s">
        <v>426</v>
      </c>
      <c r="F151" s="185" t="s">
        <v>783</v>
      </c>
      <c r="G151" s="186" t="s">
        <v>425</v>
      </c>
      <c r="H151" s="187" t="s">
        <v>425</v>
      </c>
      <c r="I151" s="188" t="s">
        <v>1210</v>
      </c>
      <c r="J151" s="198"/>
    </row>
    <row r="152" spans="2:10" s="178" customFormat="1" ht="19.899999999999999" customHeight="1" x14ac:dyDescent="0.15">
      <c r="B152" s="502"/>
      <c r="C152" s="503"/>
      <c r="D152" s="504"/>
      <c r="E152" s="505"/>
      <c r="F152" s="185" t="s">
        <v>785</v>
      </c>
      <c r="G152" s="186" t="s">
        <v>427</v>
      </c>
      <c r="H152" s="187" t="s">
        <v>427</v>
      </c>
      <c r="I152" s="188" t="s">
        <v>1211</v>
      </c>
      <c r="J152" s="198"/>
    </row>
    <row r="153" spans="2:10" s="178" customFormat="1" ht="40.15" customHeight="1" x14ac:dyDescent="0.15">
      <c r="B153" s="502"/>
      <c r="C153" s="503"/>
      <c r="D153" s="504" t="s">
        <v>599</v>
      </c>
      <c r="E153" s="506" t="s">
        <v>1212</v>
      </c>
      <c r="F153" s="185" t="s">
        <v>786</v>
      </c>
      <c r="G153" s="186" t="s">
        <v>428</v>
      </c>
      <c r="H153" s="187" t="s">
        <v>1213</v>
      </c>
      <c r="I153" s="188" t="s">
        <v>1214</v>
      </c>
      <c r="J153" s="198"/>
    </row>
    <row r="154" spans="2:10" s="178" customFormat="1" ht="40.15" customHeight="1" x14ac:dyDescent="0.15">
      <c r="B154" s="502"/>
      <c r="C154" s="503"/>
      <c r="D154" s="504"/>
      <c r="E154" s="505"/>
      <c r="F154" s="185" t="s">
        <v>787</v>
      </c>
      <c r="G154" s="192" t="s">
        <v>1215</v>
      </c>
      <c r="H154" s="187" t="s">
        <v>788</v>
      </c>
      <c r="I154" s="188" t="s">
        <v>1216</v>
      </c>
      <c r="J154" s="198"/>
    </row>
    <row r="155" spans="2:10" s="178" customFormat="1" ht="55.15" customHeight="1" x14ac:dyDescent="0.15">
      <c r="B155" s="502"/>
      <c r="C155" s="503"/>
      <c r="D155" s="504" t="s">
        <v>600</v>
      </c>
      <c r="E155" s="505" t="s">
        <v>529</v>
      </c>
      <c r="F155" s="185" t="s">
        <v>789</v>
      </c>
      <c r="G155" s="186" t="s">
        <v>790</v>
      </c>
      <c r="H155" s="187" t="s">
        <v>790</v>
      </c>
      <c r="I155" s="188" t="s">
        <v>1217</v>
      </c>
      <c r="J155" s="198"/>
    </row>
    <row r="156" spans="2:10" s="178" customFormat="1" ht="40.15" customHeight="1" x14ac:dyDescent="0.15">
      <c r="B156" s="502"/>
      <c r="C156" s="503"/>
      <c r="D156" s="504"/>
      <c r="E156" s="505"/>
      <c r="F156" s="185" t="s">
        <v>791</v>
      </c>
      <c r="G156" s="186" t="s">
        <v>792</v>
      </c>
      <c r="H156" s="187" t="s">
        <v>792</v>
      </c>
      <c r="I156" s="188" t="s">
        <v>1218</v>
      </c>
      <c r="J156" s="198"/>
    </row>
    <row r="157" spans="2:10" s="178" customFormat="1" ht="19.899999999999999" customHeight="1" x14ac:dyDescent="0.15">
      <c r="B157" s="502"/>
      <c r="C157" s="503"/>
      <c r="D157" s="504" t="s">
        <v>601</v>
      </c>
      <c r="E157" s="505" t="s">
        <v>430</v>
      </c>
      <c r="F157" s="185" t="s">
        <v>793</v>
      </c>
      <c r="G157" s="186" t="s">
        <v>429</v>
      </c>
      <c r="H157" s="187" t="s">
        <v>429</v>
      </c>
      <c r="I157" s="188" t="s">
        <v>1219</v>
      </c>
      <c r="J157" s="198"/>
    </row>
    <row r="158" spans="2:10" s="178" customFormat="1" ht="60" customHeight="1" x14ac:dyDescent="0.15">
      <c r="B158" s="502"/>
      <c r="C158" s="503"/>
      <c r="D158" s="504"/>
      <c r="E158" s="505"/>
      <c r="F158" s="185" t="s">
        <v>794</v>
      </c>
      <c r="G158" s="186" t="s">
        <v>431</v>
      </c>
      <c r="H158" s="187" t="s">
        <v>1220</v>
      </c>
      <c r="I158" s="188" t="s">
        <v>1221</v>
      </c>
      <c r="J158" s="198"/>
    </row>
    <row r="159" spans="2:10" s="178" customFormat="1" ht="19.899999999999999" customHeight="1" x14ac:dyDescent="0.15">
      <c r="B159" s="502"/>
      <c r="C159" s="503"/>
      <c r="D159" s="504"/>
      <c r="E159" s="505"/>
      <c r="F159" s="185" t="s">
        <v>795</v>
      </c>
      <c r="G159" s="186" t="s">
        <v>432</v>
      </c>
      <c r="H159" s="187" t="s">
        <v>432</v>
      </c>
      <c r="I159" s="188" t="s">
        <v>1222</v>
      </c>
      <c r="J159" s="198"/>
    </row>
    <row r="160" spans="2:10" s="178" customFormat="1" ht="49.9" customHeight="1" x14ac:dyDescent="0.15">
      <c r="B160" s="502"/>
      <c r="C160" s="503"/>
      <c r="D160" s="189" t="s">
        <v>602</v>
      </c>
      <c r="E160" s="190" t="s">
        <v>433</v>
      </c>
      <c r="F160" s="185" t="s">
        <v>434</v>
      </c>
      <c r="G160" s="186" t="s">
        <v>433</v>
      </c>
      <c r="H160" s="187" t="s">
        <v>1223</v>
      </c>
      <c r="I160" s="188" t="s">
        <v>1224</v>
      </c>
      <c r="J160" s="198"/>
    </row>
    <row r="161" spans="2:10" s="178" customFormat="1" ht="19.899999999999999" customHeight="1" x14ac:dyDescent="0.15">
      <c r="B161" s="502"/>
      <c r="C161" s="503"/>
      <c r="D161" s="189" t="s">
        <v>603</v>
      </c>
      <c r="E161" s="190" t="s">
        <v>655</v>
      </c>
      <c r="F161" s="185" t="s">
        <v>796</v>
      </c>
      <c r="G161" s="186" t="s">
        <v>655</v>
      </c>
      <c r="H161" s="187" t="s">
        <v>655</v>
      </c>
      <c r="I161" s="188" t="s">
        <v>1225</v>
      </c>
      <c r="J161" s="198"/>
    </row>
    <row r="162" spans="2:10" s="178" customFormat="1" ht="19.899999999999999" customHeight="1" x14ac:dyDescent="0.15">
      <c r="B162" s="502"/>
      <c r="C162" s="503"/>
      <c r="D162" s="189" t="s">
        <v>604</v>
      </c>
      <c r="E162" s="190" t="s">
        <v>435</v>
      </c>
      <c r="F162" s="185" t="s">
        <v>797</v>
      </c>
      <c r="G162" s="186" t="s">
        <v>435</v>
      </c>
      <c r="H162" s="187" t="s">
        <v>435</v>
      </c>
      <c r="I162" s="188" t="s">
        <v>1226</v>
      </c>
      <c r="J162" s="198"/>
    </row>
    <row r="163" spans="2:10" s="178" customFormat="1" ht="19.899999999999999" customHeight="1" x14ac:dyDescent="0.15">
      <c r="B163" s="502"/>
      <c r="C163" s="503"/>
      <c r="D163" s="504" t="s">
        <v>605</v>
      </c>
      <c r="E163" s="505" t="s">
        <v>656</v>
      </c>
      <c r="F163" s="185" t="s">
        <v>798</v>
      </c>
      <c r="G163" s="186" t="s">
        <v>436</v>
      </c>
      <c r="H163" s="187" t="s">
        <v>436</v>
      </c>
      <c r="I163" s="188" t="s">
        <v>1227</v>
      </c>
      <c r="J163" s="198"/>
    </row>
    <row r="164" spans="2:10" s="178" customFormat="1" ht="55.5" customHeight="1" x14ac:dyDescent="0.15">
      <c r="B164" s="502"/>
      <c r="C164" s="503"/>
      <c r="D164" s="504"/>
      <c r="E164" s="505"/>
      <c r="F164" s="185" t="s">
        <v>437</v>
      </c>
      <c r="G164" s="186" t="s">
        <v>799</v>
      </c>
      <c r="H164" s="187" t="s">
        <v>1228</v>
      </c>
      <c r="I164" s="188" t="s">
        <v>1229</v>
      </c>
      <c r="J164" s="198"/>
    </row>
    <row r="165" spans="2:10" s="178" customFormat="1" ht="19.899999999999999" customHeight="1" x14ac:dyDescent="0.15">
      <c r="B165" s="502"/>
      <c r="C165" s="503"/>
      <c r="D165" s="189" t="s">
        <v>606</v>
      </c>
      <c r="E165" s="190" t="s">
        <v>657</v>
      </c>
      <c r="F165" s="185" t="s">
        <v>800</v>
      </c>
      <c r="G165" s="186" t="s">
        <v>657</v>
      </c>
      <c r="H165" s="187" t="s">
        <v>657</v>
      </c>
      <c r="I165" s="188" t="s">
        <v>1230</v>
      </c>
      <c r="J165" s="198"/>
    </row>
    <row r="166" spans="2:10" s="178" customFormat="1" ht="49.9" customHeight="1" x14ac:dyDescent="0.15">
      <c r="B166" s="502" t="s">
        <v>118</v>
      </c>
      <c r="C166" s="503" t="s">
        <v>802</v>
      </c>
      <c r="D166" s="189" t="s">
        <v>607</v>
      </c>
      <c r="E166" s="190" t="s">
        <v>658</v>
      </c>
      <c r="F166" s="185" t="s">
        <v>801</v>
      </c>
      <c r="G166" s="186" t="s">
        <v>658</v>
      </c>
      <c r="H166" s="187" t="s">
        <v>1231</v>
      </c>
      <c r="I166" s="188" t="s">
        <v>1232</v>
      </c>
      <c r="J166" s="198"/>
    </row>
    <row r="167" spans="2:10" s="178" customFormat="1" ht="40.15" customHeight="1" x14ac:dyDescent="0.15">
      <c r="B167" s="502"/>
      <c r="C167" s="503"/>
      <c r="D167" s="189" t="s">
        <v>608</v>
      </c>
      <c r="E167" s="190" t="s">
        <v>439</v>
      </c>
      <c r="F167" s="185" t="s">
        <v>803</v>
      </c>
      <c r="G167" s="186" t="s">
        <v>439</v>
      </c>
      <c r="H167" s="187" t="s">
        <v>1233</v>
      </c>
      <c r="I167" s="188" t="s">
        <v>1234</v>
      </c>
      <c r="J167" s="198"/>
    </row>
    <row r="168" spans="2:10" s="178" customFormat="1" ht="60" customHeight="1" x14ac:dyDescent="0.15">
      <c r="B168" s="502"/>
      <c r="C168" s="503"/>
      <c r="D168" s="189" t="s">
        <v>609</v>
      </c>
      <c r="E168" s="190" t="s">
        <v>440</v>
      </c>
      <c r="F168" s="185" t="s">
        <v>804</v>
      </c>
      <c r="G168" s="186" t="s">
        <v>440</v>
      </c>
      <c r="H168" s="187" t="s">
        <v>1235</v>
      </c>
      <c r="I168" s="188" t="s">
        <v>1236</v>
      </c>
      <c r="J168" s="198"/>
    </row>
    <row r="169" spans="2:10" s="178" customFormat="1" ht="19.899999999999999" customHeight="1" x14ac:dyDescent="0.15">
      <c r="B169" s="502"/>
      <c r="C169" s="503"/>
      <c r="D169" s="189" t="s">
        <v>610</v>
      </c>
      <c r="E169" s="190" t="s">
        <v>659</v>
      </c>
      <c r="F169" s="185" t="s">
        <v>805</v>
      </c>
      <c r="G169" s="186" t="s">
        <v>659</v>
      </c>
      <c r="H169" s="187" t="s">
        <v>659</v>
      </c>
      <c r="I169" s="188" t="s">
        <v>1295</v>
      </c>
      <c r="J169" s="198"/>
    </row>
    <row r="170" spans="2:10" s="178" customFormat="1" ht="49.9" customHeight="1" x14ac:dyDescent="0.15">
      <c r="B170" s="502"/>
      <c r="C170" s="503"/>
      <c r="D170" s="189" t="s">
        <v>611</v>
      </c>
      <c r="E170" s="190" t="s">
        <v>660</v>
      </c>
      <c r="F170" s="185" t="s">
        <v>806</v>
      </c>
      <c r="G170" s="186" t="s">
        <v>1237</v>
      </c>
      <c r="H170" s="187" t="s">
        <v>1238</v>
      </c>
      <c r="I170" s="188" t="s">
        <v>1239</v>
      </c>
      <c r="J170" s="198"/>
    </row>
    <row r="171" spans="2:10" s="178" customFormat="1" ht="19.899999999999999" customHeight="1" x14ac:dyDescent="0.15">
      <c r="B171" s="502" t="s">
        <v>119</v>
      </c>
      <c r="C171" s="503" t="s">
        <v>444</v>
      </c>
      <c r="D171" s="504" t="s">
        <v>612</v>
      </c>
      <c r="E171" s="505" t="s">
        <v>444</v>
      </c>
      <c r="F171" s="185" t="s">
        <v>441</v>
      </c>
      <c r="G171" s="186" t="s">
        <v>443</v>
      </c>
      <c r="H171" s="187" t="s">
        <v>442</v>
      </c>
      <c r="I171" s="188" t="s">
        <v>1240</v>
      </c>
      <c r="J171" s="198"/>
    </row>
    <row r="172" spans="2:10" s="178" customFormat="1" ht="19.899999999999999" customHeight="1" x14ac:dyDescent="0.15">
      <c r="B172" s="502"/>
      <c r="C172" s="503"/>
      <c r="D172" s="504"/>
      <c r="E172" s="505"/>
      <c r="F172" s="185" t="s">
        <v>445</v>
      </c>
      <c r="G172" s="186" t="s">
        <v>447</v>
      </c>
      <c r="H172" s="187" t="s">
        <v>446</v>
      </c>
      <c r="I172" s="188" t="s">
        <v>1241</v>
      </c>
      <c r="J172" s="198"/>
    </row>
    <row r="173" spans="2:10" s="178" customFormat="1" ht="60" customHeight="1" x14ac:dyDescent="0.15">
      <c r="B173" s="502" t="s">
        <v>120</v>
      </c>
      <c r="C173" s="503" t="s">
        <v>808</v>
      </c>
      <c r="D173" s="504" t="s">
        <v>613</v>
      </c>
      <c r="E173" s="505" t="s">
        <v>449</v>
      </c>
      <c r="F173" s="185" t="s">
        <v>807</v>
      </c>
      <c r="G173" s="186" t="s">
        <v>448</v>
      </c>
      <c r="H173" s="187" t="s">
        <v>1242</v>
      </c>
      <c r="I173" s="188" t="s">
        <v>1243</v>
      </c>
      <c r="J173" s="198"/>
    </row>
    <row r="174" spans="2:10" s="178" customFormat="1" ht="60" customHeight="1" x14ac:dyDescent="0.15">
      <c r="B174" s="502"/>
      <c r="C174" s="503"/>
      <c r="D174" s="504"/>
      <c r="E174" s="505"/>
      <c r="F174" s="185" t="s">
        <v>450</v>
      </c>
      <c r="G174" s="186" t="s">
        <v>809</v>
      </c>
      <c r="H174" s="187" t="s">
        <v>1244</v>
      </c>
      <c r="I174" s="188" t="s">
        <v>1245</v>
      </c>
      <c r="J174" s="198"/>
    </row>
    <row r="175" spans="2:10" s="178" customFormat="1" ht="60.6" customHeight="1" x14ac:dyDescent="0.15">
      <c r="B175" s="502"/>
      <c r="C175" s="503"/>
      <c r="D175" s="504" t="s">
        <v>1246</v>
      </c>
      <c r="E175" s="505" t="s">
        <v>810</v>
      </c>
      <c r="F175" s="185" t="s">
        <v>451</v>
      </c>
      <c r="G175" s="186" t="s">
        <v>452</v>
      </c>
      <c r="H175" s="187" t="s">
        <v>1247</v>
      </c>
      <c r="I175" s="188" t="s">
        <v>1248</v>
      </c>
      <c r="J175" s="198"/>
    </row>
    <row r="176" spans="2:10" s="178" customFormat="1" ht="19.899999999999999" customHeight="1" x14ac:dyDescent="0.15">
      <c r="B176" s="502"/>
      <c r="C176" s="503"/>
      <c r="D176" s="504"/>
      <c r="E176" s="505"/>
      <c r="F176" s="185" t="s">
        <v>811</v>
      </c>
      <c r="G176" s="186" t="s">
        <v>454</v>
      </c>
      <c r="H176" s="187" t="s">
        <v>454</v>
      </c>
      <c r="I176" s="188" t="s">
        <v>1249</v>
      </c>
      <c r="J176" s="198"/>
    </row>
    <row r="177" spans="2:10" s="178" customFormat="1" ht="60" customHeight="1" x14ac:dyDescent="0.15">
      <c r="B177" s="502" t="s">
        <v>121</v>
      </c>
      <c r="C177" s="503" t="s">
        <v>812</v>
      </c>
      <c r="D177" s="189" t="s">
        <v>614</v>
      </c>
      <c r="E177" s="190" t="s">
        <v>661</v>
      </c>
      <c r="F177" s="185" t="s">
        <v>455</v>
      </c>
      <c r="G177" s="186" t="s">
        <v>661</v>
      </c>
      <c r="H177" s="187" t="s">
        <v>1250</v>
      </c>
      <c r="I177" s="188" t="s">
        <v>1251</v>
      </c>
      <c r="J177" s="198"/>
    </row>
    <row r="178" spans="2:10" s="178" customFormat="1" ht="40.15" customHeight="1" x14ac:dyDescent="0.15">
      <c r="B178" s="502"/>
      <c r="C178" s="503"/>
      <c r="D178" s="189" t="s">
        <v>615</v>
      </c>
      <c r="E178" s="190" t="s">
        <v>662</v>
      </c>
      <c r="F178" s="185" t="s">
        <v>456</v>
      </c>
      <c r="G178" s="186" t="s">
        <v>662</v>
      </c>
      <c r="H178" s="187" t="s">
        <v>1252</v>
      </c>
      <c r="I178" s="188" t="s">
        <v>1253</v>
      </c>
      <c r="J178" s="198"/>
    </row>
    <row r="179" spans="2:10" s="178" customFormat="1" ht="100.15" customHeight="1" x14ac:dyDescent="0.15">
      <c r="B179" s="502"/>
      <c r="C179" s="503"/>
      <c r="D179" s="189" t="s">
        <v>616</v>
      </c>
      <c r="E179" s="190" t="s">
        <v>663</v>
      </c>
      <c r="F179" s="185" t="s">
        <v>457</v>
      </c>
      <c r="G179" s="186" t="s">
        <v>663</v>
      </c>
      <c r="H179" s="187" t="s">
        <v>1254</v>
      </c>
      <c r="I179" s="188" t="s">
        <v>1255</v>
      </c>
      <c r="J179" s="198"/>
    </row>
    <row r="180" spans="2:10" s="178" customFormat="1" ht="40.15" customHeight="1" x14ac:dyDescent="0.15">
      <c r="B180" s="502"/>
      <c r="C180" s="503"/>
      <c r="D180" s="189" t="s">
        <v>617</v>
      </c>
      <c r="E180" s="190" t="s">
        <v>664</v>
      </c>
      <c r="F180" s="185" t="s">
        <v>458</v>
      </c>
      <c r="G180" s="186" t="s">
        <v>664</v>
      </c>
      <c r="H180" s="187" t="s">
        <v>1256</v>
      </c>
      <c r="I180" s="188" t="s">
        <v>1257</v>
      </c>
      <c r="J180" s="198"/>
    </row>
    <row r="181" spans="2:10" s="178" customFormat="1" ht="40.15" customHeight="1" x14ac:dyDescent="0.15">
      <c r="B181" s="185" t="s">
        <v>122</v>
      </c>
      <c r="C181" s="193" t="s">
        <v>1258</v>
      </c>
      <c r="D181" s="189" t="s">
        <v>618</v>
      </c>
      <c r="E181" s="190" t="s">
        <v>1259</v>
      </c>
      <c r="F181" s="185" t="s">
        <v>813</v>
      </c>
      <c r="G181" s="186" t="s">
        <v>1259</v>
      </c>
      <c r="H181" s="187" t="s">
        <v>1260</v>
      </c>
      <c r="I181" s="188" t="s">
        <v>1261</v>
      </c>
      <c r="J181" s="198"/>
    </row>
    <row r="182" spans="2:10" s="178" customFormat="1" ht="79.900000000000006" customHeight="1" x14ac:dyDescent="0.15">
      <c r="B182" s="502" t="s">
        <v>123</v>
      </c>
      <c r="C182" s="503" t="s">
        <v>52</v>
      </c>
      <c r="D182" s="504" t="s">
        <v>619</v>
      </c>
      <c r="E182" s="505" t="s">
        <v>460</v>
      </c>
      <c r="F182" s="185" t="s">
        <v>459</v>
      </c>
      <c r="G182" s="192" t="s">
        <v>1262</v>
      </c>
      <c r="H182" s="187" t="s">
        <v>1263</v>
      </c>
      <c r="I182" s="188" t="s">
        <v>1264</v>
      </c>
      <c r="J182" s="198"/>
    </row>
    <row r="183" spans="2:10" s="178" customFormat="1" ht="19.899999999999999" customHeight="1" x14ac:dyDescent="0.15">
      <c r="B183" s="502"/>
      <c r="C183" s="503"/>
      <c r="D183" s="504"/>
      <c r="E183" s="505"/>
      <c r="F183" s="185" t="s">
        <v>461</v>
      </c>
      <c r="G183" s="186" t="s">
        <v>462</v>
      </c>
      <c r="H183" s="187" t="s">
        <v>462</v>
      </c>
      <c r="I183" s="188" t="s">
        <v>1265</v>
      </c>
      <c r="J183" s="198"/>
    </row>
    <row r="184" spans="2:10" s="178" customFormat="1" ht="19.899999999999999" customHeight="1" x14ac:dyDescent="0.15">
      <c r="B184" s="502"/>
      <c r="C184" s="503"/>
      <c r="D184" s="189" t="s">
        <v>620</v>
      </c>
      <c r="E184" s="190" t="s">
        <v>464</v>
      </c>
      <c r="F184" s="185" t="s">
        <v>463</v>
      </c>
      <c r="G184" s="186" t="s">
        <v>464</v>
      </c>
      <c r="H184" s="187" t="s">
        <v>1266</v>
      </c>
      <c r="I184" s="188" t="s">
        <v>1267</v>
      </c>
      <c r="J184" s="198"/>
    </row>
    <row r="185" spans="2:10" s="178" customFormat="1" ht="19.899999999999999" customHeight="1" x14ac:dyDescent="0.15">
      <c r="B185" s="502"/>
      <c r="C185" s="503"/>
      <c r="D185" s="504" t="s">
        <v>621</v>
      </c>
      <c r="E185" s="505" t="s">
        <v>530</v>
      </c>
      <c r="F185" s="185" t="s">
        <v>465</v>
      </c>
      <c r="G185" s="186" t="s">
        <v>1268</v>
      </c>
      <c r="H185" s="187" t="s">
        <v>814</v>
      </c>
      <c r="I185" s="188" t="s">
        <v>1269</v>
      </c>
      <c r="J185" s="198"/>
    </row>
    <row r="186" spans="2:10" s="178" customFormat="1" ht="40.15" customHeight="1" x14ac:dyDescent="0.15">
      <c r="B186" s="502"/>
      <c r="C186" s="503"/>
      <c r="D186" s="504"/>
      <c r="E186" s="505"/>
      <c r="F186" s="185" t="s">
        <v>466</v>
      </c>
      <c r="G186" s="186" t="s">
        <v>467</v>
      </c>
      <c r="H186" s="187" t="s">
        <v>467</v>
      </c>
      <c r="I186" s="188" t="s">
        <v>1270</v>
      </c>
      <c r="J186" s="198"/>
    </row>
    <row r="187" spans="2:10" s="178" customFormat="1" ht="100.15" customHeight="1" x14ac:dyDescent="0.15">
      <c r="B187" s="502"/>
      <c r="C187" s="503"/>
      <c r="D187" s="189" t="s">
        <v>622</v>
      </c>
      <c r="E187" s="190" t="s">
        <v>469</v>
      </c>
      <c r="F187" s="185" t="s">
        <v>468</v>
      </c>
      <c r="G187" s="186" t="s">
        <v>469</v>
      </c>
      <c r="H187" s="187" t="s">
        <v>1271</v>
      </c>
      <c r="I187" s="188" t="s">
        <v>1272</v>
      </c>
      <c r="J187" s="198"/>
    </row>
    <row r="188" spans="2:10" s="178" customFormat="1" ht="19.899999999999999" customHeight="1" x14ac:dyDescent="0.15">
      <c r="B188" s="502" t="s">
        <v>124</v>
      </c>
      <c r="C188" s="503" t="s">
        <v>815</v>
      </c>
      <c r="D188" s="189" t="s">
        <v>623</v>
      </c>
      <c r="E188" s="190" t="s">
        <v>665</v>
      </c>
      <c r="F188" s="185" t="s">
        <v>470</v>
      </c>
      <c r="G188" s="186" t="s">
        <v>665</v>
      </c>
      <c r="H188" s="187" t="s">
        <v>665</v>
      </c>
      <c r="I188" s="188" t="s">
        <v>1273</v>
      </c>
      <c r="J188" s="198"/>
    </row>
    <row r="189" spans="2:10" s="178" customFormat="1" ht="40.15" customHeight="1" x14ac:dyDescent="0.15">
      <c r="B189" s="502"/>
      <c r="C189" s="503"/>
      <c r="D189" s="189" t="s">
        <v>624</v>
      </c>
      <c r="E189" s="190" t="s">
        <v>666</v>
      </c>
      <c r="F189" s="185" t="s">
        <v>471</v>
      </c>
      <c r="G189" s="186" t="s">
        <v>666</v>
      </c>
      <c r="H189" s="187" t="s">
        <v>1274</v>
      </c>
      <c r="I189" s="188" t="s">
        <v>1275</v>
      </c>
      <c r="J189" s="198"/>
    </row>
    <row r="190" spans="2:10" s="178" customFormat="1" ht="100.15" customHeight="1" x14ac:dyDescent="0.15">
      <c r="B190" s="502"/>
      <c r="C190" s="503"/>
      <c r="D190" s="189" t="s">
        <v>625</v>
      </c>
      <c r="E190" s="190" t="s">
        <v>667</v>
      </c>
      <c r="F190" s="185" t="s">
        <v>472</v>
      </c>
      <c r="G190" s="186" t="s">
        <v>667</v>
      </c>
      <c r="H190" s="187" t="s">
        <v>1276</v>
      </c>
      <c r="I190" s="188" t="s">
        <v>1277</v>
      </c>
      <c r="J190" s="198"/>
    </row>
    <row r="191" spans="2:10" s="178" customFormat="1" ht="120" customHeight="1" x14ac:dyDescent="0.15">
      <c r="B191" s="502"/>
      <c r="C191" s="503"/>
      <c r="D191" s="189" t="s">
        <v>626</v>
      </c>
      <c r="E191" s="190" t="s">
        <v>668</v>
      </c>
      <c r="F191" s="185" t="s">
        <v>473</v>
      </c>
      <c r="G191" s="186" t="s">
        <v>668</v>
      </c>
      <c r="H191" s="187" t="s">
        <v>1278</v>
      </c>
      <c r="I191" s="188" t="s">
        <v>1279</v>
      </c>
      <c r="J191" s="198"/>
    </row>
    <row r="192" spans="2:10" s="178" customFormat="1" ht="100.15" customHeight="1" x14ac:dyDescent="0.15">
      <c r="B192" s="502"/>
      <c r="C192" s="503"/>
      <c r="D192" s="189" t="s">
        <v>627</v>
      </c>
      <c r="E192" s="190" t="s">
        <v>475</v>
      </c>
      <c r="F192" s="185" t="s">
        <v>474</v>
      </c>
      <c r="G192" s="186" t="s">
        <v>475</v>
      </c>
      <c r="H192" s="187" t="s">
        <v>1280</v>
      </c>
      <c r="I192" s="188" t="s">
        <v>1281</v>
      </c>
      <c r="J192" s="198"/>
    </row>
    <row r="193" spans="2:10" s="178" customFormat="1" ht="40.15" customHeight="1" x14ac:dyDescent="0.15">
      <c r="B193" s="185" t="s">
        <v>125</v>
      </c>
      <c r="C193" s="194" t="s">
        <v>477</v>
      </c>
      <c r="D193" s="189" t="s">
        <v>1282</v>
      </c>
      <c r="E193" s="190" t="s">
        <v>477</v>
      </c>
      <c r="F193" s="185" t="s">
        <v>1283</v>
      </c>
      <c r="G193" s="186" t="s">
        <v>477</v>
      </c>
      <c r="H193" s="187" t="s">
        <v>476</v>
      </c>
      <c r="I193" s="188" t="s">
        <v>1284</v>
      </c>
      <c r="J193" s="198"/>
    </row>
    <row r="194" spans="2:10" s="178" customFormat="1" ht="60" customHeight="1" x14ac:dyDescent="0.15">
      <c r="B194" s="185" t="s">
        <v>126</v>
      </c>
      <c r="C194" s="194" t="s">
        <v>478</v>
      </c>
      <c r="D194" s="189" t="s">
        <v>1285</v>
      </c>
      <c r="E194" s="190" t="s">
        <v>478</v>
      </c>
      <c r="F194" s="185" t="s">
        <v>1286</v>
      </c>
      <c r="G194" s="186" t="s">
        <v>478</v>
      </c>
      <c r="H194" s="187" t="s">
        <v>1287</v>
      </c>
      <c r="I194" s="188" t="s">
        <v>1288</v>
      </c>
      <c r="J194" s="198"/>
    </row>
  </sheetData>
  <mergeCells count="159">
    <mergeCell ref="B7:C7"/>
    <mergeCell ref="D7:E7"/>
    <mergeCell ref="F7:G7"/>
    <mergeCell ref="B8:B20"/>
    <mergeCell ref="C8:C20"/>
    <mergeCell ref="D8:D13"/>
    <mergeCell ref="E8:E13"/>
    <mergeCell ref="D16:D18"/>
    <mergeCell ref="E16:E18"/>
    <mergeCell ref="D19:D20"/>
    <mergeCell ref="E31:E32"/>
    <mergeCell ref="B35:B42"/>
    <mergeCell ref="C35:C42"/>
    <mergeCell ref="D35:D39"/>
    <mergeCell ref="E35:E39"/>
    <mergeCell ref="D40:D42"/>
    <mergeCell ref="E40:E42"/>
    <mergeCell ref="E19:E20"/>
    <mergeCell ref="B21:B23"/>
    <mergeCell ref="C21:C23"/>
    <mergeCell ref="D22:D23"/>
    <mergeCell ref="E22:E23"/>
    <mergeCell ref="B24:B34"/>
    <mergeCell ref="C24:C34"/>
    <mergeCell ref="D24:D30"/>
    <mergeCell ref="E24:E30"/>
    <mergeCell ref="D31:D32"/>
    <mergeCell ref="B52:B66"/>
    <mergeCell ref="C52:C66"/>
    <mergeCell ref="D53:D54"/>
    <mergeCell ref="E53:E54"/>
    <mergeCell ref="D56:D58"/>
    <mergeCell ref="E56:E58"/>
    <mergeCell ref="D62:D66"/>
    <mergeCell ref="E62:E66"/>
    <mergeCell ref="B43:B50"/>
    <mergeCell ref="C43:C50"/>
    <mergeCell ref="D43:D44"/>
    <mergeCell ref="E43:E44"/>
    <mergeCell ref="D46:D48"/>
    <mergeCell ref="E46:E48"/>
    <mergeCell ref="D49:D50"/>
    <mergeCell ref="E49:E50"/>
    <mergeCell ref="B72:B73"/>
    <mergeCell ref="C72:C73"/>
    <mergeCell ref="D72:D73"/>
    <mergeCell ref="E72:E73"/>
    <mergeCell ref="B74:B78"/>
    <mergeCell ref="C74:C78"/>
    <mergeCell ref="D77:D78"/>
    <mergeCell ref="E77:E78"/>
    <mergeCell ref="B67:B68"/>
    <mergeCell ref="C67:C68"/>
    <mergeCell ref="B69:B71"/>
    <mergeCell ref="C69:C71"/>
    <mergeCell ref="D70:D71"/>
    <mergeCell ref="E70:E71"/>
    <mergeCell ref="B86:B89"/>
    <mergeCell ref="C86:C89"/>
    <mergeCell ref="D86:D87"/>
    <mergeCell ref="E86:E87"/>
    <mergeCell ref="D88:D89"/>
    <mergeCell ref="E88:E89"/>
    <mergeCell ref="B79:B85"/>
    <mergeCell ref="C79:C85"/>
    <mergeCell ref="D79:D80"/>
    <mergeCell ref="E79:E80"/>
    <mergeCell ref="D81:D83"/>
    <mergeCell ref="E81:E83"/>
    <mergeCell ref="B94:B98"/>
    <mergeCell ref="C94:C98"/>
    <mergeCell ref="D94:D98"/>
    <mergeCell ref="E94:E98"/>
    <mergeCell ref="B99:B106"/>
    <mergeCell ref="C99:C106"/>
    <mergeCell ref="D99:D106"/>
    <mergeCell ref="E99:E106"/>
    <mergeCell ref="B90:B93"/>
    <mergeCell ref="C90:C93"/>
    <mergeCell ref="D90:D91"/>
    <mergeCell ref="E90:E91"/>
    <mergeCell ref="D92:D93"/>
    <mergeCell ref="E92:E93"/>
    <mergeCell ref="B115:B119"/>
    <mergeCell ref="C115:C119"/>
    <mergeCell ref="D117:D118"/>
    <mergeCell ref="E117:E118"/>
    <mergeCell ref="B120:B122"/>
    <mergeCell ref="C120:C122"/>
    <mergeCell ref="D120:D121"/>
    <mergeCell ref="E120:E121"/>
    <mergeCell ref="B107:B112"/>
    <mergeCell ref="C107:C112"/>
    <mergeCell ref="D107:D112"/>
    <mergeCell ref="E107:E112"/>
    <mergeCell ref="B113:B114"/>
    <mergeCell ref="C113:C114"/>
    <mergeCell ref="B131:B133"/>
    <mergeCell ref="C131:C133"/>
    <mergeCell ref="D131:D132"/>
    <mergeCell ref="E131:E132"/>
    <mergeCell ref="B134:B138"/>
    <mergeCell ref="C134:C138"/>
    <mergeCell ref="D134:D135"/>
    <mergeCell ref="E134:E135"/>
    <mergeCell ref="B123:B130"/>
    <mergeCell ref="C123:C130"/>
    <mergeCell ref="D124:D125"/>
    <mergeCell ref="E124:E125"/>
    <mergeCell ref="D128:D130"/>
    <mergeCell ref="E128:E130"/>
    <mergeCell ref="B146:B147"/>
    <mergeCell ref="C146:C147"/>
    <mergeCell ref="D146:D147"/>
    <mergeCell ref="E146:E147"/>
    <mergeCell ref="B148:B150"/>
    <mergeCell ref="C148:C150"/>
    <mergeCell ref="B139:B141"/>
    <mergeCell ref="C139:C141"/>
    <mergeCell ref="D140:D141"/>
    <mergeCell ref="E140:E141"/>
    <mergeCell ref="B144:B145"/>
    <mergeCell ref="C144:C145"/>
    <mergeCell ref="D144:D145"/>
    <mergeCell ref="E144:E145"/>
    <mergeCell ref="B173:B176"/>
    <mergeCell ref="C173:C176"/>
    <mergeCell ref="D173:D174"/>
    <mergeCell ref="E173:E174"/>
    <mergeCell ref="D175:D176"/>
    <mergeCell ref="E175:E176"/>
    <mergeCell ref="D163:D164"/>
    <mergeCell ref="E163:E164"/>
    <mergeCell ref="B166:B170"/>
    <mergeCell ref="C166:C170"/>
    <mergeCell ref="B171:B172"/>
    <mergeCell ref="C171:C172"/>
    <mergeCell ref="D171:D172"/>
    <mergeCell ref="E171:E172"/>
    <mergeCell ref="B151:B165"/>
    <mergeCell ref="C151:C165"/>
    <mergeCell ref="D151:D152"/>
    <mergeCell ref="E151:E152"/>
    <mergeCell ref="D153:D154"/>
    <mergeCell ref="E153:E154"/>
    <mergeCell ref="D155:D156"/>
    <mergeCell ref="E155:E156"/>
    <mergeCell ref="D157:D159"/>
    <mergeCell ref="E157:E159"/>
    <mergeCell ref="B188:B192"/>
    <mergeCell ref="C188:C192"/>
    <mergeCell ref="B177:B180"/>
    <mergeCell ref="C177:C180"/>
    <mergeCell ref="B182:B187"/>
    <mergeCell ref="C182:C187"/>
    <mergeCell ref="D182:D183"/>
    <mergeCell ref="E182:E183"/>
    <mergeCell ref="D185:D186"/>
    <mergeCell ref="E185:E186"/>
  </mergeCells>
  <phoneticPr fontId="56"/>
  <pageMargins left="0.70866141732283472" right="0.70866141732283472" top="0.74803149606299213" bottom="0.74803149606299213" header="0.31496062992125984" footer="0.31496062992125984"/>
  <pageSetup paperSize="9" scale="51" fitToHeight="0" orientation="portrait" r:id="rId1"/>
  <rowBreaks count="5" manualBreakCount="5">
    <brk id="42" max="16383" man="1"/>
    <brk id="73" max="16383" man="1"/>
    <brk id="106" max="16383" man="1"/>
    <brk id="133" max="16383" man="1"/>
    <brk id="1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sheetPr>
  <dimension ref="A1:N126"/>
  <sheetViews>
    <sheetView showGridLines="0" zoomScaleNormal="100" workbookViewId="0">
      <pane ySplit="8" topLeftCell="A9" activePane="bottomLeft" state="frozen"/>
      <selection activeCell="AK39" sqref="AK39"/>
      <selection pane="bottomLeft" activeCell="C4" sqref="C4"/>
    </sheetView>
  </sheetViews>
  <sheetFormatPr defaultRowHeight="12" x14ac:dyDescent="0.15"/>
  <cols>
    <col min="1" max="1" width="3.125" style="19" customWidth="1"/>
    <col min="2" max="2" width="3.125" style="1" customWidth="1"/>
    <col min="3" max="3" width="21.875" style="1" customWidth="1"/>
    <col min="4" max="5" width="12.125" style="1" customWidth="1"/>
    <col min="6" max="7" width="12" style="1" customWidth="1"/>
    <col min="8" max="8" width="12.875" style="1" customWidth="1"/>
    <col min="9" max="9" width="13" style="1" customWidth="1"/>
    <col min="10" max="10" width="2.875" style="1" customWidth="1"/>
    <col min="11" max="11" width="8.875" style="1" customWidth="1"/>
    <col min="12" max="12" width="9" style="1" customWidth="1"/>
    <col min="13" max="13" width="6.875" style="1" customWidth="1"/>
    <col min="14" max="14" width="10.375" style="1" customWidth="1"/>
    <col min="15" max="16384" width="9" style="1"/>
  </cols>
  <sheetData>
    <row r="1" spans="2:14" s="19" customFormat="1" x14ac:dyDescent="0.15"/>
    <row r="2" spans="2:14" s="19" customFormat="1" x14ac:dyDescent="0.15"/>
    <row r="3" spans="2:14" s="19" customFormat="1" ht="12.75" thickBot="1" x14ac:dyDescent="0.2"/>
    <row r="4" spans="2:14" ht="21" customHeight="1" thickTop="1" thickBot="1" x14ac:dyDescent="0.2">
      <c r="C4" s="220" t="s">
        <v>0</v>
      </c>
      <c r="D4" s="2"/>
      <c r="K4" s="536" t="s">
        <v>67</v>
      </c>
      <c r="L4" s="537"/>
    </row>
    <row r="5" spans="2:14" ht="15" customHeight="1" thickTop="1" thickBot="1" x14ac:dyDescent="0.2">
      <c r="D5" s="535" t="s">
        <v>65</v>
      </c>
      <c r="E5" s="535"/>
      <c r="F5" s="3"/>
      <c r="G5" s="3"/>
      <c r="H5" s="3"/>
      <c r="I5" s="4" t="str">
        <f>"（単位："&amp;$K$29&amp;"）"</f>
        <v>（単位：万円）</v>
      </c>
      <c r="J5" s="3"/>
      <c r="K5" s="1" t="s">
        <v>68</v>
      </c>
    </row>
    <row r="6" spans="2:14" ht="14.25" customHeight="1" thickBot="1" x14ac:dyDescent="0.2">
      <c r="B6" s="529" t="s">
        <v>816</v>
      </c>
      <c r="C6" s="530"/>
      <c r="D6" s="538" t="s">
        <v>1</v>
      </c>
      <c r="E6" s="539"/>
      <c r="F6" s="540" t="s">
        <v>6</v>
      </c>
      <c r="G6" s="542" t="s">
        <v>7</v>
      </c>
      <c r="H6" s="544" t="s">
        <v>226</v>
      </c>
      <c r="I6" s="542" t="s">
        <v>8</v>
      </c>
      <c r="J6" s="3"/>
      <c r="K6" s="232">
        <v>0.56209775377500026</v>
      </c>
      <c r="L6" s="1" t="s">
        <v>69</v>
      </c>
    </row>
    <row r="7" spans="2:14" ht="13.5" customHeight="1" x14ac:dyDescent="0.15">
      <c r="B7" s="531"/>
      <c r="C7" s="532"/>
      <c r="D7" s="227" t="s">
        <v>2</v>
      </c>
      <c r="E7" s="227" t="s">
        <v>3</v>
      </c>
      <c r="F7" s="541"/>
      <c r="G7" s="543"/>
      <c r="H7" s="545"/>
      <c r="I7" s="543"/>
      <c r="J7" s="3"/>
    </row>
    <row r="8" spans="2:14" ht="13.5" customHeight="1" thickBot="1" x14ac:dyDescent="0.2">
      <c r="B8" s="533"/>
      <c r="C8" s="534"/>
      <c r="D8" s="238" t="s">
        <v>4</v>
      </c>
      <c r="E8" s="238" t="s">
        <v>5</v>
      </c>
      <c r="F8" s="229" t="s">
        <v>11</v>
      </c>
      <c r="G8" s="230" t="s">
        <v>12</v>
      </c>
      <c r="H8" s="231" t="s">
        <v>9</v>
      </c>
      <c r="I8" s="228" t="s">
        <v>10</v>
      </c>
      <c r="J8" s="3"/>
      <c r="K8" s="348" t="s">
        <v>70</v>
      </c>
      <c r="L8" s="348" t="s">
        <v>71</v>
      </c>
      <c r="M8" s="348" t="s">
        <v>72</v>
      </c>
      <c r="N8" s="348" t="s">
        <v>73</v>
      </c>
    </row>
    <row r="9" spans="2:14" ht="12.75" customHeight="1" thickTop="1" x14ac:dyDescent="0.15">
      <c r="B9" s="221" t="s">
        <v>13</v>
      </c>
      <c r="C9" s="222" t="s">
        <v>235</v>
      </c>
      <c r="D9" s="240"/>
      <c r="E9" s="241"/>
      <c r="F9" s="234">
        <f>$D9*その他係数!D4</f>
        <v>0</v>
      </c>
      <c r="G9" s="58">
        <f>$D9*その他係数!E4</f>
        <v>0</v>
      </c>
      <c r="H9" s="59">
        <f t="shared" ref="H9:H17" si="0">D9-(F9+G9)</f>
        <v>0</v>
      </c>
      <c r="I9" s="58">
        <f t="shared" ref="I9:I17" si="1">E9+H9</f>
        <v>0</v>
      </c>
      <c r="J9" s="3"/>
      <c r="K9" s="349">
        <v>0.56209775377500026</v>
      </c>
      <c r="L9" s="524" t="s">
        <v>225</v>
      </c>
      <c r="M9" s="350" t="s">
        <v>74</v>
      </c>
      <c r="N9" s="521" t="s">
        <v>1441</v>
      </c>
    </row>
    <row r="10" spans="2:14" ht="12.75" customHeight="1" x14ac:dyDescent="0.15">
      <c r="B10" s="223" t="s">
        <v>14</v>
      </c>
      <c r="C10" s="224" t="s">
        <v>817</v>
      </c>
      <c r="D10" s="242"/>
      <c r="E10" s="243"/>
      <c r="F10" s="235">
        <f>$D10*その他係数!D5</f>
        <v>0</v>
      </c>
      <c r="G10" s="61">
        <f>$D10*その他係数!E5</f>
        <v>0</v>
      </c>
      <c r="H10" s="62">
        <f>D10-(F10+G10)</f>
        <v>0</v>
      </c>
      <c r="I10" s="60">
        <f t="shared" si="1"/>
        <v>0</v>
      </c>
      <c r="J10" s="3"/>
      <c r="K10" s="351">
        <v>0.53076625124463206</v>
      </c>
      <c r="L10" s="525"/>
      <c r="M10" s="352" t="s">
        <v>76</v>
      </c>
      <c r="N10" s="522"/>
    </row>
    <row r="11" spans="2:14" ht="12.75" customHeight="1" x14ac:dyDescent="0.15">
      <c r="B11" s="223" t="s">
        <v>15</v>
      </c>
      <c r="C11" s="224" t="s">
        <v>252</v>
      </c>
      <c r="D11" s="242"/>
      <c r="E11" s="243"/>
      <c r="F11" s="236">
        <f>$D11*その他係数!D6</f>
        <v>0</v>
      </c>
      <c r="G11" s="61">
        <f>$D11*その他係数!E6</f>
        <v>0</v>
      </c>
      <c r="H11" s="62">
        <f t="shared" si="0"/>
        <v>0</v>
      </c>
      <c r="I11" s="60">
        <f t="shared" si="1"/>
        <v>0</v>
      </c>
      <c r="J11" s="3"/>
      <c r="K11" s="353">
        <v>0.53686874940201434</v>
      </c>
      <c r="L11" s="525"/>
      <c r="M11" s="354" t="s">
        <v>75</v>
      </c>
      <c r="N11" s="523"/>
    </row>
    <row r="12" spans="2:14" ht="12.75" customHeight="1" x14ac:dyDescent="0.15">
      <c r="B12" s="223" t="s">
        <v>16</v>
      </c>
      <c r="C12" s="224" t="s">
        <v>254</v>
      </c>
      <c r="D12" s="242"/>
      <c r="E12" s="243"/>
      <c r="F12" s="236">
        <f>$D12*その他係数!D7</f>
        <v>0</v>
      </c>
      <c r="G12" s="61">
        <f>$D12*その他係数!E7</f>
        <v>0</v>
      </c>
      <c r="H12" s="62">
        <f t="shared" si="0"/>
        <v>0</v>
      </c>
      <c r="I12" s="60">
        <f t="shared" si="1"/>
        <v>0</v>
      </c>
      <c r="J12" s="3"/>
      <c r="K12" s="355">
        <v>0.58792276184903447</v>
      </c>
      <c r="L12" s="525"/>
      <c r="M12" s="524" t="s">
        <v>74</v>
      </c>
      <c r="N12" s="356">
        <v>2015</v>
      </c>
    </row>
    <row r="13" spans="2:14" ht="12.75" customHeight="1" x14ac:dyDescent="0.15">
      <c r="B13" s="223" t="s">
        <v>17</v>
      </c>
      <c r="C13" s="224" t="s">
        <v>258</v>
      </c>
      <c r="D13" s="242"/>
      <c r="E13" s="243"/>
      <c r="F13" s="236">
        <f>$D13*その他係数!D8</f>
        <v>0</v>
      </c>
      <c r="G13" s="61">
        <f>$D13*その他係数!E8</f>
        <v>0</v>
      </c>
      <c r="H13" s="62">
        <f t="shared" si="0"/>
        <v>0</v>
      </c>
      <c r="I13" s="60">
        <f t="shared" si="1"/>
        <v>0</v>
      </c>
      <c r="J13" s="3"/>
      <c r="K13" s="357">
        <v>0.58516517615774777</v>
      </c>
      <c r="L13" s="525"/>
      <c r="M13" s="525"/>
      <c r="N13" s="356">
        <v>2016</v>
      </c>
    </row>
    <row r="14" spans="2:14" ht="12.75" customHeight="1" x14ac:dyDescent="0.15">
      <c r="B14" s="223" t="s">
        <v>19</v>
      </c>
      <c r="C14" s="224" t="s">
        <v>525</v>
      </c>
      <c r="D14" s="242"/>
      <c r="E14" s="243"/>
      <c r="F14" s="235">
        <f>$D14*その他係数!D9</f>
        <v>0</v>
      </c>
      <c r="G14" s="63">
        <f>$D14*その他係数!E9</f>
        <v>0</v>
      </c>
      <c r="H14" s="64">
        <f t="shared" si="0"/>
        <v>0</v>
      </c>
      <c r="I14" s="60">
        <f t="shared" si="1"/>
        <v>0</v>
      </c>
      <c r="J14" s="3"/>
      <c r="K14" s="357">
        <v>0.61582142020154673</v>
      </c>
      <c r="L14" s="525"/>
      <c r="M14" s="525"/>
      <c r="N14" s="358">
        <v>2017</v>
      </c>
    </row>
    <row r="15" spans="2:14" ht="12.75" customHeight="1" x14ac:dyDescent="0.15">
      <c r="B15" s="223" t="s">
        <v>20</v>
      </c>
      <c r="C15" s="224" t="s">
        <v>818</v>
      </c>
      <c r="D15" s="242"/>
      <c r="E15" s="243"/>
      <c r="F15" s="235">
        <f>$D15*その他係数!D10</f>
        <v>0</v>
      </c>
      <c r="G15" s="63">
        <f>$D15*その他係数!E10</f>
        <v>0</v>
      </c>
      <c r="H15" s="64">
        <f t="shared" si="0"/>
        <v>0</v>
      </c>
      <c r="I15" s="60">
        <f t="shared" si="1"/>
        <v>0</v>
      </c>
      <c r="J15" s="3"/>
      <c r="K15" s="357">
        <v>0.60257035440688367</v>
      </c>
      <c r="L15" s="525"/>
      <c r="M15" s="525"/>
      <c r="N15" s="358">
        <v>2018</v>
      </c>
    </row>
    <row r="16" spans="2:14" ht="12.75" customHeight="1" x14ac:dyDescent="0.15">
      <c r="B16" s="223" t="s">
        <v>21</v>
      </c>
      <c r="C16" s="224" t="s">
        <v>819</v>
      </c>
      <c r="D16" s="242"/>
      <c r="E16" s="243"/>
      <c r="F16" s="235">
        <f>$D16*その他係数!D11</f>
        <v>0</v>
      </c>
      <c r="G16" s="63">
        <f>$D16*その他係数!E11</f>
        <v>0</v>
      </c>
      <c r="H16" s="64">
        <f t="shared" si="0"/>
        <v>0</v>
      </c>
      <c r="I16" s="60">
        <f t="shared" si="1"/>
        <v>0</v>
      </c>
      <c r="J16" s="3"/>
      <c r="K16" s="357">
        <v>0.5926721294233509</v>
      </c>
      <c r="L16" s="525"/>
      <c r="M16" s="525"/>
      <c r="N16" s="358">
        <v>2019</v>
      </c>
    </row>
    <row r="17" spans="2:14" ht="12.75" customHeight="1" x14ac:dyDescent="0.15">
      <c r="B17" s="223" t="s">
        <v>22</v>
      </c>
      <c r="C17" s="224" t="s">
        <v>820</v>
      </c>
      <c r="D17" s="242"/>
      <c r="E17" s="243"/>
      <c r="F17" s="235">
        <f>$D17*その他係数!D12</f>
        <v>0</v>
      </c>
      <c r="G17" s="63">
        <f>$D17*その他係数!E12</f>
        <v>0</v>
      </c>
      <c r="H17" s="64">
        <f t="shared" si="0"/>
        <v>0</v>
      </c>
      <c r="I17" s="60">
        <f t="shared" si="1"/>
        <v>0</v>
      </c>
      <c r="J17" s="3"/>
      <c r="K17" s="357">
        <v>0.47029144196725742</v>
      </c>
      <c r="L17" s="525"/>
      <c r="M17" s="525"/>
      <c r="N17" s="359">
        <v>2020</v>
      </c>
    </row>
    <row r="18" spans="2:14" ht="12.75" customHeight="1" x14ac:dyDescent="0.15">
      <c r="B18" s="223" t="s">
        <v>23</v>
      </c>
      <c r="C18" s="224" t="s">
        <v>526</v>
      </c>
      <c r="D18" s="242"/>
      <c r="E18" s="243"/>
      <c r="F18" s="235">
        <f>$D18*その他係数!D13</f>
        <v>0</v>
      </c>
      <c r="G18" s="63">
        <f>$D18*その他係数!E13</f>
        <v>0</v>
      </c>
      <c r="H18" s="64">
        <f t="shared" ref="H18:H81" si="2">D18-(F18+G18)</f>
        <v>0</v>
      </c>
      <c r="I18" s="60">
        <f t="shared" ref="I18:I81" si="3">E18+H18</f>
        <v>0</v>
      </c>
      <c r="J18" s="3"/>
      <c r="K18" s="360">
        <v>0.52913342287596232</v>
      </c>
      <c r="L18" s="526"/>
      <c r="M18" s="526"/>
      <c r="N18" s="354">
        <v>2021</v>
      </c>
    </row>
    <row r="19" spans="2:14" ht="12.75" customHeight="1" x14ac:dyDescent="0.15">
      <c r="B19" s="223" t="s">
        <v>24</v>
      </c>
      <c r="C19" s="224" t="s">
        <v>279</v>
      </c>
      <c r="D19" s="242"/>
      <c r="E19" s="243"/>
      <c r="F19" s="235">
        <f>$D19*その他係数!D14</f>
        <v>0</v>
      </c>
      <c r="G19" s="63">
        <f>$D19*その他係数!E14</f>
        <v>0</v>
      </c>
      <c r="H19" s="64">
        <f t="shared" si="2"/>
        <v>0</v>
      </c>
      <c r="I19" s="60">
        <f t="shared" si="3"/>
        <v>0</v>
      </c>
      <c r="J19" s="3"/>
      <c r="K19" s="361">
        <v>0.52455299338756389</v>
      </c>
      <c r="L19" s="527" t="s">
        <v>869</v>
      </c>
      <c r="M19" s="350" t="s">
        <v>77</v>
      </c>
      <c r="N19" s="527">
        <v>2019</v>
      </c>
    </row>
    <row r="20" spans="2:14" ht="12.75" customHeight="1" x14ac:dyDescent="0.15">
      <c r="B20" s="223" t="s">
        <v>25</v>
      </c>
      <c r="C20" s="224" t="s">
        <v>281</v>
      </c>
      <c r="D20" s="242"/>
      <c r="E20" s="243"/>
      <c r="F20" s="235">
        <f>$D20*その他係数!D15</f>
        <v>0</v>
      </c>
      <c r="G20" s="63">
        <f>$D20*その他係数!E15</f>
        <v>0</v>
      </c>
      <c r="H20" s="64">
        <f t="shared" si="2"/>
        <v>0</v>
      </c>
      <c r="I20" s="60">
        <f t="shared" si="3"/>
        <v>0</v>
      </c>
      <c r="J20" s="3"/>
      <c r="K20" s="362">
        <v>0.54910818755808533</v>
      </c>
      <c r="L20" s="528"/>
      <c r="M20" s="354" t="s">
        <v>75</v>
      </c>
      <c r="N20" s="528"/>
    </row>
    <row r="21" spans="2:14" ht="12.75" customHeight="1" x14ac:dyDescent="0.15">
      <c r="B21" s="223" t="s">
        <v>26</v>
      </c>
      <c r="C21" s="224" t="s">
        <v>821</v>
      </c>
      <c r="D21" s="242"/>
      <c r="E21" s="243"/>
      <c r="F21" s="235">
        <f>$D21*その他係数!D16</f>
        <v>0</v>
      </c>
      <c r="G21" s="63">
        <f>$D21*その他係数!E16</f>
        <v>0</v>
      </c>
      <c r="H21" s="64">
        <f t="shared" si="2"/>
        <v>0</v>
      </c>
      <c r="I21" s="60">
        <f t="shared" si="3"/>
        <v>0</v>
      </c>
      <c r="J21" s="3"/>
      <c r="K21" s="363"/>
      <c r="L21" s="364" t="s">
        <v>78</v>
      </c>
      <c r="M21" s="365"/>
      <c r="N21" s="365"/>
    </row>
    <row r="22" spans="2:14" ht="12.75" customHeight="1" x14ac:dyDescent="0.15">
      <c r="B22" s="223" t="s">
        <v>27</v>
      </c>
      <c r="C22" s="224" t="s">
        <v>822</v>
      </c>
      <c r="D22" s="242"/>
      <c r="E22" s="243"/>
      <c r="F22" s="235">
        <f>$D22*その他係数!D17</f>
        <v>0</v>
      </c>
      <c r="G22" s="63">
        <f>$D22*その他係数!E17</f>
        <v>0</v>
      </c>
      <c r="H22" s="64">
        <f t="shared" si="2"/>
        <v>0</v>
      </c>
      <c r="I22" s="60">
        <f t="shared" si="3"/>
        <v>0</v>
      </c>
      <c r="J22" s="3"/>
      <c r="K22" s="366" t="s">
        <v>232</v>
      </c>
      <c r="L22" s="365"/>
      <c r="M22" s="365"/>
      <c r="N22" s="365"/>
    </row>
    <row r="23" spans="2:14" ht="12.75" customHeight="1" x14ac:dyDescent="0.15">
      <c r="B23" s="223" t="s">
        <v>28</v>
      </c>
      <c r="C23" s="224" t="s">
        <v>298</v>
      </c>
      <c r="D23" s="242"/>
      <c r="E23" s="243"/>
      <c r="F23" s="235">
        <f>$D23*その他係数!D18</f>
        <v>0</v>
      </c>
      <c r="G23" s="63">
        <f>$D23*その他係数!E18</f>
        <v>0</v>
      </c>
      <c r="H23" s="64">
        <f t="shared" si="2"/>
        <v>0</v>
      </c>
      <c r="I23" s="60">
        <f t="shared" si="3"/>
        <v>0</v>
      </c>
      <c r="J23" s="3"/>
      <c r="K23" s="366" t="s">
        <v>231</v>
      </c>
      <c r="L23" s="365"/>
      <c r="M23" s="365"/>
      <c r="N23" s="365"/>
    </row>
    <row r="24" spans="2:14" ht="12.75" customHeight="1" x14ac:dyDescent="0.15">
      <c r="B24" s="223" t="s">
        <v>29</v>
      </c>
      <c r="C24" s="224" t="s">
        <v>300</v>
      </c>
      <c r="D24" s="242"/>
      <c r="E24" s="243"/>
      <c r="F24" s="235">
        <f>$D24*その他係数!D19</f>
        <v>0</v>
      </c>
      <c r="G24" s="63">
        <f>$D24*その他係数!E19</f>
        <v>0</v>
      </c>
      <c r="H24" s="64">
        <f t="shared" si="2"/>
        <v>0</v>
      </c>
      <c r="I24" s="60">
        <f t="shared" si="3"/>
        <v>0</v>
      </c>
      <c r="J24" s="3"/>
      <c r="K24" s="366" t="s">
        <v>79</v>
      </c>
      <c r="L24" s="365"/>
      <c r="M24" s="365"/>
      <c r="N24" s="365"/>
    </row>
    <row r="25" spans="2:14" ht="12.75" customHeight="1" thickBot="1" x14ac:dyDescent="0.2">
      <c r="B25" s="223" t="s">
        <v>30</v>
      </c>
      <c r="C25" s="224" t="s">
        <v>303</v>
      </c>
      <c r="D25" s="242"/>
      <c r="E25" s="243"/>
      <c r="F25" s="235">
        <f>$D25*その他係数!D20</f>
        <v>0</v>
      </c>
      <c r="G25" s="63">
        <f>$D25*その他係数!E20</f>
        <v>0</v>
      </c>
      <c r="H25" s="64">
        <f t="shared" si="2"/>
        <v>0</v>
      </c>
      <c r="I25" s="60">
        <f t="shared" si="3"/>
        <v>0</v>
      </c>
      <c r="J25" s="3"/>
    </row>
    <row r="26" spans="2:14" ht="12.75" customHeight="1" thickTop="1" x14ac:dyDescent="0.15">
      <c r="B26" s="223" t="s">
        <v>31</v>
      </c>
      <c r="C26" s="224" t="s">
        <v>823</v>
      </c>
      <c r="D26" s="242"/>
      <c r="E26" s="243"/>
      <c r="F26" s="235">
        <f>$D26*その他係数!D21</f>
        <v>0</v>
      </c>
      <c r="G26" s="63">
        <f>$D26*その他係数!E21</f>
        <v>0</v>
      </c>
      <c r="H26" s="64">
        <f t="shared" si="2"/>
        <v>0</v>
      </c>
      <c r="I26" s="60">
        <f t="shared" si="3"/>
        <v>0</v>
      </c>
      <c r="J26" s="3"/>
      <c r="K26" s="517" t="s">
        <v>80</v>
      </c>
      <c r="L26" s="518"/>
    </row>
    <row r="27" spans="2:14" ht="12.75" customHeight="1" thickBot="1" x14ac:dyDescent="0.2">
      <c r="B27" s="223" t="s">
        <v>32</v>
      </c>
      <c r="C27" s="224" t="s">
        <v>308</v>
      </c>
      <c r="D27" s="242"/>
      <c r="E27" s="243"/>
      <c r="F27" s="235">
        <f>$D27*その他係数!D22</f>
        <v>0</v>
      </c>
      <c r="G27" s="63">
        <f>$D27*その他係数!E22</f>
        <v>0</v>
      </c>
      <c r="H27" s="64">
        <f t="shared" si="2"/>
        <v>0</v>
      </c>
      <c r="I27" s="60">
        <f t="shared" si="3"/>
        <v>0</v>
      </c>
      <c r="J27" s="3"/>
      <c r="K27" s="519"/>
      <c r="L27" s="520"/>
    </row>
    <row r="28" spans="2:14" ht="12.75" customHeight="1" thickTop="1" thickBot="1" x14ac:dyDescent="0.2">
      <c r="B28" s="223" t="s">
        <v>33</v>
      </c>
      <c r="C28" s="224" t="s">
        <v>824</v>
      </c>
      <c r="D28" s="242"/>
      <c r="E28" s="243"/>
      <c r="F28" s="235">
        <f>$D28*その他係数!D23</f>
        <v>0</v>
      </c>
      <c r="G28" s="63">
        <f>$D28*その他係数!E23</f>
        <v>0</v>
      </c>
      <c r="H28" s="64">
        <f t="shared" si="2"/>
        <v>0</v>
      </c>
      <c r="I28" s="60">
        <f t="shared" si="3"/>
        <v>0</v>
      </c>
      <c r="J28" s="3"/>
      <c r="K28" s="1" t="s">
        <v>68</v>
      </c>
    </row>
    <row r="29" spans="2:14" ht="12.75" customHeight="1" thickBot="1" x14ac:dyDescent="0.2">
      <c r="B29" s="223" t="s">
        <v>35</v>
      </c>
      <c r="C29" s="224" t="s">
        <v>825</v>
      </c>
      <c r="D29" s="242"/>
      <c r="E29" s="243"/>
      <c r="F29" s="235">
        <f>$D29*その他係数!D24</f>
        <v>0</v>
      </c>
      <c r="G29" s="63">
        <f>$D29*その他係数!E24</f>
        <v>0</v>
      </c>
      <c r="H29" s="64">
        <f t="shared" si="2"/>
        <v>0</v>
      </c>
      <c r="I29" s="60">
        <f t="shared" si="3"/>
        <v>0</v>
      </c>
      <c r="J29" s="3"/>
      <c r="K29" s="233" t="s">
        <v>85</v>
      </c>
      <c r="L29" s="1" t="s">
        <v>69</v>
      </c>
    </row>
    <row r="30" spans="2:14" ht="12.75" customHeight="1" x14ac:dyDescent="0.15">
      <c r="B30" s="223" t="s">
        <v>36</v>
      </c>
      <c r="C30" s="224" t="s">
        <v>826</v>
      </c>
      <c r="D30" s="242"/>
      <c r="E30" s="243"/>
      <c r="F30" s="235">
        <f>$D30*その他係数!D25</f>
        <v>0</v>
      </c>
      <c r="G30" s="63">
        <f>$D30*その他係数!E25</f>
        <v>0</v>
      </c>
      <c r="H30" s="64">
        <f t="shared" si="2"/>
        <v>0</v>
      </c>
      <c r="I30" s="60">
        <f t="shared" si="3"/>
        <v>0</v>
      </c>
      <c r="J30" s="3"/>
    </row>
    <row r="31" spans="2:14" ht="12.75" customHeight="1" x14ac:dyDescent="0.15">
      <c r="B31" s="223" t="s">
        <v>38</v>
      </c>
      <c r="C31" s="224" t="s">
        <v>317</v>
      </c>
      <c r="D31" s="242"/>
      <c r="E31" s="243"/>
      <c r="F31" s="235">
        <f>$D31*その他係数!D26</f>
        <v>0</v>
      </c>
      <c r="G31" s="63">
        <f>$D31*その他係数!E26</f>
        <v>0</v>
      </c>
      <c r="H31" s="64">
        <f t="shared" si="2"/>
        <v>0</v>
      </c>
      <c r="I31" s="60">
        <f t="shared" si="3"/>
        <v>0</v>
      </c>
      <c r="J31" s="3"/>
      <c r="K31" s="9" t="s">
        <v>81</v>
      </c>
      <c r="L31" s="6">
        <v>100</v>
      </c>
    </row>
    <row r="32" spans="2:14" ht="12.75" customHeight="1" x14ac:dyDescent="0.15">
      <c r="B32" s="223" t="s">
        <v>40</v>
      </c>
      <c r="C32" s="224" t="s">
        <v>319</v>
      </c>
      <c r="D32" s="242"/>
      <c r="E32" s="243"/>
      <c r="F32" s="235">
        <f>$D32*その他係数!D27</f>
        <v>0</v>
      </c>
      <c r="G32" s="63">
        <f>$D32*その他係数!E27</f>
        <v>0</v>
      </c>
      <c r="H32" s="64">
        <f t="shared" si="2"/>
        <v>0</v>
      </c>
      <c r="I32" s="60">
        <f t="shared" si="3"/>
        <v>0</v>
      </c>
      <c r="J32" s="3"/>
      <c r="K32" s="10" t="s">
        <v>82</v>
      </c>
      <c r="L32" s="7">
        <v>10</v>
      </c>
      <c r="N32" s="13" t="s">
        <v>88</v>
      </c>
    </row>
    <row r="33" spans="2:14" ht="12.75" customHeight="1" x14ac:dyDescent="0.15">
      <c r="B33" s="223" t="s">
        <v>42</v>
      </c>
      <c r="C33" s="224" t="s">
        <v>827</v>
      </c>
      <c r="D33" s="242"/>
      <c r="E33" s="243"/>
      <c r="F33" s="235">
        <f>$D33*その他係数!D28</f>
        <v>0</v>
      </c>
      <c r="G33" s="63">
        <f>$D33*その他係数!E28</f>
        <v>0</v>
      </c>
      <c r="H33" s="64">
        <f t="shared" si="2"/>
        <v>0</v>
      </c>
      <c r="I33" s="60">
        <f t="shared" si="3"/>
        <v>0</v>
      </c>
      <c r="J33" s="3"/>
      <c r="K33" s="10" t="s">
        <v>83</v>
      </c>
      <c r="L33" s="7">
        <v>1</v>
      </c>
      <c r="N33" s="13">
        <f>VLOOKUP(K29,K31:L37,2,0)</f>
        <v>0.01</v>
      </c>
    </row>
    <row r="34" spans="2:14" ht="12.75" customHeight="1" x14ac:dyDescent="0.15">
      <c r="B34" s="223" t="s">
        <v>43</v>
      </c>
      <c r="C34" s="224" t="s">
        <v>641</v>
      </c>
      <c r="D34" s="242"/>
      <c r="E34" s="243"/>
      <c r="F34" s="235">
        <f>$D34*その他係数!D29</f>
        <v>0</v>
      </c>
      <c r="G34" s="63">
        <f>$D34*その他係数!E29</f>
        <v>0</v>
      </c>
      <c r="H34" s="64">
        <f t="shared" si="2"/>
        <v>0</v>
      </c>
      <c r="I34" s="60">
        <f t="shared" si="3"/>
        <v>0</v>
      </c>
      <c r="J34" s="3"/>
      <c r="K34" s="10" t="s">
        <v>84</v>
      </c>
      <c r="L34" s="7">
        <v>0.1</v>
      </c>
    </row>
    <row r="35" spans="2:14" ht="12.75" customHeight="1" x14ac:dyDescent="0.15">
      <c r="B35" s="223" t="s">
        <v>44</v>
      </c>
      <c r="C35" s="224" t="s">
        <v>327</v>
      </c>
      <c r="D35" s="242"/>
      <c r="E35" s="243"/>
      <c r="F35" s="235">
        <f>$D35*その他係数!D30</f>
        <v>0</v>
      </c>
      <c r="G35" s="63">
        <f>$D35*その他係数!E30</f>
        <v>0</v>
      </c>
      <c r="H35" s="64">
        <f t="shared" si="2"/>
        <v>0</v>
      </c>
      <c r="I35" s="60">
        <f t="shared" si="3"/>
        <v>0</v>
      </c>
      <c r="J35" s="3"/>
      <c r="K35" s="10" t="s">
        <v>85</v>
      </c>
      <c r="L35" s="7">
        <v>0.01</v>
      </c>
    </row>
    <row r="36" spans="2:14" ht="12.75" customHeight="1" x14ac:dyDescent="0.15">
      <c r="B36" s="223" t="s">
        <v>45</v>
      </c>
      <c r="C36" s="224" t="s">
        <v>330</v>
      </c>
      <c r="D36" s="242"/>
      <c r="E36" s="243"/>
      <c r="F36" s="235">
        <f>$D36*その他係数!D31</f>
        <v>0</v>
      </c>
      <c r="G36" s="63">
        <f>$D36*その他係数!E31</f>
        <v>0</v>
      </c>
      <c r="H36" s="64">
        <f t="shared" si="2"/>
        <v>0</v>
      </c>
      <c r="I36" s="60">
        <f t="shared" si="3"/>
        <v>0</v>
      </c>
      <c r="J36" s="3"/>
      <c r="K36" s="10" t="s">
        <v>86</v>
      </c>
      <c r="L36" s="7">
        <v>1E-3</v>
      </c>
    </row>
    <row r="37" spans="2:14" ht="12.75" customHeight="1" x14ac:dyDescent="0.15">
      <c r="B37" s="223" t="s">
        <v>46</v>
      </c>
      <c r="C37" s="224" t="s">
        <v>332</v>
      </c>
      <c r="D37" s="242"/>
      <c r="E37" s="243"/>
      <c r="F37" s="235">
        <f>$D37*その他係数!D32</f>
        <v>0</v>
      </c>
      <c r="G37" s="63">
        <f>$D37*その他係数!E32</f>
        <v>0</v>
      </c>
      <c r="H37" s="64">
        <f t="shared" si="2"/>
        <v>0</v>
      </c>
      <c r="I37" s="60">
        <f t="shared" si="3"/>
        <v>0</v>
      </c>
      <c r="J37" s="3"/>
      <c r="K37" s="11" t="s">
        <v>87</v>
      </c>
      <c r="L37" s="8">
        <v>9.9999999999999995E-7</v>
      </c>
    </row>
    <row r="38" spans="2:14" ht="12.75" customHeight="1" x14ac:dyDescent="0.15">
      <c r="B38" s="223" t="s">
        <v>47</v>
      </c>
      <c r="C38" s="224" t="s">
        <v>334</v>
      </c>
      <c r="D38" s="242"/>
      <c r="E38" s="243"/>
      <c r="F38" s="235">
        <f>$D38*その他係数!D33</f>
        <v>0</v>
      </c>
      <c r="G38" s="63">
        <f>$D38*その他係数!E33</f>
        <v>0</v>
      </c>
      <c r="H38" s="64">
        <f t="shared" si="2"/>
        <v>0</v>
      </c>
      <c r="I38" s="60">
        <f t="shared" si="3"/>
        <v>0</v>
      </c>
      <c r="J38" s="3"/>
    </row>
    <row r="39" spans="2:14" ht="12.75" customHeight="1" x14ac:dyDescent="0.15">
      <c r="B39" s="223" t="s">
        <v>48</v>
      </c>
      <c r="C39" s="224" t="s">
        <v>828</v>
      </c>
      <c r="D39" s="242"/>
      <c r="E39" s="243"/>
      <c r="F39" s="235">
        <f>$D39*その他係数!D34</f>
        <v>0</v>
      </c>
      <c r="G39" s="63">
        <f>$D39*その他係数!E34</f>
        <v>0</v>
      </c>
      <c r="H39" s="64">
        <f t="shared" si="2"/>
        <v>0</v>
      </c>
      <c r="I39" s="60">
        <f t="shared" si="3"/>
        <v>0</v>
      </c>
      <c r="J39" s="3"/>
    </row>
    <row r="40" spans="2:14" ht="12.75" customHeight="1" x14ac:dyDescent="0.15">
      <c r="B40" s="223" t="s">
        <v>49</v>
      </c>
      <c r="C40" s="224" t="s">
        <v>338</v>
      </c>
      <c r="D40" s="242"/>
      <c r="E40" s="243"/>
      <c r="F40" s="235">
        <f>$D40*その他係数!D35</f>
        <v>0</v>
      </c>
      <c r="G40" s="63">
        <f>$D40*その他係数!E35</f>
        <v>0</v>
      </c>
      <c r="H40" s="64">
        <f t="shared" si="2"/>
        <v>0</v>
      </c>
      <c r="I40" s="60">
        <f t="shared" si="3"/>
        <v>0</v>
      </c>
      <c r="J40" s="3"/>
    </row>
    <row r="41" spans="2:14" ht="12.75" customHeight="1" x14ac:dyDescent="0.15">
      <c r="B41" s="223" t="s">
        <v>50</v>
      </c>
      <c r="C41" s="224" t="s">
        <v>340</v>
      </c>
      <c r="D41" s="242"/>
      <c r="E41" s="243"/>
      <c r="F41" s="235">
        <f>$D41*その他係数!D36</f>
        <v>0</v>
      </c>
      <c r="G41" s="63">
        <f>$D41*その他係数!E36</f>
        <v>0</v>
      </c>
      <c r="H41" s="64">
        <f t="shared" si="2"/>
        <v>0</v>
      </c>
      <c r="I41" s="60">
        <f t="shared" si="3"/>
        <v>0</v>
      </c>
      <c r="J41" s="3"/>
    </row>
    <row r="42" spans="2:14" ht="12.75" customHeight="1" x14ac:dyDescent="0.15">
      <c r="B42" s="223" t="s">
        <v>51</v>
      </c>
      <c r="C42" s="224" t="s">
        <v>342</v>
      </c>
      <c r="D42" s="242"/>
      <c r="E42" s="243"/>
      <c r="F42" s="235">
        <f>$D42*その他係数!D37</f>
        <v>0</v>
      </c>
      <c r="G42" s="63">
        <f>$D42*その他係数!E37</f>
        <v>0</v>
      </c>
      <c r="H42" s="64">
        <f t="shared" si="2"/>
        <v>0</v>
      </c>
      <c r="I42" s="60">
        <f t="shared" si="3"/>
        <v>0</v>
      </c>
      <c r="J42" s="3"/>
    </row>
    <row r="43" spans="2:14" ht="12.75" customHeight="1" x14ac:dyDescent="0.15">
      <c r="B43" s="223" t="s">
        <v>53</v>
      </c>
      <c r="C43" s="224" t="s">
        <v>344</v>
      </c>
      <c r="D43" s="242"/>
      <c r="E43" s="243"/>
      <c r="F43" s="235">
        <f>$D43*その他係数!D38</f>
        <v>0</v>
      </c>
      <c r="G43" s="63">
        <f>$D43*その他係数!E38</f>
        <v>0</v>
      </c>
      <c r="H43" s="64">
        <f t="shared" si="2"/>
        <v>0</v>
      </c>
      <c r="I43" s="60">
        <f t="shared" si="3"/>
        <v>0</v>
      </c>
      <c r="J43" s="3"/>
    </row>
    <row r="44" spans="2:14" ht="12.75" customHeight="1" x14ac:dyDescent="0.15">
      <c r="B44" s="223" t="s">
        <v>54</v>
      </c>
      <c r="C44" s="224" t="s">
        <v>346</v>
      </c>
      <c r="D44" s="242"/>
      <c r="E44" s="243"/>
      <c r="F44" s="235">
        <f>$D44*その他係数!D39</f>
        <v>0</v>
      </c>
      <c r="G44" s="63">
        <f>$D44*その他係数!E39</f>
        <v>0</v>
      </c>
      <c r="H44" s="64">
        <f t="shared" si="2"/>
        <v>0</v>
      </c>
      <c r="I44" s="60">
        <f t="shared" si="3"/>
        <v>0</v>
      </c>
      <c r="J44" s="3"/>
    </row>
    <row r="45" spans="2:14" ht="12.75" customHeight="1" x14ac:dyDescent="0.15">
      <c r="B45" s="223" t="s">
        <v>55</v>
      </c>
      <c r="C45" s="224" t="s">
        <v>350</v>
      </c>
      <c r="D45" s="242"/>
      <c r="E45" s="243"/>
      <c r="F45" s="235">
        <f>$D45*その他係数!D40</f>
        <v>0</v>
      </c>
      <c r="G45" s="63">
        <f>$D45*その他係数!E40</f>
        <v>0</v>
      </c>
      <c r="H45" s="64">
        <f t="shared" si="2"/>
        <v>0</v>
      </c>
      <c r="I45" s="60">
        <f t="shared" si="3"/>
        <v>0</v>
      </c>
      <c r="J45" s="3"/>
    </row>
    <row r="46" spans="2:14" ht="12.75" customHeight="1" x14ac:dyDescent="0.15">
      <c r="B46" s="223" t="s">
        <v>103</v>
      </c>
      <c r="C46" s="224" t="s">
        <v>829</v>
      </c>
      <c r="D46" s="242"/>
      <c r="E46" s="243"/>
      <c r="F46" s="235">
        <f>$D46*その他係数!D41</f>
        <v>0</v>
      </c>
      <c r="G46" s="63">
        <f>$D46*その他係数!E41</f>
        <v>0</v>
      </c>
      <c r="H46" s="64">
        <f t="shared" si="2"/>
        <v>0</v>
      </c>
      <c r="I46" s="60">
        <f t="shared" si="3"/>
        <v>0</v>
      </c>
      <c r="J46" s="3"/>
    </row>
    <row r="47" spans="2:14" ht="12.75" customHeight="1" x14ac:dyDescent="0.15">
      <c r="B47" s="223" t="s">
        <v>104</v>
      </c>
      <c r="C47" s="224" t="s">
        <v>830</v>
      </c>
      <c r="D47" s="242"/>
      <c r="E47" s="243"/>
      <c r="F47" s="235">
        <f>$D47*その他係数!D42</f>
        <v>0</v>
      </c>
      <c r="G47" s="63">
        <f>$D47*その他係数!E42</f>
        <v>0</v>
      </c>
      <c r="H47" s="64">
        <f t="shared" si="2"/>
        <v>0</v>
      </c>
      <c r="I47" s="60">
        <f t="shared" si="3"/>
        <v>0</v>
      </c>
      <c r="J47" s="3"/>
    </row>
    <row r="48" spans="2:14" ht="12.75" customHeight="1" x14ac:dyDescent="0.15">
      <c r="B48" s="223" t="s">
        <v>105</v>
      </c>
      <c r="C48" s="224" t="s">
        <v>358</v>
      </c>
      <c r="D48" s="242"/>
      <c r="E48" s="243"/>
      <c r="F48" s="235">
        <f>$D48*その他係数!D43</f>
        <v>0</v>
      </c>
      <c r="G48" s="63">
        <f>$D48*その他係数!E43</f>
        <v>0</v>
      </c>
      <c r="H48" s="64">
        <f t="shared" si="2"/>
        <v>0</v>
      </c>
      <c r="I48" s="60">
        <f t="shared" si="3"/>
        <v>0</v>
      </c>
      <c r="J48" s="3"/>
    </row>
    <row r="49" spans="2:10" ht="12.75" customHeight="1" x14ac:dyDescent="0.15">
      <c r="B49" s="223" t="s">
        <v>106</v>
      </c>
      <c r="C49" s="224" t="s">
        <v>363</v>
      </c>
      <c r="D49" s="242"/>
      <c r="E49" s="243"/>
      <c r="F49" s="235">
        <f>$D49*その他係数!D44</f>
        <v>0</v>
      </c>
      <c r="G49" s="63">
        <f>$D49*その他係数!E44</f>
        <v>0</v>
      </c>
      <c r="H49" s="64">
        <f t="shared" si="2"/>
        <v>0</v>
      </c>
      <c r="I49" s="60">
        <f t="shared" si="3"/>
        <v>0</v>
      </c>
      <c r="J49" s="3"/>
    </row>
    <row r="50" spans="2:10" ht="12.75" customHeight="1" x14ac:dyDescent="0.15">
      <c r="B50" s="223" t="s">
        <v>107</v>
      </c>
      <c r="C50" s="224" t="s">
        <v>831</v>
      </c>
      <c r="D50" s="242"/>
      <c r="E50" s="243"/>
      <c r="F50" s="235">
        <f>$D50*その他係数!D45</f>
        <v>0</v>
      </c>
      <c r="G50" s="63">
        <f>$D50*その他係数!E45</f>
        <v>0</v>
      </c>
      <c r="H50" s="64">
        <f t="shared" si="2"/>
        <v>0</v>
      </c>
      <c r="I50" s="60">
        <f t="shared" si="3"/>
        <v>0</v>
      </c>
      <c r="J50" s="3"/>
    </row>
    <row r="51" spans="2:10" ht="12.75" customHeight="1" x14ac:dyDescent="0.15">
      <c r="B51" s="223" t="s">
        <v>108</v>
      </c>
      <c r="C51" s="224" t="s">
        <v>370</v>
      </c>
      <c r="D51" s="242"/>
      <c r="E51" s="243"/>
      <c r="F51" s="235">
        <f>$D51*その他係数!D46</f>
        <v>0</v>
      </c>
      <c r="G51" s="63">
        <f>$D51*その他係数!E46</f>
        <v>0</v>
      </c>
      <c r="H51" s="64">
        <f t="shared" si="2"/>
        <v>0</v>
      </c>
      <c r="I51" s="60">
        <f t="shared" si="3"/>
        <v>0</v>
      </c>
      <c r="J51" s="3"/>
    </row>
    <row r="52" spans="2:10" ht="12.75" customHeight="1" x14ac:dyDescent="0.15">
      <c r="B52" s="223" t="s">
        <v>109</v>
      </c>
      <c r="C52" s="224" t="s">
        <v>832</v>
      </c>
      <c r="D52" s="242"/>
      <c r="E52" s="243"/>
      <c r="F52" s="235">
        <f>$D52*その他係数!D47</f>
        <v>0</v>
      </c>
      <c r="G52" s="63">
        <f>$D52*その他係数!E47</f>
        <v>0</v>
      </c>
      <c r="H52" s="64">
        <f t="shared" si="2"/>
        <v>0</v>
      </c>
      <c r="I52" s="60">
        <f t="shared" si="3"/>
        <v>0</v>
      </c>
      <c r="J52" s="3"/>
    </row>
    <row r="53" spans="2:10" ht="12.75" customHeight="1" x14ac:dyDescent="0.15">
      <c r="B53" s="223" t="s">
        <v>110</v>
      </c>
      <c r="C53" s="224" t="s">
        <v>833</v>
      </c>
      <c r="D53" s="242"/>
      <c r="E53" s="243"/>
      <c r="F53" s="235">
        <f>$D53*その他係数!D48</f>
        <v>0</v>
      </c>
      <c r="G53" s="63">
        <f>$D53*その他係数!E48</f>
        <v>0</v>
      </c>
      <c r="H53" s="64">
        <f t="shared" si="2"/>
        <v>0</v>
      </c>
      <c r="I53" s="60">
        <f t="shared" si="3"/>
        <v>0</v>
      </c>
      <c r="J53" s="3"/>
    </row>
    <row r="54" spans="2:10" ht="12.75" customHeight="1" x14ac:dyDescent="0.15">
      <c r="B54" s="223" t="s">
        <v>111</v>
      </c>
      <c r="C54" s="224" t="s">
        <v>834</v>
      </c>
      <c r="D54" s="242"/>
      <c r="E54" s="243"/>
      <c r="F54" s="235">
        <f>$D54*その他係数!D49</f>
        <v>0</v>
      </c>
      <c r="G54" s="63">
        <f>$D54*その他係数!E49</f>
        <v>0</v>
      </c>
      <c r="H54" s="64">
        <f t="shared" si="2"/>
        <v>0</v>
      </c>
      <c r="I54" s="60">
        <f t="shared" si="3"/>
        <v>0</v>
      </c>
      <c r="J54" s="3"/>
    </row>
    <row r="55" spans="2:10" ht="12.75" customHeight="1" x14ac:dyDescent="0.15">
      <c r="B55" s="223" t="s">
        <v>112</v>
      </c>
      <c r="C55" s="224" t="s">
        <v>835</v>
      </c>
      <c r="D55" s="242"/>
      <c r="E55" s="243"/>
      <c r="F55" s="235">
        <f>$D55*その他係数!D50</f>
        <v>0</v>
      </c>
      <c r="G55" s="63">
        <f>$D55*その他係数!E50</f>
        <v>0</v>
      </c>
      <c r="H55" s="64">
        <f t="shared" si="2"/>
        <v>0</v>
      </c>
      <c r="I55" s="60">
        <f t="shared" si="3"/>
        <v>0</v>
      </c>
      <c r="J55" s="3"/>
    </row>
    <row r="56" spans="2:10" ht="12.75" customHeight="1" x14ac:dyDescent="0.15">
      <c r="B56" s="223" t="s">
        <v>113</v>
      </c>
      <c r="C56" s="224" t="s">
        <v>836</v>
      </c>
      <c r="D56" s="242"/>
      <c r="E56" s="243"/>
      <c r="F56" s="235">
        <f>$D56*その他係数!D51</f>
        <v>0</v>
      </c>
      <c r="G56" s="63">
        <f>$D56*その他係数!E51</f>
        <v>0</v>
      </c>
      <c r="H56" s="64">
        <f t="shared" si="2"/>
        <v>0</v>
      </c>
      <c r="I56" s="60">
        <f t="shared" si="3"/>
        <v>0</v>
      </c>
      <c r="J56" s="3"/>
    </row>
    <row r="57" spans="2:10" ht="12.75" customHeight="1" x14ac:dyDescent="0.15">
      <c r="B57" s="223" t="s">
        <v>479</v>
      </c>
      <c r="C57" s="224" t="s">
        <v>837</v>
      </c>
      <c r="D57" s="242"/>
      <c r="E57" s="243"/>
      <c r="F57" s="235">
        <f>$D57*その他係数!D52</f>
        <v>0</v>
      </c>
      <c r="G57" s="63">
        <f>$D57*その他係数!E52</f>
        <v>0</v>
      </c>
      <c r="H57" s="64">
        <f t="shared" si="2"/>
        <v>0</v>
      </c>
      <c r="I57" s="60">
        <f t="shared" si="3"/>
        <v>0</v>
      </c>
    </row>
    <row r="58" spans="2:10" ht="12.75" customHeight="1" x14ac:dyDescent="0.15">
      <c r="B58" s="223" t="s">
        <v>480</v>
      </c>
      <c r="C58" s="224" t="s">
        <v>838</v>
      </c>
      <c r="D58" s="242"/>
      <c r="E58" s="243"/>
      <c r="F58" s="235">
        <f>$D58*その他係数!D53</f>
        <v>0</v>
      </c>
      <c r="G58" s="63">
        <f>$D58*その他係数!E53</f>
        <v>0</v>
      </c>
      <c r="H58" s="64">
        <f t="shared" si="2"/>
        <v>0</v>
      </c>
      <c r="I58" s="60">
        <f t="shared" si="3"/>
        <v>0</v>
      </c>
    </row>
    <row r="59" spans="2:10" ht="12.75" customHeight="1" x14ac:dyDescent="0.15">
      <c r="B59" s="223" t="s">
        <v>114</v>
      </c>
      <c r="C59" s="224" t="s">
        <v>839</v>
      </c>
      <c r="D59" s="242"/>
      <c r="E59" s="243"/>
      <c r="F59" s="235">
        <f>$D59*その他係数!D54</f>
        <v>0</v>
      </c>
      <c r="G59" s="63">
        <f>$D59*その他係数!E54</f>
        <v>0</v>
      </c>
      <c r="H59" s="64">
        <f t="shared" si="2"/>
        <v>0</v>
      </c>
      <c r="I59" s="60">
        <f t="shared" si="3"/>
        <v>0</v>
      </c>
    </row>
    <row r="60" spans="2:10" ht="12.75" customHeight="1" x14ac:dyDescent="0.15">
      <c r="B60" s="223" t="s">
        <v>481</v>
      </c>
      <c r="C60" s="224" t="s">
        <v>840</v>
      </c>
      <c r="D60" s="242"/>
      <c r="E60" s="243"/>
      <c r="F60" s="235">
        <f>$D60*その他係数!D55</f>
        <v>0</v>
      </c>
      <c r="G60" s="63">
        <f>$D60*その他係数!E55</f>
        <v>0</v>
      </c>
      <c r="H60" s="64">
        <f t="shared" si="2"/>
        <v>0</v>
      </c>
      <c r="I60" s="60">
        <f t="shared" si="3"/>
        <v>0</v>
      </c>
    </row>
    <row r="61" spans="2:10" ht="12.75" customHeight="1" x14ac:dyDescent="0.15">
      <c r="B61" s="223" t="s">
        <v>115</v>
      </c>
      <c r="C61" s="224" t="s">
        <v>841</v>
      </c>
      <c r="D61" s="242"/>
      <c r="E61" s="243"/>
      <c r="F61" s="235">
        <f>$D61*その他係数!D56</f>
        <v>0</v>
      </c>
      <c r="G61" s="63">
        <f>$D61*その他係数!E56</f>
        <v>0</v>
      </c>
      <c r="H61" s="64">
        <f t="shared" si="2"/>
        <v>0</v>
      </c>
      <c r="I61" s="60">
        <f t="shared" si="3"/>
        <v>0</v>
      </c>
    </row>
    <row r="62" spans="2:10" ht="12.75" customHeight="1" x14ac:dyDescent="0.15">
      <c r="B62" s="223" t="s">
        <v>482</v>
      </c>
      <c r="C62" s="224" t="s">
        <v>842</v>
      </c>
      <c r="D62" s="242"/>
      <c r="E62" s="243"/>
      <c r="F62" s="235">
        <f>$D62*その他係数!D57</f>
        <v>0</v>
      </c>
      <c r="G62" s="63">
        <f>$D62*その他係数!E57</f>
        <v>0</v>
      </c>
      <c r="H62" s="64">
        <f t="shared" si="2"/>
        <v>0</v>
      </c>
      <c r="I62" s="60">
        <f t="shared" si="3"/>
        <v>0</v>
      </c>
    </row>
    <row r="63" spans="2:10" ht="12.75" customHeight="1" x14ac:dyDescent="0.15">
      <c r="B63" s="223" t="s">
        <v>116</v>
      </c>
      <c r="C63" s="224" t="s">
        <v>843</v>
      </c>
      <c r="D63" s="242"/>
      <c r="E63" s="243"/>
      <c r="F63" s="235">
        <f>$D63*その他係数!D58</f>
        <v>0</v>
      </c>
      <c r="G63" s="63">
        <f>$D63*その他係数!E58</f>
        <v>0</v>
      </c>
      <c r="H63" s="64">
        <f t="shared" si="2"/>
        <v>0</v>
      </c>
      <c r="I63" s="60">
        <f t="shared" si="3"/>
        <v>0</v>
      </c>
    </row>
    <row r="64" spans="2:10" ht="12.75" customHeight="1" x14ac:dyDescent="0.15">
      <c r="B64" s="223" t="s">
        <v>483</v>
      </c>
      <c r="C64" s="224" t="s">
        <v>844</v>
      </c>
      <c r="D64" s="242"/>
      <c r="E64" s="243"/>
      <c r="F64" s="235">
        <f>$D64*その他係数!D59</f>
        <v>0</v>
      </c>
      <c r="G64" s="63">
        <f>$D64*その他係数!E59</f>
        <v>0</v>
      </c>
      <c r="H64" s="64">
        <f t="shared" si="2"/>
        <v>0</v>
      </c>
      <c r="I64" s="60">
        <f t="shared" si="3"/>
        <v>0</v>
      </c>
    </row>
    <row r="65" spans="2:9" ht="12.75" customHeight="1" x14ac:dyDescent="0.15">
      <c r="B65" s="223" t="s">
        <v>117</v>
      </c>
      <c r="C65" s="224" t="s">
        <v>527</v>
      </c>
      <c r="D65" s="242"/>
      <c r="E65" s="243"/>
      <c r="F65" s="235">
        <f>$D65*その他係数!D60</f>
        <v>0</v>
      </c>
      <c r="G65" s="63">
        <f>$D65*その他係数!E60</f>
        <v>0</v>
      </c>
      <c r="H65" s="64">
        <f t="shared" si="2"/>
        <v>0</v>
      </c>
      <c r="I65" s="60">
        <f t="shared" si="3"/>
        <v>0</v>
      </c>
    </row>
    <row r="66" spans="2:9" ht="12.75" customHeight="1" x14ac:dyDescent="0.15">
      <c r="B66" s="223" t="s">
        <v>484</v>
      </c>
      <c r="C66" s="224" t="s">
        <v>391</v>
      </c>
      <c r="D66" s="242"/>
      <c r="E66" s="243"/>
      <c r="F66" s="235">
        <f>$D66*その他係数!D61</f>
        <v>0</v>
      </c>
      <c r="G66" s="63">
        <f>$D66*その他係数!E61</f>
        <v>0</v>
      </c>
      <c r="H66" s="64">
        <f t="shared" si="2"/>
        <v>0</v>
      </c>
      <c r="I66" s="60">
        <f t="shared" si="3"/>
        <v>0</v>
      </c>
    </row>
    <row r="67" spans="2:9" ht="12.75" customHeight="1" x14ac:dyDescent="0.15">
      <c r="B67" s="223" t="s">
        <v>118</v>
      </c>
      <c r="C67" s="224" t="s">
        <v>394</v>
      </c>
      <c r="D67" s="242"/>
      <c r="E67" s="243"/>
      <c r="F67" s="235">
        <f>$D67*その他係数!D62</f>
        <v>0</v>
      </c>
      <c r="G67" s="63">
        <f>$D67*その他係数!E62</f>
        <v>0</v>
      </c>
      <c r="H67" s="64">
        <f t="shared" si="2"/>
        <v>0</v>
      </c>
      <c r="I67" s="60">
        <f t="shared" si="3"/>
        <v>0</v>
      </c>
    </row>
    <row r="68" spans="2:9" ht="12.75" customHeight="1" x14ac:dyDescent="0.15">
      <c r="B68" s="223" t="s">
        <v>485</v>
      </c>
      <c r="C68" s="224" t="s">
        <v>34</v>
      </c>
      <c r="D68" s="242"/>
      <c r="E68" s="243"/>
      <c r="F68" s="235">
        <f>$D68*その他係数!D63</f>
        <v>0</v>
      </c>
      <c r="G68" s="63">
        <f>$D68*その他係数!E63</f>
        <v>0</v>
      </c>
      <c r="H68" s="64">
        <f t="shared" si="2"/>
        <v>0</v>
      </c>
      <c r="I68" s="60">
        <f t="shared" si="3"/>
        <v>0</v>
      </c>
    </row>
    <row r="69" spans="2:9" ht="12.75" customHeight="1" x14ac:dyDescent="0.15">
      <c r="B69" s="223" t="s">
        <v>119</v>
      </c>
      <c r="C69" s="224" t="s">
        <v>845</v>
      </c>
      <c r="D69" s="242"/>
      <c r="E69" s="243"/>
      <c r="F69" s="235">
        <f>$D69*その他係数!D64</f>
        <v>0</v>
      </c>
      <c r="G69" s="63">
        <f>$D69*その他係数!E64</f>
        <v>0</v>
      </c>
      <c r="H69" s="64">
        <f t="shared" si="2"/>
        <v>0</v>
      </c>
      <c r="I69" s="60">
        <f t="shared" si="3"/>
        <v>0</v>
      </c>
    </row>
    <row r="70" spans="2:9" ht="12.75" customHeight="1" x14ac:dyDescent="0.15">
      <c r="B70" s="223" t="s">
        <v>486</v>
      </c>
      <c r="C70" s="224" t="s">
        <v>528</v>
      </c>
      <c r="D70" s="242"/>
      <c r="E70" s="243"/>
      <c r="F70" s="235">
        <f>$D70*その他係数!D65</f>
        <v>0</v>
      </c>
      <c r="G70" s="63">
        <f>$D70*その他係数!E65</f>
        <v>0</v>
      </c>
      <c r="H70" s="64">
        <f t="shared" si="2"/>
        <v>0</v>
      </c>
      <c r="I70" s="60">
        <f t="shared" si="3"/>
        <v>0</v>
      </c>
    </row>
    <row r="71" spans="2:9" ht="12.75" customHeight="1" x14ac:dyDescent="0.15">
      <c r="B71" s="223" t="s">
        <v>120</v>
      </c>
      <c r="C71" s="224" t="s">
        <v>403</v>
      </c>
      <c r="D71" s="242"/>
      <c r="E71" s="243"/>
      <c r="F71" s="235">
        <f>$D71*その他係数!D66</f>
        <v>0</v>
      </c>
      <c r="G71" s="63">
        <f>$D71*その他係数!E66</f>
        <v>0</v>
      </c>
      <c r="H71" s="64">
        <f t="shared" si="2"/>
        <v>0</v>
      </c>
      <c r="I71" s="60">
        <f t="shared" si="3"/>
        <v>0</v>
      </c>
    </row>
    <row r="72" spans="2:9" ht="12.75" customHeight="1" x14ac:dyDescent="0.15">
      <c r="B72" s="223" t="s">
        <v>121</v>
      </c>
      <c r="C72" s="224" t="s">
        <v>846</v>
      </c>
      <c r="D72" s="242"/>
      <c r="E72" s="243"/>
      <c r="F72" s="235">
        <f>$D72*その他係数!D67</f>
        <v>0</v>
      </c>
      <c r="G72" s="63">
        <f>$D72*その他係数!E67</f>
        <v>0</v>
      </c>
      <c r="H72" s="64">
        <f t="shared" si="2"/>
        <v>0</v>
      </c>
      <c r="I72" s="60">
        <f t="shared" si="3"/>
        <v>0</v>
      </c>
    </row>
    <row r="73" spans="2:9" ht="12.75" customHeight="1" x14ac:dyDescent="0.15">
      <c r="B73" s="223" t="s">
        <v>122</v>
      </c>
      <c r="C73" s="224" t="s">
        <v>847</v>
      </c>
      <c r="D73" s="242"/>
      <c r="E73" s="243"/>
      <c r="F73" s="235">
        <f>$D73*その他係数!D68</f>
        <v>0</v>
      </c>
      <c r="G73" s="63">
        <f>$D73*その他係数!E68</f>
        <v>0</v>
      </c>
      <c r="H73" s="64">
        <f t="shared" si="2"/>
        <v>0</v>
      </c>
      <c r="I73" s="60">
        <f t="shared" si="3"/>
        <v>0</v>
      </c>
    </row>
    <row r="74" spans="2:9" ht="12.75" customHeight="1" x14ac:dyDescent="0.15">
      <c r="B74" s="223" t="s">
        <v>123</v>
      </c>
      <c r="C74" s="224" t="s">
        <v>408</v>
      </c>
      <c r="D74" s="242"/>
      <c r="E74" s="243"/>
      <c r="F74" s="235">
        <f>$D74*その他係数!D69</f>
        <v>0</v>
      </c>
      <c r="G74" s="63">
        <f>$D74*その他係数!E69</f>
        <v>0</v>
      </c>
      <c r="H74" s="64">
        <f t="shared" si="2"/>
        <v>0</v>
      </c>
      <c r="I74" s="60">
        <f t="shared" si="3"/>
        <v>0</v>
      </c>
    </row>
    <row r="75" spans="2:9" ht="12.75" customHeight="1" x14ac:dyDescent="0.15">
      <c r="B75" s="223" t="s">
        <v>124</v>
      </c>
      <c r="C75" s="224" t="s">
        <v>410</v>
      </c>
      <c r="D75" s="242"/>
      <c r="E75" s="243"/>
      <c r="F75" s="235">
        <f>$D75*その他係数!D70</f>
        <v>0</v>
      </c>
      <c r="G75" s="63">
        <f>$D75*その他係数!E70</f>
        <v>0</v>
      </c>
      <c r="H75" s="64">
        <f t="shared" si="2"/>
        <v>0</v>
      </c>
      <c r="I75" s="60">
        <f t="shared" si="3"/>
        <v>0</v>
      </c>
    </row>
    <row r="76" spans="2:9" ht="12.75" customHeight="1" x14ac:dyDescent="0.15">
      <c r="B76" s="223" t="s">
        <v>125</v>
      </c>
      <c r="C76" s="224" t="s">
        <v>39</v>
      </c>
      <c r="D76" s="242"/>
      <c r="E76" s="243"/>
      <c r="F76" s="235">
        <f>$D76*その他係数!D71</f>
        <v>0</v>
      </c>
      <c r="G76" s="63">
        <f>$D76*その他係数!E71</f>
        <v>0</v>
      </c>
      <c r="H76" s="64">
        <f t="shared" si="2"/>
        <v>0</v>
      </c>
      <c r="I76" s="60">
        <f t="shared" si="3"/>
        <v>0</v>
      </c>
    </row>
    <row r="77" spans="2:9" ht="12.75" customHeight="1" x14ac:dyDescent="0.15">
      <c r="B77" s="223" t="s">
        <v>126</v>
      </c>
      <c r="C77" s="224" t="s">
        <v>41</v>
      </c>
      <c r="D77" s="242"/>
      <c r="E77" s="243"/>
      <c r="F77" s="235">
        <f>$D77*その他係数!D72</f>
        <v>0</v>
      </c>
      <c r="G77" s="63">
        <f>$D77*その他係数!E72</f>
        <v>0</v>
      </c>
      <c r="H77" s="64">
        <f t="shared" si="2"/>
        <v>0</v>
      </c>
      <c r="I77" s="60">
        <f>E77+H77</f>
        <v>0</v>
      </c>
    </row>
    <row r="78" spans="2:9" ht="12.75" customHeight="1" x14ac:dyDescent="0.15">
      <c r="B78" s="223" t="s">
        <v>127</v>
      </c>
      <c r="C78" s="224" t="s">
        <v>414</v>
      </c>
      <c r="D78" s="242"/>
      <c r="E78" s="243"/>
      <c r="F78" s="237" t="s">
        <v>66</v>
      </c>
      <c r="G78" s="63">
        <f>$D78*その他係数!E73</f>
        <v>0</v>
      </c>
      <c r="H78" s="64">
        <f>$D78+F116</f>
        <v>0</v>
      </c>
      <c r="I78" s="60">
        <f>E78+H78</f>
        <v>0</v>
      </c>
    </row>
    <row r="79" spans="2:9" ht="12.75" customHeight="1" x14ac:dyDescent="0.15">
      <c r="B79" s="223" t="s">
        <v>487</v>
      </c>
      <c r="C79" s="224" t="s">
        <v>418</v>
      </c>
      <c r="D79" s="242"/>
      <c r="E79" s="243"/>
      <c r="F79" s="235">
        <f>$D79*その他係数!D74</f>
        <v>0</v>
      </c>
      <c r="G79" s="63">
        <f>$D79*その他係数!E74</f>
        <v>0</v>
      </c>
      <c r="H79" s="64">
        <f t="shared" si="2"/>
        <v>0</v>
      </c>
      <c r="I79" s="60">
        <f t="shared" si="3"/>
        <v>0</v>
      </c>
    </row>
    <row r="80" spans="2:9" ht="12.75" customHeight="1" x14ac:dyDescent="0.15">
      <c r="B80" s="223" t="s">
        <v>488</v>
      </c>
      <c r="C80" s="224" t="s">
        <v>420</v>
      </c>
      <c r="D80" s="242"/>
      <c r="E80" s="243"/>
      <c r="F80" s="235">
        <f>$D80*その他係数!D75</f>
        <v>0</v>
      </c>
      <c r="G80" s="63">
        <f>$D80*その他係数!E75</f>
        <v>0</v>
      </c>
      <c r="H80" s="64">
        <f t="shared" si="2"/>
        <v>0</v>
      </c>
      <c r="I80" s="60">
        <f t="shared" si="3"/>
        <v>0</v>
      </c>
    </row>
    <row r="81" spans="2:9" ht="12.75" customHeight="1" x14ac:dyDescent="0.15">
      <c r="B81" s="223" t="s">
        <v>489</v>
      </c>
      <c r="C81" s="224" t="s">
        <v>422</v>
      </c>
      <c r="D81" s="242"/>
      <c r="E81" s="243"/>
      <c r="F81" s="235">
        <f>$D81*その他係数!D76</f>
        <v>0</v>
      </c>
      <c r="G81" s="63">
        <f>$D81*その他係数!E76</f>
        <v>0</v>
      </c>
      <c r="H81" s="64">
        <f t="shared" si="2"/>
        <v>0</v>
      </c>
      <c r="I81" s="60">
        <f t="shared" si="3"/>
        <v>0</v>
      </c>
    </row>
    <row r="82" spans="2:9" ht="12.75" customHeight="1" x14ac:dyDescent="0.15">
      <c r="B82" s="223" t="s">
        <v>490</v>
      </c>
      <c r="C82" s="224" t="s">
        <v>848</v>
      </c>
      <c r="D82" s="242"/>
      <c r="E82" s="243"/>
      <c r="F82" s="235">
        <f>$D82*その他係数!D77</f>
        <v>0</v>
      </c>
      <c r="G82" s="63">
        <f>$D82*その他係数!E77</f>
        <v>0</v>
      </c>
      <c r="H82" s="64">
        <f>D82-(F82+G82)</f>
        <v>0</v>
      </c>
      <c r="I82" s="60">
        <f t="shared" ref="I82:I104" si="4">E82+H82</f>
        <v>0</v>
      </c>
    </row>
    <row r="83" spans="2:9" ht="12.75" customHeight="1" x14ac:dyDescent="0.15">
      <c r="B83" s="223" t="s">
        <v>491</v>
      </c>
      <c r="C83" s="224" t="s">
        <v>426</v>
      </c>
      <c r="D83" s="242"/>
      <c r="E83" s="243"/>
      <c r="F83" s="235">
        <f>$D83*その他係数!D78</f>
        <v>0</v>
      </c>
      <c r="G83" s="65" t="s">
        <v>66</v>
      </c>
      <c r="H83" s="64">
        <f>$D83+G$116*その他係数!E78</f>
        <v>0</v>
      </c>
      <c r="I83" s="60">
        <f>E83+H83</f>
        <v>0</v>
      </c>
    </row>
    <row r="84" spans="2:9" ht="12.75" customHeight="1" x14ac:dyDescent="0.15">
      <c r="B84" s="223" t="s">
        <v>492</v>
      </c>
      <c r="C84" s="224" t="s">
        <v>849</v>
      </c>
      <c r="D84" s="242"/>
      <c r="E84" s="243"/>
      <c r="F84" s="235">
        <f>$D84*その他係数!D79</f>
        <v>0</v>
      </c>
      <c r="G84" s="65" t="s">
        <v>66</v>
      </c>
      <c r="H84" s="64">
        <f>$D84+G$116*その他係数!E79</f>
        <v>0</v>
      </c>
      <c r="I84" s="60">
        <f t="shared" si="4"/>
        <v>0</v>
      </c>
    </row>
    <row r="85" spans="2:9" ht="12.75" customHeight="1" x14ac:dyDescent="0.15">
      <c r="B85" s="223" t="s">
        <v>493</v>
      </c>
      <c r="C85" s="224" t="s">
        <v>529</v>
      </c>
      <c r="D85" s="242"/>
      <c r="E85" s="243"/>
      <c r="F85" s="235">
        <f>$D85*その他係数!D80</f>
        <v>0</v>
      </c>
      <c r="G85" s="65" t="s">
        <v>66</v>
      </c>
      <c r="H85" s="64">
        <f>$D85+G$116*その他係数!E80</f>
        <v>0</v>
      </c>
      <c r="I85" s="60">
        <f t="shared" si="4"/>
        <v>0</v>
      </c>
    </row>
    <row r="86" spans="2:9" ht="12.75" customHeight="1" x14ac:dyDescent="0.15">
      <c r="B86" s="223" t="s">
        <v>494</v>
      </c>
      <c r="C86" s="224" t="s">
        <v>430</v>
      </c>
      <c r="D86" s="242"/>
      <c r="E86" s="243"/>
      <c r="F86" s="235">
        <f>$D86*その他係数!D81</f>
        <v>0</v>
      </c>
      <c r="G86" s="65" t="s">
        <v>66</v>
      </c>
      <c r="H86" s="64">
        <f>$D86+G$116*その他係数!E81</f>
        <v>0</v>
      </c>
      <c r="I86" s="60">
        <f t="shared" si="4"/>
        <v>0</v>
      </c>
    </row>
    <row r="87" spans="2:9" ht="12.75" customHeight="1" x14ac:dyDescent="0.15">
      <c r="B87" s="223" t="s">
        <v>495</v>
      </c>
      <c r="C87" s="224" t="s">
        <v>433</v>
      </c>
      <c r="D87" s="242"/>
      <c r="E87" s="243"/>
      <c r="F87" s="235">
        <f>$D87*その他係数!D82</f>
        <v>0</v>
      </c>
      <c r="G87" s="65" t="s">
        <v>66</v>
      </c>
      <c r="H87" s="64">
        <f>$D87+G$116*その他係数!E82</f>
        <v>0</v>
      </c>
      <c r="I87" s="60">
        <f t="shared" si="4"/>
        <v>0</v>
      </c>
    </row>
    <row r="88" spans="2:9" ht="12.75" customHeight="1" x14ac:dyDescent="0.15">
      <c r="B88" s="223" t="s">
        <v>496</v>
      </c>
      <c r="C88" s="224" t="s">
        <v>850</v>
      </c>
      <c r="D88" s="242"/>
      <c r="E88" s="243"/>
      <c r="F88" s="235">
        <f>$D88*その他係数!D83</f>
        <v>0</v>
      </c>
      <c r="G88" s="65" t="s">
        <v>66</v>
      </c>
      <c r="H88" s="64">
        <f>$D88+G$116*その他係数!E83</f>
        <v>0</v>
      </c>
      <c r="I88" s="60">
        <f t="shared" si="4"/>
        <v>0</v>
      </c>
    </row>
    <row r="89" spans="2:9" ht="12.75" customHeight="1" x14ac:dyDescent="0.15">
      <c r="B89" s="223" t="s">
        <v>497</v>
      </c>
      <c r="C89" s="224" t="s">
        <v>435</v>
      </c>
      <c r="D89" s="242"/>
      <c r="E89" s="243"/>
      <c r="F89" s="235">
        <f>$D89*その他係数!D84</f>
        <v>0</v>
      </c>
      <c r="G89" s="65" t="s">
        <v>66</v>
      </c>
      <c r="H89" s="64">
        <f>$D89+G$116*その他係数!E84</f>
        <v>0</v>
      </c>
      <c r="I89" s="60">
        <f t="shared" si="4"/>
        <v>0</v>
      </c>
    </row>
    <row r="90" spans="2:9" ht="12.75" customHeight="1" x14ac:dyDescent="0.15">
      <c r="B90" s="223" t="s">
        <v>498</v>
      </c>
      <c r="C90" s="224" t="s">
        <v>851</v>
      </c>
      <c r="D90" s="242"/>
      <c r="E90" s="243"/>
      <c r="F90" s="235">
        <f>$D90*その他係数!D85</f>
        <v>0</v>
      </c>
      <c r="G90" s="65" t="s">
        <v>66</v>
      </c>
      <c r="H90" s="64">
        <f>$D90+G$116*その他係数!E85</f>
        <v>0</v>
      </c>
      <c r="I90" s="60">
        <f t="shared" si="4"/>
        <v>0</v>
      </c>
    </row>
    <row r="91" spans="2:9" ht="12.75" customHeight="1" x14ac:dyDescent="0.15">
      <c r="B91" s="223" t="s">
        <v>499</v>
      </c>
      <c r="C91" s="224" t="s">
        <v>852</v>
      </c>
      <c r="D91" s="242"/>
      <c r="E91" s="243"/>
      <c r="F91" s="235">
        <f>$D91*その他係数!D86</f>
        <v>0</v>
      </c>
      <c r="G91" s="65" t="s">
        <v>66</v>
      </c>
      <c r="H91" s="64">
        <f>$D91+G$116*その他係数!E86</f>
        <v>0</v>
      </c>
      <c r="I91" s="60">
        <f t="shared" si="4"/>
        <v>0</v>
      </c>
    </row>
    <row r="92" spans="2:9" ht="12.75" customHeight="1" x14ac:dyDescent="0.15">
      <c r="B92" s="223" t="s">
        <v>500</v>
      </c>
      <c r="C92" s="224" t="s">
        <v>853</v>
      </c>
      <c r="D92" s="242"/>
      <c r="E92" s="243"/>
      <c r="F92" s="235">
        <f>$D92*その他係数!D87</f>
        <v>0</v>
      </c>
      <c r="G92" s="63">
        <f>$D92*その他係数!E87</f>
        <v>0</v>
      </c>
      <c r="H92" s="64">
        <f>D92-(F92+G92)</f>
        <v>0</v>
      </c>
      <c r="I92" s="60">
        <f t="shared" si="4"/>
        <v>0</v>
      </c>
    </row>
    <row r="93" spans="2:9" ht="12.75" customHeight="1" x14ac:dyDescent="0.15">
      <c r="B93" s="223" t="s">
        <v>501</v>
      </c>
      <c r="C93" s="224" t="s">
        <v>439</v>
      </c>
      <c r="D93" s="242"/>
      <c r="E93" s="243"/>
      <c r="F93" s="235">
        <f>$D93*その他係数!D88</f>
        <v>0</v>
      </c>
      <c r="G93" s="63">
        <f>$D93*その他係数!E88</f>
        <v>0</v>
      </c>
      <c r="H93" s="64">
        <f t="shared" ref="H93:H115" si="5">D93-(F93+G93)</f>
        <v>0</v>
      </c>
      <c r="I93" s="60">
        <f t="shared" si="4"/>
        <v>0</v>
      </c>
    </row>
    <row r="94" spans="2:9" ht="12.75" customHeight="1" x14ac:dyDescent="0.15">
      <c r="B94" s="223" t="s">
        <v>502</v>
      </c>
      <c r="C94" s="224" t="s">
        <v>854</v>
      </c>
      <c r="D94" s="242"/>
      <c r="E94" s="243"/>
      <c r="F94" s="235">
        <f>$D94*その他係数!D89</f>
        <v>0</v>
      </c>
      <c r="G94" s="63">
        <f>$D94*その他係数!E89</f>
        <v>0</v>
      </c>
      <c r="H94" s="64">
        <f t="shared" si="5"/>
        <v>0</v>
      </c>
      <c r="I94" s="60">
        <f t="shared" si="4"/>
        <v>0</v>
      </c>
    </row>
    <row r="95" spans="2:9" ht="12.75" customHeight="1" x14ac:dyDescent="0.15">
      <c r="B95" s="223" t="s">
        <v>503</v>
      </c>
      <c r="C95" s="224" t="s">
        <v>855</v>
      </c>
      <c r="D95" s="242"/>
      <c r="E95" s="243"/>
      <c r="F95" s="235">
        <f>$D95*その他係数!D90</f>
        <v>0</v>
      </c>
      <c r="G95" s="63">
        <f>$D95*その他係数!E90</f>
        <v>0</v>
      </c>
      <c r="H95" s="64">
        <f t="shared" si="5"/>
        <v>0</v>
      </c>
      <c r="I95" s="60">
        <f t="shared" si="4"/>
        <v>0</v>
      </c>
    </row>
    <row r="96" spans="2:9" ht="12.75" customHeight="1" x14ac:dyDescent="0.15">
      <c r="B96" s="223" t="s">
        <v>504</v>
      </c>
      <c r="C96" s="224" t="s">
        <v>856</v>
      </c>
      <c r="D96" s="242"/>
      <c r="E96" s="243"/>
      <c r="F96" s="235">
        <f>$D96*その他係数!D91</f>
        <v>0</v>
      </c>
      <c r="G96" s="63">
        <f>$D96*その他係数!E91</f>
        <v>0</v>
      </c>
      <c r="H96" s="64">
        <f t="shared" si="5"/>
        <v>0</v>
      </c>
      <c r="I96" s="60">
        <f t="shared" si="4"/>
        <v>0</v>
      </c>
    </row>
    <row r="97" spans="2:9" ht="12.75" customHeight="1" x14ac:dyDescent="0.15">
      <c r="B97" s="223" t="s">
        <v>505</v>
      </c>
      <c r="C97" s="224" t="s">
        <v>444</v>
      </c>
      <c r="D97" s="242"/>
      <c r="E97" s="243"/>
      <c r="F97" s="235">
        <f>$D97*その他係数!D92</f>
        <v>0</v>
      </c>
      <c r="G97" s="63">
        <f>$D97*その他係数!E92</f>
        <v>0</v>
      </c>
      <c r="H97" s="64">
        <f t="shared" si="5"/>
        <v>0</v>
      </c>
      <c r="I97" s="60">
        <f t="shared" si="4"/>
        <v>0</v>
      </c>
    </row>
    <row r="98" spans="2:9" ht="12.75" customHeight="1" x14ac:dyDescent="0.15">
      <c r="B98" s="223" t="s">
        <v>506</v>
      </c>
      <c r="C98" s="224" t="s">
        <v>449</v>
      </c>
      <c r="D98" s="242"/>
      <c r="E98" s="243"/>
      <c r="F98" s="235">
        <f>$D98*その他係数!D93</f>
        <v>0</v>
      </c>
      <c r="G98" s="63">
        <f>$D98*その他係数!E93</f>
        <v>0</v>
      </c>
      <c r="H98" s="64">
        <f t="shared" si="5"/>
        <v>0</v>
      </c>
      <c r="I98" s="60">
        <f t="shared" si="4"/>
        <v>0</v>
      </c>
    </row>
    <row r="99" spans="2:9" ht="12.75" customHeight="1" x14ac:dyDescent="0.15">
      <c r="B99" s="223" t="s">
        <v>507</v>
      </c>
      <c r="C99" s="224" t="s">
        <v>453</v>
      </c>
      <c r="D99" s="242"/>
      <c r="E99" s="243"/>
      <c r="F99" s="235">
        <f>$D99*その他係数!D94</f>
        <v>0</v>
      </c>
      <c r="G99" s="63">
        <f>$D99*その他係数!E94</f>
        <v>0</v>
      </c>
      <c r="H99" s="64">
        <f t="shared" si="5"/>
        <v>0</v>
      </c>
      <c r="I99" s="60">
        <f t="shared" si="4"/>
        <v>0</v>
      </c>
    </row>
    <row r="100" spans="2:9" ht="12.75" customHeight="1" x14ac:dyDescent="0.15">
      <c r="B100" s="223" t="s">
        <v>508</v>
      </c>
      <c r="C100" s="224" t="s">
        <v>857</v>
      </c>
      <c r="D100" s="242"/>
      <c r="E100" s="243"/>
      <c r="F100" s="235">
        <f>$D100*その他係数!D95</f>
        <v>0</v>
      </c>
      <c r="G100" s="63">
        <f>$D100*その他係数!E95</f>
        <v>0</v>
      </c>
      <c r="H100" s="64">
        <f t="shared" si="5"/>
        <v>0</v>
      </c>
      <c r="I100" s="60">
        <f t="shared" si="4"/>
        <v>0</v>
      </c>
    </row>
    <row r="101" spans="2:9" ht="12.75" customHeight="1" x14ac:dyDescent="0.15">
      <c r="B101" s="223" t="s">
        <v>509</v>
      </c>
      <c r="C101" s="224" t="s">
        <v>858</v>
      </c>
      <c r="D101" s="242"/>
      <c r="E101" s="243"/>
      <c r="F101" s="235">
        <f>$D101*その他係数!D96</f>
        <v>0</v>
      </c>
      <c r="G101" s="63">
        <f>$D101*その他係数!E96</f>
        <v>0</v>
      </c>
      <c r="H101" s="64">
        <f t="shared" si="5"/>
        <v>0</v>
      </c>
      <c r="I101" s="60">
        <f t="shared" si="4"/>
        <v>0</v>
      </c>
    </row>
    <row r="102" spans="2:9" ht="12.75" customHeight="1" x14ac:dyDescent="0.15">
      <c r="B102" s="223" t="s">
        <v>510</v>
      </c>
      <c r="C102" s="224" t="s">
        <v>859</v>
      </c>
      <c r="D102" s="242"/>
      <c r="E102" s="243"/>
      <c r="F102" s="235">
        <f>$D102*その他係数!D97</f>
        <v>0</v>
      </c>
      <c r="G102" s="63">
        <f>$D102*その他係数!E97</f>
        <v>0</v>
      </c>
      <c r="H102" s="64">
        <f>D102-(F102+G102)</f>
        <v>0</v>
      </c>
      <c r="I102" s="60">
        <f t="shared" si="4"/>
        <v>0</v>
      </c>
    </row>
    <row r="103" spans="2:9" ht="12.75" customHeight="1" x14ac:dyDescent="0.15">
      <c r="B103" s="223" t="s">
        <v>511</v>
      </c>
      <c r="C103" s="224" t="s">
        <v>860</v>
      </c>
      <c r="D103" s="242"/>
      <c r="E103" s="243"/>
      <c r="F103" s="235">
        <f>$D103*その他係数!D98</f>
        <v>0</v>
      </c>
      <c r="G103" s="63">
        <f>$D103*その他係数!E98</f>
        <v>0</v>
      </c>
      <c r="H103" s="64">
        <f t="shared" si="5"/>
        <v>0</v>
      </c>
      <c r="I103" s="60">
        <f t="shared" si="4"/>
        <v>0</v>
      </c>
    </row>
    <row r="104" spans="2:9" ht="12.75" customHeight="1" x14ac:dyDescent="0.15">
      <c r="B104" s="223" t="s">
        <v>512</v>
      </c>
      <c r="C104" s="224" t="s">
        <v>861</v>
      </c>
      <c r="D104" s="242"/>
      <c r="E104" s="243"/>
      <c r="F104" s="235">
        <f>$D104*その他係数!D99</f>
        <v>0</v>
      </c>
      <c r="G104" s="63">
        <f>$D104*その他係数!E99</f>
        <v>0</v>
      </c>
      <c r="H104" s="64">
        <f t="shared" si="5"/>
        <v>0</v>
      </c>
      <c r="I104" s="60">
        <f t="shared" si="4"/>
        <v>0</v>
      </c>
    </row>
    <row r="105" spans="2:9" ht="12.75" customHeight="1" x14ac:dyDescent="0.15">
      <c r="B105" s="223" t="s">
        <v>513</v>
      </c>
      <c r="C105" s="224" t="s">
        <v>460</v>
      </c>
      <c r="D105" s="242"/>
      <c r="E105" s="243"/>
      <c r="F105" s="235">
        <f>$D105*その他係数!D100</f>
        <v>0</v>
      </c>
      <c r="G105" s="63">
        <f>$D105*その他係数!E100</f>
        <v>0</v>
      </c>
      <c r="H105" s="64">
        <f t="shared" si="5"/>
        <v>0</v>
      </c>
      <c r="I105" s="60">
        <f t="shared" ref="I105:I115" si="6">E105+H105</f>
        <v>0</v>
      </c>
    </row>
    <row r="106" spans="2:9" ht="12.75" customHeight="1" x14ac:dyDescent="0.15">
      <c r="B106" s="223" t="s">
        <v>514</v>
      </c>
      <c r="C106" s="224" t="s">
        <v>464</v>
      </c>
      <c r="D106" s="242"/>
      <c r="E106" s="243"/>
      <c r="F106" s="235">
        <f>$D106*その他係数!D101</f>
        <v>0</v>
      </c>
      <c r="G106" s="63">
        <f>$D106*その他係数!E101</f>
        <v>0</v>
      </c>
      <c r="H106" s="64">
        <f t="shared" si="5"/>
        <v>0</v>
      </c>
      <c r="I106" s="60">
        <f t="shared" si="6"/>
        <v>0</v>
      </c>
    </row>
    <row r="107" spans="2:9" ht="12.75" customHeight="1" x14ac:dyDescent="0.15">
      <c r="B107" s="223" t="s">
        <v>515</v>
      </c>
      <c r="C107" s="224" t="s">
        <v>530</v>
      </c>
      <c r="D107" s="242"/>
      <c r="E107" s="243"/>
      <c r="F107" s="235">
        <f>$D107*その他係数!D102</f>
        <v>0</v>
      </c>
      <c r="G107" s="63">
        <f>$D107*その他係数!E102</f>
        <v>0</v>
      </c>
      <c r="H107" s="64">
        <f t="shared" si="5"/>
        <v>0</v>
      </c>
      <c r="I107" s="60">
        <f t="shared" si="6"/>
        <v>0</v>
      </c>
    </row>
    <row r="108" spans="2:9" ht="12.75" customHeight="1" x14ac:dyDescent="0.15">
      <c r="B108" s="223" t="s">
        <v>516</v>
      </c>
      <c r="C108" s="224" t="s">
        <v>862</v>
      </c>
      <c r="D108" s="242"/>
      <c r="E108" s="243"/>
      <c r="F108" s="235">
        <f>$D108*その他係数!D103</f>
        <v>0</v>
      </c>
      <c r="G108" s="63">
        <f>$D108*その他係数!E103</f>
        <v>0</v>
      </c>
      <c r="H108" s="64">
        <f t="shared" si="5"/>
        <v>0</v>
      </c>
      <c r="I108" s="60">
        <f t="shared" si="6"/>
        <v>0</v>
      </c>
    </row>
    <row r="109" spans="2:9" ht="12.75" customHeight="1" x14ac:dyDescent="0.15">
      <c r="B109" s="223" t="s">
        <v>392</v>
      </c>
      <c r="C109" s="224" t="s">
        <v>863</v>
      </c>
      <c r="D109" s="242"/>
      <c r="E109" s="243"/>
      <c r="F109" s="235">
        <f>$D109*その他係数!D104</f>
        <v>0</v>
      </c>
      <c r="G109" s="63">
        <f>$D109*その他係数!E104</f>
        <v>0</v>
      </c>
      <c r="H109" s="64">
        <f t="shared" si="5"/>
        <v>0</v>
      </c>
      <c r="I109" s="60">
        <f t="shared" si="6"/>
        <v>0</v>
      </c>
    </row>
    <row r="110" spans="2:9" ht="12.75" customHeight="1" x14ac:dyDescent="0.15">
      <c r="B110" s="223" t="s">
        <v>517</v>
      </c>
      <c r="C110" s="224" t="s">
        <v>864</v>
      </c>
      <c r="D110" s="242"/>
      <c r="E110" s="243"/>
      <c r="F110" s="235">
        <f>$D110*その他係数!D105</f>
        <v>0</v>
      </c>
      <c r="G110" s="63">
        <f>$D110*その他係数!E105</f>
        <v>0</v>
      </c>
      <c r="H110" s="64">
        <f t="shared" si="5"/>
        <v>0</v>
      </c>
      <c r="I110" s="60">
        <f t="shared" si="6"/>
        <v>0</v>
      </c>
    </row>
    <row r="111" spans="2:9" ht="12.75" customHeight="1" x14ac:dyDescent="0.15">
      <c r="B111" s="223" t="s">
        <v>518</v>
      </c>
      <c r="C111" s="224" t="s">
        <v>865</v>
      </c>
      <c r="D111" s="242"/>
      <c r="E111" s="243"/>
      <c r="F111" s="235">
        <f>$D111*その他係数!D106</f>
        <v>0</v>
      </c>
      <c r="G111" s="63">
        <f>$D111*その他係数!E106</f>
        <v>0</v>
      </c>
      <c r="H111" s="64">
        <f t="shared" si="5"/>
        <v>0</v>
      </c>
      <c r="I111" s="60">
        <f t="shared" si="6"/>
        <v>0</v>
      </c>
    </row>
    <row r="112" spans="2:9" ht="12.75" customHeight="1" x14ac:dyDescent="0.15">
      <c r="B112" s="223" t="s">
        <v>519</v>
      </c>
      <c r="C112" s="224" t="s">
        <v>866</v>
      </c>
      <c r="D112" s="242"/>
      <c r="E112" s="243"/>
      <c r="F112" s="235">
        <f>$D112*その他係数!D107</f>
        <v>0</v>
      </c>
      <c r="G112" s="63">
        <f>$D112*その他係数!E107</f>
        <v>0</v>
      </c>
      <c r="H112" s="64">
        <f t="shared" si="5"/>
        <v>0</v>
      </c>
      <c r="I112" s="60">
        <f t="shared" si="6"/>
        <v>0</v>
      </c>
    </row>
    <row r="113" spans="2:9" ht="12.75" customHeight="1" x14ac:dyDescent="0.15">
      <c r="B113" s="223" t="s">
        <v>520</v>
      </c>
      <c r="C113" s="224" t="s">
        <v>475</v>
      </c>
      <c r="D113" s="242"/>
      <c r="E113" s="243"/>
      <c r="F113" s="235">
        <f>$D113*その他係数!D108</f>
        <v>0</v>
      </c>
      <c r="G113" s="63">
        <f>$D113*その他係数!E108</f>
        <v>0</v>
      </c>
      <c r="H113" s="64">
        <f t="shared" si="5"/>
        <v>0</v>
      </c>
      <c r="I113" s="60">
        <f t="shared" si="6"/>
        <v>0</v>
      </c>
    </row>
    <row r="114" spans="2:9" ht="12.75" customHeight="1" x14ac:dyDescent="0.15">
      <c r="B114" s="223" t="s">
        <v>521</v>
      </c>
      <c r="C114" s="224" t="s">
        <v>867</v>
      </c>
      <c r="D114" s="242"/>
      <c r="E114" s="243"/>
      <c r="F114" s="235">
        <f>$D114*その他係数!D109</f>
        <v>0</v>
      </c>
      <c r="G114" s="63">
        <f>$D114*その他係数!E109</f>
        <v>0</v>
      </c>
      <c r="H114" s="64">
        <f t="shared" si="5"/>
        <v>0</v>
      </c>
      <c r="I114" s="60">
        <f t="shared" si="6"/>
        <v>0</v>
      </c>
    </row>
    <row r="115" spans="2:9" ht="12.75" customHeight="1" thickBot="1" x14ac:dyDescent="0.2">
      <c r="B115" s="223" t="s">
        <v>522</v>
      </c>
      <c r="C115" s="224" t="s">
        <v>868</v>
      </c>
      <c r="D115" s="244"/>
      <c r="E115" s="245"/>
      <c r="F115" s="235">
        <f>$D115*その他係数!D110</f>
        <v>0</v>
      </c>
      <c r="G115" s="63">
        <f>$D115*その他係数!E110</f>
        <v>0</v>
      </c>
      <c r="H115" s="64">
        <f t="shared" si="5"/>
        <v>0</v>
      </c>
      <c r="I115" s="60">
        <f t="shared" si="6"/>
        <v>0</v>
      </c>
    </row>
    <row r="116" spans="2:9" ht="12.75" customHeight="1" thickTop="1" x14ac:dyDescent="0.15">
      <c r="B116" s="225"/>
      <c r="C116" s="226" t="s">
        <v>56</v>
      </c>
      <c r="D116" s="239">
        <f t="shared" ref="D116:I116" si="7">SUM(D9:D115)</f>
        <v>0</v>
      </c>
      <c r="E116" s="239">
        <f t="shared" si="7"/>
        <v>0</v>
      </c>
      <c r="F116" s="66">
        <f t="shared" si="7"/>
        <v>0</v>
      </c>
      <c r="G116" s="67">
        <f t="shared" si="7"/>
        <v>0</v>
      </c>
      <c r="H116" s="68">
        <f t="shared" si="7"/>
        <v>0</v>
      </c>
      <c r="I116" s="66">
        <f t="shared" si="7"/>
        <v>0</v>
      </c>
    </row>
    <row r="117" spans="2:9" x14ac:dyDescent="0.15">
      <c r="E117" s="3"/>
      <c r="F117" s="3"/>
      <c r="G117" s="3"/>
      <c r="H117" s="3"/>
      <c r="I117" s="3"/>
    </row>
    <row r="118" spans="2:9" x14ac:dyDescent="0.15">
      <c r="E118" s="3"/>
      <c r="F118" s="3"/>
      <c r="G118" s="3"/>
      <c r="H118" s="3"/>
      <c r="I118" s="3"/>
    </row>
    <row r="119" spans="2:9" x14ac:dyDescent="0.15">
      <c r="E119" s="3"/>
      <c r="F119" s="3"/>
      <c r="G119" s="3"/>
      <c r="H119" s="3"/>
      <c r="I119" s="3"/>
    </row>
    <row r="120" spans="2:9" x14ac:dyDescent="0.15">
      <c r="E120" s="3"/>
      <c r="F120" s="3"/>
      <c r="G120" s="3"/>
      <c r="H120" s="3"/>
      <c r="I120" s="3"/>
    </row>
    <row r="121" spans="2:9" x14ac:dyDescent="0.15">
      <c r="E121" s="3"/>
      <c r="F121" s="3"/>
      <c r="G121" s="3"/>
      <c r="H121" s="3"/>
      <c r="I121" s="3"/>
    </row>
    <row r="122" spans="2:9" x14ac:dyDescent="0.15">
      <c r="E122" s="3"/>
      <c r="F122" s="3"/>
      <c r="G122" s="3"/>
      <c r="H122" s="3"/>
      <c r="I122" s="3"/>
    </row>
    <row r="123" spans="2:9" x14ac:dyDescent="0.15">
      <c r="E123" s="3"/>
      <c r="F123" s="3"/>
      <c r="G123" s="3"/>
      <c r="H123" s="3"/>
      <c r="I123" s="3"/>
    </row>
    <row r="124" spans="2:9" x14ac:dyDescent="0.15">
      <c r="E124" s="3"/>
      <c r="F124" s="3"/>
      <c r="G124" s="3"/>
      <c r="H124" s="3"/>
      <c r="I124" s="3"/>
    </row>
    <row r="125" spans="2:9" x14ac:dyDescent="0.15">
      <c r="E125" s="3"/>
      <c r="F125" s="3"/>
      <c r="G125" s="3"/>
      <c r="H125" s="3"/>
      <c r="I125" s="3"/>
    </row>
    <row r="126" spans="2:9" x14ac:dyDescent="0.15">
      <c r="E126" s="3"/>
      <c r="F126" s="3"/>
      <c r="G126" s="3"/>
      <c r="H126" s="3"/>
      <c r="I126" s="3"/>
    </row>
  </sheetData>
  <sheetProtection formatCells="0" formatColumns="0" formatRows="0"/>
  <mergeCells count="14">
    <mergeCell ref="B6:C8"/>
    <mergeCell ref="D5:E5"/>
    <mergeCell ref="K4:L4"/>
    <mergeCell ref="D6:E6"/>
    <mergeCell ref="F6:F7"/>
    <mergeCell ref="G6:G7"/>
    <mergeCell ref="H6:H7"/>
    <mergeCell ref="I6:I7"/>
    <mergeCell ref="K26:L27"/>
    <mergeCell ref="N9:N11"/>
    <mergeCell ref="L9:L18"/>
    <mergeCell ref="M12:M18"/>
    <mergeCell ref="L19:L20"/>
    <mergeCell ref="N19:N20"/>
  </mergeCells>
  <phoneticPr fontId="22"/>
  <conditionalFormatting sqref="D9:E115">
    <cfRule type="cellIs" dxfId="1" priority="1" stopIfTrue="1" operator="greaterThan">
      <formula>0</formula>
    </cfRule>
  </conditionalFormatting>
  <dataValidations count="2">
    <dataValidation type="list" allowBlank="1" showInputMessage="1" showErrorMessage="1" sqref="K29" xr:uid="{00000000-0002-0000-0300-000000000000}">
      <formula1>$K$31:$K$37</formula1>
    </dataValidation>
    <dataValidation type="list" allowBlank="1" showInputMessage="1" showErrorMessage="1" sqref="K6" xr:uid="{00000000-0002-0000-0300-000001000000}">
      <formula1>$K$9:$K$21</formula1>
    </dataValidation>
  </dataValidations>
  <printOptions horizontalCentered="1" verticalCentered="1"/>
  <pageMargins left="0.31496062992125984" right="0.31496062992125984" top="0.35433070866141736" bottom="0.35433070866141736" header="0.31496062992125984" footer="0.11811023622047245"/>
  <pageSetup paperSize="9" orientation="portrait" blackAndWhite="1" r:id="rId1"/>
  <ignoredErrors>
    <ignoredError sqref="B9:B79 B86:B115 B80:B8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G114"/>
  <sheetViews>
    <sheetView showGridLines="0" zoomScaleNormal="100" workbookViewId="0">
      <pane ySplit="6" topLeftCell="A7" activePane="bottomLeft" state="frozen"/>
      <selection activeCell="AK39" sqref="AK39"/>
      <selection pane="bottomLeft" activeCell="B4" sqref="B4:C4"/>
    </sheetView>
  </sheetViews>
  <sheetFormatPr defaultRowHeight="13.5" x14ac:dyDescent="0.15"/>
  <cols>
    <col min="1" max="1" width="3.25" customWidth="1"/>
    <col min="2" max="2" width="5.375" customWidth="1"/>
    <col min="3" max="3" width="6.375" customWidth="1"/>
    <col min="4" max="4" width="25.125" customWidth="1"/>
    <col min="5" max="5" width="14.375" customWidth="1"/>
    <col min="6" max="6" width="9.125" customWidth="1"/>
    <col min="7" max="7" width="11.875" customWidth="1"/>
  </cols>
  <sheetData>
    <row r="1" spans="2:7" s="48" customFormat="1" x14ac:dyDescent="0.15"/>
    <row r="2" spans="2:7" s="48" customFormat="1" x14ac:dyDescent="0.15"/>
    <row r="3" spans="2:7" s="48" customFormat="1" ht="14.25" thickBot="1" x14ac:dyDescent="0.2"/>
    <row r="4" spans="2:7" ht="21.75" customHeight="1" thickTop="1" thickBot="1" x14ac:dyDescent="0.2">
      <c r="B4" s="536" t="s">
        <v>170</v>
      </c>
      <c r="C4" s="537"/>
    </row>
    <row r="5" spans="2:7" ht="14.25" thickTop="1" x14ac:dyDescent="0.15">
      <c r="E5" s="48"/>
      <c r="F5" s="48"/>
    </row>
    <row r="6" spans="2:7" ht="35.25" customHeight="1" thickBot="1" x14ac:dyDescent="0.2">
      <c r="C6" s="546" t="s">
        <v>870</v>
      </c>
      <c r="D6" s="547"/>
      <c r="E6" s="249" t="s">
        <v>62</v>
      </c>
      <c r="G6" s="250" t="s">
        <v>64</v>
      </c>
    </row>
    <row r="7" spans="2:7" ht="14.25" thickTop="1" x14ac:dyDescent="0.15">
      <c r="C7" s="251" t="s">
        <v>13</v>
      </c>
      <c r="D7" s="252" t="s">
        <v>235</v>
      </c>
      <c r="E7" s="85">
        <v>0.41403878416813644</v>
      </c>
      <c r="G7" s="246"/>
    </row>
    <row r="8" spans="2:7" x14ac:dyDescent="0.15">
      <c r="C8" s="253" t="s">
        <v>14</v>
      </c>
      <c r="D8" s="254" t="s">
        <v>871</v>
      </c>
      <c r="E8" s="86">
        <v>0.42271683425636808</v>
      </c>
      <c r="G8" s="247"/>
    </row>
    <row r="9" spans="2:7" x14ac:dyDescent="0.15">
      <c r="C9" s="253" t="s">
        <v>15</v>
      </c>
      <c r="D9" s="254" t="s">
        <v>252</v>
      </c>
      <c r="E9" s="86">
        <v>1</v>
      </c>
      <c r="G9" s="247"/>
    </row>
    <row r="10" spans="2:7" x14ac:dyDescent="0.15">
      <c r="C10" s="253" t="s">
        <v>16</v>
      </c>
      <c r="D10" s="254" t="s">
        <v>254</v>
      </c>
      <c r="E10" s="86">
        <v>0.70893052526218581</v>
      </c>
      <c r="G10" s="247"/>
    </row>
    <row r="11" spans="2:7" x14ac:dyDescent="0.15">
      <c r="C11" s="253" t="s">
        <v>17</v>
      </c>
      <c r="D11" s="254" t="s">
        <v>258</v>
      </c>
      <c r="E11" s="86">
        <v>8.2548061345717683E-2</v>
      </c>
      <c r="G11" s="247"/>
    </row>
    <row r="12" spans="2:7" x14ac:dyDescent="0.15">
      <c r="C12" s="253" t="s">
        <v>19</v>
      </c>
      <c r="D12" s="254" t="s">
        <v>525</v>
      </c>
      <c r="E12" s="86">
        <v>2.607823470410775E-4</v>
      </c>
      <c r="G12" s="247"/>
    </row>
    <row r="13" spans="2:7" x14ac:dyDescent="0.15">
      <c r="C13" s="253" t="s">
        <v>20</v>
      </c>
      <c r="D13" s="254" t="s">
        <v>872</v>
      </c>
      <c r="E13" s="86">
        <v>0.66366709563413551</v>
      </c>
      <c r="G13" s="247"/>
    </row>
    <row r="14" spans="2:7" x14ac:dyDescent="0.15">
      <c r="C14" s="253" t="s">
        <v>21</v>
      </c>
      <c r="D14" s="254" t="s">
        <v>873</v>
      </c>
      <c r="E14" s="86">
        <v>0.2653508653192963</v>
      </c>
      <c r="G14" s="247"/>
    </row>
    <row r="15" spans="2:7" x14ac:dyDescent="0.15">
      <c r="C15" s="253" t="s">
        <v>22</v>
      </c>
      <c r="D15" s="254" t="s">
        <v>874</v>
      </c>
      <c r="E15" s="86">
        <v>0.23311412331141235</v>
      </c>
      <c r="G15" s="247"/>
    </row>
    <row r="16" spans="2:7" x14ac:dyDescent="0.15">
      <c r="C16" s="253" t="s">
        <v>23</v>
      </c>
      <c r="D16" s="254" t="s">
        <v>526</v>
      </c>
      <c r="E16" s="86">
        <v>0.15759980468305212</v>
      </c>
      <c r="G16" s="247"/>
    </row>
    <row r="17" spans="3:7" x14ac:dyDescent="0.15">
      <c r="C17" s="253" t="s">
        <v>24</v>
      </c>
      <c r="D17" s="254" t="s">
        <v>279</v>
      </c>
      <c r="E17" s="86">
        <v>0</v>
      </c>
      <c r="G17" s="247"/>
    </row>
    <row r="18" spans="3:7" x14ac:dyDescent="0.15">
      <c r="C18" s="253" t="s">
        <v>25</v>
      </c>
      <c r="D18" s="254" t="s">
        <v>281</v>
      </c>
      <c r="E18" s="86">
        <v>0.10055751559096204</v>
      </c>
      <c r="G18" s="247"/>
    </row>
    <row r="19" spans="3:7" x14ac:dyDescent="0.15">
      <c r="C19" s="253" t="s">
        <v>26</v>
      </c>
      <c r="D19" s="254" t="s">
        <v>875</v>
      </c>
      <c r="E19" s="86">
        <v>9.4335176156653544E-3</v>
      </c>
      <c r="G19" s="247"/>
    </row>
    <row r="20" spans="3:7" x14ac:dyDescent="0.15">
      <c r="C20" s="253" t="s">
        <v>27</v>
      </c>
      <c r="D20" s="254" t="s">
        <v>876</v>
      </c>
      <c r="E20" s="86">
        <v>0.18149702348409213</v>
      </c>
      <c r="G20" s="247"/>
    </row>
    <row r="21" spans="3:7" x14ac:dyDescent="0.15">
      <c r="C21" s="253" t="s">
        <v>28</v>
      </c>
      <c r="D21" s="254" t="s">
        <v>298</v>
      </c>
      <c r="E21" s="86">
        <v>0.42000193739001279</v>
      </c>
      <c r="G21" s="247"/>
    </row>
    <row r="22" spans="3:7" x14ac:dyDescent="0.15">
      <c r="C22" s="253" t="s">
        <v>29</v>
      </c>
      <c r="D22" s="254" t="s">
        <v>300</v>
      </c>
      <c r="E22" s="86">
        <v>9.223477300448657E-2</v>
      </c>
      <c r="G22" s="247"/>
    </row>
    <row r="23" spans="3:7" x14ac:dyDescent="0.15">
      <c r="C23" s="253" t="s">
        <v>30</v>
      </c>
      <c r="D23" s="254" t="s">
        <v>303</v>
      </c>
      <c r="E23" s="86">
        <v>0.38753558883724137</v>
      </c>
      <c r="G23" s="247"/>
    </row>
    <row r="24" spans="3:7" x14ac:dyDescent="0.15">
      <c r="C24" s="253" t="s">
        <v>31</v>
      </c>
      <c r="D24" s="254" t="s">
        <v>877</v>
      </c>
      <c r="E24" s="86">
        <v>0.66507039326206741</v>
      </c>
      <c r="G24" s="247"/>
    </row>
    <row r="25" spans="3:7" x14ac:dyDescent="0.15">
      <c r="C25" s="253" t="s">
        <v>32</v>
      </c>
      <c r="D25" s="254" t="s">
        <v>308</v>
      </c>
      <c r="E25" s="86">
        <v>0.32257720969454984</v>
      </c>
      <c r="G25" s="247"/>
    </row>
    <row r="26" spans="3:7" x14ac:dyDescent="0.15">
      <c r="C26" s="253" t="s">
        <v>33</v>
      </c>
      <c r="D26" s="254" t="s">
        <v>878</v>
      </c>
      <c r="E26" s="86">
        <v>0.10818622999979988</v>
      </c>
      <c r="G26" s="247"/>
    </row>
    <row r="27" spans="3:7" x14ac:dyDescent="0.15">
      <c r="C27" s="253" t="s">
        <v>35</v>
      </c>
      <c r="D27" s="254" t="s">
        <v>879</v>
      </c>
      <c r="E27" s="86">
        <v>0</v>
      </c>
      <c r="G27" s="247"/>
    </row>
    <row r="28" spans="3:7" x14ac:dyDescent="0.15">
      <c r="C28" s="253" t="s">
        <v>36</v>
      </c>
      <c r="D28" s="254" t="s">
        <v>880</v>
      </c>
      <c r="E28" s="86">
        <v>7.109490104082461E-4</v>
      </c>
      <c r="G28" s="247"/>
    </row>
    <row r="29" spans="3:7" x14ac:dyDescent="0.15">
      <c r="C29" s="253" t="s">
        <v>38</v>
      </c>
      <c r="D29" s="254" t="s">
        <v>317</v>
      </c>
      <c r="E29" s="86">
        <v>2.0134273345435716E-3</v>
      </c>
      <c r="G29" s="247"/>
    </row>
    <row r="30" spans="3:7" x14ac:dyDescent="0.15">
      <c r="C30" s="253" t="s">
        <v>40</v>
      </c>
      <c r="D30" s="254" t="s">
        <v>319</v>
      </c>
      <c r="E30" s="86">
        <v>0</v>
      </c>
      <c r="G30" s="247"/>
    </row>
    <row r="31" spans="3:7" x14ac:dyDescent="0.15">
      <c r="C31" s="253" t="s">
        <v>42</v>
      </c>
      <c r="D31" s="254" t="s">
        <v>881</v>
      </c>
      <c r="E31" s="86">
        <v>9.7359310152033141E-3</v>
      </c>
      <c r="G31" s="247"/>
    </row>
    <row r="32" spans="3:7" x14ac:dyDescent="0.15">
      <c r="C32" s="253" t="s">
        <v>43</v>
      </c>
      <c r="D32" s="254" t="s">
        <v>641</v>
      </c>
      <c r="E32" s="86">
        <v>2.810108474080486E-2</v>
      </c>
      <c r="G32" s="247"/>
    </row>
    <row r="33" spans="3:7" x14ac:dyDescent="0.15">
      <c r="C33" s="253" t="s">
        <v>44</v>
      </c>
      <c r="D33" s="254" t="s">
        <v>327</v>
      </c>
      <c r="E33" s="86">
        <v>0</v>
      </c>
      <c r="G33" s="247"/>
    </row>
    <row r="34" spans="3:7" x14ac:dyDescent="0.15">
      <c r="C34" s="253" t="s">
        <v>45</v>
      </c>
      <c r="D34" s="254" t="s">
        <v>330</v>
      </c>
      <c r="E34" s="86">
        <v>0.58499440302247341</v>
      </c>
      <c r="G34" s="247"/>
    </row>
    <row r="35" spans="3:7" x14ac:dyDescent="0.15">
      <c r="C35" s="253" t="s">
        <v>46</v>
      </c>
      <c r="D35" s="254" t="s">
        <v>332</v>
      </c>
      <c r="E35" s="86">
        <v>0.20365383194010311</v>
      </c>
      <c r="G35" s="247"/>
    </row>
    <row r="36" spans="3:7" x14ac:dyDescent="0.15">
      <c r="C36" s="253" t="s">
        <v>47</v>
      </c>
      <c r="D36" s="254" t="s">
        <v>334</v>
      </c>
      <c r="E36" s="86">
        <v>1.2492920433479826E-2</v>
      </c>
      <c r="G36" s="247"/>
    </row>
    <row r="37" spans="3:7" x14ac:dyDescent="0.15">
      <c r="C37" s="253" t="s">
        <v>48</v>
      </c>
      <c r="D37" s="254" t="s">
        <v>882</v>
      </c>
      <c r="E37" s="86">
        <v>5.914809656555331E-3</v>
      </c>
      <c r="G37" s="247"/>
    </row>
    <row r="38" spans="3:7" x14ac:dyDescent="0.15">
      <c r="C38" s="253" t="s">
        <v>49</v>
      </c>
      <c r="D38" s="254" t="s">
        <v>338</v>
      </c>
      <c r="E38" s="86">
        <v>4.36161059837743E-2</v>
      </c>
      <c r="G38" s="247"/>
    </row>
    <row r="39" spans="3:7" x14ac:dyDescent="0.15">
      <c r="C39" s="253" t="s">
        <v>50</v>
      </c>
      <c r="D39" s="254" t="s">
        <v>340</v>
      </c>
      <c r="E39" s="86">
        <v>0.60998291601713384</v>
      </c>
      <c r="G39" s="247"/>
    </row>
    <row r="40" spans="3:7" x14ac:dyDescent="0.15">
      <c r="C40" s="253" t="s">
        <v>51</v>
      </c>
      <c r="D40" s="254" t="s">
        <v>342</v>
      </c>
      <c r="E40" s="86">
        <v>0.11494623692394335</v>
      </c>
      <c r="G40" s="247"/>
    </row>
    <row r="41" spans="3:7" x14ac:dyDescent="0.15">
      <c r="C41" s="253" t="s">
        <v>53</v>
      </c>
      <c r="D41" s="254" t="s">
        <v>344</v>
      </c>
      <c r="E41" s="86">
        <v>0.32526401149430606</v>
      </c>
      <c r="G41" s="247"/>
    </row>
    <row r="42" spans="3:7" x14ac:dyDescent="0.15">
      <c r="C42" s="253" t="s">
        <v>54</v>
      </c>
      <c r="D42" s="254" t="s">
        <v>346</v>
      </c>
      <c r="E42" s="86">
        <v>1.9986578740208287</v>
      </c>
      <c r="G42" s="247"/>
    </row>
    <row r="43" spans="3:7" x14ac:dyDescent="0.15">
      <c r="C43" s="253" t="s">
        <v>55</v>
      </c>
      <c r="D43" s="254" t="s">
        <v>350</v>
      </c>
      <c r="E43" s="86">
        <v>0</v>
      </c>
      <c r="G43" s="247"/>
    </row>
    <row r="44" spans="3:7" x14ac:dyDescent="0.15">
      <c r="C44" s="253" t="s">
        <v>103</v>
      </c>
      <c r="D44" s="254" t="s">
        <v>883</v>
      </c>
      <c r="E44" s="86">
        <v>1.905794609797451E-2</v>
      </c>
      <c r="G44" s="247"/>
    </row>
    <row r="45" spans="3:7" x14ac:dyDescent="0.15">
      <c r="C45" s="253" t="s">
        <v>104</v>
      </c>
      <c r="D45" s="254" t="s">
        <v>884</v>
      </c>
      <c r="E45" s="86">
        <v>0.34683481236087899</v>
      </c>
      <c r="G45" s="247"/>
    </row>
    <row r="46" spans="3:7" x14ac:dyDescent="0.15">
      <c r="C46" s="253" t="s">
        <v>105</v>
      </c>
      <c r="D46" s="254" t="s">
        <v>358</v>
      </c>
      <c r="E46" s="86">
        <v>0.1515552883126724</v>
      </c>
      <c r="G46" s="247"/>
    </row>
    <row r="47" spans="3:7" x14ac:dyDescent="0.15">
      <c r="C47" s="253" t="s">
        <v>106</v>
      </c>
      <c r="D47" s="254" t="s">
        <v>363</v>
      </c>
      <c r="E47" s="86">
        <v>0.10594119180769346</v>
      </c>
      <c r="G47" s="247"/>
    </row>
    <row r="48" spans="3:7" x14ac:dyDescent="0.15">
      <c r="C48" s="253" t="s">
        <v>107</v>
      </c>
      <c r="D48" s="254" t="s">
        <v>885</v>
      </c>
      <c r="E48" s="86">
        <v>0.24274965708592289</v>
      </c>
      <c r="G48" s="247"/>
    </row>
    <row r="49" spans="3:7" x14ac:dyDescent="0.15">
      <c r="C49" s="253" t="s">
        <v>108</v>
      </c>
      <c r="D49" s="254" t="s">
        <v>370</v>
      </c>
      <c r="E49" s="86">
        <v>0.19244569088628649</v>
      </c>
      <c r="G49" s="247"/>
    </row>
    <row r="50" spans="3:7" x14ac:dyDescent="0.15">
      <c r="C50" s="253" t="s">
        <v>109</v>
      </c>
      <c r="D50" s="254" t="s">
        <v>886</v>
      </c>
      <c r="E50" s="86">
        <v>0.16166201549383519</v>
      </c>
      <c r="G50" s="247"/>
    </row>
    <row r="51" spans="3:7" x14ac:dyDescent="0.15">
      <c r="C51" s="253" t="s">
        <v>110</v>
      </c>
      <c r="D51" s="254" t="s">
        <v>887</v>
      </c>
      <c r="E51" s="86">
        <v>0.28413911585586482</v>
      </c>
      <c r="G51" s="247"/>
    </row>
    <row r="52" spans="3:7" x14ac:dyDescent="0.15">
      <c r="C52" s="253" t="s">
        <v>111</v>
      </c>
      <c r="D52" s="254" t="s">
        <v>888</v>
      </c>
      <c r="E52" s="86">
        <v>0.14615369585484417</v>
      </c>
      <c r="G52" s="247"/>
    </row>
    <row r="53" spans="3:7" x14ac:dyDescent="0.15">
      <c r="C53" s="253" t="s">
        <v>112</v>
      </c>
      <c r="D53" s="254" t="s">
        <v>889</v>
      </c>
      <c r="E53" s="86">
        <v>7.2408700542132998E-2</v>
      </c>
      <c r="G53" s="247"/>
    </row>
    <row r="54" spans="3:7" x14ac:dyDescent="0.15">
      <c r="C54" s="253" t="s">
        <v>113</v>
      </c>
      <c r="D54" s="254" t="s">
        <v>890</v>
      </c>
      <c r="E54" s="86">
        <v>5.9275683726524031E-2</v>
      </c>
      <c r="G54" s="247"/>
    </row>
    <row r="55" spans="3:7" x14ac:dyDescent="0.15">
      <c r="C55" s="253" t="s">
        <v>479</v>
      </c>
      <c r="D55" s="254" t="s">
        <v>891</v>
      </c>
      <c r="E55" s="86">
        <v>0.14680998082971652</v>
      </c>
      <c r="G55" s="247"/>
    </row>
    <row r="56" spans="3:7" x14ac:dyDescent="0.15">
      <c r="C56" s="253" t="s">
        <v>480</v>
      </c>
      <c r="D56" s="254" t="s">
        <v>892</v>
      </c>
      <c r="E56" s="86">
        <v>7.8369206808824865E-3</v>
      </c>
      <c r="G56" s="247"/>
    </row>
    <row r="57" spans="3:7" x14ac:dyDescent="0.15">
      <c r="C57" s="253" t="s">
        <v>114</v>
      </c>
      <c r="D57" s="254" t="s">
        <v>893</v>
      </c>
      <c r="E57" s="86">
        <v>1.5011189716661599E-2</v>
      </c>
      <c r="G57" s="247"/>
    </row>
    <row r="58" spans="3:7" x14ac:dyDescent="0.15">
      <c r="C58" s="253" t="s">
        <v>481</v>
      </c>
      <c r="D58" s="254" t="s">
        <v>894</v>
      </c>
      <c r="E58" s="86">
        <v>1.6396507756789469E-2</v>
      </c>
      <c r="G58" s="247"/>
    </row>
    <row r="59" spans="3:7" x14ac:dyDescent="0.15">
      <c r="C59" s="253" t="s">
        <v>115</v>
      </c>
      <c r="D59" s="254" t="s">
        <v>895</v>
      </c>
      <c r="E59" s="86">
        <v>4.6839072154302941E-2</v>
      </c>
      <c r="G59" s="247"/>
    </row>
    <row r="60" spans="3:7" x14ac:dyDescent="0.15">
      <c r="C60" s="253" t="s">
        <v>482</v>
      </c>
      <c r="D60" s="254" t="s">
        <v>896</v>
      </c>
      <c r="E60" s="86">
        <v>1.9526953624983245E-2</v>
      </c>
      <c r="G60" s="247"/>
    </row>
    <row r="61" spans="3:7" x14ac:dyDescent="0.15">
      <c r="C61" s="253" t="s">
        <v>116</v>
      </c>
      <c r="D61" s="254" t="s">
        <v>897</v>
      </c>
      <c r="E61" s="86">
        <v>0</v>
      </c>
      <c r="G61" s="247"/>
    </row>
    <row r="62" spans="3:7" x14ac:dyDescent="0.15">
      <c r="C62" s="253" t="s">
        <v>483</v>
      </c>
      <c r="D62" s="254" t="s">
        <v>898</v>
      </c>
      <c r="E62" s="86">
        <v>1.5970254769283154E-2</v>
      </c>
      <c r="G62" s="247"/>
    </row>
    <row r="63" spans="3:7" x14ac:dyDescent="0.15">
      <c r="C63" s="253" t="s">
        <v>117</v>
      </c>
      <c r="D63" s="254" t="s">
        <v>527</v>
      </c>
      <c r="E63" s="86">
        <v>8.686290941384911E-2</v>
      </c>
      <c r="G63" s="247"/>
    </row>
    <row r="64" spans="3:7" x14ac:dyDescent="0.15">
      <c r="C64" s="253" t="s">
        <v>484</v>
      </c>
      <c r="D64" s="254" t="s">
        <v>391</v>
      </c>
      <c r="E64" s="86">
        <v>4.3695469490182326E-2</v>
      </c>
      <c r="G64" s="247"/>
    </row>
    <row r="65" spans="3:7" x14ac:dyDescent="0.15">
      <c r="C65" s="253" t="s">
        <v>118</v>
      </c>
      <c r="D65" s="254" t="s">
        <v>394</v>
      </c>
      <c r="E65" s="86">
        <v>9.7791687334865318E-2</v>
      </c>
      <c r="G65" s="247"/>
    </row>
    <row r="66" spans="3:7" x14ac:dyDescent="0.15">
      <c r="C66" s="253" t="s">
        <v>485</v>
      </c>
      <c r="D66" s="254" t="s">
        <v>34</v>
      </c>
      <c r="E66" s="86">
        <v>0.15123266707315874</v>
      </c>
      <c r="G66" s="247"/>
    </row>
    <row r="67" spans="3:7" x14ac:dyDescent="0.15">
      <c r="C67" s="253" t="s">
        <v>119</v>
      </c>
      <c r="D67" s="254" t="s">
        <v>899</v>
      </c>
      <c r="E67" s="86">
        <v>1</v>
      </c>
      <c r="G67" s="247"/>
    </row>
    <row r="68" spans="3:7" x14ac:dyDescent="0.15">
      <c r="C68" s="253" t="s">
        <v>486</v>
      </c>
      <c r="D68" s="254" t="s">
        <v>528</v>
      </c>
      <c r="E68" s="86">
        <v>1</v>
      </c>
      <c r="G68" s="247"/>
    </row>
    <row r="69" spans="3:7" x14ac:dyDescent="0.15">
      <c r="C69" s="253" t="s">
        <v>120</v>
      </c>
      <c r="D69" s="254" t="s">
        <v>403</v>
      </c>
      <c r="E69" s="86">
        <v>1</v>
      </c>
      <c r="G69" s="247"/>
    </row>
    <row r="70" spans="3:7" x14ac:dyDescent="0.15">
      <c r="C70" s="253" t="s">
        <v>121</v>
      </c>
      <c r="D70" s="254" t="s">
        <v>900</v>
      </c>
      <c r="E70" s="86">
        <v>1</v>
      </c>
      <c r="G70" s="247"/>
    </row>
    <row r="71" spans="3:7" x14ac:dyDescent="0.15">
      <c r="C71" s="253" t="s">
        <v>122</v>
      </c>
      <c r="D71" s="254" t="s">
        <v>901</v>
      </c>
      <c r="E71" s="86">
        <v>1</v>
      </c>
      <c r="G71" s="247"/>
    </row>
    <row r="72" spans="3:7" x14ac:dyDescent="0.15">
      <c r="C72" s="253" t="s">
        <v>123</v>
      </c>
      <c r="D72" s="254" t="s">
        <v>408</v>
      </c>
      <c r="E72" s="86">
        <v>0.49465134410368428</v>
      </c>
      <c r="G72" s="247"/>
    </row>
    <row r="73" spans="3:7" x14ac:dyDescent="0.15">
      <c r="C73" s="253" t="s">
        <v>124</v>
      </c>
      <c r="D73" s="254" t="s">
        <v>410</v>
      </c>
      <c r="E73" s="86">
        <v>0.99992863981953495</v>
      </c>
      <c r="G73" s="247"/>
    </row>
    <row r="74" spans="3:7" x14ac:dyDescent="0.15">
      <c r="C74" s="253" t="s">
        <v>125</v>
      </c>
      <c r="D74" s="254" t="s">
        <v>39</v>
      </c>
      <c r="E74" s="86">
        <v>0.98651576632163884</v>
      </c>
      <c r="G74" s="247"/>
    </row>
    <row r="75" spans="3:7" x14ac:dyDescent="0.15">
      <c r="C75" s="253" t="s">
        <v>126</v>
      </c>
      <c r="D75" s="254" t="s">
        <v>41</v>
      </c>
      <c r="E75" s="86">
        <v>0.78824813263594384</v>
      </c>
      <c r="G75" s="247"/>
    </row>
    <row r="76" spans="3:7" x14ac:dyDescent="0.15">
      <c r="C76" s="253" t="s">
        <v>127</v>
      </c>
      <c r="D76" s="254" t="s">
        <v>414</v>
      </c>
      <c r="E76" s="86">
        <v>0.63577707924059146</v>
      </c>
      <c r="G76" s="247"/>
    </row>
    <row r="77" spans="3:7" x14ac:dyDescent="0.15">
      <c r="C77" s="253" t="s">
        <v>487</v>
      </c>
      <c r="D77" s="254" t="s">
        <v>418</v>
      </c>
      <c r="E77" s="86">
        <v>0.92312285067666855</v>
      </c>
      <c r="G77" s="247"/>
    </row>
    <row r="78" spans="3:7" x14ac:dyDescent="0.15">
      <c r="C78" s="253" t="s">
        <v>488</v>
      </c>
      <c r="D78" s="254" t="s">
        <v>420</v>
      </c>
      <c r="E78" s="86">
        <v>0.94822074983178839</v>
      </c>
      <c r="G78" s="247"/>
    </row>
    <row r="79" spans="3:7" x14ac:dyDescent="0.15">
      <c r="C79" s="253" t="s">
        <v>489</v>
      </c>
      <c r="D79" s="254" t="s">
        <v>422</v>
      </c>
      <c r="E79" s="86">
        <v>0.99991876145193348</v>
      </c>
      <c r="G79" s="247"/>
    </row>
    <row r="80" spans="3:7" x14ac:dyDescent="0.15">
      <c r="C80" s="253" t="s">
        <v>490</v>
      </c>
      <c r="D80" s="254" t="s">
        <v>902</v>
      </c>
      <c r="E80" s="86">
        <v>1</v>
      </c>
      <c r="G80" s="247"/>
    </row>
    <row r="81" spans="3:7" x14ac:dyDescent="0.15">
      <c r="C81" s="253" t="s">
        <v>491</v>
      </c>
      <c r="D81" s="254" t="s">
        <v>426</v>
      </c>
      <c r="E81" s="86">
        <v>0.24184614958985218</v>
      </c>
      <c r="G81" s="247"/>
    </row>
    <row r="82" spans="3:7" x14ac:dyDescent="0.15">
      <c r="C82" s="253" t="s">
        <v>492</v>
      </c>
      <c r="D82" s="254" t="s">
        <v>903</v>
      </c>
      <c r="E82" s="86">
        <v>0.59421676156771952</v>
      </c>
      <c r="G82" s="247"/>
    </row>
    <row r="83" spans="3:7" x14ac:dyDescent="0.15">
      <c r="C83" s="253" t="s">
        <v>493</v>
      </c>
      <c r="D83" s="254" t="s">
        <v>529</v>
      </c>
      <c r="E83" s="86">
        <v>1</v>
      </c>
      <c r="G83" s="247"/>
    </row>
    <row r="84" spans="3:7" x14ac:dyDescent="0.15">
      <c r="C84" s="253" t="s">
        <v>494</v>
      </c>
      <c r="D84" s="254" t="s">
        <v>430</v>
      </c>
      <c r="E84" s="86">
        <v>6.9467127241068516E-3</v>
      </c>
      <c r="G84" s="247"/>
    </row>
    <row r="85" spans="3:7" x14ac:dyDescent="0.15">
      <c r="C85" s="253" t="s">
        <v>495</v>
      </c>
      <c r="D85" s="254" t="s">
        <v>433</v>
      </c>
      <c r="E85" s="86">
        <v>2.3846975654521874E-2</v>
      </c>
      <c r="G85" s="247"/>
    </row>
    <row r="86" spans="3:7" x14ac:dyDescent="0.15">
      <c r="C86" s="253" t="s">
        <v>496</v>
      </c>
      <c r="D86" s="254" t="s">
        <v>904</v>
      </c>
      <c r="E86" s="86">
        <v>0.23911899987011065</v>
      </c>
      <c r="G86" s="247"/>
    </row>
    <row r="87" spans="3:7" x14ac:dyDescent="0.15">
      <c r="C87" s="253" t="s">
        <v>497</v>
      </c>
      <c r="D87" s="254" t="s">
        <v>435</v>
      </c>
      <c r="E87" s="86">
        <v>0.37566931017775584</v>
      </c>
      <c r="G87" s="247"/>
    </row>
    <row r="88" spans="3:7" x14ac:dyDescent="0.15">
      <c r="C88" s="253" t="s">
        <v>498</v>
      </c>
      <c r="D88" s="254" t="s">
        <v>905</v>
      </c>
      <c r="E88" s="86">
        <v>0.80560995690950732</v>
      </c>
      <c r="G88" s="247"/>
    </row>
    <row r="89" spans="3:7" x14ac:dyDescent="0.15">
      <c r="C89" s="253" t="s">
        <v>499</v>
      </c>
      <c r="D89" s="254" t="s">
        <v>906</v>
      </c>
      <c r="E89" s="86">
        <v>0.953427340676823</v>
      </c>
      <c r="G89" s="247"/>
    </row>
    <row r="90" spans="3:7" x14ac:dyDescent="0.15">
      <c r="C90" s="253" t="s">
        <v>500</v>
      </c>
      <c r="D90" s="254" t="s">
        <v>907</v>
      </c>
      <c r="E90" s="86">
        <v>0.79274115496370223</v>
      </c>
      <c r="G90" s="247"/>
    </row>
    <row r="91" spans="3:7" x14ac:dyDescent="0.15">
      <c r="C91" s="253" t="s">
        <v>501</v>
      </c>
      <c r="D91" s="254" t="s">
        <v>439</v>
      </c>
      <c r="E91" s="86">
        <v>1</v>
      </c>
      <c r="G91" s="247"/>
    </row>
    <row r="92" spans="3:7" x14ac:dyDescent="0.15">
      <c r="C92" s="253" t="s">
        <v>502</v>
      </c>
      <c r="D92" s="254" t="s">
        <v>908</v>
      </c>
      <c r="E92" s="86">
        <v>0.30523409414045</v>
      </c>
      <c r="G92" s="247"/>
    </row>
    <row r="93" spans="3:7" x14ac:dyDescent="0.15">
      <c r="C93" s="253" t="s">
        <v>503</v>
      </c>
      <c r="D93" s="254" t="s">
        <v>909</v>
      </c>
      <c r="E93" s="86">
        <v>0.20354435882533284</v>
      </c>
      <c r="G93" s="247"/>
    </row>
    <row r="94" spans="3:7" x14ac:dyDescent="0.15">
      <c r="C94" s="253" t="s">
        <v>504</v>
      </c>
      <c r="D94" s="254" t="s">
        <v>910</v>
      </c>
      <c r="E94" s="86">
        <v>0.54541098669754862</v>
      </c>
      <c r="G94" s="247"/>
    </row>
    <row r="95" spans="3:7" x14ac:dyDescent="0.15">
      <c r="C95" s="253" t="s">
        <v>505</v>
      </c>
      <c r="D95" s="254" t="s">
        <v>444</v>
      </c>
      <c r="E95" s="86">
        <v>1</v>
      </c>
      <c r="G95" s="247"/>
    </row>
    <row r="96" spans="3:7" x14ac:dyDescent="0.15">
      <c r="C96" s="253" t="s">
        <v>506</v>
      </c>
      <c r="D96" s="254" t="s">
        <v>449</v>
      </c>
      <c r="E96" s="86">
        <v>0.95845425025577158</v>
      </c>
      <c r="G96" s="247"/>
    </row>
    <row r="97" spans="3:7" x14ac:dyDescent="0.15">
      <c r="C97" s="253" t="s">
        <v>507</v>
      </c>
      <c r="D97" s="254" t="s">
        <v>453</v>
      </c>
      <c r="E97" s="86">
        <v>0.66945302536260154</v>
      </c>
      <c r="G97" s="247"/>
    </row>
    <row r="98" spans="3:7" x14ac:dyDescent="0.15">
      <c r="C98" s="253" t="s">
        <v>508</v>
      </c>
      <c r="D98" s="254" t="s">
        <v>911</v>
      </c>
      <c r="E98" s="86">
        <v>0.9841014433547165</v>
      </c>
      <c r="G98" s="247"/>
    </row>
    <row r="99" spans="3:7" x14ac:dyDescent="0.15">
      <c r="C99" s="253" t="s">
        <v>509</v>
      </c>
      <c r="D99" s="254" t="s">
        <v>912</v>
      </c>
      <c r="E99" s="86">
        <v>1</v>
      </c>
      <c r="G99" s="247"/>
    </row>
    <row r="100" spans="3:7" x14ac:dyDescent="0.15">
      <c r="C100" s="253" t="s">
        <v>510</v>
      </c>
      <c r="D100" s="254" t="s">
        <v>913</v>
      </c>
      <c r="E100" s="86">
        <v>1</v>
      </c>
      <c r="G100" s="247"/>
    </row>
    <row r="101" spans="3:7" x14ac:dyDescent="0.15">
      <c r="C101" s="253" t="s">
        <v>511</v>
      </c>
      <c r="D101" s="254" t="s">
        <v>914</v>
      </c>
      <c r="E101" s="86">
        <v>1</v>
      </c>
      <c r="G101" s="247"/>
    </row>
    <row r="102" spans="3:7" x14ac:dyDescent="0.15">
      <c r="C102" s="253" t="s">
        <v>512</v>
      </c>
      <c r="D102" s="254" t="s">
        <v>915</v>
      </c>
      <c r="E102" s="86">
        <v>0.95383316136956553</v>
      </c>
      <c r="G102" s="247"/>
    </row>
    <row r="103" spans="3:7" x14ac:dyDescent="0.15">
      <c r="C103" s="253" t="s">
        <v>513</v>
      </c>
      <c r="D103" s="254" t="s">
        <v>460</v>
      </c>
      <c r="E103" s="86">
        <v>0.67976134202421723</v>
      </c>
      <c r="G103" s="247"/>
    </row>
    <row r="104" spans="3:7" x14ac:dyDescent="0.15">
      <c r="C104" s="253" t="s">
        <v>514</v>
      </c>
      <c r="D104" s="254" t="s">
        <v>464</v>
      </c>
      <c r="E104" s="86">
        <v>0.35211423644130713</v>
      </c>
      <c r="G104" s="247"/>
    </row>
    <row r="105" spans="3:7" x14ac:dyDescent="0.15">
      <c r="C105" s="253" t="s">
        <v>515</v>
      </c>
      <c r="D105" s="254" t="s">
        <v>530</v>
      </c>
      <c r="E105" s="86">
        <v>0.85589207039917703</v>
      </c>
      <c r="G105" s="247"/>
    </row>
    <row r="106" spans="3:7" x14ac:dyDescent="0.15">
      <c r="C106" s="253" t="s">
        <v>516</v>
      </c>
      <c r="D106" s="254" t="s">
        <v>916</v>
      </c>
      <c r="E106" s="86">
        <v>0.66947598627800464</v>
      </c>
      <c r="G106" s="247"/>
    </row>
    <row r="107" spans="3:7" x14ac:dyDescent="0.15">
      <c r="C107" s="253" t="s">
        <v>392</v>
      </c>
      <c r="D107" s="254" t="s">
        <v>917</v>
      </c>
      <c r="E107" s="86">
        <v>0.47881203787600379</v>
      </c>
      <c r="G107" s="247"/>
    </row>
    <row r="108" spans="3:7" x14ac:dyDescent="0.15">
      <c r="C108" s="253" t="s">
        <v>517</v>
      </c>
      <c r="D108" s="254" t="s">
        <v>918</v>
      </c>
      <c r="E108" s="86">
        <v>0.82389361138938133</v>
      </c>
      <c r="G108" s="247"/>
    </row>
    <row r="109" spans="3:7" x14ac:dyDescent="0.15">
      <c r="C109" s="253" t="s">
        <v>518</v>
      </c>
      <c r="D109" s="254" t="s">
        <v>919</v>
      </c>
      <c r="E109" s="86">
        <v>0.90829007729788969</v>
      </c>
      <c r="G109" s="247"/>
    </row>
    <row r="110" spans="3:7" x14ac:dyDescent="0.15">
      <c r="C110" s="253" t="s">
        <v>519</v>
      </c>
      <c r="D110" s="254" t="s">
        <v>920</v>
      </c>
      <c r="E110" s="86">
        <v>0.79107891442734246</v>
      </c>
      <c r="G110" s="247"/>
    </row>
    <row r="111" spans="3:7" x14ac:dyDescent="0.15">
      <c r="C111" s="253" t="s">
        <v>520</v>
      </c>
      <c r="D111" s="254" t="s">
        <v>475</v>
      </c>
      <c r="E111" s="86">
        <v>0.94179298426306235</v>
      </c>
      <c r="G111" s="247"/>
    </row>
    <row r="112" spans="3:7" x14ac:dyDescent="0.15">
      <c r="C112" s="253" t="s">
        <v>521</v>
      </c>
      <c r="D112" s="254" t="s">
        <v>921</v>
      </c>
      <c r="E112" s="86">
        <v>1</v>
      </c>
      <c r="G112" s="247"/>
    </row>
    <row r="113" spans="3:7" ht="14.25" thickBot="1" x14ac:dyDescent="0.2">
      <c r="C113" s="255" t="s">
        <v>522</v>
      </c>
      <c r="D113" s="256" t="s">
        <v>922</v>
      </c>
      <c r="E113" s="87">
        <v>0.99724597513304214</v>
      </c>
      <c r="G113" s="248"/>
    </row>
    <row r="114" spans="3:7" ht="14.25" thickTop="1" x14ac:dyDescent="0.15"/>
  </sheetData>
  <mergeCells count="2">
    <mergeCell ref="B4:C4"/>
    <mergeCell ref="C6:D6"/>
  </mergeCells>
  <phoneticPr fontId="22"/>
  <conditionalFormatting sqref="G7:G113">
    <cfRule type="cellIs" dxfId="0" priority="1" stopIfTrue="1" operator="greaterThan">
      <formula>0</formula>
    </cfRule>
  </conditionalFormatting>
  <printOptions horizontalCentered="1" verticalCentered="1"/>
  <pageMargins left="0.70866141732283472" right="0.31496062992125984"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B3:K165"/>
  <sheetViews>
    <sheetView showGridLines="0" zoomScaleNormal="100" workbookViewId="0">
      <selection activeCell="G15" sqref="G15"/>
    </sheetView>
  </sheetViews>
  <sheetFormatPr defaultRowHeight="13.5" x14ac:dyDescent="0.15"/>
  <cols>
    <col min="1" max="1" width="2.625" customWidth="1"/>
    <col min="2" max="3" width="10.625" customWidth="1"/>
    <col min="4" max="7" width="16.5" customWidth="1"/>
    <col min="8" max="8" width="1.25" customWidth="1"/>
    <col min="9" max="12" width="8.375" customWidth="1"/>
  </cols>
  <sheetData>
    <row r="3" spans="2:11" x14ac:dyDescent="0.15">
      <c r="G3" s="45">
        <f ca="1">TODAY()</f>
        <v>44798</v>
      </c>
      <c r="H3" s="44"/>
      <c r="J3" s="548"/>
      <c r="K3" s="548"/>
    </row>
    <row r="4" spans="2:11" ht="16.5" customHeight="1" thickBot="1" x14ac:dyDescent="0.2"/>
    <row r="5" spans="2:11" ht="15" customHeight="1" thickTop="1" x14ac:dyDescent="0.15">
      <c r="B5" s="257" t="s">
        <v>172</v>
      </c>
      <c r="C5" s="258"/>
      <c r="D5" s="258"/>
      <c r="E5" s="258"/>
      <c r="F5" s="258"/>
      <c r="G5" s="259"/>
      <c r="J5" s="347" t="s">
        <v>1427</v>
      </c>
    </row>
    <row r="6" spans="2:11" ht="14.25" customHeight="1" x14ac:dyDescent="0.15">
      <c r="B6" s="553" t="s">
        <v>1409</v>
      </c>
      <c r="C6" s="554"/>
      <c r="D6" s="554"/>
      <c r="E6" s="554"/>
      <c r="F6" s="554"/>
      <c r="G6" s="555"/>
    </row>
    <row r="7" spans="2:11" ht="14.25" customHeight="1" x14ac:dyDescent="0.15">
      <c r="B7" s="553"/>
      <c r="C7" s="554"/>
      <c r="D7" s="554"/>
      <c r="E7" s="554"/>
      <c r="F7" s="554"/>
      <c r="G7" s="555"/>
    </row>
    <row r="8" spans="2:11" ht="14.25" customHeight="1" x14ac:dyDescent="0.15">
      <c r="B8" s="553"/>
      <c r="C8" s="554"/>
      <c r="D8" s="554"/>
      <c r="E8" s="554"/>
      <c r="F8" s="554"/>
      <c r="G8" s="555"/>
    </row>
    <row r="9" spans="2:11" ht="14.25" customHeight="1" thickBot="1" x14ac:dyDescent="0.2">
      <c r="B9" s="556"/>
      <c r="C9" s="557"/>
      <c r="D9" s="557"/>
      <c r="E9" s="557"/>
      <c r="F9" s="557"/>
      <c r="G9" s="558"/>
    </row>
    <row r="10" spans="2:11" ht="18" customHeight="1" thickTop="1" x14ac:dyDescent="0.15">
      <c r="F10" s="25"/>
    </row>
    <row r="11" spans="2:11" ht="16.5" customHeight="1" thickBot="1" x14ac:dyDescent="0.2">
      <c r="B11" t="s">
        <v>173</v>
      </c>
      <c r="D11" s="30"/>
      <c r="E11" s="47" t="str">
        <f>"（単位："&amp;入力!$K$29&amp;",率）"</f>
        <v>（単位：万円,率）</v>
      </c>
      <c r="F11" s="25"/>
    </row>
    <row r="12" spans="2:11" ht="16.5" customHeight="1" x14ac:dyDescent="0.15">
      <c r="B12" s="563" t="s">
        <v>174</v>
      </c>
      <c r="C12" s="564"/>
      <c r="D12" s="549">
        <f>波及効果計算!D116</f>
        <v>0</v>
      </c>
      <c r="E12" s="550"/>
    </row>
    <row r="13" spans="2:11" ht="16.5" customHeight="1" thickBot="1" x14ac:dyDescent="0.2">
      <c r="B13" s="565" t="s">
        <v>175</v>
      </c>
      <c r="C13" s="566"/>
      <c r="D13" s="551">
        <f>入力!K6</f>
        <v>0.56209775377500026</v>
      </c>
      <c r="E13" s="552"/>
    </row>
    <row r="14" spans="2:11" ht="18" customHeight="1" x14ac:dyDescent="0.15"/>
    <row r="15" spans="2:11" ht="16.5" customHeight="1" thickBot="1" x14ac:dyDescent="0.2">
      <c r="B15" t="s">
        <v>176</v>
      </c>
      <c r="G15" s="47" t="str">
        <f>"（単位："&amp;入力!$K$29&amp;",人）"</f>
        <v>（単位：万円,人）</v>
      </c>
    </row>
    <row r="16" spans="2:11" ht="16.5" customHeight="1" x14ac:dyDescent="0.15">
      <c r="B16" s="567"/>
      <c r="C16" s="568"/>
      <c r="D16" s="389" t="s">
        <v>90</v>
      </c>
      <c r="E16" s="389" t="s">
        <v>179</v>
      </c>
      <c r="F16" s="389" t="s">
        <v>180</v>
      </c>
      <c r="G16" s="390" t="s">
        <v>181</v>
      </c>
      <c r="H16" s="42"/>
      <c r="I16" s="43"/>
    </row>
    <row r="17" spans="2:10" ht="16.5" customHeight="1" x14ac:dyDescent="0.15">
      <c r="B17" s="559" t="s">
        <v>92</v>
      </c>
      <c r="C17" s="560"/>
      <c r="D17" s="391">
        <f>波及効果計算!F116</f>
        <v>0</v>
      </c>
      <c r="E17" s="391">
        <f>波及効果計算!N116</f>
        <v>0</v>
      </c>
      <c r="F17" s="391">
        <f>波及効果計算!Z116</f>
        <v>0</v>
      </c>
      <c r="G17" s="392">
        <f>SUM(D17:F17)</f>
        <v>0</v>
      </c>
      <c r="H17" s="46"/>
      <c r="I17" s="39"/>
    </row>
    <row r="18" spans="2:10" ht="16.5" customHeight="1" x14ac:dyDescent="0.15">
      <c r="B18" s="559" t="s">
        <v>1463</v>
      </c>
      <c r="C18" s="560"/>
      <c r="D18" s="391">
        <f>波及効果計算!G116</f>
        <v>0</v>
      </c>
      <c r="E18" s="391">
        <f>波及効果計算!O116</f>
        <v>0</v>
      </c>
      <c r="F18" s="391">
        <f>波及効果計算!AA116</f>
        <v>0</v>
      </c>
      <c r="G18" s="392">
        <f>SUM(D18:F18)</f>
        <v>0</v>
      </c>
      <c r="H18" s="46"/>
      <c r="I18" s="39"/>
    </row>
    <row r="19" spans="2:10" ht="16.5" customHeight="1" x14ac:dyDescent="0.15">
      <c r="B19" s="559" t="s">
        <v>1464</v>
      </c>
      <c r="C19" s="560"/>
      <c r="D19" s="391">
        <f>波及効果計算!H116</f>
        <v>0</v>
      </c>
      <c r="E19" s="391">
        <f>波及効果計算!P116</f>
        <v>0</v>
      </c>
      <c r="F19" s="391">
        <f>波及効果計算!AB116</f>
        <v>0</v>
      </c>
      <c r="G19" s="393">
        <f>SUM(D19:F19)</f>
        <v>0</v>
      </c>
      <c r="H19" s="46"/>
      <c r="I19" s="39"/>
    </row>
    <row r="20" spans="2:10" ht="16.5" customHeight="1" x14ac:dyDescent="0.15">
      <c r="B20" s="559" t="s">
        <v>167</v>
      </c>
      <c r="C20" s="560"/>
      <c r="D20" s="391">
        <f>波及効果計算!AD116</f>
        <v>0</v>
      </c>
      <c r="E20" s="391">
        <f>波及効果計算!AF116</f>
        <v>0</v>
      </c>
      <c r="F20" s="394">
        <f>波及効果計算!AH116</f>
        <v>0</v>
      </c>
      <c r="G20" s="395">
        <f>SUM(D20:F20)</f>
        <v>0</v>
      </c>
      <c r="H20" s="367"/>
      <c r="I20" s="39"/>
    </row>
    <row r="21" spans="2:10" ht="16.5" customHeight="1" thickBot="1" x14ac:dyDescent="0.2">
      <c r="B21" s="561" t="s">
        <v>168</v>
      </c>
      <c r="C21" s="562"/>
      <c r="D21" s="396">
        <f>波及効果計算!AE116</f>
        <v>0</v>
      </c>
      <c r="E21" s="396">
        <f>波及効果計算!AG116</f>
        <v>0</v>
      </c>
      <c r="F21" s="397">
        <f>波及効果計算!AI116</f>
        <v>0</v>
      </c>
      <c r="G21" s="398">
        <f>SUM(D21:F21)</f>
        <v>0</v>
      </c>
      <c r="H21" s="367"/>
      <c r="I21" s="39"/>
    </row>
    <row r="22" spans="2:10" ht="15" customHeight="1" x14ac:dyDescent="0.15">
      <c r="B22" t="s">
        <v>171</v>
      </c>
    </row>
    <row r="23" spans="2:10" ht="15" customHeight="1" x14ac:dyDescent="0.15"/>
    <row r="24" spans="2:10" ht="15" customHeight="1" x14ac:dyDescent="0.15"/>
    <row r="25" spans="2:10" ht="15" customHeight="1" x14ac:dyDescent="0.15">
      <c r="G25" s="27" t="str">
        <f>"（単位："&amp;入力!$K$29&amp;"）"</f>
        <v>（単位：万円）</v>
      </c>
      <c r="J25" s="25"/>
    </row>
    <row r="26" spans="2:10" ht="15" customHeight="1" x14ac:dyDescent="0.15"/>
    <row r="27" spans="2:10" ht="15" customHeight="1" x14ac:dyDescent="0.15"/>
    <row r="28" spans="2:10" ht="15" customHeight="1" x14ac:dyDescent="0.15"/>
    <row r="29" spans="2:10" ht="15" customHeight="1" x14ac:dyDescent="0.15"/>
    <row r="30" spans="2:10" ht="15" customHeight="1" x14ac:dyDescent="0.15"/>
    <row r="31" spans="2:10" ht="15" customHeight="1" x14ac:dyDescent="0.15"/>
    <row r="32" spans="2:10" ht="15" customHeight="1" x14ac:dyDescent="0.15"/>
    <row r="33" spans="7:7" ht="15" customHeight="1" x14ac:dyDescent="0.15"/>
    <row r="34" spans="7:7" ht="15" customHeight="1" x14ac:dyDescent="0.15"/>
    <row r="35" spans="7:7" ht="15" customHeight="1" x14ac:dyDescent="0.15"/>
    <row r="36" spans="7:7" ht="15" customHeight="1" x14ac:dyDescent="0.15"/>
    <row r="37" spans="7:7" ht="15" customHeight="1" x14ac:dyDescent="0.15"/>
    <row r="38" spans="7:7" ht="15" customHeight="1" x14ac:dyDescent="0.15"/>
    <row r="39" spans="7:7" ht="15" customHeight="1" x14ac:dyDescent="0.15"/>
    <row r="40" spans="7:7" ht="15" customHeight="1" x14ac:dyDescent="0.15">
      <c r="G40" s="27" t="s">
        <v>197</v>
      </c>
    </row>
    <row r="41" spans="7:7" ht="15" customHeight="1" x14ac:dyDescent="0.15"/>
    <row r="42" spans="7:7" ht="15" customHeight="1" x14ac:dyDescent="0.15"/>
    <row r="43" spans="7:7" ht="15" customHeight="1" x14ac:dyDescent="0.15"/>
    <row r="44" spans="7:7" ht="15" customHeight="1" x14ac:dyDescent="0.15"/>
    <row r="45" spans="7:7" ht="15" customHeight="1" x14ac:dyDescent="0.15"/>
    <row r="46" spans="7:7" ht="15" customHeight="1" x14ac:dyDescent="0.15"/>
    <row r="47" spans="7:7" ht="15" customHeight="1" x14ac:dyDescent="0.15"/>
    <row r="48" spans="7:7" ht="15" customHeight="1" x14ac:dyDescent="0.15"/>
    <row r="49" spans="7:7" ht="15" customHeight="1" x14ac:dyDescent="0.15"/>
    <row r="50" spans="7:7" ht="15" customHeight="1" x14ac:dyDescent="0.15"/>
    <row r="51" spans="7:7" ht="15" customHeight="1" x14ac:dyDescent="0.15"/>
    <row r="52" spans="7:7" ht="15" customHeight="1" x14ac:dyDescent="0.15"/>
    <row r="53" spans="7:7" ht="15" customHeight="1" x14ac:dyDescent="0.15"/>
    <row r="54" spans="7:7" ht="15" customHeight="1" x14ac:dyDescent="0.15"/>
    <row r="55" spans="7:7" ht="15" customHeight="1" x14ac:dyDescent="0.15">
      <c r="G55" s="331" t="str">
        <f>"（単位："&amp;入力!$K$29&amp;"）"</f>
        <v>（単位：万円）</v>
      </c>
    </row>
    <row r="56" spans="7:7" ht="15" customHeight="1" x14ac:dyDescent="0.15"/>
    <row r="165" spans="7:7" x14ac:dyDescent="0.15">
      <c r="G165" s="330" t="s">
        <v>197</v>
      </c>
    </row>
  </sheetData>
  <sheetProtection formatCells="0" formatColumns="0" formatRows="0"/>
  <mergeCells count="12">
    <mergeCell ref="B19:C19"/>
    <mergeCell ref="B21:C21"/>
    <mergeCell ref="B20:C20"/>
    <mergeCell ref="B12:C12"/>
    <mergeCell ref="B13:C13"/>
    <mergeCell ref="B16:C16"/>
    <mergeCell ref="B18:C18"/>
    <mergeCell ref="J3:K3"/>
    <mergeCell ref="D12:E12"/>
    <mergeCell ref="D13:E13"/>
    <mergeCell ref="B6:G9"/>
    <mergeCell ref="B17:C17"/>
  </mergeCells>
  <phoneticPr fontId="22"/>
  <printOptions horizontalCentered="1" verticalCentered="1"/>
  <pageMargins left="0.70866141732283472" right="0.51181102362204722" top="0.55118110236220474" bottom="0.35433070866141736"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B1:N122"/>
  <sheetViews>
    <sheetView showGridLines="0" zoomScaleNormal="100" workbookViewId="0">
      <pane ySplit="12" topLeftCell="A44" activePane="bottomLeft" state="frozen"/>
      <selection activeCell="AK39" sqref="AK39"/>
      <selection pane="bottomLeft" activeCell="B10" sqref="B10:C12"/>
    </sheetView>
  </sheetViews>
  <sheetFormatPr defaultRowHeight="12" x14ac:dyDescent="0.15"/>
  <cols>
    <col min="1" max="1" width="1.25" style="19" customWidth="1"/>
    <col min="2" max="2" width="3.5" style="19" customWidth="1"/>
    <col min="3" max="3" width="16.5" style="19" customWidth="1"/>
    <col min="4" max="4" width="9.625" style="19" customWidth="1"/>
    <col min="5" max="7" width="9" style="19" customWidth="1"/>
    <col min="8" max="8" width="10.375" style="19" customWidth="1"/>
    <col min="9" max="9" width="9.5" style="19" customWidth="1"/>
    <col min="10" max="10" width="8.75" style="19" customWidth="1"/>
    <col min="11" max="11" width="8.375" style="19" customWidth="1"/>
    <col min="12" max="16384" width="9" style="19"/>
  </cols>
  <sheetData>
    <row r="1" spans="2:14" ht="21.75" customHeight="1" x14ac:dyDescent="0.15">
      <c r="B1"/>
      <c r="C1"/>
      <c r="D1" s="53"/>
      <c r="M1" s="118" t="s">
        <v>229</v>
      </c>
    </row>
    <row r="2" spans="2:14" ht="8.25" customHeight="1" x14ac:dyDescent="0.15">
      <c r="B2" s="114"/>
      <c r="C2" s="114"/>
      <c r="D2" s="53"/>
    </row>
    <row r="3" spans="2:14" ht="16.5" customHeight="1" x14ac:dyDescent="0.15">
      <c r="M3" s="164" t="s">
        <v>1436</v>
      </c>
      <c r="N3" s="173">
        <v>82854.100115950394</v>
      </c>
    </row>
    <row r="4" spans="2:14" ht="16.5" customHeight="1" x14ac:dyDescent="0.15">
      <c r="C4" s="76" t="s">
        <v>198</v>
      </c>
      <c r="D4" s="569">
        <f>D121</f>
        <v>0</v>
      </c>
      <c r="E4" s="569"/>
      <c r="F4" s="77" t="str">
        <f>入力!$K$29</f>
        <v>万円</v>
      </c>
      <c r="G4" s="78"/>
      <c r="H4" s="78"/>
      <c r="I4" s="78"/>
      <c r="J4" s="78"/>
      <c r="K4" s="48"/>
      <c r="M4" s="165" t="s">
        <v>1437</v>
      </c>
      <c r="N4" s="174">
        <v>83206.860152843088</v>
      </c>
    </row>
    <row r="5" spans="2:14" ht="16.5" customHeight="1" x14ac:dyDescent="0.15">
      <c r="C5" s="76" t="s">
        <v>199</v>
      </c>
      <c r="D5" s="570">
        <f>H121</f>
        <v>0</v>
      </c>
      <c r="E5" s="570"/>
      <c r="F5" s="77" t="str">
        <f>入力!$K$29</f>
        <v>万円</v>
      </c>
      <c r="G5" s="76" t="s">
        <v>215</v>
      </c>
      <c r="H5" s="76"/>
      <c r="I5" s="79" t="e">
        <f>IF(D121="","",D5/D121)</f>
        <v>#DIV/0!</v>
      </c>
      <c r="J5" s="76" t="s">
        <v>214</v>
      </c>
      <c r="K5" s="48"/>
      <c r="M5" s="165" t="s">
        <v>1438</v>
      </c>
      <c r="N5" s="174">
        <v>85409.514930146353</v>
      </c>
    </row>
    <row r="6" spans="2:14" ht="16.5" customHeight="1" thickBot="1" x14ac:dyDescent="0.2">
      <c r="C6" s="80" t="s">
        <v>200</v>
      </c>
      <c r="D6" s="570">
        <f>I121</f>
        <v>0</v>
      </c>
      <c r="E6" s="570"/>
      <c r="F6" s="81" t="str">
        <f>入力!$K$29</f>
        <v>万円</v>
      </c>
      <c r="G6" s="275" t="s">
        <v>215</v>
      </c>
      <c r="H6" s="80"/>
      <c r="I6" s="79" t="e">
        <f>IF(D121="","",D6/D121)</f>
        <v>#DIV/0!</v>
      </c>
      <c r="J6" s="80" t="s">
        <v>214</v>
      </c>
      <c r="K6" s="48"/>
      <c r="M6" s="165" t="s">
        <v>1439</v>
      </c>
      <c r="N6" s="174">
        <v>86228.146332202159</v>
      </c>
    </row>
    <row r="7" spans="2:14" ht="16.5" customHeight="1" thickBot="1" x14ac:dyDescent="0.2">
      <c r="C7" s="571" t="s">
        <v>201</v>
      </c>
      <c r="D7" s="571"/>
      <c r="E7" s="82">
        <f>+D6/I7*入力!N33</f>
        <v>0</v>
      </c>
      <c r="F7" s="80" t="s">
        <v>228</v>
      </c>
      <c r="G7" s="276" t="s">
        <v>1440</v>
      </c>
      <c r="H7" s="80" t="s">
        <v>227</v>
      </c>
      <c r="I7" s="116">
        <f>VLOOKUP(G7,M3:N7,2,0)</f>
        <v>84543.38839204656</v>
      </c>
      <c r="J7" s="80" t="s">
        <v>218</v>
      </c>
      <c r="K7" s="48"/>
      <c r="M7" s="166" t="s">
        <v>1440</v>
      </c>
      <c r="N7" s="175">
        <v>84543.38839204656</v>
      </c>
    </row>
    <row r="8" spans="2:14" ht="16.5" customHeight="1" x14ac:dyDescent="0.15">
      <c r="C8" s="76" t="s">
        <v>202</v>
      </c>
      <c r="D8" s="83">
        <f>+ROUNDDOWN(J121,0)</f>
        <v>0</v>
      </c>
      <c r="E8" s="76" t="s">
        <v>213</v>
      </c>
      <c r="F8" s="76" t="s">
        <v>216</v>
      </c>
      <c r="G8" s="76"/>
      <c r="H8" s="84">
        <f>+ROUNDDOWN(K121,0)</f>
        <v>0</v>
      </c>
      <c r="I8" s="76" t="s">
        <v>213</v>
      </c>
      <c r="J8" s="75" t="s">
        <v>217</v>
      </c>
      <c r="K8" s="57"/>
      <c r="M8" s="117" t="s">
        <v>230</v>
      </c>
    </row>
    <row r="9" spans="2:14" ht="14.25" customHeight="1" x14ac:dyDescent="0.15">
      <c r="M9" s="115"/>
    </row>
    <row r="10" spans="2:14" ht="16.5" customHeight="1" x14ac:dyDescent="0.15">
      <c r="B10" s="572" t="s">
        <v>816</v>
      </c>
      <c r="C10" s="573"/>
      <c r="D10" s="260" t="s">
        <v>203</v>
      </c>
      <c r="E10" s="579" t="s">
        <v>233</v>
      </c>
      <c r="F10" s="580"/>
      <c r="G10" s="580"/>
      <c r="H10" s="580"/>
      <c r="I10" s="580"/>
      <c r="J10" s="580"/>
      <c r="K10" s="581"/>
      <c r="M10" s="347" t="s">
        <v>1428</v>
      </c>
    </row>
    <row r="11" spans="2:14" ht="16.5" customHeight="1" x14ac:dyDescent="0.15">
      <c r="B11" s="574"/>
      <c r="C11" s="575"/>
      <c r="D11" s="576" t="s">
        <v>204</v>
      </c>
      <c r="E11" s="582" t="s">
        <v>199</v>
      </c>
      <c r="F11" s="582"/>
      <c r="G11" s="582"/>
      <c r="H11" s="582"/>
      <c r="I11" s="576" t="s">
        <v>209</v>
      </c>
      <c r="J11" s="576" t="s">
        <v>210</v>
      </c>
      <c r="K11" s="576" t="s">
        <v>211</v>
      </c>
    </row>
    <row r="12" spans="2:14" ht="16.5" customHeight="1" x14ac:dyDescent="0.15">
      <c r="B12" s="574"/>
      <c r="C12" s="575"/>
      <c r="D12" s="577"/>
      <c r="E12" s="261" t="s">
        <v>205</v>
      </c>
      <c r="F12" s="262" t="s">
        <v>206</v>
      </c>
      <c r="G12" s="263" t="s">
        <v>207</v>
      </c>
      <c r="H12" s="264" t="s">
        <v>208</v>
      </c>
      <c r="I12" s="578"/>
      <c r="J12" s="578"/>
      <c r="K12" s="578"/>
    </row>
    <row r="13" spans="2:14" ht="11.25" customHeight="1" x14ac:dyDescent="0.15">
      <c r="B13" s="265"/>
      <c r="C13" s="266"/>
      <c r="D13" s="49" t="str">
        <f>入力!$K$29</f>
        <v>万円</v>
      </c>
      <c r="E13" s="69" t="str">
        <f>入力!$K$29</f>
        <v>万円</v>
      </c>
      <c r="F13" s="70" t="str">
        <f>入力!$K$29</f>
        <v>万円</v>
      </c>
      <c r="G13" s="71" t="str">
        <f>入力!$K$29</f>
        <v>万円</v>
      </c>
      <c r="H13" s="51" t="str">
        <f>入力!$K$29</f>
        <v>万円</v>
      </c>
      <c r="I13" s="50" t="str">
        <f>入力!$K$29</f>
        <v>万円</v>
      </c>
      <c r="J13" s="52" t="s">
        <v>212</v>
      </c>
      <c r="K13" s="52" t="s">
        <v>212</v>
      </c>
    </row>
    <row r="14" spans="2:14" ht="12.75" customHeight="1" x14ac:dyDescent="0.15">
      <c r="B14" s="267" t="s">
        <v>13</v>
      </c>
      <c r="C14" s="268" t="s">
        <v>235</v>
      </c>
      <c r="D14" s="93">
        <f>波及効果計算!D9</f>
        <v>0</v>
      </c>
      <c r="E14" s="94">
        <f>波及効果計算!F9</f>
        <v>0</v>
      </c>
      <c r="F14" s="95">
        <f>波及効果計算!N9</f>
        <v>0</v>
      </c>
      <c r="G14" s="96">
        <f>波及効果計算!Z9</f>
        <v>0</v>
      </c>
      <c r="H14" s="97">
        <f>SUM(E14:G14)</f>
        <v>0</v>
      </c>
      <c r="I14" s="93">
        <f>波及効果計算!G9+波及効果計算!O9+波及効果計算!AA9</f>
        <v>0</v>
      </c>
      <c r="J14" s="98">
        <f>波及効果計算!AJ9</f>
        <v>0</v>
      </c>
      <c r="K14" s="99">
        <f>波及効果計算!AK9</f>
        <v>0</v>
      </c>
    </row>
    <row r="15" spans="2:14" ht="12.75" customHeight="1" x14ac:dyDescent="0.15">
      <c r="B15" s="267" t="s">
        <v>14</v>
      </c>
      <c r="C15" s="268" t="s">
        <v>817</v>
      </c>
      <c r="D15" s="93">
        <f>波及効果計算!D10</f>
        <v>0</v>
      </c>
      <c r="E15" s="94">
        <f>波及効果計算!F10</f>
        <v>0</v>
      </c>
      <c r="F15" s="95">
        <f>波及効果計算!N10</f>
        <v>0</v>
      </c>
      <c r="G15" s="96">
        <f>波及効果計算!Z10</f>
        <v>0</v>
      </c>
      <c r="H15" s="97">
        <f>SUM(E15:G15)</f>
        <v>0</v>
      </c>
      <c r="I15" s="93">
        <f>波及効果計算!G10+波及効果計算!O10+波及効果計算!AA10</f>
        <v>0</v>
      </c>
      <c r="J15" s="98">
        <f>波及効果計算!AJ10</f>
        <v>0</v>
      </c>
      <c r="K15" s="99">
        <f>波及効果計算!AK10</f>
        <v>0</v>
      </c>
    </row>
    <row r="16" spans="2:14" ht="12.75" customHeight="1" x14ac:dyDescent="0.15">
      <c r="B16" s="267" t="s">
        <v>15</v>
      </c>
      <c r="C16" s="268" t="s">
        <v>252</v>
      </c>
      <c r="D16" s="93">
        <f>波及効果計算!D11</f>
        <v>0</v>
      </c>
      <c r="E16" s="94">
        <f>波及効果計算!F11</f>
        <v>0</v>
      </c>
      <c r="F16" s="95">
        <f>波及効果計算!N11</f>
        <v>0</v>
      </c>
      <c r="G16" s="96">
        <f>波及効果計算!Z11</f>
        <v>0</v>
      </c>
      <c r="H16" s="97">
        <f t="shared" ref="H16:H79" si="0">SUM(E16:G16)</f>
        <v>0</v>
      </c>
      <c r="I16" s="93">
        <f>波及効果計算!G11+波及効果計算!O11+波及効果計算!AA11</f>
        <v>0</v>
      </c>
      <c r="J16" s="98">
        <f>波及効果計算!AJ11</f>
        <v>0</v>
      </c>
      <c r="K16" s="99">
        <f>波及効果計算!AK11</f>
        <v>0</v>
      </c>
    </row>
    <row r="17" spans="2:11" ht="12.75" customHeight="1" x14ac:dyDescent="0.15">
      <c r="B17" s="267" t="s">
        <v>16</v>
      </c>
      <c r="C17" s="268" t="s">
        <v>254</v>
      </c>
      <c r="D17" s="93">
        <f>波及効果計算!D12</f>
        <v>0</v>
      </c>
      <c r="E17" s="94">
        <f>波及効果計算!F12</f>
        <v>0</v>
      </c>
      <c r="F17" s="95">
        <f>波及効果計算!N12</f>
        <v>0</v>
      </c>
      <c r="G17" s="96">
        <f>波及効果計算!Z12</f>
        <v>0</v>
      </c>
      <c r="H17" s="97">
        <f t="shared" si="0"/>
        <v>0</v>
      </c>
      <c r="I17" s="93">
        <f>波及効果計算!G12+波及効果計算!O12+波及効果計算!AA12</f>
        <v>0</v>
      </c>
      <c r="J17" s="98">
        <f>波及効果計算!AJ12</f>
        <v>0</v>
      </c>
      <c r="K17" s="99">
        <f>波及効果計算!AK12</f>
        <v>0</v>
      </c>
    </row>
    <row r="18" spans="2:11" ht="12.75" customHeight="1" x14ac:dyDescent="0.15">
      <c r="B18" s="269" t="s">
        <v>17</v>
      </c>
      <c r="C18" s="270" t="s">
        <v>258</v>
      </c>
      <c r="D18" s="100">
        <f>波及効果計算!D13</f>
        <v>0</v>
      </c>
      <c r="E18" s="101">
        <f>波及効果計算!F13</f>
        <v>0</v>
      </c>
      <c r="F18" s="102">
        <f>波及効果計算!N13</f>
        <v>0</v>
      </c>
      <c r="G18" s="103">
        <f>波及効果計算!Z13</f>
        <v>0</v>
      </c>
      <c r="H18" s="104">
        <f t="shared" si="0"/>
        <v>0</v>
      </c>
      <c r="I18" s="100">
        <f>波及効果計算!G13+波及効果計算!O13+波及効果計算!AA13</f>
        <v>0</v>
      </c>
      <c r="J18" s="105">
        <f>波及効果計算!AJ13</f>
        <v>0</v>
      </c>
      <c r="K18" s="106">
        <f>波及効果計算!AK13</f>
        <v>0</v>
      </c>
    </row>
    <row r="19" spans="2:11" ht="12.75" customHeight="1" x14ac:dyDescent="0.15">
      <c r="B19" s="267" t="s">
        <v>19</v>
      </c>
      <c r="C19" s="268" t="s">
        <v>525</v>
      </c>
      <c r="D19" s="93">
        <f>波及効果計算!D14</f>
        <v>0</v>
      </c>
      <c r="E19" s="94">
        <f>波及効果計算!F14</f>
        <v>0</v>
      </c>
      <c r="F19" s="95">
        <f>波及効果計算!N14</f>
        <v>0</v>
      </c>
      <c r="G19" s="96">
        <f>波及効果計算!Z14</f>
        <v>0</v>
      </c>
      <c r="H19" s="97">
        <f t="shared" si="0"/>
        <v>0</v>
      </c>
      <c r="I19" s="93">
        <f>波及効果計算!G14+波及効果計算!O14+波及効果計算!AA14</f>
        <v>0</v>
      </c>
      <c r="J19" s="98">
        <f>波及効果計算!AJ14</f>
        <v>0</v>
      </c>
      <c r="K19" s="99">
        <f>波及効果計算!AK14</f>
        <v>0</v>
      </c>
    </row>
    <row r="20" spans="2:11" ht="12.75" customHeight="1" x14ac:dyDescent="0.15">
      <c r="B20" s="267" t="s">
        <v>20</v>
      </c>
      <c r="C20" s="268" t="s">
        <v>818</v>
      </c>
      <c r="D20" s="93">
        <f>波及効果計算!D15</f>
        <v>0</v>
      </c>
      <c r="E20" s="94">
        <f>波及効果計算!F15</f>
        <v>0</v>
      </c>
      <c r="F20" s="95">
        <f>波及効果計算!N15</f>
        <v>0</v>
      </c>
      <c r="G20" s="96">
        <f>波及効果計算!Z15</f>
        <v>0</v>
      </c>
      <c r="H20" s="97">
        <f t="shared" si="0"/>
        <v>0</v>
      </c>
      <c r="I20" s="93">
        <f>波及効果計算!G15+波及効果計算!O15+波及効果計算!AA15</f>
        <v>0</v>
      </c>
      <c r="J20" s="98">
        <f>波及効果計算!AJ15</f>
        <v>0</v>
      </c>
      <c r="K20" s="99">
        <f>波及効果計算!AK15</f>
        <v>0</v>
      </c>
    </row>
    <row r="21" spans="2:11" ht="12.75" customHeight="1" x14ac:dyDescent="0.15">
      <c r="B21" s="267" t="s">
        <v>21</v>
      </c>
      <c r="C21" s="268" t="s">
        <v>819</v>
      </c>
      <c r="D21" s="93">
        <f>波及効果計算!D16</f>
        <v>0</v>
      </c>
      <c r="E21" s="94">
        <f>波及効果計算!F16</f>
        <v>0</v>
      </c>
      <c r="F21" s="95">
        <f>波及効果計算!N16</f>
        <v>0</v>
      </c>
      <c r="G21" s="96">
        <f>波及効果計算!Z16</f>
        <v>0</v>
      </c>
      <c r="H21" s="97">
        <f t="shared" si="0"/>
        <v>0</v>
      </c>
      <c r="I21" s="93">
        <f>波及効果計算!G16+波及効果計算!O16+波及効果計算!AA16</f>
        <v>0</v>
      </c>
      <c r="J21" s="98">
        <f>波及効果計算!AJ16</f>
        <v>0</v>
      </c>
      <c r="K21" s="99">
        <f>波及効果計算!AK16</f>
        <v>0</v>
      </c>
    </row>
    <row r="22" spans="2:11" ht="12.75" customHeight="1" x14ac:dyDescent="0.15">
      <c r="B22" s="267" t="s">
        <v>22</v>
      </c>
      <c r="C22" s="268" t="s">
        <v>820</v>
      </c>
      <c r="D22" s="93">
        <f>波及効果計算!D17</f>
        <v>0</v>
      </c>
      <c r="E22" s="94">
        <f>波及効果計算!F17</f>
        <v>0</v>
      </c>
      <c r="F22" s="95">
        <f>波及効果計算!N17</f>
        <v>0</v>
      </c>
      <c r="G22" s="96">
        <f>波及効果計算!Z17</f>
        <v>0</v>
      </c>
      <c r="H22" s="97">
        <f t="shared" si="0"/>
        <v>0</v>
      </c>
      <c r="I22" s="93">
        <f>波及効果計算!G17+波及効果計算!O17+波及効果計算!AA17</f>
        <v>0</v>
      </c>
      <c r="J22" s="98">
        <f>波及効果計算!AJ17</f>
        <v>0</v>
      </c>
      <c r="K22" s="99">
        <f>波及効果計算!AK17</f>
        <v>0</v>
      </c>
    </row>
    <row r="23" spans="2:11" ht="12.75" customHeight="1" x14ac:dyDescent="0.15">
      <c r="B23" s="267" t="s">
        <v>23</v>
      </c>
      <c r="C23" s="268" t="s">
        <v>526</v>
      </c>
      <c r="D23" s="93">
        <f>波及効果計算!D18</f>
        <v>0</v>
      </c>
      <c r="E23" s="94">
        <f>波及効果計算!F18</f>
        <v>0</v>
      </c>
      <c r="F23" s="95">
        <f>波及効果計算!N18</f>
        <v>0</v>
      </c>
      <c r="G23" s="96">
        <f>波及効果計算!Z18</f>
        <v>0</v>
      </c>
      <c r="H23" s="97">
        <f t="shared" si="0"/>
        <v>0</v>
      </c>
      <c r="I23" s="93">
        <f>波及効果計算!G18+波及効果計算!O18+波及効果計算!AA18</f>
        <v>0</v>
      </c>
      <c r="J23" s="98">
        <f>波及効果計算!AJ18</f>
        <v>0</v>
      </c>
      <c r="K23" s="99">
        <f>波及効果計算!AK18</f>
        <v>0</v>
      </c>
    </row>
    <row r="24" spans="2:11" ht="12.75" customHeight="1" x14ac:dyDescent="0.15">
      <c r="B24" s="271" t="s">
        <v>24</v>
      </c>
      <c r="C24" s="272" t="s">
        <v>279</v>
      </c>
      <c r="D24" s="107">
        <f>波及効果計算!D19</f>
        <v>0</v>
      </c>
      <c r="E24" s="108">
        <f>波及効果計算!F19</f>
        <v>0</v>
      </c>
      <c r="F24" s="109">
        <f>波及効果計算!N19</f>
        <v>0</v>
      </c>
      <c r="G24" s="110">
        <f>波及効果計算!Z19</f>
        <v>0</v>
      </c>
      <c r="H24" s="111">
        <f t="shared" si="0"/>
        <v>0</v>
      </c>
      <c r="I24" s="107">
        <f>波及効果計算!G19+波及効果計算!O19+波及効果計算!AA19</f>
        <v>0</v>
      </c>
      <c r="J24" s="112">
        <f>波及効果計算!AJ19</f>
        <v>0</v>
      </c>
      <c r="K24" s="113">
        <f>波及効果計算!AK19</f>
        <v>0</v>
      </c>
    </row>
    <row r="25" spans="2:11" ht="12.75" customHeight="1" x14ac:dyDescent="0.15">
      <c r="B25" s="267" t="s">
        <v>25</v>
      </c>
      <c r="C25" s="268" t="s">
        <v>281</v>
      </c>
      <c r="D25" s="93">
        <f>波及効果計算!D20</f>
        <v>0</v>
      </c>
      <c r="E25" s="94">
        <f>波及効果計算!F20</f>
        <v>0</v>
      </c>
      <c r="F25" s="95">
        <f>波及効果計算!N20</f>
        <v>0</v>
      </c>
      <c r="G25" s="96">
        <f>波及効果計算!Z20</f>
        <v>0</v>
      </c>
      <c r="H25" s="97">
        <f t="shared" si="0"/>
        <v>0</v>
      </c>
      <c r="I25" s="93">
        <f>波及効果計算!G20+波及効果計算!O20+波及効果計算!AA20</f>
        <v>0</v>
      </c>
      <c r="J25" s="98">
        <f>波及効果計算!AJ20</f>
        <v>0</v>
      </c>
      <c r="K25" s="99">
        <f>波及効果計算!AK20</f>
        <v>0</v>
      </c>
    </row>
    <row r="26" spans="2:11" ht="12.75" customHeight="1" x14ac:dyDescent="0.15">
      <c r="B26" s="267" t="s">
        <v>26</v>
      </c>
      <c r="C26" s="268" t="s">
        <v>821</v>
      </c>
      <c r="D26" s="93">
        <f>波及効果計算!D21</f>
        <v>0</v>
      </c>
      <c r="E26" s="94">
        <f>波及効果計算!F21</f>
        <v>0</v>
      </c>
      <c r="F26" s="95">
        <f>波及効果計算!N21</f>
        <v>0</v>
      </c>
      <c r="G26" s="96">
        <f>波及効果計算!Z21</f>
        <v>0</v>
      </c>
      <c r="H26" s="97">
        <f t="shared" si="0"/>
        <v>0</v>
      </c>
      <c r="I26" s="93">
        <f>波及効果計算!G21+波及効果計算!O21+波及効果計算!AA21</f>
        <v>0</v>
      </c>
      <c r="J26" s="98">
        <f>波及効果計算!AJ21</f>
        <v>0</v>
      </c>
      <c r="K26" s="99">
        <f>波及効果計算!AK21</f>
        <v>0</v>
      </c>
    </row>
    <row r="27" spans="2:11" ht="12.75" customHeight="1" x14ac:dyDescent="0.15">
      <c r="B27" s="267" t="s">
        <v>27</v>
      </c>
      <c r="C27" s="268" t="s">
        <v>822</v>
      </c>
      <c r="D27" s="93">
        <f>波及効果計算!D22</f>
        <v>0</v>
      </c>
      <c r="E27" s="94">
        <f>波及効果計算!F22</f>
        <v>0</v>
      </c>
      <c r="F27" s="95">
        <f>波及効果計算!N22</f>
        <v>0</v>
      </c>
      <c r="G27" s="96">
        <f>波及効果計算!Z22</f>
        <v>0</v>
      </c>
      <c r="H27" s="97">
        <f t="shared" si="0"/>
        <v>0</v>
      </c>
      <c r="I27" s="93">
        <f>波及効果計算!G22+波及効果計算!O22+波及効果計算!AA22</f>
        <v>0</v>
      </c>
      <c r="J27" s="98">
        <f>波及効果計算!AJ22</f>
        <v>0</v>
      </c>
      <c r="K27" s="99">
        <f>波及効果計算!AK22</f>
        <v>0</v>
      </c>
    </row>
    <row r="28" spans="2:11" ht="12.75" customHeight="1" x14ac:dyDescent="0.15">
      <c r="B28" s="269" t="s">
        <v>28</v>
      </c>
      <c r="C28" s="270" t="s">
        <v>298</v>
      </c>
      <c r="D28" s="100">
        <f>波及効果計算!D23</f>
        <v>0</v>
      </c>
      <c r="E28" s="101">
        <f>波及効果計算!F23</f>
        <v>0</v>
      </c>
      <c r="F28" s="102">
        <f>波及効果計算!N23</f>
        <v>0</v>
      </c>
      <c r="G28" s="103">
        <f>波及効果計算!Z23</f>
        <v>0</v>
      </c>
      <c r="H28" s="104">
        <f t="shared" si="0"/>
        <v>0</v>
      </c>
      <c r="I28" s="100">
        <f>波及効果計算!G23+波及効果計算!O23+波及効果計算!AA23</f>
        <v>0</v>
      </c>
      <c r="J28" s="105">
        <f>波及効果計算!AJ23</f>
        <v>0</v>
      </c>
      <c r="K28" s="106">
        <f>波及効果計算!AK23</f>
        <v>0</v>
      </c>
    </row>
    <row r="29" spans="2:11" ht="12.75" customHeight="1" x14ac:dyDescent="0.15">
      <c r="B29" s="267" t="s">
        <v>29</v>
      </c>
      <c r="C29" s="268" t="s">
        <v>300</v>
      </c>
      <c r="D29" s="93">
        <f>波及効果計算!D24</f>
        <v>0</v>
      </c>
      <c r="E29" s="94">
        <f>波及効果計算!F24</f>
        <v>0</v>
      </c>
      <c r="F29" s="95">
        <f>波及効果計算!N24</f>
        <v>0</v>
      </c>
      <c r="G29" s="96">
        <f>波及効果計算!Z24</f>
        <v>0</v>
      </c>
      <c r="H29" s="97">
        <f t="shared" si="0"/>
        <v>0</v>
      </c>
      <c r="I29" s="93">
        <f>波及効果計算!G24+波及効果計算!O24+波及効果計算!AA24</f>
        <v>0</v>
      </c>
      <c r="J29" s="98">
        <f>波及効果計算!AJ24</f>
        <v>0</v>
      </c>
      <c r="K29" s="99">
        <f>波及効果計算!AK24</f>
        <v>0</v>
      </c>
    </row>
    <row r="30" spans="2:11" ht="12.75" customHeight="1" x14ac:dyDescent="0.15">
      <c r="B30" s="267" t="s">
        <v>30</v>
      </c>
      <c r="C30" s="268" t="s">
        <v>303</v>
      </c>
      <c r="D30" s="93">
        <f>波及効果計算!D25</f>
        <v>0</v>
      </c>
      <c r="E30" s="94">
        <f>波及効果計算!F25</f>
        <v>0</v>
      </c>
      <c r="F30" s="95">
        <f>波及効果計算!N25</f>
        <v>0</v>
      </c>
      <c r="G30" s="96">
        <f>波及効果計算!Z25</f>
        <v>0</v>
      </c>
      <c r="H30" s="97">
        <f t="shared" si="0"/>
        <v>0</v>
      </c>
      <c r="I30" s="93">
        <f>波及効果計算!G25+波及効果計算!O25+波及効果計算!AA25</f>
        <v>0</v>
      </c>
      <c r="J30" s="98">
        <f>波及効果計算!AJ25</f>
        <v>0</v>
      </c>
      <c r="K30" s="99">
        <f>波及効果計算!AK25</f>
        <v>0</v>
      </c>
    </row>
    <row r="31" spans="2:11" ht="12.75" customHeight="1" x14ac:dyDescent="0.15">
      <c r="B31" s="267" t="s">
        <v>31</v>
      </c>
      <c r="C31" s="268" t="s">
        <v>823</v>
      </c>
      <c r="D31" s="93">
        <f>波及効果計算!D26</f>
        <v>0</v>
      </c>
      <c r="E31" s="94">
        <f>波及効果計算!F26</f>
        <v>0</v>
      </c>
      <c r="F31" s="95">
        <f>波及効果計算!N26</f>
        <v>0</v>
      </c>
      <c r="G31" s="96">
        <f>波及効果計算!Z26</f>
        <v>0</v>
      </c>
      <c r="H31" s="97">
        <f t="shared" si="0"/>
        <v>0</v>
      </c>
      <c r="I31" s="93">
        <f>波及効果計算!G26+波及効果計算!O26+波及効果計算!AA26</f>
        <v>0</v>
      </c>
      <c r="J31" s="98">
        <f>波及効果計算!AJ26</f>
        <v>0</v>
      </c>
      <c r="K31" s="99">
        <f>波及効果計算!AK26</f>
        <v>0</v>
      </c>
    </row>
    <row r="32" spans="2:11" ht="12.75" customHeight="1" x14ac:dyDescent="0.15">
      <c r="B32" s="267" t="s">
        <v>32</v>
      </c>
      <c r="C32" s="268" t="s">
        <v>308</v>
      </c>
      <c r="D32" s="93">
        <f>波及効果計算!D27</f>
        <v>0</v>
      </c>
      <c r="E32" s="94">
        <f>波及効果計算!F27</f>
        <v>0</v>
      </c>
      <c r="F32" s="95">
        <f>波及効果計算!N27</f>
        <v>0</v>
      </c>
      <c r="G32" s="96">
        <f>波及効果計算!Z27</f>
        <v>0</v>
      </c>
      <c r="H32" s="97">
        <f t="shared" si="0"/>
        <v>0</v>
      </c>
      <c r="I32" s="93">
        <f>波及効果計算!G27+波及効果計算!O27+波及効果計算!AA27</f>
        <v>0</v>
      </c>
      <c r="J32" s="98">
        <f>波及効果計算!AJ27</f>
        <v>0</v>
      </c>
      <c r="K32" s="99">
        <f>波及効果計算!AK27</f>
        <v>0</v>
      </c>
    </row>
    <row r="33" spans="2:11" ht="12.75" customHeight="1" x14ac:dyDescent="0.15">
      <c r="B33" s="267" t="s">
        <v>33</v>
      </c>
      <c r="C33" s="268" t="s">
        <v>824</v>
      </c>
      <c r="D33" s="93">
        <f>波及効果計算!D28</f>
        <v>0</v>
      </c>
      <c r="E33" s="94">
        <f>波及効果計算!F28</f>
        <v>0</v>
      </c>
      <c r="F33" s="95">
        <f>波及効果計算!N28</f>
        <v>0</v>
      </c>
      <c r="G33" s="96">
        <f>波及効果計算!Z28</f>
        <v>0</v>
      </c>
      <c r="H33" s="97">
        <f t="shared" si="0"/>
        <v>0</v>
      </c>
      <c r="I33" s="93">
        <f>波及効果計算!G28+波及効果計算!O28+波及効果計算!AA28</f>
        <v>0</v>
      </c>
      <c r="J33" s="98">
        <f>波及効果計算!AJ28</f>
        <v>0</v>
      </c>
      <c r="K33" s="99">
        <f>波及効果計算!AK28</f>
        <v>0</v>
      </c>
    </row>
    <row r="34" spans="2:11" ht="12.75" customHeight="1" x14ac:dyDescent="0.15">
      <c r="B34" s="271" t="s">
        <v>35</v>
      </c>
      <c r="C34" s="272" t="s">
        <v>825</v>
      </c>
      <c r="D34" s="107">
        <f>波及効果計算!D29</f>
        <v>0</v>
      </c>
      <c r="E34" s="108">
        <f>波及効果計算!F29</f>
        <v>0</v>
      </c>
      <c r="F34" s="109">
        <f>波及効果計算!N29</f>
        <v>0</v>
      </c>
      <c r="G34" s="110">
        <f>波及効果計算!Z29</f>
        <v>0</v>
      </c>
      <c r="H34" s="111">
        <f t="shared" si="0"/>
        <v>0</v>
      </c>
      <c r="I34" s="107">
        <f>波及効果計算!G29+波及効果計算!O29+波及効果計算!AA29</f>
        <v>0</v>
      </c>
      <c r="J34" s="112">
        <f>波及効果計算!AJ29</f>
        <v>0</v>
      </c>
      <c r="K34" s="113">
        <f>波及効果計算!AK29</f>
        <v>0</v>
      </c>
    </row>
    <row r="35" spans="2:11" ht="12.75" customHeight="1" x14ac:dyDescent="0.15">
      <c r="B35" s="267" t="s">
        <v>36</v>
      </c>
      <c r="C35" s="268" t="s">
        <v>826</v>
      </c>
      <c r="D35" s="93">
        <f>波及効果計算!D30</f>
        <v>0</v>
      </c>
      <c r="E35" s="94">
        <f>波及効果計算!F30</f>
        <v>0</v>
      </c>
      <c r="F35" s="95">
        <f>波及効果計算!N30</f>
        <v>0</v>
      </c>
      <c r="G35" s="96">
        <f>波及効果計算!Z30</f>
        <v>0</v>
      </c>
      <c r="H35" s="97">
        <f t="shared" si="0"/>
        <v>0</v>
      </c>
      <c r="I35" s="93">
        <f>波及効果計算!G30+波及効果計算!O30+波及効果計算!AA30</f>
        <v>0</v>
      </c>
      <c r="J35" s="98">
        <f>波及効果計算!AJ30</f>
        <v>0</v>
      </c>
      <c r="K35" s="99">
        <f>波及効果計算!AK30</f>
        <v>0</v>
      </c>
    </row>
    <row r="36" spans="2:11" ht="12.75" customHeight="1" x14ac:dyDescent="0.15">
      <c r="B36" s="267" t="s">
        <v>38</v>
      </c>
      <c r="C36" s="268" t="s">
        <v>317</v>
      </c>
      <c r="D36" s="93">
        <f>波及効果計算!D31</f>
        <v>0</v>
      </c>
      <c r="E36" s="94">
        <f>波及効果計算!F31</f>
        <v>0</v>
      </c>
      <c r="F36" s="95">
        <f>波及効果計算!N31</f>
        <v>0</v>
      </c>
      <c r="G36" s="96">
        <f>波及効果計算!Z31</f>
        <v>0</v>
      </c>
      <c r="H36" s="97">
        <f t="shared" si="0"/>
        <v>0</v>
      </c>
      <c r="I36" s="93">
        <f>波及効果計算!G31+波及効果計算!O31+波及効果計算!AA31</f>
        <v>0</v>
      </c>
      <c r="J36" s="98">
        <f>波及効果計算!AJ31</f>
        <v>0</v>
      </c>
      <c r="K36" s="99">
        <f>波及効果計算!AK31</f>
        <v>0</v>
      </c>
    </row>
    <row r="37" spans="2:11" ht="12.75" customHeight="1" x14ac:dyDescent="0.15">
      <c r="B37" s="267" t="s">
        <v>40</v>
      </c>
      <c r="C37" s="268" t="s">
        <v>319</v>
      </c>
      <c r="D37" s="93">
        <f>波及効果計算!D32</f>
        <v>0</v>
      </c>
      <c r="E37" s="94">
        <f>波及効果計算!F32</f>
        <v>0</v>
      </c>
      <c r="F37" s="95">
        <f>波及効果計算!N32</f>
        <v>0</v>
      </c>
      <c r="G37" s="96">
        <f>波及効果計算!Z32</f>
        <v>0</v>
      </c>
      <c r="H37" s="97">
        <f t="shared" si="0"/>
        <v>0</v>
      </c>
      <c r="I37" s="93">
        <f>波及効果計算!G32+波及効果計算!O32+波及効果計算!AA32</f>
        <v>0</v>
      </c>
      <c r="J37" s="98">
        <f>波及効果計算!AJ32</f>
        <v>0</v>
      </c>
      <c r="K37" s="99">
        <f>波及効果計算!AK32</f>
        <v>0</v>
      </c>
    </row>
    <row r="38" spans="2:11" ht="12.75" customHeight="1" x14ac:dyDescent="0.15">
      <c r="B38" s="269" t="s">
        <v>42</v>
      </c>
      <c r="C38" s="270" t="s">
        <v>827</v>
      </c>
      <c r="D38" s="100">
        <f>波及効果計算!D33</f>
        <v>0</v>
      </c>
      <c r="E38" s="101">
        <f>波及効果計算!F33</f>
        <v>0</v>
      </c>
      <c r="F38" s="102">
        <f>波及効果計算!N33</f>
        <v>0</v>
      </c>
      <c r="G38" s="103">
        <f>波及効果計算!Z33</f>
        <v>0</v>
      </c>
      <c r="H38" s="104">
        <f t="shared" si="0"/>
        <v>0</v>
      </c>
      <c r="I38" s="100">
        <f>波及効果計算!G33+波及効果計算!O33+波及効果計算!AA33</f>
        <v>0</v>
      </c>
      <c r="J38" s="105">
        <f>波及効果計算!AJ33</f>
        <v>0</v>
      </c>
      <c r="K38" s="106">
        <f>波及効果計算!AK33</f>
        <v>0</v>
      </c>
    </row>
    <row r="39" spans="2:11" ht="12.75" customHeight="1" x14ac:dyDescent="0.15">
      <c r="B39" s="267" t="s">
        <v>43</v>
      </c>
      <c r="C39" s="268" t="s">
        <v>641</v>
      </c>
      <c r="D39" s="93">
        <f>波及効果計算!D34</f>
        <v>0</v>
      </c>
      <c r="E39" s="94">
        <f>波及効果計算!F34</f>
        <v>0</v>
      </c>
      <c r="F39" s="95">
        <f>波及効果計算!N34</f>
        <v>0</v>
      </c>
      <c r="G39" s="96">
        <f>波及効果計算!Z34</f>
        <v>0</v>
      </c>
      <c r="H39" s="97">
        <f t="shared" si="0"/>
        <v>0</v>
      </c>
      <c r="I39" s="93">
        <f>波及効果計算!G34+波及効果計算!O34+波及効果計算!AA34</f>
        <v>0</v>
      </c>
      <c r="J39" s="98">
        <f>波及効果計算!AJ34</f>
        <v>0</v>
      </c>
      <c r="K39" s="99">
        <f>波及効果計算!AK34</f>
        <v>0</v>
      </c>
    </row>
    <row r="40" spans="2:11" ht="12.75" customHeight="1" x14ac:dyDescent="0.15">
      <c r="B40" s="267" t="s">
        <v>44</v>
      </c>
      <c r="C40" s="268" t="s">
        <v>327</v>
      </c>
      <c r="D40" s="93">
        <f>波及効果計算!D35</f>
        <v>0</v>
      </c>
      <c r="E40" s="94">
        <f>波及効果計算!F35</f>
        <v>0</v>
      </c>
      <c r="F40" s="95">
        <f>波及効果計算!N35</f>
        <v>0</v>
      </c>
      <c r="G40" s="96">
        <f>波及効果計算!Z35</f>
        <v>0</v>
      </c>
      <c r="H40" s="97">
        <f t="shared" si="0"/>
        <v>0</v>
      </c>
      <c r="I40" s="93">
        <f>波及効果計算!G35+波及効果計算!O35+波及効果計算!AA35</f>
        <v>0</v>
      </c>
      <c r="J40" s="98">
        <f>波及効果計算!AJ35</f>
        <v>0</v>
      </c>
      <c r="K40" s="99">
        <f>波及効果計算!AK35</f>
        <v>0</v>
      </c>
    </row>
    <row r="41" spans="2:11" ht="12.75" customHeight="1" x14ac:dyDescent="0.15">
      <c r="B41" s="267" t="s">
        <v>45</v>
      </c>
      <c r="C41" s="268" t="s">
        <v>330</v>
      </c>
      <c r="D41" s="93">
        <f>波及効果計算!D36</f>
        <v>0</v>
      </c>
      <c r="E41" s="94">
        <f>波及効果計算!F36</f>
        <v>0</v>
      </c>
      <c r="F41" s="95">
        <f>波及効果計算!N36</f>
        <v>0</v>
      </c>
      <c r="G41" s="96">
        <f>波及効果計算!Z36</f>
        <v>0</v>
      </c>
      <c r="H41" s="97">
        <f t="shared" si="0"/>
        <v>0</v>
      </c>
      <c r="I41" s="93">
        <f>波及効果計算!G36+波及効果計算!O36+波及効果計算!AA36</f>
        <v>0</v>
      </c>
      <c r="J41" s="98">
        <f>波及効果計算!AJ36</f>
        <v>0</v>
      </c>
      <c r="K41" s="99">
        <f>波及効果計算!AK36</f>
        <v>0</v>
      </c>
    </row>
    <row r="42" spans="2:11" ht="12.75" customHeight="1" x14ac:dyDescent="0.15">
      <c r="B42" s="267" t="s">
        <v>46</v>
      </c>
      <c r="C42" s="268" t="s">
        <v>332</v>
      </c>
      <c r="D42" s="93">
        <f>波及効果計算!D37</f>
        <v>0</v>
      </c>
      <c r="E42" s="94">
        <f>波及効果計算!F37</f>
        <v>0</v>
      </c>
      <c r="F42" s="95">
        <f>波及効果計算!N37</f>
        <v>0</v>
      </c>
      <c r="G42" s="96">
        <f>波及効果計算!Z37</f>
        <v>0</v>
      </c>
      <c r="H42" s="97">
        <f t="shared" si="0"/>
        <v>0</v>
      </c>
      <c r="I42" s="93">
        <f>波及効果計算!G37+波及効果計算!O37+波及効果計算!AA37</f>
        <v>0</v>
      </c>
      <c r="J42" s="98">
        <f>波及効果計算!AJ37</f>
        <v>0</v>
      </c>
      <c r="K42" s="99">
        <f>波及効果計算!AK37</f>
        <v>0</v>
      </c>
    </row>
    <row r="43" spans="2:11" ht="12.75" customHeight="1" x14ac:dyDescent="0.15">
      <c r="B43" s="267" t="s">
        <v>47</v>
      </c>
      <c r="C43" s="268" t="s">
        <v>334</v>
      </c>
      <c r="D43" s="93">
        <f>波及効果計算!D38</f>
        <v>0</v>
      </c>
      <c r="E43" s="94">
        <f>波及効果計算!F38</f>
        <v>0</v>
      </c>
      <c r="F43" s="95">
        <f>波及効果計算!N38</f>
        <v>0</v>
      </c>
      <c r="G43" s="96">
        <f>波及効果計算!Z38</f>
        <v>0</v>
      </c>
      <c r="H43" s="97">
        <f t="shared" si="0"/>
        <v>0</v>
      </c>
      <c r="I43" s="93">
        <f>波及効果計算!G38+波及効果計算!O38+波及効果計算!AA38</f>
        <v>0</v>
      </c>
      <c r="J43" s="98">
        <f>波及効果計算!AJ38</f>
        <v>0</v>
      </c>
      <c r="K43" s="99">
        <f>波及効果計算!AK38</f>
        <v>0</v>
      </c>
    </row>
    <row r="44" spans="2:11" ht="12.75" customHeight="1" x14ac:dyDescent="0.15">
      <c r="B44" s="271" t="s">
        <v>48</v>
      </c>
      <c r="C44" s="272" t="s">
        <v>828</v>
      </c>
      <c r="D44" s="107">
        <f>波及効果計算!D39</f>
        <v>0</v>
      </c>
      <c r="E44" s="108">
        <f>波及効果計算!F39</f>
        <v>0</v>
      </c>
      <c r="F44" s="109">
        <f>波及効果計算!N39</f>
        <v>0</v>
      </c>
      <c r="G44" s="110">
        <f>波及効果計算!Z39</f>
        <v>0</v>
      </c>
      <c r="H44" s="111">
        <f t="shared" si="0"/>
        <v>0</v>
      </c>
      <c r="I44" s="107">
        <f>波及効果計算!G39+波及効果計算!O39+波及効果計算!AA39</f>
        <v>0</v>
      </c>
      <c r="J44" s="112">
        <f>波及効果計算!AJ39</f>
        <v>0</v>
      </c>
      <c r="K44" s="113">
        <f>波及効果計算!AK39</f>
        <v>0</v>
      </c>
    </row>
    <row r="45" spans="2:11" ht="12.75" customHeight="1" x14ac:dyDescent="0.15">
      <c r="B45" s="267" t="s">
        <v>49</v>
      </c>
      <c r="C45" s="268" t="s">
        <v>338</v>
      </c>
      <c r="D45" s="93">
        <f>波及効果計算!D40</f>
        <v>0</v>
      </c>
      <c r="E45" s="94">
        <f>波及効果計算!F40</f>
        <v>0</v>
      </c>
      <c r="F45" s="95">
        <f>波及効果計算!N40</f>
        <v>0</v>
      </c>
      <c r="G45" s="96">
        <f>波及効果計算!Z40</f>
        <v>0</v>
      </c>
      <c r="H45" s="97">
        <f t="shared" si="0"/>
        <v>0</v>
      </c>
      <c r="I45" s="93">
        <f>波及効果計算!G40+波及効果計算!O40+波及効果計算!AA40</f>
        <v>0</v>
      </c>
      <c r="J45" s="98">
        <f>波及効果計算!AJ40</f>
        <v>0</v>
      </c>
      <c r="K45" s="99">
        <f>波及効果計算!AK40</f>
        <v>0</v>
      </c>
    </row>
    <row r="46" spans="2:11" ht="12.75" customHeight="1" x14ac:dyDescent="0.15">
      <c r="B46" s="267" t="s">
        <v>50</v>
      </c>
      <c r="C46" s="268" t="s">
        <v>340</v>
      </c>
      <c r="D46" s="93">
        <f>波及効果計算!D41</f>
        <v>0</v>
      </c>
      <c r="E46" s="94">
        <f>波及効果計算!F41</f>
        <v>0</v>
      </c>
      <c r="F46" s="95">
        <f>波及効果計算!N41</f>
        <v>0</v>
      </c>
      <c r="G46" s="96">
        <f>波及効果計算!Z41</f>
        <v>0</v>
      </c>
      <c r="H46" s="97">
        <f t="shared" si="0"/>
        <v>0</v>
      </c>
      <c r="I46" s="93">
        <f>波及効果計算!G41+波及効果計算!O41+波及効果計算!AA41</f>
        <v>0</v>
      </c>
      <c r="J46" s="98">
        <f>波及効果計算!AJ41</f>
        <v>0</v>
      </c>
      <c r="K46" s="99">
        <f>波及効果計算!AK41</f>
        <v>0</v>
      </c>
    </row>
    <row r="47" spans="2:11" ht="12.75" customHeight="1" x14ac:dyDescent="0.15">
      <c r="B47" s="267" t="s">
        <v>51</v>
      </c>
      <c r="C47" s="268" t="s">
        <v>342</v>
      </c>
      <c r="D47" s="93">
        <f>波及効果計算!D42</f>
        <v>0</v>
      </c>
      <c r="E47" s="94">
        <f>波及効果計算!F42</f>
        <v>0</v>
      </c>
      <c r="F47" s="95">
        <f>波及効果計算!N42</f>
        <v>0</v>
      </c>
      <c r="G47" s="96">
        <f>波及効果計算!Z42</f>
        <v>0</v>
      </c>
      <c r="H47" s="97">
        <f t="shared" si="0"/>
        <v>0</v>
      </c>
      <c r="I47" s="93">
        <f>波及効果計算!G42+波及効果計算!O42+波及効果計算!AA42</f>
        <v>0</v>
      </c>
      <c r="J47" s="98">
        <f>波及効果計算!AJ42</f>
        <v>0</v>
      </c>
      <c r="K47" s="99">
        <f>波及効果計算!AK42</f>
        <v>0</v>
      </c>
    </row>
    <row r="48" spans="2:11" ht="12.75" customHeight="1" x14ac:dyDescent="0.15">
      <c r="B48" s="269" t="s">
        <v>53</v>
      </c>
      <c r="C48" s="270" t="s">
        <v>344</v>
      </c>
      <c r="D48" s="100">
        <f>波及効果計算!D43</f>
        <v>0</v>
      </c>
      <c r="E48" s="101">
        <f>波及効果計算!F43</f>
        <v>0</v>
      </c>
      <c r="F48" s="102">
        <f>波及効果計算!N43</f>
        <v>0</v>
      </c>
      <c r="G48" s="103">
        <f>波及効果計算!Z43</f>
        <v>0</v>
      </c>
      <c r="H48" s="104">
        <f t="shared" si="0"/>
        <v>0</v>
      </c>
      <c r="I48" s="100">
        <f>波及効果計算!G43+波及効果計算!O43+波及効果計算!AA43</f>
        <v>0</v>
      </c>
      <c r="J48" s="105">
        <f>波及効果計算!AJ43</f>
        <v>0</v>
      </c>
      <c r="K48" s="106">
        <f>波及効果計算!AK43</f>
        <v>0</v>
      </c>
    </row>
    <row r="49" spans="2:11" ht="12.75" customHeight="1" x14ac:dyDescent="0.15">
      <c r="B49" s="267" t="s">
        <v>54</v>
      </c>
      <c r="C49" s="268" t="s">
        <v>346</v>
      </c>
      <c r="D49" s="93">
        <f>波及効果計算!D44</f>
        <v>0</v>
      </c>
      <c r="E49" s="94">
        <f>波及効果計算!F44</f>
        <v>0</v>
      </c>
      <c r="F49" s="95">
        <f>波及効果計算!N44</f>
        <v>0</v>
      </c>
      <c r="G49" s="96">
        <f>波及効果計算!Z44</f>
        <v>0</v>
      </c>
      <c r="H49" s="97">
        <f t="shared" si="0"/>
        <v>0</v>
      </c>
      <c r="I49" s="93">
        <f>波及効果計算!G44+波及効果計算!O44+波及効果計算!AA44</f>
        <v>0</v>
      </c>
      <c r="J49" s="98">
        <f>波及効果計算!AJ44</f>
        <v>0</v>
      </c>
      <c r="K49" s="99">
        <f>波及効果計算!AK44</f>
        <v>0</v>
      </c>
    </row>
    <row r="50" spans="2:11" ht="12.75" customHeight="1" x14ac:dyDescent="0.15">
      <c r="B50" s="267" t="s">
        <v>55</v>
      </c>
      <c r="C50" s="268" t="s">
        <v>350</v>
      </c>
      <c r="D50" s="93">
        <f>波及効果計算!D45</f>
        <v>0</v>
      </c>
      <c r="E50" s="94">
        <f>波及効果計算!F45</f>
        <v>0</v>
      </c>
      <c r="F50" s="95">
        <f>波及効果計算!N45</f>
        <v>0</v>
      </c>
      <c r="G50" s="96">
        <f>波及効果計算!Z45</f>
        <v>0</v>
      </c>
      <c r="H50" s="97">
        <f t="shared" si="0"/>
        <v>0</v>
      </c>
      <c r="I50" s="93">
        <f>波及効果計算!G45+波及効果計算!O45+波及効果計算!AA45</f>
        <v>0</v>
      </c>
      <c r="J50" s="98">
        <f>波及効果計算!AJ45</f>
        <v>0</v>
      </c>
      <c r="K50" s="99">
        <f>波及効果計算!AK45</f>
        <v>0</v>
      </c>
    </row>
    <row r="51" spans="2:11" ht="12.75" customHeight="1" x14ac:dyDescent="0.15">
      <c r="B51" s="267" t="s">
        <v>103</v>
      </c>
      <c r="C51" s="268" t="s">
        <v>829</v>
      </c>
      <c r="D51" s="93">
        <f>波及効果計算!D46</f>
        <v>0</v>
      </c>
      <c r="E51" s="94">
        <f>波及効果計算!F46</f>
        <v>0</v>
      </c>
      <c r="F51" s="95">
        <f>波及効果計算!N46</f>
        <v>0</v>
      </c>
      <c r="G51" s="96">
        <f>波及効果計算!Z46</f>
        <v>0</v>
      </c>
      <c r="H51" s="97">
        <f t="shared" si="0"/>
        <v>0</v>
      </c>
      <c r="I51" s="93">
        <f>波及効果計算!G46+波及効果計算!O46+波及効果計算!AA46</f>
        <v>0</v>
      </c>
      <c r="J51" s="98">
        <f>波及効果計算!AJ46</f>
        <v>0</v>
      </c>
      <c r="K51" s="99">
        <f>波及効果計算!AK46</f>
        <v>0</v>
      </c>
    </row>
    <row r="52" spans="2:11" ht="12.75" customHeight="1" x14ac:dyDescent="0.15">
      <c r="B52" s="267" t="s">
        <v>104</v>
      </c>
      <c r="C52" s="268" t="s">
        <v>830</v>
      </c>
      <c r="D52" s="93">
        <f>波及効果計算!D47</f>
        <v>0</v>
      </c>
      <c r="E52" s="94">
        <f>波及効果計算!F47</f>
        <v>0</v>
      </c>
      <c r="F52" s="95">
        <f>波及効果計算!N47</f>
        <v>0</v>
      </c>
      <c r="G52" s="96">
        <f>波及効果計算!Z47</f>
        <v>0</v>
      </c>
      <c r="H52" s="97">
        <f t="shared" si="0"/>
        <v>0</v>
      </c>
      <c r="I52" s="93">
        <f>波及効果計算!G47+波及効果計算!O47+波及効果計算!AA47</f>
        <v>0</v>
      </c>
      <c r="J52" s="98">
        <f>波及効果計算!AJ47</f>
        <v>0</v>
      </c>
      <c r="K52" s="99">
        <f>波及効果計算!AK47</f>
        <v>0</v>
      </c>
    </row>
    <row r="53" spans="2:11" ht="12.75" customHeight="1" x14ac:dyDescent="0.15">
      <c r="B53" s="267" t="s">
        <v>105</v>
      </c>
      <c r="C53" s="268" t="s">
        <v>358</v>
      </c>
      <c r="D53" s="93">
        <f>波及効果計算!D48</f>
        <v>0</v>
      </c>
      <c r="E53" s="94">
        <f>波及効果計算!F48</f>
        <v>0</v>
      </c>
      <c r="F53" s="95">
        <f>波及効果計算!N48</f>
        <v>0</v>
      </c>
      <c r="G53" s="96">
        <f>波及効果計算!Z48</f>
        <v>0</v>
      </c>
      <c r="H53" s="97">
        <f t="shared" si="0"/>
        <v>0</v>
      </c>
      <c r="I53" s="93">
        <f>波及効果計算!G48+波及効果計算!O48+波及効果計算!AA48</f>
        <v>0</v>
      </c>
      <c r="J53" s="98">
        <f>波及効果計算!AJ48</f>
        <v>0</v>
      </c>
      <c r="K53" s="99">
        <f>波及効果計算!AK48</f>
        <v>0</v>
      </c>
    </row>
    <row r="54" spans="2:11" ht="12.75" customHeight="1" x14ac:dyDescent="0.15">
      <c r="B54" s="271" t="s">
        <v>106</v>
      </c>
      <c r="C54" s="272" t="s">
        <v>363</v>
      </c>
      <c r="D54" s="107">
        <f>波及効果計算!D49</f>
        <v>0</v>
      </c>
      <c r="E54" s="108">
        <f>波及効果計算!F49</f>
        <v>0</v>
      </c>
      <c r="F54" s="109">
        <f>波及効果計算!N49</f>
        <v>0</v>
      </c>
      <c r="G54" s="110">
        <f>波及効果計算!Z49</f>
        <v>0</v>
      </c>
      <c r="H54" s="111">
        <f t="shared" si="0"/>
        <v>0</v>
      </c>
      <c r="I54" s="107">
        <f>波及効果計算!G49+波及効果計算!O49+波及効果計算!AA49</f>
        <v>0</v>
      </c>
      <c r="J54" s="112">
        <f>波及効果計算!AJ49</f>
        <v>0</v>
      </c>
      <c r="K54" s="113">
        <f>波及効果計算!AK49</f>
        <v>0</v>
      </c>
    </row>
    <row r="55" spans="2:11" ht="12.75" customHeight="1" x14ac:dyDescent="0.15">
      <c r="B55" s="267" t="s">
        <v>107</v>
      </c>
      <c r="C55" s="268" t="s">
        <v>831</v>
      </c>
      <c r="D55" s="93">
        <f>波及効果計算!D50</f>
        <v>0</v>
      </c>
      <c r="E55" s="94">
        <f>波及効果計算!F50</f>
        <v>0</v>
      </c>
      <c r="F55" s="95">
        <f>波及効果計算!N50</f>
        <v>0</v>
      </c>
      <c r="G55" s="96">
        <f>波及効果計算!Z50</f>
        <v>0</v>
      </c>
      <c r="H55" s="97">
        <f t="shared" si="0"/>
        <v>0</v>
      </c>
      <c r="I55" s="93">
        <f>波及効果計算!G50+波及効果計算!O50+波及効果計算!AA50</f>
        <v>0</v>
      </c>
      <c r="J55" s="98">
        <f>波及効果計算!AJ50</f>
        <v>0</v>
      </c>
      <c r="K55" s="99">
        <f>波及効果計算!AK50</f>
        <v>0</v>
      </c>
    </row>
    <row r="56" spans="2:11" ht="12.75" customHeight="1" x14ac:dyDescent="0.15">
      <c r="B56" s="267" t="s">
        <v>108</v>
      </c>
      <c r="C56" s="268" t="s">
        <v>370</v>
      </c>
      <c r="D56" s="93">
        <f>波及効果計算!D51</f>
        <v>0</v>
      </c>
      <c r="E56" s="94">
        <f>波及効果計算!F51</f>
        <v>0</v>
      </c>
      <c r="F56" s="95">
        <f>波及効果計算!N51</f>
        <v>0</v>
      </c>
      <c r="G56" s="96">
        <f>波及効果計算!Z51</f>
        <v>0</v>
      </c>
      <c r="H56" s="97">
        <f t="shared" si="0"/>
        <v>0</v>
      </c>
      <c r="I56" s="93">
        <f>波及効果計算!G51+波及効果計算!O51+波及効果計算!AA51</f>
        <v>0</v>
      </c>
      <c r="J56" s="98">
        <f>波及効果計算!AJ51</f>
        <v>0</v>
      </c>
      <c r="K56" s="99">
        <f>波及効果計算!AK51</f>
        <v>0</v>
      </c>
    </row>
    <row r="57" spans="2:11" ht="12.75" customHeight="1" x14ac:dyDescent="0.15">
      <c r="B57" s="267" t="s">
        <v>109</v>
      </c>
      <c r="C57" s="268" t="s">
        <v>832</v>
      </c>
      <c r="D57" s="93">
        <f>波及効果計算!D52</f>
        <v>0</v>
      </c>
      <c r="E57" s="94">
        <f>波及効果計算!F52</f>
        <v>0</v>
      </c>
      <c r="F57" s="95">
        <f>波及効果計算!N52</f>
        <v>0</v>
      </c>
      <c r="G57" s="96">
        <f>波及効果計算!Z52</f>
        <v>0</v>
      </c>
      <c r="H57" s="97">
        <f t="shared" si="0"/>
        <v>0</v>
      </c>
      <c r="I57" s="93">
        <f>波及効果計算!G52+波及効果計算!O52+波及効果計算!AA52</f>
        <v>0</v>
      </c>
      <c r="J57" s="98">
        <f>波及効果計算!AJ52</f>
        <v>0</v>
      </c>
      <c r="K57" s="99">
        <f>波及効果計算!AK52</f>
        <v>0</v>
      </c>
    </row>
    <row r="58" spans="2:11" ht="12.75" customHeight="1" x14ac:dyDescent="0.15">
      <c r="B58" s="269" t="s">
        <v>110</v>
      </c>
      <c r="C58" s="270" t="s">
        <v>833</v>
      </c>
      <c r="D58" s="100">
        <f>波及効果計算!D53</f>
        <v>0</v>
      </c>
      <c r="E58" s="101">
        <f>波及効果計算!F53</f>
        <v>0</v>
      </c>
      <c r="F58" s="102">
        <f>波及効果計算!N53</f>
        <v>0</v>
      </c>
      <c r="G58" s="103">
        <f>波及効果計算!Z53</f>
        <v>0</v>
      </c>
      <c r="H58" s="104">
        <f t="shared" si="0"/>
        <v>0</v>
      </c>
      <c r="I58" s="100">
        <f>波及効果計算!G53+波及効果計算!O53+波及効果計算!AA53</f>
        <v>0</v>
      </c>
      <c r="J58" s="105">
        <f>波及効果計算!AJ53</f>
        <v>0</v>
      </c>
      <c r="K58" s="106">
        <f>波及効果計算!AK53</f>
        <v>0</v>
      </c>
    </row>
    <row r="59" spans="2:11" ht="12.75" customHeight="1" x14ac:dyDescent="0.15">
      <c r="B59" s="271" t="s">
        <v>111</v>
      </c>
      <c r="C59" s="272" t="s">
        <v>834</v>
      </c>
      <c r="D59" s="107">
        <f>波及効果計算!D54</f>
        <v>0</v>
      </c>
      <c r="E59" s="108">
        <f>波及効果計算!F54</f>
        <v>0</v>
      </c>
      <c r="F59" s="109">
        <f>波及効果計算!N54</f>
        <v>0</v>
      </c>
      <c r="G59" s="110">
        <f>波及効果計算!Z54</f>
        <v>0</v>
      </c>
      <c r="H59" s="111">
        <f t="shared" si="0"/>
        <v>0</v>
      </c>
      <c r="I59" s="107">
        <f>波及効果計算!G54+波及効果計算!O54+波及効果計算!AA54</f>
        <v>0</v>
      </c>
      <c r="J59" s="112">
        <f>波及効果計算!AJ54</f>
        <v>0</v>
      </c>
      <c r="K59" s="113">
        <f>波及効果計算!AK54</f>
        <v>0</v>
      </c>
    </row>
    <row r="60" spans="2:11" ht="12.75" customHeight="1" x14ac:dyDescent="0.15">
      <c r="B60" s="267" t="s">
        <v>112</v>
      </c>
      <c r="C60" s="268" t="s">
        <v>835</v>
      </c>
      <c r="D60" s="93">
        <f>波及効果計算!D55</f>
        <v>0</v>
      </c>
      <c r="E60" s="94">
        <f>波及効果計算!F55</f>
        <v>0</v>
      </c>
      <c r="F60" s="95">
        <f>波及効果計算!N55</f>
        <v>0</v>
      </c>
      <c r="G60" s="96">
        <f>波及効果計算!Z55</f>
        <v>0</v>
      </c>
      <c r="H60" s="97">
        <f t="shared" si="0"/>
        <v>0</v>
      </c>
      <c r="I60" s="93">
        <f>波及効果計算!G55+波及効果計算!O55+波及効果計算!AA55</f>
        <v>0</v>
      </c>
      <c r="J60" s="98">
        <f>波及効果計算!AJ55</f>
        <v>0</v>
      </c>
      <c r="K60" s="99">
        <f>波及効果計算!AK55</f>
        <v>0</v>
      </c>
    </row>
    <row r="61" spans="2:11" ht="12.75" customHeight="1" x14ac:dyDescent="0.15">
      <c r="B61" s="267" t="s">
        <v>113</v>
      </c>
      <c r="C61" s="268" t="s">
        <v>836</v>
      </c>
      <c r="D61" s="93">
        <f>波及効果計算!D56</f>
        <v>0</v>
      </c>
      <c r="E61" s="94">
        <f>波及効果計算!F56</f>
        <v>0</v>
      </c>
      <c r="F61" s="95">
        <f>波及効果計算!N56</f>
        <v>0</v>
      </c>
      <c r="G61" s="96">
        <f>波及効果計算!Z56</f>
        <v>0</v>
      </c>
      <c r="H61" s="97">
        <f t="shared" si="0"/>
        <v>0</v>
      </c>
      <c r="I61" s="93">
        <f>波及効果計算!G56+波及効果計算!O56+波及効果計算!AA56</f>
        <v>0</v>
      </c>
      <c r="J61" s="98">
        <f>波及効果計算!AJ56</f>
        <v>0</v>
      </c>
      <c r="K61" s="99">
        <f>波及効果計算!AK56</f>
        <v>0</v>
      </c>
    </row>
    <row r="62" spans="2:11" ht="12.75" customHeight="1" x14ac:dyDescent="0.15">
      <c r="B62" s="267" t="s">
        <v>479</v>
      </c>
      <c r="C62" s="268" t="s">
        <v>837</v>
      </c>
      <c r="D62" s="93">
        <f>波及効果計算!D57</f>
        <v>0</v>
      </c>
      <c r="E62" s="94">
        <f>波及効果計算!F57</f>
        <v>0</v>
      </c>
      <c r="F62" s="95">
        <f>波及効果計算!N57</f>
        <v>0</v>
      </c>
      <c r="G62" s="96">
        <f>波及効果計算!Z57</f>
        <v>0</v>
      </c>
      <c r="H62" s="97">
        <f t="shared" si="0"/>
        <v>0</v>
      </c>
      <c r="I62" s="93">
        <f>波及効果計算!G57+波及効果計算!O57+波及効果計算!AA57</f>
        <v>0</v>
      </c>
      <c r="J62" s="98">
        <f>波及効果計算!AJ57</f>
        <v>0</v>
      </c>
      <c r="K62" s="99">
        <f>波及効果計算!AK57</f>
        <v>0</v>
      </c>
    </row>
    <row r="63" spans="2:11" ht="12.75" customHeight="1" x14ac:dyDescent="0.15">
      <c r="B63" s="269" t="s">
        <v>480</v>
      </c>
      <c r="C63" s="270" t="s">
        <v>838</v>
      </c>
      <c r="D63" s="100">
        <f>波及効果計算!D58</f>
        <v>0</v>
      </c>
      <c r="E63" s="101">
        <f>波及効果計算!F58</f>
        <v>0</v>
      </c>
      <c r="F63" s="102">
        <f>波及効果計算!N58</f>
        <v>0</v>
      </c>
      <c r="G63" s="103">
        <f>波及効果計算!Z58</f>
        <v>0</v>
      </c>
      <c r="H63" s="104">
        <f t="shared" si="0"/>
        <v>0</v>
      </c>
      <c r="I63" s="100">
        <f>波及効果計算!G58+波及効果計算!O58+波及効果計算!AA58</f>
        <v>0</v>
      </c>
      <c r="J63" s="105">
        <f>波及効果計算!AJ58</f>
        <v>0</v>
      </c>
      <c r="K63" s="106">
        <f>波及効果計算!AK58</f>
        <v>0</v>
      </c>
    </row>
    <row r="64" spans="2:11" ht="12.75" customHeight="1" x14ac:dyDescent="0.15">
      <c r="B64" s="267" t="s">
        <v>114</v>
      </c>
      <c r="C64" s="268" t="s">
        <v>839</v>
      </c>
      <c r="D64" s="93">
        <f>波及効果計算!D59</f>
        <v>0</v>
      </c>
      <c r="E64" s="94">
        <f>波及効果計算!F59</f>
        <v>0</v>
      </c>
      <c r="F64" s="95">
        <f>波及効果計算!N59</f>
        <v>0</v>
      </c>
      <c r="G64" s="96">
        <f>波及効果計算!Z59</f>
        <v>0</v>
      </c>
      <c r="H64" s="97">
        <f t="shared" si="0"/>
        <v>0</v>
      </c>
      <c r="I64" s="93">
        <f>波及効果計算!G59+波及効果計算!O59+波及効果計算!AA59</f>
        <v>0</v>
      </c>
      <c r="J64" s="98">
        <f>波及効果計算!AJ59</f>
        <v>0</v>
      </c>
      <c r="K64" s="99">
        <f>波及効果計算!AK59</f>
        <v>0</v>
      </c>
    </row>
    <row r="65" spans="2:11" ht="12.75" customHeight="1" x14ac:dyDescent="0.15">
      <c r="B65" s="267" t="s">
        <v>481</v>
      </c>
      <c r="C65" s="268" t="s">
        <v>840</v>
      </c>
      <c r="D65" s="93">
        <f>波及効果計算!D60</f>
        <v>0</v>
      </c>
      <c r="E65" s="94">
        <f>波及効果計算!F60</f>
        <v>0</v>
      </c>
      <c r="F65" s="95">
        <f>波及効果計算!N60</f>
        <v>0</v>
      </c>
      <c r="G65" s="96">
        <f>波及効果計算!Z60</f>
        <v>0</v>
      </c>
      <c r="H65" s="97">
        <f t="shared" si="0"/>
        <v>0</v>
      </c>
      <c r="I65" s="93">
        <f>波及効果計算!G60+波及効果計算!O60+波及効果計算!AA60</f>
        <v>0</v>
      </c>
      <c r="J65" s="98">
        <f>波及効果計算!AJ60</f>
        <v>0</v>
      </c>
      <c r="K65" s="99">
        <f>波及効果計算!AK60</f>
        <v>0</v>
      </c>
    </row>
    <row r="66" spans="2:11" ht="12.75" customHeight="1" x14ac:dyDescent="0.15">
      <c r="B66" s="267" t="s">
        <v>115</v>
      </c>
      <c r="C66" s="268" t="s">
        <v>841</v>
      </c>
      <c r="D66" s="93">
        <f>波及効果計算!D61</f>
        <v>0</v>
      </c>
      <c r="E66" s="94">
        <f>波及効果計算!F61</f>
        <v>0</v>
      </c>
      <c r="F66" s="95">
        <f>波及効果計算!N61</f>
        <v>0</v>
      </c>
      <c r="G66" s="96">
        <f>波及効果計算!Z61</f>
        <v>0</v>
      </c>
      <c r="H66" s="97">
        <f t="shared" si="0"/>
        <v>0</v>
      </c>
      <c r="I66" s="93">
        <f>波及効果計算!G61+波及効果計算!O61+波及効果計算!AA61</f>
        <v>0</v>
      </c>
      <c r="J66" s="98">
        <f>波及効果計算!AJ61</f>
        <v>0</v>
      </c>
      <c r="K66" s="99">
        <f>波及効果計算!AK61</f>
        <v>0</v>
      </c>
    </row>
    <row r="67" spans="2:11" ht="12.75" customHeight="1" x14ac:dyDescent="0.15">
      <c r="B67" s="267" t="s">
        <v>482</v>
      </c>
      <c r="C67" s="268" t="s">
        <v>842</v>
      </c>
      <c r="D67" s="93">
        <f>波及効果計算!D62</f>
        <v>0</v>
      </c>
      <c r="E67" s="94">
        <f>波及効果計算!F62</f>
        <v>0</v>
      </c>
      <c r="F67" s="95">
        <f>波及効果計算!N62</f>
        <v>0</v>
      </c>
      <c r="G67" s="96">
        <f>波及効果計算!Z62</f>
        <v>0</v>
      </c>
      <c r="H67" s="97">
        <f t="shared" si="0"/>
        <v>0</v>
      </c>
      <c r="I67" s="93">
        <f>波及効果計算!G62+波及効果計算!O62+波及効果計算!AA62</f>
        <v>0</v>
      </c>
      <c r="J67" s="98">
        <f>波及効果計算!AJ62</f>
        <v>0</v>
      </c>
      <c r="K67" s="99">
        <f>波及効果計算!AK62</f>
        <v>0</v>
      </c>
    </row>
    <row r="68" spans="2:11" ht="12.75" customHeight="1" x14ac:dyDescent="0.15">
      <c r="B68" s="267" t="s">
        <v>116</v>
      </c>
      <c r="C68" s="268" t="s">
        <v>843</v>
      </c>
      <c r="D68" s="93">
        <f>波及効果計算!D63</f>
        <v>0</v>
      </c>
      <c r="E68" s="94">
        <f>波及効果計算!F63</f>
        <v>0</v>
      </c>
      <c r="F68" s="95">
        <f>波及効果計算!N63</f>
        <v>0</v>
      </c>
      <c r="G68" s="96">
        <f>波及効果計算!Z63</f>
        <v>0</v>
      </c>
      <c r="H68" s="97">
        <f t="shared" si="0"/>
        <v>0</v>
      </c>
      <c r="I68" s="93">
        <f>波及効果計算!G63+波及効果計算!O63+波及効果計算!AA63</f>
        <v>0</v>
      </c>
      <c r="J68" s="98">
        <f>波及効果計算!AJ63</f>
        <v>0</v>
      </c>
      <c r="K68" s="99">
        <f>波及効果計算!AK63</f>
        <v>0</v>
      </c>
    </row>
    <row r="69" spans="2:11" ht="12.75" customHeight="1" x14ac:dyDescent="0.15">
      <c r="B69" s="271" t="s">
        <v>483</v>
      </c>
      <c r="C69" s="272" t="s">
        <v>844</v>
      </c>
      <c r="D69" s="107">
        <f>波及効果計算!D64</f>
        <v>0</v>
      </c>
      <c r="E69" s="108">
        <f>波及効果計算!F64</f>
        <v>0</v>
      </c>
      <c r="F69" s="109">
        <f>波及効果計算!N64</f>
        <v>0</v>
      </c>
      <c r="G69" s="110">
        <f>波及効果計算!Z64</f>
        <v>0</v>
      </c>
      <c r="H69" s="111">
        <f t="shared" si="0"/>
        <v>0</v>
      </c>
      <c r="I69" s="107">
        <f>波及効果計算!G64+波及効果計算!O64+波及効果計算!AA64</f>
        <v>0</v>
      </c>
      <c r="J69" s="112">
        <f>波及効果計算!AJ64</f>
        <v>0</v>
      </c>
      <c r="K69" s="113">
        <f>波及効果計算!AK64</f>
        <v>0</v>
      </c>
    </row>
    <row r="70" spans="2:11" ht="12.75" customHeight="1" x14ac:dyDescent="0.15">
      <c r="B70" s="267" t="s">
        <v>117</v>
      </c>
      <c r="C70" s="268" t="s">
        <v>527</v>
      </c>
      <c r="D70" s="93">
        <f>波及効果計算!D65</f>
        <v>0</v>
      </c>
      <c r="E70" s="94">
        <f>波及効果計算!F65</f>
        <v>0</v>
      </c>
      <c r="F70" s="95">
        <f>波及効果計算!N65</f>
        <v>0</v>
      </c>
      <c r="G70" s="96">
        <f>波及効果計算!Z65</f>
        <v>0</v>
      </c>
      <c r="H70" s="97">
        <f t="shared" si="0"/>
        <v>0</v>
      </c>
      <c r="I70" s="93">
        <f>波及効果計算!G65+波及効果計算!O65+波及効果計算!AA65</f>
        <v>0</v>
      </c>
      <c r="J70" s="98">
        <f>波及効果計算!AJ65</f>
        <v>0</v>
      </c>
      <c r="K70" s="99">
        <f>波及効果計算!AK65</f>
        <v>0</v>
      </c>
    </row>
    <row r="71" spans="2:11" ht="12.75" customHeight="1" x14ac:dyDescent="0.15">
      <c r="B71" s="267" t="s">
        <v>484</v>
      </c>
      <c r="C71" s="268" t="s">
        <v>391</v>
      </c>
      <c r="D71" s="93">
        <f>波及効果計算!D66</f>
        <v>0</v>
      </c>
      <c r="E71" s="94">
        <f>波及効果計算!F66</f>
        <v>0</v>
      </c>
      <c r="F71" s="95">
        <f>波及効果計算!N66</f>
        <v>0</v>
      </c>
      <c r="G71" s="96">
        <f>波及効果計算!Z66</f>
        <v>0</v>
      </c>
      <c r="H71" s="97">
        <f t="shared" si="0"/>
        <v>0</v>
      </c>
      <c r="I71" s="93">
        <f>波及効果計算!G66+波及効果計算!O66+波及効果計算!AA66</f>
        <v>0</v>
      </c>
      <c r="J71" s="98">
        <f>波及効果計算!AJ66</f>
        <v>0</v>
      </c>
      <c r="K71" s="99">
        <f>波及効果計算!AK66</f>
        <v>0</v>
      </c>
    </row>
    <row r="72" spans="2:11" ht="12.75" customHeight="1" x14ac:dyDescent="0.15">
      <c r="B72" s="267" t="s">
        <v>118</v>
      </c>
      <c r="C72" s="268" t="s">
        <v>394</v>
      </c>
      <c r="D72" s="93">
        <f>波及効果計算!D67</f>
        <v>0</v>
      </c>
      <c r="E72" s="94">
        <f>波及効果計算!F67</f>
        <v>0</v>
      </c>
      <c r="F72" s="95">
        <f>波及効果計算!N67</f>
        <v>0</v>
      </c>
      <c r="G72" s="96">
        <f>波及効果計算!Z67</f>
        <v>0</v>
      </c>
      <c r="H72" s="97">
        <f t="shared" si="0"/>
        <v>0</v>
      </c>
      <c r="I72" s="93">
        <f>波及効果計算!G67+波及効果計算!O67+波及効果計算!AA67</f>
        <v>0</v>
      </c>
      <c r="J72" s="98">
        <f>波及効果計算!AJ67</f>
        <v>0</v>
      </c>
      <c r="K72" s="99">
        <f>波及効果計算!AK67</f>
        <v>0</v>
      </c>
    </row>
    <row r="73" spans="2:11" ht="12.75" customHeight="1" x14ac:dyDescent="0.15">
      <c r="B73" s="269" t="s">
        <v>485</v>
      </c>
      <c r="C73" s="270" t="s">
        <v>34</v>
      </c>
      <c r="D73" s="100">
        <f>波及効果計算!D68</f>
        <v>0</v>
      </c>
      <c r="E73" s="101">
        <f>波及効果計算!F68</f>
        <v>0</v>
      </c>
      <c r="F73" s="102">
        <f>波及効果計算!N68</f>
        <v>0</v>
      </c>
      <c r="G73" s="103">
        <f>波及効果計算!Z68</f>
        <v>0</v>
      </c>
      <c r="H73" s="104">
        <f t="shared" si="0"/>
        <v>0</v>
      </c>
      <c r="I73" s="100">
        <f>波及効果計算!G68+波及効果計算!O68+波及効果計算!AA68</f>
        <v>0</v>
      </c>
      <c r="J73" s="105">
        <f>波及効果計算!AJ68</f>
        <v>0</v>
      </c>
      <c r="K73" s="106">
        <f>波及効果計算!AK68</f>
        <v>0</v>
      </c>
    </row>
    <row r="74" spans="2:11" ht="12.75" customHeight="1" x14ac:dyDescent="0.15">
      <c r="B74" s="267" t="s">
        <v>119</v>
      </c>
      <c r="C74" s="268" t="s">
        <v>845</v>
      </c>
      <c r="D74" s="93">
        <f>波及効果計算!D69</f>
        <v>0</v>
      </c>
      <c r="E74" s="94">
        <f>波及効果計算!F69</f>
        <v>0</v>
      </c>
      <c r="F74" s="95">
        <f>波及効果計算!N69</f>
        <v>0</v>
      </c>
      <c r="G74" s="96">
        <f>波及効果計算!Z69</f>
        <v>0</v>
      </c>
      <c r="H74" s="97">
        <f t="shared" si="0"/>
        <v>0</v>
      </c>
      <c r="I74" s="93">
        <f>波及効果計算!G69+波及効果計算!O69+波及効果計算!AA69</f>
        <v>0</v>
      </c>
      <c r="J74" s="98">
        <f>波及効果計算!AJ69</f>
        <v>0</v>
      </c>
      <c r="K74" s="99">
        <f>波及効果計算!AK69</f>
        <v>0</v>
      </c>
    </row>
    <row r="75" spans="2:11" ht="12.75" customHeight="1" x14ac:dyDescent="0.15">
      <c r="B75" s="267" t="s">
        <v>486</v>
      </c>
      <c r="C75" s="268" t="s">
        <v>528</v>
      </c>
      <c r="D75" s="93">
        <f>波及効果計算!D70</f>
        <v>0</v>
      </c>
      <c r="E75" s="94">
        <f>波及効果計算!F70</f>
        <v>0</v>
      </c>
      <c r="F75" s="95">
        <f>波及効果計算!N70</f>
        <v>0</v>
      </c>
      <c r="G75" s="96">
        <f>波及効果計算!Z70</f>
        <v>0</v>
      </c>
      <c r="H75" s="97">
        <f t="shared" si="0"/>
        <v>0</v>
      </c>
      <c r="I75" s="93">
        <f>波及効果計算!G70+波及効果計算!O70+波及効果計算!AA70</f>
        <v>0</v>
      </c>
      <c r="J75" s="98">
        <f>波及効果計算!AJ70</f>
        <v>0</v>
      </c>
      <c r="K75" s="99">
        <f>波及効果計算!AK70</f>
        <v>0</v>
      </c>
    </row>
    <row r="76" spans="2:11" ht="12.75" customHeight="1" x14ac:dyDescent="0.15">
      <c r="B76" s="267" t="s">
        <v>120</v>
      </c>
      <c r="C76" s="268" t="s">
        <v>403</v>
      </c>
      <c r="D76" s="93">
        <f>波及効果計算!D71</f>
        <v>0</v>
      </c>
      <c r="E76" s="94">
        <f>波及効果計算!F71</f>
        <v>0</v>
      </c>
      <c r="F76" s="95">
        <f>波及効果計算!N71</f>
        <v>0</v>
      </c>
      <c r="G76" s="96">
        <f>波及効果計算!Z71</f>
        <v>0</v>
      </c>
      <c r="H76" s="97">
        <f t="shared" si="0"/>
        <v>0</v>
      </c>
      <c r="I76" s="93">
        <f>波及効果計算!G71+波及効果計算!O71+波及効果計算!AA71</f>
        <v>0</v>
      </c>
      <c r="J76" s="98">
        <f>波及効果計算!AJ71</f>
        <v>0</v>
      </c>
      <c r="K76" s="99">
        <f>波及効果計算!AK71</f>
        <v>0</v>
      </c>
    </row>
    <row r="77" spans="2:11" ht="12.75" customHeight="1" x14ac:dyDescent="0.15">
      <c r="B77" s="267" t="s">
        <v>121</v>
      </c>
      <c r="C77" s="268" t="s">
        <v>846</v>
      </c>
      <c r="D77" s="93">
        <f>波及効果計算!D72</f>
        <v>0</v>
      </c>
      <c r="E77" s="94">
        <f>波及効果計算!F72</f>
        <v>0</v>
      </c>
      <c r="F77" s="95">
        <f>波及効果計算!N72</f>
        <v>0</v>
      </c>
      <c r="G77" s="96">
        <f>波及効果計算!Z72</f>
        <v>0</v>
      </c>
      <c r="H77" s="97">
        <f t="shared" si="0"/>
        <v>0</v>
      </c>
      <c r="I77" s="93">
        <f>波及効果計算!G72+波及効果計算!O72+波及効果計算!AA72</f>
        <v>0</v>
      </c>
      <c r="J77" s="98">
        <f>波及効果計算!AJ72</f>
        <v>0</v>
      </c>
      <c r="K77" s="99">
        <f>波及効果計算!AK72</f>
        <v>0</v>
      </c>
    </row>
    <row r="78" spans="2:11" ht="12.75" customHeight="1" x14ac:dyDescent="0.15">
      <c r="B78" s="267" t="s">
        <v>122</v>
      </c>
      <c r="C78" s="268" t="s">
        <v>847</v>
      </c>
      <c r="D78" s="93">
        <f>波及効果計算!D73</f>
        <v>0</v>
      </c>
      <c r="E78" s="94">
        <f>波及効果計算!F73</f>
        <v>0</v>
      </c>
      <c r="F78" s="95">
        <f>波及効果計算!N73</f>
        <v>0</v>
      </c>
      <c r="G78" s="96">
        <f>波及効果計算!Z73</f>
        <v>0</v>
      </c>
      <c r="H78" s="97">
        <f t="shared" si="0"/>
        <v>0</v>
      </c>
      <c r="I78" s="93">
        <f>波及効果計算!G73+波及効果計算!O73+波及効果計算!AA73</f>
        <v>0</v>
      </c>
      <c r="J78" s="98">
        <f>波及効果計算!AJ73</f>
        <v>0</v>
      </c>
      <c r="K78" s="99">
        <f>波及効果計算!AK73</f>
        <v>0</v>
      </c>
    </row>
    <row r="79" spans="2:11" ht="12.75" customHeight="1" x14ac:dyDescent="0.15">
      <c r="B79" s="271" t="s">
        <v>123</v>
      </c>
      <c r="C79" s="272" t="s">
        <v>408</v>
      </c>
      <c r="D79" s="107">
        <f>波及効果計算!D74</f>
        <v>0</v>
      </c>
      <c r="E79" s="108">
        <f>波及効果計算!F74</f>
        <v>0</v>
      </c>
      <c r="F79" s="109">
        <f>波及効果計算!N74</f>
        <v>0</v>
      </c>
      <c r="G79" s="110">
        <f>波及効果計算!Z74</f>
        <v>0</v>
      </c>
      <c r="H79" s="111">
        <f t="shared" si="0"/>
        <v>0</v>
      </c>
      <c r="I79" s="107">
        <f>波及効果計算!G74+波及効果計算!O74+波及効果計算!AA74</f>
        <v>0</v>
      </c>
      <c r="J79" s="112">
        <f>波及効果計算!AJ74</f>
        <v>0</v>
      </c>
      <c r="K79" s="113">
        <f>波及効果計算!AK74</f>
        <v>0</v>
      </c>
    </row>
    <row r="80" spans="2:11" ht="12.75" customHeight="1" x14ac:dyDescent="0.15">
      <c r="B80" s="267" t="s">
        <v>124</v>
      </c>
      <c r="C80" s="268" t="s">
        <v>410</v>
      </c>
      <c r="D80" s="93">
        <f>波及効果計算!D75</f>
        <v>0</v>
      </c>
      <c r="E80" s="94">
        <f>波及効果計算!F75</f>
        <v>0</v>
      </c>
      <c r="F80" s="95">
        <f>波及効果計算!N75</f>
        <v>0</v>
      </c>
      <c r="G80" s="96">
        <f>波及効果計算!Z75</f>
        <v>0</v>
      </c>
      <c r="H80" s="97">
        <f t="shared" ref="H80:H120" si="1">SUM(E80:G80)</f>
        <v>0</v>
      </c>
      <c r="I80" s="93">
        <f>波及効果計算!G75+波及効果計算!O75+波及効果計算!AA75</f>
        <v>0</v>
      </c>
      <c r="J80" s="98">
        <f>波及効果計算!AJ75</f>
        <v>0</v>
      </c>
      <c r="K80" s="99">
        <f>波及効果計算!AK75</f>
        <v>0</v>
      </c>
    </row>
    <row r="81" spans="2:11" ht="12.75" customHeight="1" x14ac:dyDescent="0.15">
      <c r="B81" s="267" t="s">
        <v>125</v>
      </c>
      <c r="C81" s="268" t="s">
        <v>39</v>
      </c>
      <c r="D81" s="93">
        <f>波及効果計算!D76</f>
        <v>0</v>
      </c>
      <c r="E81" s="94">
        <f>波及効果計算!F76</f>
        <v>0</v>
      </c>
      <c r="F81" s="95">
        <f>波及効果計算!N76</f>
        <v>0</v>
      </c>
      <c r="G81" s="96">
        <f>波及効果計算!Z76</f>
        <v>0</v>
      </c>
      <c r="H81" s="97">
        <f t="shared" si="1"/>
        <v>0</v>
      </c>
      <c r="I81" s="93">
        <f>波及効果計算!G76+波及効果計算!O76+波及効果計算!AA76</f>
        <v>0</v>
      </c>
      <c r="J81" s="98">
        <f>波及効果計算!AJ76</f>
        <v>0</v>
      </c>
      <c r="K81" s="99">
        <f>波及効果計算!AK76</f>
        <v>0</v>
      </c>
    </row>
    <row r="82" spans="2:11" ht="12.75" customHeight="1" x14ac:dyDescent="0.15">
      <c r="B82" s="267" t="s">
        <v>126</v>
      </c>
      <c r="C82" s="268" t="s">
        <v>41</v>
      </c>
      <c r="D82" s="93">
        <f>波及効果計算!D77</f>
        <v>0</v>
      </c>
      <c r="E82" s="94">
        <f>波及効果計算!F77</f>
        <v>0</v>
      </c>
      <c r="F82" s="95">
        <f>波及効果計算!N77</f>
        <v>0</v>
      </c>
      <c r="G82" s="96">
        <f>波及効果計算!Z77</f>
        <v>0</v>
      </c>
      <c r="H82" s="97">
        <f t="shared" si="1"/>
        <v>0</v>
      </c>
      <c r="I82" s="93">
        <f>波及効果計算!G77+波及効果計算!O77+波及効果計算!AA77</f>
        <v>0</v>
      </c>
      <c r="J82" s="98">
        <f>波及効果計算!AJ77</f>
        <v>0</v>
      </c>
      <c r="K82" s="99">
        <f>波及効果計算!AK77</f>
        <v>0</v>
      </c>
    </row>
    <row r="83" spans="2:11" ht="12.75" customHeight="1" x14ac:dyDescent="0.15">
      <c r="B83" s="269" t="s">
        <v>127</v>
      </c>
      <c r="C83" s="270" t="s">
        <v>414</v>
      </c>
      <c r="D83" s="100">
        <f>波及効果計算!D78</f>
        <v>0</v>
      </c>
      <c r="E83" s="101">
        <f>波及効果計算!F78</f>
        <v>0</v>
      </c>
      <c r="F83" s="102">
        <f>波及効果計算!N78</f>
        <v>0</v>
      </c>
      <c r="G83" s="103">
        <f>波及効果計算!Z78</f>
        <v>0</v>
      </c>
      <c r="H83" s="104">
        <f t="shared" si="1"/>
        <v>0</v>
      </c>
      <c r="I83" s="100">
        <f>波及効果計算!G78+波及効果計算!O78+波及効果計算!AA78</f>
        <v>0</v>
      </c>
      <c r="J83" s="105">
        <f>波及効果計算!AJ78</f>
        <v>0</v>
      </c>
      <c r="K83" s="106">
        <f>波及効果計算!AK78</f>
        <v>0</v>
      </c>
    </row>
    <row r="84" spans="2:11" ht="12.75" customHeight="1" x14ac:dyDescent="0.15">
      <c r="B84" s="267" t="s">
        <v>487</v>
      </c>
      <c r="C84" s="268" t="s">
        <v>418</v>
      </c>
      <c r="D84" s="93">
        <f>波及効果計算!D79</f>
        <v>0</v>
      </c>
      <c r="E84" s="94">
        <f>波及効果計算!F79</f>
        <v>0</v>
      </c>
      <c r="F84" s="95">
        <f>波及効果計算!N79</f>
        <v>0</v>
      </c>
      <c r="G84" s="96">
        <f>波及効果計算!Z79</f>
        <v>0</v>
      </c>
      <c r="H84" s="97">
        <f t="shared" si="1"/>
        <v>0</v>
      </c>
      <c r="I84" s="93">
        <f>波及効果計算!G79+波及効果計算!O79+波及効果計算!AA79</f>
        <v>0</v>
      </c>
      <c r="J84" s="98">
        <f>波及効果計算!AJ79</f>
        <v>0</v>
      </c>
      <c r="K84" s="99">
        <f>波及効果計算!AK79</f>
        <v>0</v>
      </c>
    </row>
    <row r="85" spans="2:11" ht="12.75" customHeight="1" x14ac:dyDescent="0.15">
      <c r="B85" s="267" t="s">
        <v>488</v>
      </c>
      <c r="C85" s="268" t="s">
        <v>420</v>
      </c>
      <c r="D85" s="93">
        <f>波及効果計算!D80</f>
        <v>0</v>
      </c>
      <c r="E85" s="94">
        <f>波及効果計算!F80</f>
        <v>0</v>
      </c>
      <c r="F85" s="95">
        <f>波及効果計算!N80</f>
        <v>0</v>
      </c>
      <c r="G85" s="96">
        <f>波及効果計算!Z80</f>
        <v>0</v>
      </c>
      <c r="H85" s="97">
        <f t="shared" si="1"/>
        <v>0</v>
      </c>
      <c r="I85" s="93">
        <f>波及効果計算!G80+波及効果計算!O80+波及効果計算!AA80</f>
        <v>0</v>
      </c>
      <c r="J85" s="98">
        <f>波及効果計算!AJ80</f>
        <v>0</v>
      </c>
      <c r="K85" s="99">
        <f>波及効果計算!AK80</f>
        <v>0</v>
      </c>
    </row>
    <row r="86" spans="2:11" ht="12.75" customHeight="1" x14ac:dyDescent="0.15">
      <c r="B86" s="267" t="s">
        <v>489</v>
      </c>
      <c r="C86" s="268" t="s">
        <v>422</v>
      </c>
      <c r="D86" s="93">
        <f>波及効果計算!D81</f>
        <v>0</v>
      </c>
      <c r="E86" s="94">
        <f>波及効果計算!F81</f>
        <v>0</v>
      </c>
      <c r="F86" s="95">
        <f>波及効果計算!N81</f>
        <v>0</v>
      </c>
      <c r="G86" s="96">
        <f>波及効果計算!Z81</f>
        <v>0</v>
      </c>
      <c r="H86" s="97">
        <f t="shared" si="1"/>
        <v>0</v>
      </c>
      <c r="I86" s="93">
        <f>波及効果計算!G81+波及効果計算!O81+波及効果計算!AA81</f>
        <v>0</v>
      </c>
      <c r="J86" s="98">
        <f>波及効果計算!AJ81</f>
        <v>0</v>
      </c>
      <c r="K86" s="99">
        <f>波及効果計算!AK81</f>
        <v>0</v>
      </c>
    </row>
    <row r="87" spans="2:11" ht="12.75" customHeight="1" x14ac:dyDescent="0.15">
      <c r="B87" s="267" t="s">
        <v>490</v>
      </c>
      <c r="C87" s="268" t="s">
        <v>848</v>
      </c>
      <c r="D87" s="93">
        <f>波及効果計算!D82</f>
        <v>0</v>
      </c>
      <c r="E87" s="94">
        <f>波及効果計算!F82</f>
        <v>0</v>
      </c>
      <c r="F87" s="95">
        <f>波及効果計算!N82</f>
        <v>0</v>
      </c>
      <c r="G87" s="96">
        <f>波及効果計算!Z82</f>
        <v>0</v>
      </c>
      <c r="H87" s="97">
        <f t="shared" si="1"/>
        <v>0</v>
      </c>
      <c r="I87" s="93">
        <f>波及効果計算!G82+波及効果計算!O82+波及効果計算!AA82</f>
        <v>0</v>
      </c>
      <c r="J87" s="98">
        <f>波及効果計算!AJ82</f>
        <v>0</v>
      </c>
      <c r="K87" s="99">
        <f>波及効果計算!AK82</f>
        <v>0</v>
      </c>
    </row>
    <row r="88" spans="2:11" ht="12.75" customHeight="1" x14ac:dyDescent="0.15">
      <c r="B88" s="267" t="s">
        <v>491</v>
      </c>
      <c r="C88" s="268" t="s">
        <v>426</v>
      </c>
      <c r="D88" s="93">
        <f>波及効果計算!D83</f>
        <v>0</v>
      </c>
      <c r="E88" s="94">
        <f>波及効果計算!F83</f>
        <v>0</v>
      </c>
      <c r="F88" s="95">
        <f>波及効果計算!N83</f>
        <v>0</v>
      </c>
      <c r="G88" s="96">
        <f>波及効果計算!Z83</f>
        <v>0</v>
      </c>
      <c r="H88" s="97">
        <f t="shared" si="1"/>
        <v>0</v>
      </c>
      <c r="I88" s="93">
        <f>波及効果計算!G83+波及効果計算!O83+波及効果計算!AA83</f>
        <v>0</v>
      </c>
      <c r="J88" s="98">
        <f>波及効果計算!AJ83</f>
        <v>0</v>
      </c>
      <c r="K88" s="99">
        <f>波及効果計算!AK83</f>
        <v>0</v>
      </c>
    </row>
    <row r="89" spans="2:11" ht="12.75" customHeight="1" x14ac:dyDescent="0.15">
      <c r="B89" s="271" t="s">
        <v>492</v>
      </c>
      <c r="C89" s="272" t="s">
        <v>849</v>
      </c>
      <c r="D89" s="107">
        <f>波及効果計算!D84</f>
        <v>0</v>
      </c>
      <c r="E89" s="108">
        <f>波及効果計算!F84</f>
        <v>0</v>
      </c>
      <c r="F89" s="109">
        <f>波及効果計算!N84</f>
        <v>0</v>
      </c>
      <c r="G89" s="110">
        <f>波及効果計算!Z84</f>
        <v>0</v>
      </c>
      <c r="H89" s="111">
        <f t="shared" si="1"/>
        <v>0</v>
      </c>
      <c r="I89" s="107">
        <f>波及効果計算!G84+波及効果計算!O84+波及効果計算!AA84</f>
        <v>0</v>
      </c>
      <c r="J89" s="112">
        <f>波及効果計算!AJ84</f>
        <v>0</v>
      </c>
      <c r="K89" s="113">
        <f>波及効果計算!AK84</f>
        <v>0</v>
      </c>
    </row>
    <row r="90" spans="2:11" ht="12.75" customHeight="1" x14ac:dyDescent="0.15">
      <c r="B90" s="267" t="s">
        <v>493</v>
      </c>
      <c r="C90" s="268" t="s">
        <v>529</v>
      </c>
      <c r="D90" s="93">
        <f>波及効果計算!D85</f>
        <v>0</v>
      </c>
      <c r="E90" s="94">
        <f>波及効果計算!F85</f>
        <v>0</v>
      </c>
      <c r="F90" s="95">
        <f>波及効果計算!N85</f>
        <v>0</v>
      </c>
      <c r="G90" s="96">
        <f>波及効果計算!Z85</f>
        <v>0</v>
      </c>
      <c r="H90" s="97">
        <f t="shared" si="1"/>
        <v>0</v>
      </c>
      <c r="I90" s="93">
        <f>波及効果計算!G85+波及効果計算!O85+波及効果計算!AA85</f>
        <v>0</v>
      </c>
      <c r="J90" s="98">
        <f>波及効果計算!AJ85</f>
        <v>0</v>
      </c>
      <c r="K90" s="99">
        <f>波及効果計算!AK85</f>
        <v>0</v>
      </c>
    </row>
    <row r="91" spans="2:11" ht="12.75" customHeight="1" x14ac:dyDescent="0.15">
      <c r="B91" s="267" t="s">
        <v>494</v>
      </c>
      <c r="C91" s="268" t="s">
        <v>430</v>
      </c>
      <c r="D91" s="93">
        <f>波及効果計算!D86</f>
        <v>0</v>
      </c>
      <c r="E91" s="94">
        <f>波及効果計算!F86</f>
        <v>0</v>
      </c>
      <c r="F91" s="95">
        <f>波及効果計算!N86</f>
        <v>0</v>
      </c>
      <c r="G91" s="96">
        <f>波及効果計算!Z86</f>
        <v>0</v>
      </c>
      <c r="H91" s="97">
        <f t="shared" si="1"/>
        <v>0</v>
      </c>
      <c r="I91" s="93">
        <f>波及効果計算!G86+波及効果計算!O86+波及効果計算!AA86</f>
        <v>0</v>
      </c>
      <c r="J91" s="98">
        <f>波及効果計算!AJ86</f>
        <v>0</v>
      </c>
      <c r="K91" s="99">
        <f>波及効果計算!AK86</f>
        <v>0</v>
      </c>
    </row>
    <row r="92" spans="2:11" ht="12.75" customHeight="1" x14ac:dyDescent="0.15">
      <c r="B92" s="267" t="s">
        <v>495</v>
      </c>
      <c r="C92" s="268" t="s">
        <v>433</v>
      </c>
      <c r="D92" s="93">
        <f>波及効果計算!D87</f>
        <v>0</v>
      </c>
      <c r="E92" s="94">
        <f>波及効果計算!F87</f>
        <v>0</v>
      </c>
      <c r="F92" s="95">
        <f>波及効果計算!N87</f>
        <v>0</v>
      </c>
      <c r="G92" s="96">
        <f>波及効果計算!Z87</f>
        <v>0</v>
      </c>
      <c r="H92" s="97">
        <f t="shared" si="1"/>
        <v>0</v>
      </c>
      <c r="I92" s="93">
        <f>波及効果計算!G87+波及効果計算!O87+波及効果計算!AA87</f>
        <v>0</v>
      </c>
      <c r="J92" s="98">
        <f>波及効果計算!AJ87</f>
        <v>0</v>
      </c>
      <c r="K92" s="99">
        <f>波及効果計算!AK87</f>
        <v>0</v>
      </c>
    </row>
    <row r="93" spans="2:11" ht="12.75" customHeight="1" x14ac:dyDescent="0.15">
      <c r="B93" s="269" t="s">
        <v>496</v>
      </c>
      <c r="C93" s="270" t="s">
        <v>850</v>
      </c>
      <c r="D93" s="100">
        <f>波及効果計算!D88</f>
        <v>0</v>
      </c>
      <c r="E93" s="101">
        <f>波及効果計算!F88</f>
        <v>0</v>
      </c>
      <c r="F93" s="102">
        <f>波及効果計算!N88</f>
        <v>0</v>
      </c>
      <c r="G93" s="103">
        <f>波及効果計算!Z88</f>
        <v>0</v>
      </c>
      <c r="H93" s="104">
        <f t="shared" si="1"/>
        <v>0</v>
      </c>
      <c r="I93" s="100">
        <f>波及効果計算!G88+波及効果計算!O88+波及効果計算!AA88</f>
        <v>0</v>
      </c>
      <c r="J93" s="105">
        <f>波及効果計算!AJ88</f>
        <v>0</v>
      </c>
      <c r="K93" s="106">
        <f>波及効果計算!AK88</f>
        <v>0</v>
      </c>
    </row>
    <row r="94" spans="2:11" ht="12.75" customHeight="1" x14ac:dyDescent="0.15">
      <c r="B94" s="271" t="s">
        <v>497</v>
      </c>
      <c r="C94" s="272" t="s">
        <v>435</v>
      </c>
      <c r="D94" s="107">
        <f>波及効果計算!D89</f>
        <v>0</v>
      </c>
      <c r="E94" s="108">
        <f>波及効果計算!F89</f>
        <v>0</v>
      </c>
      <c r="F94" s="109">
        <f>波及効果計算!N89</f>
        <v>0</v>
      </c>
      <c r="G94" s="110">
        <f>波及効果計算!Z89</f>
        <v>0</v>
      </c>
      <c r="H94" s="111">
        <f t="shared" si="1"/>
        <v>0</v>
      </c>
      <c r="I94" s="107">
        <f>波及効果計算!G89+波及効果計算!O89+波及効果計算!AA89</f>
        <v>0</v>
      </c>
      <c r="J94" s="112">
        <f>波及効果計算!AJ89</f>
        <v>0</v>
      </c>
      <c r="K94" s="113">
        <f>波及効果計算!AK89</f>
        <v>0</v>
      </c>
    </row>
    <row r="95" spans="2:11" ht="12.75" customHeight="1" x14ac:dyDescent="0.15">
      <c r="B95" s="267" t="s">
        <v>498</v>
      </c>
      <c r="C95" s="268" t="s">
        <v>851</v>
      </c>
      <c r="D95" s="93">
        <f>波及効果計算!D90</f>
        <v>0</v>
      </c>
      <c r="E95" s="94">
        <f>波及効果計算!F90</f>
        <v>0</v>
      </c>
      <c r="F95" s="95">
        <f>波及効果計算!N90</f>
        <v>0</v>
      </c>
      <c r="G95" s="96">
        <f>波及効果計算!Z90</f>
        <v>0</v>
      </c>
      <c r="H95" s="97">
        <f t="shared" si="1"/>
        <v>0</v>
      </c>
      <c r="I95" s="93">
        <f>波及効果計算!G90+波及効果計算!O90+波及効果計算!AA90</f>
        <v>0</v>
      </c>
      <c r="J95" s="98">
        <f>波及効果計算!AJ90</f>
        <v>0</v>
      </c>
      <c r="K95" s="99">
        <f>波及効果計算!AK90</f>
        <v>0</v>
      </c>
    </row>
    <row r="96" spans="2:11" ht="12.75" customHeight="1" x14ac:dyDescent="0.15">
      <c r="B96" s="267" t="s">
        <v>499</v>
      </c>
      <c r="C96" s="268" t="s">
        <v>852</v>
      </c>
      <c r="D96" s="93">
        <f>波及効果計算!D91</f>
        <v>0</v>
      </c>
      <c r="E96" s="94">
        <f>波及効果計算!F91</f>
        <v>0</v>
      </c>
      <c r="F96" s="95">
        <f>波及効果計算!N91</f>
        <v>0</v>
      </c>
      <c r="G96" s="96">
        <f>波及効果計算!Z91</f>
        <v>0</v>
      </c>
      <c r="H96" s="97">
        <f t="shared" si="1"/>
        <v>0</v>
      </c>
      <c r="I96" s="93">
        <f>波及効果計算!G91+波及効果計算!O91+波及効果計算!AA91</f>
        <v>0</v>
      </c>
      <c r="J96" s="98">
        <f>波及効果計算!AJ91</f>
        <v>0</v>
      </c>
      <c r="K96" s="99">
        <f>波及効果計算!AK91</f>
        <v>0</v>
      </c>
    </row>
    <row r="97" spans="2:11" ht="12.75" customHeight="1" x14ac:dyDescent="0.15">
      <c r="B97" s="267" t="s">
        <v>500</v>
      </c>
      <c r="C97" s="268" t="s">
        <v>853</v>
      </c>
      <c r="D97" s="93">
        <f>波及効果計算!D92</f>
        <v>0</v>
      </c>
      <c r="E97" s="94">
        <f>波及効果計算!F92</f>
        <v>0</v>
      </c>
      <c r="F97" s="95">
        <f>波及効果計算!N92</f>
        <v>0</v>
      </c>
      <c r="G97" s="96">
        <f>波及効果計算!Z92</f>
        <v>0</v>
      </c>
      <c r="H97" s="97">
        <f t="shared" si="1"/>
        <v>0</v>
      </c>
      <c r="I97" s="93">
        <f>波及効果計算!G92+波及効果計算!O92+波及効果計算!AA92</f>
        <v>0</v>
      </c>
      <c r="J97" s="98">
        <f>波及効果計算!AJ92</f>
        <v>0</v>
      </c>
      <c r="K97" s="99">
        <f>波及効果計算!AK92</f>
        <v>0</v>
      </c>
    </row>
    <row r="98" spans="2:11" ht="12.75" customHeight="1" x14ac:dyDescent="0.15">
      <c r="B98" s="267" t="s">
        <v>501</v>
      </c>
      <c r="C98" s="268" t="s">
        <v>439</v>
      </c>
      <c r="D98" s="93">
        <f>波及効果計算!D93</f>
        <v>0</v>
      </c>
      <c r="E98" s="94">
        <f>波及効果計算!F93</f>
        <v>0</v>
      </c>
      <c r="F98" s="95">
        <f>波及効果計算!N93</f>
        <v>0</v>
      </c>
      <c r="G98" s="96">
        <f>波及効果計算!Z93</f>
        <v>0</v>
      </c>
      <c r="H98" s="97">
        <f t="shared" si="1"/>
        <v>0</v>
      </c>
      <c r="I98" s="93">
        <f>波及効果計算!G93+波及効果計算!O93+波及効果計算!AA93</f>
        <v>0</v>
      </c>
      <c r="J98" s="98">
        <f>波及効果計算!AJ93</f>
        <v>0</v>
      </c>
      <c r="K98" s="99">
        <f>波及効果計算!AK93</f>
        <v>0</v>
      </c>
    </row>
    <row r="99" spans="2:11" ht="12.75" customHeight="1" x14ac:dyDescent="0.15">
      <c r="B99" s="271" t="s">
        <v>502</v>
      </c>
      <c r="C99" s="272" t="s">
        <v>854</v>
      </c>
      <c r="D99" s="107">
        <f>波及効果計算!D94</f>
        <v>0</v>
      </c>
      <c r="E99" s="108">
        <f>波及効果計算!F94</f>
        <v>0</v>
      </c>
      <c r="F99" s="109">
        <f>波及効果計算!N94</f>
        <v>0</v>
      </c>
      <c r="G99" s="110">
        <f>波及効果計算!Z94</f>
        <v>0</v>
      </c>
      <c r="H99" s="111">
        <f t="shared" si="1"/>
        <v>0</v>
      </c>
      <c r="I99" s="107">
        <f>波及効果計算!G94+波及効果計算!O94+波及効果計算!AA94</f>
        <v>0</v>
      </c>
      <c r="J99" s="112">
        <f>波及効果計算!AJ94</f>
        <v>0</v>
      </c>
      <c r="K99" s="113">
        <f>波及効果計算!AK94</f>
        <v>0</v>
      </c>
    </row>
    <row r="100" spans="2:11" ht="12.75" customHeight="1" x14ac:dyDescent="0.15">
      <c r="B100" s="267" t="s">
        <v>503</v>
      </c>
      <c r="C100" s="268" t="s">
        <v>855</v>
      </c>
      <c r="D100" s="93">
        <f>波及効果計算!D95</f>
        <v>0</v>
      </c>
      <c r="E100" s="94">
        <f>波及効果計算!F95</f>
        <v>0</v>
      </c>
      <c r="F100" s="95">
        <f>波及効果計算!N95</f>
        <v>0</v>
      </c>
      <c r="G100" s="96">
        <f>波及効果計算!Z95</f>
        <v>0</v>
      </c>
      <c r="H100" s="97">
        <f t="shared" si="1"/>
        <v>0</v>
      </c>
      <c r="I100" s="93">
        <f>波及効果計算!G95+波及効果計算!O95+波及効果計算!AA95</f>
        <v>0</v>
      </c>
      <c r="J100" s="98">
        <f>波及効果計算!AJ95</f>
        <v>0</v>
      </c>
      <c r="K100" s="99">
        <f>波及効果計算!AK95</f>
        <v>0</v>
      </c>
    </row>
    <row r="101" spans="2:11" ht="12.75" customHeight="1" x14ac:dyDescent="0.15">
      <c r="B101" s="267" t="s">
        <v>504</v>
      </c>
      <c r="C101" s="268" t="s">
        <v>856</v>
      </c>
      <c r="D101" s="93">
        <f>波及効果計算!D96</f>
        <v>0</v>
      </c>
      <c r="E101" s="94">
        <f>波及効果計算!F96</f>
        <v>0</v>
      </c>
      <c r="F101" s="95">
        <f>波及効果計算!N96</f>
        <v>0</v>
      </c>
      <c r="G101" s="96">
        <f>波及効果計算!Z96</f>
        <v>0</v>
      </c>
      <c r="H101" s="97">
        <f t="shared" si="1"/>
        <v>0</v>
      </c>
      <c r="I101" s="93">
        <f>波及効果計算!G96+波及効果計算!O96+波及効果計算!AA96</f>
        <v>0</v>
      </c>
      <c r="J101" s="98">
        <f>波及効果計算!AJ96</f>
        <v>0</v>
      </c>
      <c r="K101" s="99">
        <f>波及効果計算!AK96</f>
        <v>0</v>
      </c>
    </row>
    <row r="102" spans="2:11" ht="12.75" customHeight="1" x14ac:dyDescent="0.15">
      <c r="B102" s="267" t="s">
        <v>505</v>
      </c>
      <c r="C102" s="268" t="s">
        <v>444</v>
      </c>
      <c r="D102" s="93">
        <f>波及効果計算!D97</f>
        <v>0</v>
      </c>
      <c r="E102" s="94">
        <f>波及効果計算!F97</f>
        <v>0</v>
      </c>
      <c r="F102" s="95">
        <f>波及効果計算!N97</f>
        <v>0</v>
      </c>
      <c r="G102" s="96">
        <f>波及効果計算!Z97</f>
        <v>0</v>
      </c>
      <c r="H102" s="97">
        <f t="shared" si="1"/>
        <v>0</v>
      </c>
      <c r="I102" s="93">
        <f>波及効果計算!G97+波及効果計算!O97+波及効果計算!AA97</f>
        <v>0</v>
      </c>
      <c r="J102" s="98">
        <f>波及効果計算!AJ97</f>
        <v>0</v>
      </c>
      <c r="K102" s="99">
        <f>波及効果計算!AK97</f>
        <v>0</v>
      </c>
    </row>
    <row r="103" spans="2:11" ht="12.75" customHeight="1" x14ac:dyDescent="0.15">
      <c r="B103" s="269" t="s">
        <v>506</v>
      </c>
      <c r="C103" s="270" t="s">
        <v>449</v>
      </c>
      <c r="D103" s="100">
        <f>波及効果計算!D98</f>
        <v>0</v>
      </c>
      <c r="E103" s="101">
        <f>波及効果計算!F98</f>
        <v>0</v>
      </c>
      <c r="F103" s="102">
        <f>波及効果計算!N98</f>
        <v>0</v>
      </c>
      <c r="G103" s="103">
        <f>波及効果計算!Z98</f>
        <v>0</v>
      </c>
      <c r="H103" s="104">
        <f t="shared" si="1"/>
        <v>0</v>
      </c>
      <c r="I103" s="100">
        <f>波及効果計算!G98+波及効果計算!O98+波及効果計算!AA98</f>
        <v>0</v>
      </c>
      <c r="J103" s="105">
        <f>波及効果計算!AJ98</f>
        <v>0</v>
      </c>
      <c r="K103" s="106">
        <f>波及効果計算!AK98</f>
        <v>0</v>
      </c>
    </row>
    <row r="104" spans="2:11" ht="12.75" customHeight="1" x14ac:dyDescent="0.15">
      <c r="B104" s="267" t="s">
        <v>507</v>
      </c>
      <c r="C104" s="268" t="s">
        <v>453</v>
      </c>
      <c r="D104" s="93">
        <f>波及効果計算!D99</f>
        <v>0</v>
      </c>
      <c r="E104" s="94">
        <f>波及効果計算!F99</f>
        <v>0</v>
      </c>
      <c r="F104" s="95">
        <f>波及効果計算!N99</f>
        <v>0</v>
      </c>
      <c r="G104" s="96">
        <f>波及効果計算!Z99</f>
        <v>0</v>
      </c>
      <c r="H104" s="97">
        <f t="shared" si="1"/>
        <v>0</v>
      </c>
      <c r="I104" s="93">
        <f>波及効果計算!G99+波及効果計算!O99+波及効果計算!AA99</f>
        <v>0</v>
      </c>
      <c r="J104" s="98">
        <f>波及効果計算!AJ99</f>
        <v>0</v>
      </c>
      <c r="K104" s="99">
        <f>波及効果計算!AK99</f>
        <v>0</v>
      </c>
    </row>
    <row r="105" spans="2:11" ht="12.75" customHeight="1" x14ac:dyDescent="0.15">
      <c r="B105" s="267" t="s">
        <v>508</v>
      </c>
      <c r="C105" s="268" t="s">
        <v>857</v>
      </c>
      <c r="D105" s="93">
        <f>波及効果計算!D100</f>
        <v>0</v>
      </c>
      <c r="E105" s="94">
        <f>波及効果計算!F100</f>
        <v>0</v>
      </c>
      <c r="F105" s="95">
        <f>波及効果計算!N100</f>
        <v>0</v>
      </c>
      <c r="G105" s="96">
        <f>波及効果計算!Z100</f>
        <v>0</v>
      </c>
      <c r="H105" s="97">
        <f t="shared" si="1"/>
        <v>0</v>
      </c>
      <c r="I105" s="93">
        <f>波及効果計算!G100+波及効果計算!O100+波及効果計算!AA100</f>
        <v>0</v>
      </c>
      <c r="J105" s="98">
        <f>波及効果計算!AJ100</f>
        <v>0</v>
      </c>
      <c r="K105" s="99">
        <f>波及効果計算!AK100</f>
        <v>0</v>
      </c>
    </row>
    <row r="106" spans="2:11" ht="12.75" customHeight="1" x14ac:dyDescent="0.15">
      <c r="B106" s="267" t="s">
        <v>509</v>
      </c>
      <c r="C106" s="268" t="s">
        <v>858</v>
      </c>
      <c r="D106" s="93">
        <f>波及効果計算!D101</f>
        <v>0</v>
      </c>
      <c r="E106" s="94">
        <f>波及効果計算!F101</f>
        <v>0</v>
      </c>
      <c r="F106" s="95">
        <f>波及効果計算!N101</f>
        <v>0</v>
      </c>
      <c r="G106" s="96">
        <f>波及効果計算!Z101</f>
        <v>0</v>
      </c>
      <c r="H106" s="97">
        <f t="shared" si="1"/>
        <v>0</v>
      </c>
      <c r="I106" s="93">
        <f>波及効果計算!G101+波及効果計算!O101+波及効果計算!AA101</f>
        <v>0</v>
      </c>
      <c r="J106" s="98">
        <f>波及効果計算!AJ101</f>
        <v>0</v>
      </c>
      <c r="K106" s="99">
        <f>波及効果計算!AK101</f>
        <v>0</v>
      </c>
    </row>
    <row r="107" spans="2:11" ht="12.75" customHeight="1" x14ac:dyDescent="0.15">
      <c r="B107" s="267" t="s">
        <v>510</v>
      </c>
      <c r="C107" s="268" t="s">
        <v>859</v>
      </c>
      <c r="D107" s="93">
        <f>波及効果計算!D102</f>
        <v>0</v>
      </c>
      <c r="E107" s="94">
        <f>波及効果計算!F102</f>
        <v>0</v>
      </c>
      <c r="F107" s="95">
        <f>波及効果計算!N102</f>
        <v>0</v>
      </c>
      <c r="G107" s="96">
        <f>波及効果計算!Z102</f>
        <v>0</v>
      </c>
      <c r="H107" s="97">
        <f t="shared" si="1"/>
        <v>0</v>
      </c>
      <c r="I107" s="93">
        <f>波及効果計算!G102+波及効果計算!O102+波及効果計算!AA102</f>
        <v>0</v>
      </c>
      <c r="J107" s="98">
        <f>波及効果計算!AJ102</f>
        <v>0</v>
      </c>
      <c r="K107" s="99">
        <f>波及効果計算!AK102</f>
        <v>0</v>
      </c>
    </row>
    <row r="108" spans="2:11" ht="12.75" customHeight="1" x14ac:dyDescent="0.15">
      <c r="B108" s="267" t="s">
        <v>511</v>
      </c>
      <c r="C108" s="268" t="s">
        <v>860</v>
      </c>
      <c r="D108" s="93">
        <f>波及効果計算!D103</f>
        <v>0</v>
      </c>
      <c r="E108" s="94">
        <f>波及効果計算!F103</f>
        <v>0</v>
      </c>
      <c r="F108" s="95">
        <f>波及効果計算!N103</f>
        <v>0</v>
      </c>
      <c r="G108" s="96">
        <f>波及効果計算!Z103</f>
        <v>0</v>
      </c>
      <c r="H108" s="97">
        <f t="shared" si="1"/>
        <v>0</v>
      </c>
      <c r="I108" s="93">
        <f>波及効果計算!G103+波及効果計算!O103+波及効果計算!AA103</f>
        <v>0</v>
      </c>
      <c r="J108" s="98">
        <f>波及効果計算!AJ103</f>
        <v>0</v>
      </c>
      <c r="K108" s="99">
        <f>波及効果計算!AK103</f>
        <v>0</v>
      </c>
    </row>
    <row r="109" spans="2:11" ht="12.75" customHeight="1" x14ac:dyDescent="0.15">
      <c r="B109" s="271" t="s">
        <v>512</v>
      </c>
      <c r="C109" s="272" t="s">
        <v>861</v>
      </c>
      <c r="D109" s="107">
        <f>波及効果計算!D104</f>
        <v>0</v>
      </c>
      <c r="E109" s="108">
        <f>波及効果計算!F104</f>
        <v>0</v>
      </c>
      <c r="F109" s="109">
        <f>波及効果計算!N104</f>
        <v>0</v>
      </c>
      <c r="G109" s="110">
        <f>波及効果計算!Z104</f>
        <v>0</v>
      </c>
      <c r="H109" s="111">
        <f t="shared" si="1"/>
        <v>0</v>
      </c>
      <c r="I109" s="107">
        <f>波及効果計算!G104+波及効果計算!O104+波及効果計算!AA104</f>
        <v>0</v>
      </c>
      <c r="J109" s="112">
        <f>波及効果計算!AJ104</f>
        <v>0</v>
      </c>
      <c r="K109" s="113">
        <f>波及効果計算!AK104</f>
        <v>0</v>
      </c>
    </row>
    <row r="110" spans="2:11" ht="12.75" customHeight="1" x14ac:dyDescent="0.15">
      <c r="B110" s="267" t="s">
        <v>513</v>
      </c>
      <c r="C110" s="268" t="s">
        <v>460</v>
      </c>
      <c r="D110" s="93">
        <f>波及効果計算!D105</f>
        <v>0</v>
      </c>
      <c r="E110" s="94">
        <f>波及効果計算!F105</f>
        <v>0</v>
      </c>
      <c r="F110" s="95">
        <f>波及効果計算!N105</f>
        <v>0</v>
      </c>
      <c r="G110" s="96">
        <f>波及効果計算!Z105</f>
        <v>0</v>
      </c>
      <c r="H110" s="97">
        <f t="shared" si="1"/>
        <v>0</v>
      </c>
      <c r="I110" s="93">
        <f>波及効果計算!G105+波及効果計算!O105+波及効果計算!AA105</f>
        <v>0</v>
      </c>
      <c r="J110" s="98">
        <f>波及効果計算!AJ105</f>
        <v>0</v>
      </c>
      <c r="K110" s="99">
        <f>波及効果計算!AK105</f>
        <v>0</v>
      </c>
    </row>
    <row r="111" spans="2:11" ht="12.75" customHeight="1" x14ac:dyDescent="0.15">
      <c r="B111" s="267" t="s">
        <v>514</v>
      </c>
      <c r="C111" s="268" t="s">
        <v>464</v>
      </c>
      <c r="D111" s="93">
        <f>波及効果計算!D106</f>
        <v>0</v>
      </c>
      <c r="E111" s="94">
        <f>波及効果計算!F106</f>
        <v>0</v>
      </c>
      <c r="F111" s="95">
        <f>波及効果計算!N106</f>
        <v>0</v>
      </c>
      <c r="G111" s="96">
        <f>波及効果計算!Z106</f>
        <v>0</v>
      </c>
      <c r="H111" s="97">
        <f t="shared" si="1"/>
        <v>0</v>
      </c>
      <c r="I111" s="93">
        <f>波及効果計算!G106+波及効果計算!O106+波及効果計算!AA106</f>
        <v>0</v>
      </c>
      <c r="J111" s="98">
        <f>波及効果計算!AJ106</f>
        <v>0</v>
      </c>
      <c r="K111" s="99">
        <f>波及効果計算!AK106</f>
        <v>0</v>
      </c>
    </row>
    <row r="112" spans="2:11" ht="12.75" customHeight="1" x14ac:dyDescent="0.15">
      <c r="B112" s="267" t="s">
        <v>515</v>
      </c>
      <c r="C112" s="268" t="s">
        <v>530</v>
      </c>
      <c r="D112" s="93">
        <f>波及効果計算!D107</f>
        <v>0</v>
      </c>
      <c r="E112" s="94">
        <f>波及効果計算!F107</f>
        <v>0</v>
      </c>
      <c r="F112" s="95">
        <f>波及効果計算!N107</f>
        <v>0</v>
      </c>
      <c r="G112" s="96">
        <f>波及効果計算!Z107</f>
        <v>0</v>
      </c>
      <c r="H112" s="97">
        <f t="shared" si="1"/>
        <v>0</v>
      </c>
      <c r="I112" s="93">
        <f>波及効果計算!G107+波及効果計算!O107+波及効果計算!AA107</f>
        <v>0</v>
      </c>
      <c r="J112" s="98">
        <f>波及効果計算!AJ107</f>
        <v>0</v>
      </c>
      <c r="K112" s="99">
        <f>波及効果計算!AK107</f>
        <v>0</v>
      </c>
    </row>
    <row r="113" spans="2:11" ht="12.75" customHeight="1" x14ac:dyDescent="0.15">
      <c r="B113" s="269" t="s">
        <v>516</v>
      </c>
      <c r="C113" s="270" t="s">
        <v>862</v>
      </c>
      <c r="D113" s="100">
        <f>波及効果計算!D108</f>
        <v>0</v>
      </c>
      <c r="E113" s="101">
        <f>波及効果計算!F108</f>
        <v>0</v>
      </c>
      <c r="F113" s="102">
        <f>波及効果計算!N108</f>
        <v>0</v>
      </c>
      <c r="G113" s="103">
        <f>波及効果計算!Z108</f>
        <v>0</v>
      </c>
      <c r="H113" s="104">
        <f t="shared" si="1"/>
        <v>0</v>
      </c>
      <c r="I113" s="100">
        <f>波及効果計算!G108+波及効果計算!O108+波及効果計算!AA108</f>
        <v>0</v>
      </c>
      <c r="J113" s="105">
        <f>波及効果計算!AJ108</f>
        <v>0</v>
      </c>
      <c r="K113" s="106">
        <f>波及効果計算!AK108</f>
        <v>0</v>
      </c>
    </row>
    <row r="114" spans="2:11" ht="12.75" customHeight="1" x14ac:dyDescent="0.15">
      <c r="B114" s="271" t="s">
        <v>392</v>
      </c>
      <c r="C114" s="272" t="s">
        <v>863</v>
      </c>
      <c r="D114" s="107">
        <f>波及効果計算!D109</f>
        <v>0</v>
      </c>
      <c r="E114" s="108">
        <f>波及効果計算!F109</f>
        <v>0</v>
      </c>
      <c r="F114" s="109">
        <f>波及効果計算!N109</f>
        <v>0</v>
      </c>
      <c r="G114" s="110">
        <f>波及効果計算!Z109</f>
        <v>0</v>
      </c>
      <c r="H114" s="111">
        <f t="shared" si="1"/>
        <v>0</v>
      </c>
      <c r="I114" s="107">
        <f>波及効果計算!G109+波及効果計算!O109+波及効果計算!AA109</f>
        <v>0</v>
      </c>
      <c r="J114" s="112">
        <f>波及効果計算!AJ109</f>
        <v>0</v>
      </c>
      <c r="K114" s="113">
        <f>波及効果計算!AK109</f>
        <v>0</v>
      </c>
    </row>
    <row r="115" spans="2:11" ht="12.75" customHeight="1" x14ac:dyDescent="0.15">
      <c r="B115" s="267" t="s">
        <v>517</v>
      </c>
      <c r="C115" s="268" t="s">
        <v>864</v>
      </c>
      <c r="D115" s="93">
        <f>波及効果計算!D110</f>
        <v>0</v>
      </c>
      <c r="E115" s="94">
        <f>波及効果計算!F110</f>
        <v>0</v>
      </c>
      <c r="F115" s="95">
        <f>波及効果計算!N110</f>
        <v>0</v>
      </c>
      <c r="G115" s="96">
        <f>波及効果計算!Z110</f>
        <v>0</v>
      </c>
      <c r="H115" s="97">
        <f t="shared" si="1"/>
        <v>0</v>
      </c>
      <c r="I115" s="93">
        <f>波及効果計算!G110+波及効果計算!O110+波及効果計算!AA110</f>
        <v>0</v>
      </c>
      <c r="J115" s="98">
        <f>波及効果計算!AJ110</f>
        <v>0</v>
      </c>
      <c r="K115" s="99">
        <f>波及効果計算!AK110</f>
        <v>0</v>
      </c>
    </row>
    <row r="116" spans="2:11" ht="12.75" customHeight="1" x14ac:dyDescent="0.15">
      <c r="B116" s="267" t="s">
        <v>518</v>
      </c>
      <c r="C116" s="268" t="s">
        <v>865</v>
      </c>
      <c r="D116" s="93">
        <f>波及効果計算!D111</f>
        <v>0</v>
      </c>
      <c r="E116" s="94">
        <f>波及効果計算!F111</f>
        <v>0</v>
      </c>
      <c r="F116" s="95">
        <f>波及効果計算!N111</f>
        <v>0</v>
      </c>
      <c r="G116" s="96">
        <f>波及効果計算!Z111</f>
        <v>0</v>
      </c>
      <c r="H116" s="97">
        <f t="shared" si="1"/>
        <v>0</v>
      </c>
      <c r="I116" s="93">
        <f>波及効果計算!G111+波及効果計算!O111+波及効果計算!AA111</f>
        <v>0</v>
      </c>
      <c r="J116" s="98">
        <f>波及効果計算!AJ111</f>
        <v>0</v>
      </c>
      <c r="K116" s="99">
        <f>波及効果計算!AK111</f>
        <v>0</v>
      </c>
    </row>
    <row r="117" spans="2:11" ht="12.75" customHeight="1" x14ac:dyDescent="0.15">
      <c r="B117" s="267" t="s">
        <v>519</v>
      </c>
      <c r="C117" s="268" t="s">
        <v>866</v>
      </c>
      <c r="D117" s="93">
        <f>波及効果計算!D112</f>
        <v>0</v>
      </c>
      <c r="E117" s="94">
        <f>波及効果計算!F112</f>
        <v>0</v>
      </c>
      <c r="F117" s="95">
        <f>波及効果計算!N112</f>
        <v>0</v>
      </c>
      <c r="G117" s="96">
        <f>波及効果計算!Z112</f>
        <v>0</v>
      </c>
      <c r="H117" s="97">
        <f t="shared" si="1"/>
        <v>0</v>
      </c>
      <c r="I117" s="93">
        <f>波及効果計算!G112+波及効果計算!O112+波及効果計算!AA112</f>
        <v>0</v>
      </c>
      <c r="J117" s="98">
        <f>波及効果計算!AJ112</f>
        <v>0</v>
      </c>
      <c r="K117" s="99">
        <f>波及効果計算!AK112</f>
        <v>0</v>
      </c>
    </row>
    <row r="118" spans="2:11" ht="12.75" customHeight="1" x14ac:dyDescent="0.15">
      <c r="B118" s="269" t="s">
        <v>520</v>
      </c>
      <c r="C118" s="270" t="s">
        <v>475</v>
      </c>
      <c r="D118" s="100">
        <f>波及効果計算!D113</f>
        <v>0</v>
      </c>
      <c r="E118" s="101">
        <f>波及効果計算!F113</f>
        <v>0</v>
      </c>
      <c r="F118" s="102">
        <f>波及効果計算!N113</f>
        <v>0</v>
      </c>
      <c r="G118" s="103">
        <f>波及効果計算!Z113</f>
        <v>0</v>
      </c>
      <c r="H118" s="104">
        <f t="shared" si="1"/>
        <v>0</v>
      </c>
      <c r="I118" s="100">
        <f>波及効果計算!G113+波及効果計算!O113+波及効果計算!AA113</f>
        <v>0</v>
      </c>
      <c r="J118" s="105">
        <f>波及効果計算!AJ113</f>
        <v>0</v>
      </c>
      <c r="K118" s="106">
        <f>波及効果計算!AK113</f>
        <v>0</v>
      </c>
    </row>
    <row r="119" spans="2:11" ht="12.75" customHeight="1" x14ac:dyDescent="0.15">
      <c r="B119" s="267" t="s">
        <v>521</v>
      </c>
      <c r="C119" s="268" t="s">
        <v>867</v>
      </c>
      <c r="D119" s="93">
        <f>波及効果計算!D114</f>
        <v>0</v>
      </c>
      <c r="E119" s="94">
        <f>波及効果計算!F114</f>
        <v>0</v>
      </c>
      <c r="F119" s="95">
        <f>波及効果計算!N114</f>
        <v>0</v>
      </c>
      <c r="G119" s="96">
        <f>波及効果計算!Z114</f>
        <v>0</v>
      </c>
      <c r="H119" s="97">
        <f t="shared" si="1"/>
        <v>0</v>
      </c>
      <c r="I119" s="93">
        <f>波及効果計算!G114+波及効果計算!O114+波及効果計算!AA114</f>
        <v>0</v>
      </c>
      <c r="J119" s="98">
        <f>波及効果計算!AJ114</f>
        <v>0</v>
      </c>
      <c r="K119" s="99">
        <f>波及効果計算!AK114</f>
        <v>0</v>
      </c>
    </row>
    <row r="120" spans="2:11" ht="12.75" customHeight="1" x14ac:dyDescent="0.15">
      <c r="B120" s="267" t="s">
        <v>522</v>
      </c>
      <c r="C120" s="270" t="s">
        <v>868</v>
      </c>
      <c r="D120" s="93">
        <f>波及効果計算!D115</f>
        <v>0</v>
      </c>
      <c r="E120" s="94">
        <f>波及効果計算!F115</f>
        <v>0</v>
      </c>
      <c r="F120" s="95">
        <f>波及効果計算!N115</f>
        <v>0</v>
      </c>
      <c r="G120" s="96">
        <f>波及効果計算!Z115</f>
        <v>0</v>
      </c>
      <c r="H120" s="97">
        <f t="shared" si="1"/>
        <v>0</v>
      </c>
      <c r="I120" s="93">
        <f>波及効果計算!G115+波及効果計算!O115+波及効果計算!AA115</f>
        <v>0</v>
      </c>
      <c r="J120" s="98">
        <f>波及効果計算!AJ115</f>
        <v>0</v>
      </c>
      <c r="K120" s="99">
        <f>波及効果計算!AK115</f>
        <v>0</v>
      </c>
    </row>
    <row r="121" spans="2:11" ht="12.75" customHeight="1" x14ac:dyDescent="0.15">
      <c r="B121" s="273"/>
      <c r="C121" s="274" t="s">
        <v>56</v>
      </c>
      <c r="D121" s="54">
        <f t="shared" ref="D121:I121" si="2">SUM(D14:D120)</f>
        <v>0</v>
      </c>
      <c r="E121" s="72">
        <f t="shared" si="2"/>
        <v>0</v>
      </c>
      <c r="F121" s="73">
        <f t="shared" si="2"/>
        <v>0</v>
      </c>
      <c r="G121" s="74">
        <f t="shared" si="2"/>
        <v>0</v>
      </c>
      <c r="H121" s="55">
        <f t="shared" si="2"/>
        <v>0</v>
      </c>
      <c r="I121" s="54">
        <f t="shared" si="2"/>
        <v>0</v>
      </c>
      <c r="J121" s="56">
        <f>波及効果計算!AJ116</f>
        <v>0</v>
      </c>
      <c r="K121" s="54">
        <f>波及効果計算!AK116</f>
        <v>0</v>
      </c>
    </row>
    <row r="122" spans="2:11" ht="14.25" customHeight="1" x14ac:dyDescent="0.15">
      <c r="C122" s="118" t="s">
        <v>171</v>
      </c>
    </row>
  </sheetData>
  <sheetProtection formatCells="0" formatColumns="0" formatRows="0"/>
  <mergeCells count="11">
    <mergeCell ref="I11:I12"/>
    <mergeCell ref="J11:J12"/>
    <mergeCell ref="K11:K12"/>
    <mergeCell ref="E10:K10"/>
    <mergeCell ref="E11:H11"/>
    <mergeCell ref="D4:E4"/>
    <mergeCell ref="D5:E5"/>
    <mergeCell ref="D6:E6"/>
    <mergeCell ref="C7:D7"/>
    <mergeCell ref="B10:C12"/>
    <mergeCell ref="D11:D12"/>
  </mergeCells>
  <phoneticPr fontId="22"/>
  <dataValidations count="1">
    <dataValidation type="list" allowBlank="1" showInputMessage="1" showErrorMessage="1" sqref="G7" xr:uid="{00000000-0002-0000-0600-000000000000}">
      <formula1>$M$3:$M$7</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blackAndWhite="1" r:id="rId1"/>
  <ignoredErrors>
    <ignoredError sqref="B14:B18 B19:B120"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AN132"/>
  <sheetViews>
    <sheetView showGridLines="0" zoomScaleNormal="100" workbookViewId="0">
      <selection activeCell="B4" sqref="B4"/>
    </sheetView>
  </sheetViews>
  <sheetFormatPr defaultRowHeight="12" x14ac:dyDescent="0.15"/>
  <cols>
    <col min="1" max="1" width="1.375" style="26" customWidth="1"/>
    <col min="2" max="39" width="2.5" style="26" customWidth="1"/>
    <col min="40" max="40" width="9" style="26" customWidth="1"/>
    <col min="41" max="16384" width="9" style="26"/>
  </cols>
  <sheetData>
    <row r="1" spans="1:40" ht="17.25" x14ac:dyDescent="0.15">
      <c r="B1" s="24"/>
    </row>
    <row r="2" spans="1:40" ht="18" customHeight="1" x14ac:dyDescent="0.15">
      <c r="AH2" s="25"/>
      <c r="AI2" s="25"/>
    </row>
    <row r="3" spans="1:40" ht="15.75" customHeight="1" x14ac:dyDescent="0.15">
      <c r="C3" s="28"/>
      <c r="AE3" s="29" t="str">
        <f>"（単位："&amp;入力!$K$29&amp;"）"</f>
        <v>（単位：万円）</v>
      </c>
      <c r="AH3" s="25"/>
    </row>
    <row r="4" spans="1:40" ht="14.25" customHeight="1" thickBot="1" x14ac:dyDescent="0.2">
      <c r="A4" s="371"/>
      <c r="B4" s="371"/>
      <c r="C4" s="371"/>
      <c r="D4" s="371"/>
      <c r="E4" s="371"/>
      <c r="F4" s="371"/>
      <c r="G4" s="372"/>
      <c r="H4" s="372"/>
      <c r="I4" s="372"/>
      <c r="J4" s="372"/>
      <c r="K4" s="372"/>
      <c r="L4" s="372"/>
      <c r="M4" s="372"/>
      <c r="N4" s="372"/>
      <c r="O4" s="372"/>
      <c r="P4" s="372"/>
      <c r="Q4" s="372"/>
      <c r="R4" s="372"/>
      <c r="S4" s="372"/>
      <c r="T4" s="372"/>
      <c r="U4" s="372"/>
      <c r="V4" s="372"/>
      <c r="W4" s="372"/>
      <c r="X4" s="372"/>
      <c r="Y4" s="372"/>
      <c r="Z4" s="372"/>
      <c r="AA4" s="372"/>
      <c r="AB4" s="372"/>
      <c r="AC4" s="372"/>
      <c r="AD4" s="372"/>
      <c r="AE4" s="373"/>
      <c r="AF4" s="372"/>
      <c r="AG4" s="372"/>
      <c r="AH4" s="374"/>
      <c r="AI4" s="372"/>
      <c r="AJ4" s="372"/>
      <c r="AK4" s="372"/>
      <c r="AL4" s="372"/>
      <c r="AM4" s="372"/>
      <c r="AN4" s="372"/>
    </row>
    <row r="5" spans="1:40" ht="14.25" customHeight="1" thickTop="1" x14ac:dyDescent="0.15">
      <c r="A5" s="371"/>
      <c r="B5" s="372"/>
      <c r="C5" s="651" t="s">
        <v>1443</v>
      </c>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3"/>
      <c r="AE5" s="630">
        <f>波及効果計算!D116</f>
        <v>0</v>
      </c>
      <c r="AF5" s="630"/>
      <c r="AG5" s="630"/>
      <c r="AH5" s="630"/>
      <c r="AI5" s="631"/>
      <c r="AJ5" s="372"/>
      <c r="AK5" s="372"/>
      <c r="AL5" s="372"/>
      <c r="AM5" s="372"/>
      <c r="AN5" s="372"/>
    </row>
    <row r="6" spans="1:40" ht="14.25" customHeight="1" thickBot="1" x14ac:dyDescent="0.2">
      <c r="A6" s="371"/>
      <c r="B6" s="372"/>
      <c r="C6" s="654"/>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6"/>
      <c r="AE6" s="632"/>
      <c r="AF6" s="632"/>
      <c r="AG6" s="632"/>
      <c r="AH6" s="632"/>
      <c r="AI6" s="633"/>
      <c r="AJ6" s="372"/>
      <c r="AK6" s="372"/>
      <c r="AL6" s="372"/>
      <c r="AM6" s="372"/>
      <c r="AN6" s="372"/>
    </row>
    <row r="7" spans="1:40" ht="14.25" customHeight="1" thickTop="1" x14ac:dyDescent="0.15">
      <c r="A7" s="371"/>
      <c r="B7" s="372"/>
      <c r="C7" s="372"/>
      <c r="D7" s="372"/>
      <c r="E7" s="372"/>
      <c r="F7" s="372"/>
      <c r="G7" s="372"/>
      <c r="H7" s="372"/>
      <c r="I7" s="372"/>
      <c r="J7" s="372"/>
      <c r="K7" s="372"/>
      <c r="L7" s="372"/>
      <c r="M7" s="372"/>
      <c r="N7" s="372"/>
      <c r="O7" s="372"/>
      <c r="P7" s="372"/>
      <c r="Q7" s="371"/>
      <c r="R7" s="371"/>
      <c r="S7" s="371"/>
      <c r="T7" s="371"/>
      <c r="U7" s="371"/>
      <c r="V7" s="371"/>
      <c r="W7" s="371"/>
      <c r="X7" s="371"/>
      <c r="Y7" s="371"/>
      <c r="Z7" s="371"/>
      <c r="AA7" s="371"/>
      <c r="AB7" s="371"/>
      <c r="AC7" s="371"/>
      <c r="AD7" s="371"/>
      <c r="AE7" s="371"/>
      <c r="AF7" s="371"/>
      <c r="AG7" s="371"/>
      <c r="AH7" s="371"/>
      <c r="AI7" s="371"/>
      <c r="AJ7" s="372"/>
      <c r="AK7" s="372"/>
      <c r="AL7" s="372"/>
      <c r="AM7" s="372"/>
      <c r="AN7" s="372"/>
    </row>
    <row r="8" spans="1:40" ht="14.25" customHeight="1" x14ac:dyDescent="0.15">
      <c r="A8" s="371"/>
      <c r="B8" s="372"/>
      <c r="C8" s="372"/>
      <c r="D8" s="372"/>
      <c r="E8" s="372"/>
      <c r="F8" s="372"/>
      <c r="G8" s="372"/>
      <c r="H8" s="372"/>
      <c r="I8" s="372"/>
      <c r="J8" s="372"/>
      <c r="K8" s="372"/>
      <c r="L8" s="372"/>
      <c r="M8" s="372"/>
      <c r="N8" s="372"/>
      <c r="O8" s="612" t="s">
        <v>1444</v>
      </c>
      <c r="P8" s="613"/>
      <c r="Q8" s="613"/>
      <c r="R8" s="613"/>
      <c r="S8" s="613"/>
      <c r="T8" s="614"/>
      <c r="U8" s="371"/>
      <c r="V8" s="371"/>
      <c r="W8" s="371"/>
      <c r="X8" s="371"/>
      <c r="Y8" s="371"/>
      <c r="Z8" s="371"/>
      <c r="AA8" s="371"/>
      <c r="AB8" s="371"/>
      <c r="AC8" s="371"/>
      <c r="AD8" s="371"/>
      <c r="AE8" s="371"/>
      <c r="AF8" s="371"/>
      <c r="AG8" s="371"/>
      <c r="AH8" s="371"/>
      <c r="AI8" s="371"/>
      <c r="AJ8" s="372"/>
      <c r="AK8" s="372"/>
      <c r="AL8" s="372"/>
      <c r="AM8" s="372"/>
      <c r="AN8" s="372"/>
    </row>
    <row r="9" spans="1:40" ht="14.25" customHeight="1" x14ac:dyDescent="0.15">
      <c r="A9" s="371"/>
      <c r="B9" s="372"/>
      <c r="C9" s="372"/>
      <c r="D9" s="372"/>
      <c r="E9" s="372"/>
      <c r="F9" s="375"/>
      <c r="G9" s="375"/>
      <c r="H9" s="375"/>
      <c r="I9" s="375"/>
      <c r="J9" s="375"/>
      <c r="K9" s="375"/>
      <c r="L9" s="372"/>
      <c r="M9" s="372"/>
      <c r="N9" s="372"/>
      <c r="O9" s="372"/>
      <c r="P9" s="372"/>
      <c r="Q9" s="371"/>
      <c r="R9" s="371"/>
      <c r="S9" s="371"/>
      <c r="T9" s="371"/>
      <c r="U9" s="371"/>
      <c r="V9" s="371"/>
      <c r="W9" s="371"/>
      <c r="X9" s="371"/>
      <c r="Y9" s="371"/>
      <c r="Z9" s="371"/>
      <c r="AA9" s="371"/>
      <c r="AB9" s="371"/>
      <c r="AC9" s="371"/>
      <c r="AD9" s="371"/>
      <c r="AE9" s="371"/>
      <c r="AF9" s="371"/>
      <c r="AG9" s="371"/>
      <c r="AH9" s="371"/>
      <c r="AI9" s="371"/>
      <c r="AJ9" s="372"/>
      <c r="AK9" s="372"/>
      <c r="AL9" s="372"/>
      <c r="AM9" s="372"/>
      <c r="AN9" s="372"/>
    </row>
    <row r="10" spans="1:40" ht="14.25" customHeight="1" x14ac:dyDescent="0.15">
      <c r="A10" s="376"/>
      <c r="B10" s="377" t="s">
        <v>90</v>
      </c>
      <c r="C10" s="376"/>
      <c r="D10" s="376"/>
      <c r="E10" s="376"/>
      <c r="F10" s="376"/>
      <c r="G10" s="372"/>
      <c r="H10" s="372"/>
      <c r="I10" s="372"/>
      <c r="J10" s="372"/>
      <c r="K10" s="372"/>
      <c r="L10" s="372"/>
      <c r="M10" s="372"/>
      <c r="N10" s="372"/>
      <c r="O10" s="372"/>
      <c r="P10" s="372"/>
      <c r="Q10" s="371"/>
      <c r="R10" s="371"/>
      <c r="S10" s="371"/>
      <c r="T10" s="371"/>
      <c r="U10" s="371"/>
      <c r="V10" s="371"/>
      <c r="W10" s="371"/>
      <c r="X10" s="371"/>
      <c r="Y10" s="371"/>
      <c r="Z10" s="371"/>
      <c r="AA10" s="371"/>
      <c r="AB10" s="371"/>
      <c r="AC10" s="371"/>
      <c r="AD10" s="371"/>
      <c r="AE10" s="371"/>
      <c r="AF10" s="371"/>
      <c r="AG10" s="371"/>
      <c r="AH10" s="371"/>
      <c r="AI10" s="371"/>
      <c r="AJ10" s="372"/>
      <c r="AK10" s="372"/>
      <c r="AL10" s="372"/>
      <c r="AM10" s="372"/>
      <c r="AN10" s="372"/>
    </row>
    <row r="11" spans="1:40" ht="14.25" customHeight="1" thickBot="1" x14ac:dyDescent="0.2">
      <c r="A11" s="376"/>
      <c r="B11" s="372"/>
      <c r="C11" s="372"/>
      <c r="D11" s="372"/>
      <c r="E11" s="372"/>
      <c r="F11" s="372"/>
      <c r="G11" s="372"/>
      <c r="H11" s="372"/>
      <c r="I11" s="372"/>
      <c r="J11" s="372"/>
      <c r="K11" s="372"/>
      <c r="L11" s="372"/>
      <c r="M11" s="372"/>
      <c r="N11" s="372"/>
      <c r="O11" s="372"/>
      <c r="P11" s="372"/>
      <c r="Q11" s="371"/>
      <c r="R11" s="371"/>
      <c r="S11" s="371"/>
      <c r="T11" s="371"/>
      <c r="U11" s="371"/>
      <c r="V11" s="371"/>
      <c r="W11" s="371"/>
      <c r="X11" s="371"/>
      <c r="Y11" s="371"/>
      <c r="Z11" s="371"/>
      <c r="AA11" s="371"/>
      <c r="AB11" s="371"/>
      <c r="AC11" s="371"/>
      <c r="AD11" s="371"/>
      <c r="AE11" s="371"/>
      <c r="AF11" s="371"/>
      <c r="AG11" s="371"/>
      <c r="AH11" s="371"/>
      <c r="AI11" s="371"/>
      <c r="AJ11" s="372"/>
      <c r="AK11" s="372"/>
      <c r="AL11" s="372"/>
      <c r="AM11" s="372"/>
      <c r="AN11" s="372"/>
    </row>
    <row r="12" spans="1:40" ht="14.25" customHeight="1" thickTop="1" x14ac:dyDescent="0.15">
      <c r="A12" s="376"/>
      <c r="B12" s="372"/>
      <c r="C12" s="641" t="s">
        <v>92</v>
      </c>
      <c r="D12" s="642"/>
      <c r="E12" s="642"/>
      <c r="F12" s="642"/>
      <c r="G12" s="642"/>
      <c r="H12" s="642"/>
      <c r="I12" s="642"/>
      <c r="J12" s="642"/>
      <c r="K12" s="642"/>
      <c r="L12" s="642"/>
      <c r="M12" s="642"/>
      <c r="N12" s="642"/>
      <c r="O12" s="642"/>
      <c r="P12" s="642"/>
      <c r="Q12" s="642"/>
      <c r="R12" s="642"/>
      <c r="S12" s="642"/>
      <c r="T12" s="642"/>
      <c r="U12" s="643"/>
      <c r="V12" s="647">
        <f>波及効果計算!F116</f>
        <v>0</v>
      </c>
      <c r="W12" s="647"/>
      <c r="X12" s="647"/>
      <c r="Y12" s="647"/>
      <c r="Z12" s="648"/>
      <c r="AA12" s="371"/>
      <c r="AB12" s="371"/>
      <c r="AC12" s="371"/>
      <c r="AD12" s="371"/>
      <c r="AE12" s="371"/>
      <c r="AF12" s="371"/>
      <c r="AG12" s="371"/>
      <c r="AH12" s="371"/>
      <c r="AI12" s="371"/>
      <c r="AJ12" s="372"/>
      <c r="AK12" s="372"/>
      <c r="AL12" s="372"/>
      <c r="AM12" s="372"/>
      <c r="AN12" s="372"/>
    </row>
    <row r="13" spans="1:40" ht="14.25" customHeight="1" thickBot="1" x14ac:dyDescent="0.2">
      <c r="A13" s="376"/>
      <c r="B13" s="372"/>
      <c r="C13" s="644"/>
      <c r="D13" s="645"/>
      <c r="E13" s="645"/>
      <c r="F13" s="645"/>
      <c r="G13" s="645"/>
      <c r="H13" s="645"/>
      <c r="I13" s="645"/>
      <c r="J13" s="645"/>
      <c r="K13" s="645"/>
      <c r="L13" s="645"/>
      <c r="M13" s="645"/>
      <c r="N13" s="645"/>
      <c r="O13" s="645"/>
      <c r="P13" s="645"/>
      <c r="Q13" s="645"/>
      <c r="R13" s="645"/>
      <c r="S13" s="645"/>
      <c r="T13" s="645"/>
      <c r="U13" s="646"/>
      <c r="V13" s="649"/>
      <c r="W13" s="649"/>
      <c r="X13" s="649"/>
      <c r="Y13" s="649"/>
      <c r="Z13" s="650"/>
      <c r="AA13" s="371"/>
      <c r="AB13" s="371"/>
      <c r="AC13" s="371"/>
      <c r="AD13" s="371"/>
      <c r="AE13" s="371"/>
      <c r="AF13" s="371"/>
      <c r="AG13" s="371"/>
      <c r="AH13" s="371"/>
      <c r="AI13" s="371"/>
      <c r="AJ13" s="372"/>
      <c r="AK13" s="372"/>
      <c r="AL13" s="372"/>
      <c r="AM13" s="372"/>
      <c r="AN13" s="372"/>
    </row>
    <row r="14" spans="1:40" ht="14.25" customHeight="1" thickTop="1" x14ac:dyDescent="0.15">
      <c r="A14" s="376"/>
      <c r="B14" s="372"/>
      <c r="C14" s="375"/>
      <c r="D14" s="375"/>
      <c r="E14" s="375"/>
      <c r="F14" s="375"/>
      <c r="G14" s="375"/>
      <c r="H14" s="375"/>
      <c r="I14" s="375"/>
      <c r="J14" s="375"/>
      <c r="K14" s="375"/>
      <c r="L14" s="375"/>
      <c r="M14" s="375"/>
      <c r="N14" s="372"/>
      <c r="O14" s="372"/>
      <c r="P14" s="372"/>
      <c r="Q14" s="371"/>
      <c r="R14" s="371"/>
      <c r="S14" s="371"/>
      <c r="T14" s="371"/>
      <c r="U14" s="371"/>
      <c r="V14" s="371"/>
      <c r="W14" s="371"/>
      <c r="X14" s="371"/>
      <c r="Y14" s="371"/>
      <c r="Z14" s="371"/>
      <c r="AA14" s="371"/>
      <c r="AB14" s="371"/>
      <c r="AC14" s="371"/>
      <c r="AD14" s="371"/>
      <c r="AE14" s="371"/>
      <c r="AF14" s="371"/>
      <c r="AG14" s="371"/>
      <c r="AH14" s="371"/>
      <c r="AI14" s="371"/>
      <c r="AJ14" s="372"/>
      <c r="AK14" s="372"/>
      <c r="AL14" s="372"/>
      <c r="AM14" s="372"/>
      <c r="AN14" s="372"/>
    </row>
    <row r="15" spans="1:40" ht="14.25" customHeight="1" x14ac:dyDescent="0.15">
      <c r="A15" s="376"/>
      <c r="B15" s="372"/>
      <c r="C15" s="375"/>
      <c r="D15" s="375"/>
      <c r="E15" s="375"/>
      <c r="F15" s="371"/>
      <c r="G15" s="371"/>
      <c r="H15" s="371"/>
      <c r="I15" s="371"/>
      <c r="J15" s="371"/>
      <c r="K15" s="371"/>
      <c r="L15" s="375"/>
      <c r="M15" s="375"/>
      <c r="N15" s="372"/>
      <c r="O15" s="372"/>
      <c r="P15" s="372"/>
      <c r="Q15" s="371"/>
      <c r="R15" s="371"/>
      <c r="S15" s="372"/>
      <c r="T15" s="372"/>
      <c r="U15" s="372"/>
      <c r="V15" s="372"/>
      <c r="W15" s="372"/>
      <c r="X15" s="372"/>
      <c r="Y15" s="371"/>
      <c r="Z15" s="371"/>
      <c r="AA15" s="371"/>
      <c r="AB15" s="371"/>
      <c r="AC15" s="371"/>
      <c r="AD15" s="371"/>
      <c r="AE15" s="371"/>
      <c r="AF15" s="371"/>
      <c r="AG15" s="371"/>
      <c r="AH15" s="371"/>
      <c r="AI15" s="371"/>
      <c r="AJ15" s="372"/>
      <c r="AK15" s="372"/>
      <c r="AL15" s="372"/>
      <c r="AM15" s="372"/>
      <c r="AN15" s="372"/>
    </row>
    <row r="16" spans="1:40" ht="15" customHeight="1" x14ac:dyDescent="0.15">
      <c r="A16" s="376"/>
      <c r="B16" s="371"/>
      <c r="C16" s="371"/>
      <c r="D16" s="371"/>
      <c r="E16" s="371"/>
      <c r="F16" s="612" t="s">
        <v>1445</v>
      </c>
      <c r="G16" s="613"/>
      <c r="H16" s="613"/>
      <c r="I16" s="613"/>
      <c r="J16" s="613"/>
      <c r="K16" s="614"/>
      <c r="L16" s="371"/>
      <c r="M16" s="371"/>
      <c r="N16" s="371"/>
      <c r="O16" s="371"/>
      <c r="P16" s="612" t="s">
        <v>1446</v>
      </c>
      <c r="Q16" s="613"/>
      <c r="R16" s="613"/>
      <c r="S16" s="613"/>
      <c r="T16" s="613"/>
      <c r="U16" s="614"/>
      <c r="V16" s="372"/>
      <c r="W16" s="372"/>
      <c r="X16" s="372"/>
      <c r="Y16" s="371"/>
      <c r="Z16" s="371"/>
      <c r="AA16" s="371"/>
      <c r="AB16" s="371"/>
      <c r="AC16" s="371"/>
      <c r="AD16" s="371"/>
      <c r="AE16" s="371"/>
      <c r="AF16" s="371"/>
      <c r="AG16" s="371"/>
      <c r="AH16" s="371"/>
      <c r="AI16" s="371"/>
      <c r="AJ16" s="371"/>
      <c r="AK16" s="371"/>
      <c r="AL16" s="371"/>
      <c r="AM16" s="371"/>
      <c r="AN16" s="371"/>
    </row>
    <row r="17" spans="1:40" ht="15" customHeight="1" x14ac:dyDescent="0.15">
      <c r="A17" s="376"/>
      <c r="B17" s="371"/>
      <c r="C17" s="371"/>
      <c r="D17" s="371"/>
      <c r="E17" s="371"/>
      <c r="F17" s="371"/>
      <c r="G17" s="371"/>
      <c r="H17" s="371"/>
      <c r="I17" s="371"/>
      <c r="J17" s="371"/>
      <c r="K17" s="371"/>
      <c r="L17" s="371"/>
      <c r="M17" s="371"/>
      <c r="N17" s="371"/>
      <c r="O17" s="371"/>
      <c r="P17" s="612" t="s">
        <v>1447</v>
      </c>
      <c r="Q17" s="613"/>
      <c r="R17" s="613"/>
      <c r="S17" s="613"/>
      <c r="T17" s="613"/>
      <c r="U17" s="614"/>
      <c r="V17" s="372"/>
      <c r="W17" s="372"/>
      <c r="X17" s="372"/>
      <c r="Y17" s="371"/>
      <c r="Z17" s="371"/>
      <c r="AA17" s="371"/>
      <c r="AB17" s="371"/>
      <c r="AC17" s="371"/>
      <c r="AD17" s="371"/>
      <c r="AE17" s="371"/>
      <c r="AF17" s="371"/>
      <c r="AG17" s="371"/>
      <c r="AH17" s="371"/>
      <c r="AI17" s="371"/>
      <c r="AJ17" s="371"/>
      <c r="AK17" s="371"/>
      <c r="AL17" s="371"/>
      <c r="AM17" s="371"/>
      <c r="AN17" s="371"/>
    </row>
    <row r="18" spans="1:40" ht="14.25" customHeight="1" thickBot="1" x14ac:dyDescent="0.2">
      <c r="A18" s="376"/>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row>
    <row r="19" spans="1:40" ht="14.25" customHeight="1" thickTop="1" thickBot="1" x14ac:dyDescent="0.2">
      <c r="A19" s="376"/>
      <c r="B19" s="372"/>
      <c r="C19" s="698" t="s">
        <v>178</v>
      </c>
      <c r="D19" s="699"/>
      <c r="E19" s="699"/>
      <c r="F19" s="699"/>
      <c r="G19" s="699"/>
      <c r="H19" s="699"/>
      <c r="I19" s="647">
        <f>波及効果計算!I116</f>
        <v>0</v>
      </c>
      <c r="J19" s="647"/>
      <c r="K19" s="647"/>
      <c r="L19" s="647"/>
      <c r="M19" s="648"/>
      <c r="N19" s="702" t="s">
        <v>1448</v>
      </c>
      <c r="O19" s="703"/>
      <c r="P19" s="703"/>
      <c r="Q19" s="703"/>
      <c r="R19" s="703"/>
      <c r="S19" s="703"/>
      <c r="T19" s="703"/>
      <c r="U19" s="704"/>
      <c r="V19" s="657">
        <f>波及効果計算!G116</f>
        <v>0</v>
      </c>
      <c r="W19" s="658"/>
      <c r="X19" s="658"/>
      <c r="Y19" s="658"/>
      <c r="Z19" s="659"/>
      <c r="AA19" s="372"/>
      <c r="AB19" s="372"/>
      <c r="AC19" s="372"/>
      <c r="AD19" s="372"/>
      <c r="AE19" s="372"/>
      <c r="AF19" s="372"/>
      <c r="AG19" s="372"/>
      <c r="AH19" s="372"/>
      <c r="AI19" s="372"/>
      <c r="AJ19" s="372"/>
      <c r="AK19" s="372"/>
      <c r="AL19" s="372"/>
      <c r="AM19" s="372"/>
      <c r="AN19" s="372"/>
    </row>
    <row r="20" spans="1:40" ht="14.25" customHeight="1" thickTop="1" thickBot="1" x14ac:dyDescent="0.2">
      <c r="A20" s="376"/>
      <c r="B20" s="372"/>
      <c r="C20" s="700"/>
      <c r="D20" s="701"/>
      <c r="E20" s="701"/>
      <c r="F20" s="701"/>
      <c r="G20" s="701"/>
      <c r="H20" s="701"/>
      <c r="I20" s="649"/>
      <c r="J20" s="649"/>
      <c r="K20" s="649"/>
      <c r="L20" s="649"/>
      <c r="M20" s="650"/>
      <c r="N20" s="387"/>
      <c r="O20" s="660" t="s">
        <v>1449</v>
      </c>
      <c r="P20" s="661"/>
      <c r="Q20" s="661"/>
      <c r="R20" s="661"/>
      <c r="S20" s="661"/>
      <c r="T20" s="661"/>
      <c r="U20" s="662"/>
      <c r="V20" s="657">
        <f>波及効果計算!H116</f>
        <v>0</v>
      </c>
      <c r="W20" s="658"/>
      <c r="X20" s="658"/>
      <c r="Y20" s="658"/>
      <c r="Z20" s="659"/>
      <c r="AA20" s="372"/>
      <c r="AB20" s="372"/>
      <c r="AC20" s="372"/>
      <c r="AD20" s="372"/>
      <c r="AE20" s="372"/>
      <c r="AF20" s="372"/>
      <c r="AG20" s="372"/>
      <c r="AH20" s="372"/>
      <c r="AI20" s="372"/>
      <c r="AJ20" s="372"/>
      <c r="AK20" s="372"/>
      <c r="AL20" s="372"/>
      <c r="AM20" s="372"/>
      <c r="AN20" s="372"/>
    </row>
    <row r="21" spans="1:40" ht="14.25" customHeight="1" thickTop="1" x14ac:dyDescent="0.15">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row>
    <row r="22" spans="1:40" ht="14.25" customHeight="1" x14ac:dyDescent="0.15">
      <c r="A22" s="372"/>
      <c r="B22" s="372"/>
      <c r="C22" s="372"/>
      <c r="D22" s="372"/>
      <c r="E22" s="372"/>
      <c r="F22" s="612" t="s">
        <v>1444</v>
      </c>
      <c r="G22" s="613"/>
      <c r="H22" s="613"/>
      <c r="I22" s="613"/>
      <c r="J22" s="613"/>
      <c r="K22" s="614"/>
      <c r="L22" s="372"/>
      <c r="M22" s="372"/>
      <c r="N22" s="372"/>
      <c r="O22" s="372"/>
      <c r="P22" s="372"/>
      <c r="Q22" s="372"/>
      <c r="R22" s="371"/>
      <c r="S22" s="371"/>
      <c r="T22" s="371"/>
      <c r="U22" s="372"/>
      <c r="V22" s="372"/>
      <c r="W22" s="372"/>
      <c r="X22" s="372"/>
      <c r="Y22" s="372"/>
      <c r="Z22" s="372"/>
      <c r="AA22" s="372"/>
      <c r="AB22" s="372"/>
      <c r="AC22" s="372"/>
      <c r="AD22" s="372"/>
      <c r="AE22" s="372"/>
      <c r="AF22" s="372"/>
      <c r="AG22" s="372"/>
      <c r="AH22" s="372"/>
      <c r="AI22" s="372"/>
      <c r="AJ22" s="372"/>
      <c r="AK22" s="372"/>
      <c r="AL22" s="372"/>
      <c r="AM22" s="372"/>
      <c r="AN22" s="372"/>
    </row>
    <row r="23" spans="1:40" ht="14.25" customHeight="1" x14ac:dyDescent="0.15">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row>
    <row r="24" spans="1:40" ht="14.25" customHeight="1" thickBot="1" x14ac:dyDescent="0.2">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1"/>
    </row>
    <row r="25" spans="1:40" ht="14.25" customHeight="1" thickTop="1" x14ac:dyDescent="0.15">
      <c r="A25" s="372"/>
      <c r="B25" s="372"/>
      <c r="C25" s="637" t="s">
        <v>177</v>
      </c>
      <c r="D25" s="638"/>
      <c r="E25" s="638"/>
      <c r="F25" s="638"/>
      <c r="G25" s="638"/>
      <c r="H25" s="638"/>
      <c r="I25" s="630">
        <f>波及効果計算!L116</f>
        <v>0</v>
      </c>
      <c r="J25" s="630"/>
      <c r="K25" s="630"/>
      <c r="L25" s="630"/>
      <c r="M25" s="631"/>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1"/>
    </row>
    <row r="26" spans="1:40" ht="14.25" customHeight="1" thickBot="1" x14ac:dyDescent="0.2">
      <c r="A26" s="372"/>
      <c r="B26" s="372"/>
      <c r="C26" s="639"/>
      <c r="D26" s="640"/>
      <c r="E26" s="640"/>
      <c r="F26" s="640"/>
      <c r="G26" s="640"/>
      <c r="H26" s="640"/>
      <c r="I26" s="632"/>
      <c r="J26" s="632"/>
      <c r="K26" s="632"/>
      <c r="L26" s="632"/>
      <c r="M26" s="633"/>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1"/>
    </row>
    <row r="27" spans="1:40" ht="14.25" customHeight="1" thickTop="1" x14ac:dyDescent="0.15">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1"/>
    </row>
    <row r="28" spans="1:40" ht="14.25" customHeight="1" x14ac:dyDescent="0.15">
      <c r="A28" s="372"/>
      <c r="B28" s="372"/>
      <c r="C28" s="372"/>
      <c r="D28" s="372"/>
      <c r="E28" s="372"/>
      <c r="F28" s="612" t="s">
        <v>1450</v>
      </c>
      <c r="G28" s="613"/>
      <c r="H28" s="613"/>
      <c r="I28" s="613"/>
      <c r="J28" s="613"/>
      <c r="K28" s="614"/>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1"/>
    </row>
    <row r="29" spans="1:40" ht="14.25" customHeight="1" x14ac:dyDescent="0.15">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1"/>
    </row>
    <row r="30" spans="1:40" ht="14.25" customHeight="1" x14ac:dyDescent="0.15">
      <c r="A30" s="378"/>
      <c r="B30" s="379" t="s">
        <v>179</v>
      </c>
      <c r="C30" s="378"/>
      <c r="D30" s="378"/>
      <c r="E30" s="378"/>
      <c r="F30" s="378"/>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1"/>
    </row>
    <row r="31" spans="1:40" ht="14.25" customHeight="1" thickBot="1" x14ac:dyDescent="0.2">
      <c r="A31" s="378"/>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1"/>
    </row>
    <row r="32" spans="1:40" ht="14.25" customHeight="1" thickTop="1" x14ac:dyDescent="0.15">
      <c r="A32" s="378"/>
      <c r="B32" s="372"/>
      <c r="C32" s="705" t="s">
        <v>92</v>
      </c>
      <c r="D32" s="706"/>
      <c r="E32" s="706"/>
      <c r="F32" s="706"/>
      <c r="G32" s="706"/>
      <c r="H32" s="706"/>
      <c r="I32" s="706"/>
      <c r="J32" s="706"/>
      <c r="K32" s="706"/>
      <c r="L32" s="706"/>
      <c r="M32" s="706"/>
      <c r="N32" s="706"/>
      <c r="O32" s="706"/>
      <c r="P32" s="707"/>
      <c r="Q32" s="694">
        <f>波及効果計算!N116</f>
        <v>0</v>
      </c>
      <c r="R32" s="694"/>
      <c r="S32" s="694"/>
      <c r="T32" s="694"/>
      <c r="U32" s="695"/>
      <c r="V32" s="372"/>
      <c r="W32" s="372"/>
      <c r="X32" s="372"/>
      <c r="Y32" s="372"/>
      <c r="Z32" s="372"/>
      <c r="AA32" s="372"/>
      <c r="AB32" s="372"/>
      <c r="AC32" s="372"/>
      <c r="AD32" s="372"/>
      <c r="AE32" s="372"/>
      <c r="AF32" s="372"/>
      <c r="AG32" s="372"/>
      <c r="AH32" s="372"/>
      <c r="AI32" s="372"/>
      <c r="AJ32" s="372"/>
      <c r="AK32" s="372"/>
      <c r="AL32" s="372"/>
      <c r="AM32" s="372"/>
      <c r="AN32" s="371"/>
    </row>
    <row r="33" spans="1:40" ht="14.25" customHeight="1" thickBot="1" x14ac:dyDescent="0.2">
      <c r="A33" s="378"/>
      <c r="B33" s="372"/>
      <c r="C33" s="708"/>
      <c r="D33" s="709"/>
      <c r="E33" s="709"/>
      <c r="F33" s="709"/>
      <c r="G33" s="709"/>
      <c r="H33" s="709"/>
      <c r="I33" s="709"/>
      <c r="J33" s="709"/>
      <c r="K33" s="709"/>
      <c r="L33" s="709"/>
      <c r="M33" s="709"/>
      <c r="N33" s="709"/>
      <c r="O33" s="709"/>
      <c r="P33" s="710"/>
      <c r="Q33" s="696"/>
      <c r="R33" s="696"/>
      <c r="S33" s="696"/>
      <c r="T33" s="696"/>
      <c r="U33" s="697"/>
      <c r="V33" s="372"/>
      <c r="W33" s="372"/>
      <c r="X33" s="372"/>
      <c r="Y33" s="372"/>
      <c r="Z33" s="372"/>
      <c r="AA33" s="372"/>
      <c r="AB33" s="372"/>
      <c r="AC33" s="372"/>
      <c r="AD33" s="372"/>
      <c r="AE33" s="372"/>
      <c r="AF33" s="372"/>
      <c r="AG33" s="372"/>
      <c r="AH33" s="372"/>
      <c r="AI33" s="372"/>
      <c r="AJ33" s="372"/>
      <c r="AK33" s="372"/>
      <c r="AL33" s="372"/>
      <c r="AM33" s="372"/>
      <c r="AN33" s="371"/>
    </row>
    <row r="34" spans="1:40" ht="14.25" customHeight="1" thickTop="1" x14ac:dyDescent="0.15">
      <c r="A34" s="378"/>
      <c r="B34" s="372"/>
      <c r="C34" s="372"/>
      <c r="D34" s="372"/>
      <c r="E34" s="372"/>
      <c r="F34" s="372"/>
      <c r="G34" s="372"/>
      <c r="H34" s="372"/>
      <c r="I34" s="372"/>
      <c r="J34" s="372"/>
      <c r="K34" s="372"/>
      <c r="L34" s="371"/>
      <c r="M34" s="371"/>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1"/>
    </row>
    <row r="35" spans="1:40" ht="14.25" customHeight="1" x14ac:dyDescent="0.15">
      <c r="A35" s="378"/>
      <c r="B35" s="372"/>
      <c r="C35" s="372"/>
      <c r="D35" s="372"/>
      <c r="E35" s="372"/>
      <c r="F35" s="372"/>
      <c r="G35" s="372"/>
      <c r="H35" s="372"/>
      <c r="I35" s="372"/>
      <c r="J35" s="372"/>
      <c r="K35" s="612" t="s">
        <v>1446</v>
      </c>
      <c r="L35" s="613"/>
      <c r="M35" s="613"/>
      <c r="N35" s="613"/>
      <c r="O35" s="613"/>
      <c r="P35" s="614"/>
      <c r="Q35" s="371"/>
      <c r="R35" s="371"/>
      <c r="S35" s="371"/>
      <c r="T35" s="372"/>
      <c r="U35" s="372"/>
      <c r="V35" s="372"/>
      <c r="W35" s="372"/>
      <c r="X35" s="372"/>
      <c r="Y35" s="372"/>
      <c r="Z35" s="372"/>
      <c r="AA35" s="372"/>
      <c r="AB35" s="372"/>
      <c r="AC35" s="372"/>
      <c r="AD35" s="372"/>
      <c r="AE35" s="372"/>
      <c r="AF35" s="372"/>
      <c r="AG35" s="372"/>
      <c r="AH35" s="372"/>
      <c r="AI35" s="372"/>
      <c r="AJ35" s="372"/>
      <c r="AK35" s="372"/>
      <c r="AL35" s="372"/>
      <c r="AM35" s="372"/>
      <c r="AN35" s="371"/>
    </row>
    <row r="36" spans="1:40" ht="14.25" customHeight="1" x14ac:dyDescent="0.15">
      <c r="A36" s="378"/>
      <c r="B36" s="371"/>
      <c r="C36" s="371"/>
      <c r="D36" s="371"/>
      <c r="E36" s="371"/>
      <c r="F36" s="371"/>
      <c r="G36" s="371"/>
      <c r="H36" s="371"/>
      <c r="I36" s="371"/>
      <c r="J36" s="372"/>
      <c r="K36" s="612" t="s">
        <v>1447</v>
      </c>
      <c r="L36" s="613"/>
      <c r="M36" s="613"/>
      <c r="N36" s="613"/>
      <c r="O36" s="613"/>
      <c r="P36" s="614"/>
      <c r="Q36" s="371"/>
      <c r="R36" s="371"/>
      <c r="S36" s="371"/>
      <c r="T36" s="372"/>
      <c r="U36" s="372"/>
      <c r="V36" s="371"/>
      <c r="W36" s="371"/>
      <c r="X36" s="371"/>
      <c r="Y36" s="371"/>
      <c r="Z36" s="371"/>
      <c r="AA36" s="371"/>
      <c r="AB36" s="371"/>
      <c r="AC36" s="371"/>
      <c r="AD36" s="371"/>
      <c r="AE36" s="371"/>
      <c r="AF36" s="371"/>
      <c r="AG36" s="371"/>
      <c r="AH36" s="371"/>
      <c r="AI36" s="371"/>
      <c r="AJ36" s="371"/>
      <c r="AK36" s="371"/>
      <c r="AL36" s="371"/>
      <c r="AM36" s="371"/>
      <c r="AN36" s="371"/>
    </row>
    <row r="37" spans="1:40" ht="14.25" customHeight="1" thickBot="1" x14ac:dyDescent="0.2">
      <c r="A37" s="378"/>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row>
    <row r="38" spans="1:40" ht="15.75" customHeight="1" thickTop="1" thickBot="1" x14ac:dyDescent="0.2">
      <c r="A38" s="378"/>
      <c r="B38" s="371"/>
      <c r="C38" s="371"/>
      <c r="D38" s="371"/>
      <c r="E38" s="371"/>
      <c r="F38" s="371"/>
      <c r="G38" s="371"/>
      <c r="H38" s="371"/>
      <c r="I38" s="371"/>
      <c r="J38" s="671" t="s">
        <v>1448</v>
      </c>
      <c r="K38" s="672"/>
      <c r="L38" s="672"/>
      <c r="M38" s="672"/>
      <c r="N38" s="672"/>
      <c r="O38" s="672"/>
      <c r="P38" s="672"/>
      <c r="Q38" s="672"/>
      <c r="R38" s="673">
        <f>波及効果計算!O116</f>
        <v>0</v>
      </c>
      <c r="S38" s="674"/>
      <c r="T38" s="674"/>
      <c r="U38" s="675"/>
      <c r="V38" s="371"/>
      <c r="W38" s="371"/>
      <c r="X38" s="371"/>
      <c r="Y38" s="371"/>
      <c r="Z38" s="371"/>
      <c r="AA38" s="371"/>
      <c r="AB38" s="371"/>
      <c r="AC38" s="371"/>
      <c r="AD38" s="371"/>
      <c r="AE38" s="371"/>
      <c r="AF38" s="371"/>
      <c r="AG38" s="371"/>
      <c r="AH38" s="371"/>
      <c r="AI38" s="371"/>
      <c r="AJ38" s="371"/>
      <c r="AK38" s="371"/>
      <c r="AL38" s="371"/>
      <c r="AM38" s="371"/>
      <c r="AN38" s="371"/>
    </row>
    <row r="39" spans="1:40" ht="14.25" customHeight="1" thickTop="1" thickBot="1" x14ac:dyDescent="0.2">
      <c r="A39" s="378"/>
      <c r="B39" s="371"/>
      <c r="C39" s="371"/>
      <c r="D39" s="371"/>
      <c r="E39" s="371"/>
      <c r="F39" s="371"/>
      <c r="G39" s="371"/>
      <c r="H39" s="371"/>
      <c r="I39" s="371"/>
      <c r="J39" s="380"/>
      <c r="K39" s="676" t="s">
        <v>1449</v>
      </c>
      <c r="L39" s="677"/>
      <c r="M39" s="677"/>
      <c r="N39" s="677"/>
      <c r="O39" s="677"/>
      <c r="P39" s="677"/>
      <c r="Q39" s="677"/>
      <c r="R39" s="678">
        <f>波及効果計算!P116</f>
        <v>0</v>
      </c>
      <c r="S39" s="679"/>
      <c r="T39" s="679"/>
      <c r="U39" s="680"/>
      <c r="V39" s="371"/>
      <c r="W39" s="371"/>
      <c r="X39" s="371"/>
      <c r="Y39" s="371"/>
      <c r="Z39" s="371"/>
      <c r="AA39" s="371"/>
      <c r="AB39" s="371"/>
      <c r="AC39" s="371"/>
      <c r="AD39" s="371"/>
      <c r="AE39" s="371"/>
      <c r="AF39" s="371"/>
      <c r="AG39" s="371"/>
      <c r="AH39" s="371"/>
      <c r="AI39" s="371"/>
      <c r="AJ39" s="371"/>
      <c r="AK39" s="371"/>
      <c r="AL39" s="371"/>
      <c r="AM39" s="371"/>
      <c r="AN39" s="371"/>
    </row>
    <row r="40" spans="1:40" ht="14.25" customHeight="1" thickTop="1" x14ac:dyDescent="0.15">
      <c r="A40" s="37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row>
    <row r="41" spans="1:40" ht="14.25" customHeight="1" thickBot="1" x14ac:dyDescent="0.2">
      <c r="A41" s="371"/>
      <c r="B41" s="372"/>
      <c r="C41" s="381"/>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1"/>
    </row>
    <row r="42" spans="1:40" ht="14.25" customHeight="1" thickTop="1" x14ac:dyDescent="0.15">
      <c r="A42" s="371"/>
      <c r="B42" s="372"/>
      <c r="C42" s="681" t="s">
        <v>1451</v>
      </c>
      <c r="D42" s="682"/>
      <c r="E42" s="682"/>
      <c r="F42" s="682"/>
      <c r="G42" s="682"/>
      <c r="H42" s="682"/>
      <c r="I42" s="682"/>
      <c r="J42" s="682"/>
      <c r="K42" s="682"/>
      <c r="L42" s="682"/>
      <c r="M42" s="682"/>
      <c r="N42" s="682"/>
      <c r="O42" s="682"/>
      <c r="P42" s="683"/>
      <c r="Q42" s="687">
        <f>波及効果計算!S116</f>
        <v>0</v>
      </c>
      <c r="R42" s="688"/>
      <c r="S42" s="688"/>
      <c r="T42" s="688"/>
      <c r="U42" s="689"/>
      <c r="V42" s="372"/>
      <c r="W42" s="372"/>
      <c r="X42" s="372"/>
      <c r="Y42" s="372"/>
      <c r="Z42" s="372"/>
      <c r="AA42" s="372"/>
      <c r="AB42" s="372"/>
      <c r="AC42" s="372"/>
      <c r="AD42" s="372"/>
      <c r="AE42" s="372"/>
      <c r="AF42" s="372"/>
      <c r="AG42" s="372"/>
      <c r="AH42" s="372"/>
      <c r="AI42" s="372"/>
      <c r="AJ42" s="372"/>
      <c r="AK42" s="372"/>
      <c r="AL42" s="372"/>
      <c r="AM42" s="372"/>
      <c r="AN42" s="372"/>
    </row>
    <row r="43" spans="1:40" ht="14.25" customHeight="1" thickBot="1" x14ac:dyDescent="0.2">
      <c r="A43" s="371"/>
      <c r="B43" s="372"/>
      <c r="C43" s="684"/>
      <c r="D43" s="685"/>
      <c r="E43" s="685"/>
      <c r="F43" s="685"/>
      <c r="G43" s="685"/>
      <c r="H43" s="685"/>
      <c r="I43" s="685"/>
      <c r="J43" s="685"/>
      <c r="K43" s="685"/>
      <c r="L43" s="685"/>
      <c r="M43" s="685"/>
      <c r="N43" s="685"/>
      <c r="O43" s="685"/>
      <c r="P43" s="686"/>
      <c r="Q43" s="690"/>
      <c r="R43" s="691"/>
      <c r="S43" s="691"/>
      <c r="T43" s="691"/>
      <c r="U43" s="692"/>
      <c r="V43" s="372"/>
      <c r="W43" s="372"/>
      <c r="X43" s="372"/>
      <c r="Y43" s="372"/>
      <c r="Z43" s="372"/>
      <c r="AA43" s="372"/>
      <c r="AB43" s="372"/>
      <c r="AC43" s="372"/>
      <c r="AD43" s="372"/>
      <c r="AE43" s="372"/>
      <c r="AF43" s="372"/>
      <c r="AG43" s="372"/>
      <c r="AH43" s="372"/>
      <c r="AI43" s="372"/>
      <c r="AJ43" s="372"/>
      <c r="AK43" s="372"/>
      <c r="AL43" s="372"/>
      <c r="AM43" s="372"/>
      <c r="AN43" s="372"/>
    </row>
    <row r="44" spans="1:40" ht="14.25" customHeight="1" thickTop="1" x14ac:dyDescent="0.15">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row>
    <row r="45" spans="1:40" ht="14.25" customHeight="1" x14ac:dyDescent="0.15">
      <c r="A45" s="372"/>
      <c r="B45" s="372"/>
      <c r="C45" s="372"/>
      <c r="D45" s="372"/>
      <c r="E45" s="612" t="s">
        <v>1452</v>
      </c>
      <c r="F45" s="613"/>
      <c r="G45" s="613"/>
      <c r="H45" s="613"/>
      <c r="I45" s="613"/>
      <c r="J45" s="693">
        <f>入力!K6*100</f>
        <v>56.209775377500023</v>
      </c>
      <c r="K45" s="693"/>
      <c r="L45" s="382" t="s">
        <v>1453</v>
      </c>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row>
    <row r="46" spans="1:40" ht="14.25" customHeight="1" x14ac:dyDescent="0.15">
      <c r="A46" s="372"/>
      <c r="B46" s="372"/>
      <c r="C46" s="372"/>
      <c r="D46" s="372"/>
      <c r="E46" s="372"/>
      <c r="F46" s="375"/>
      <c r="G46" s="375"/>
      <c r="H46" s="375"/>
      <c r="I46" s="375"/>
      <c r="J46" s="375"/>
      <c r="K46" s="375"/>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row>
    <row r="47" spans="1:40" ht="14.25" customHeight="1" thickBot="1" x14ac:dyDescent="0.2">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row>
    <row r="48" spans="1:40" ht="14.25" customHeight="1" thickTop="1" x14ac:dyDescent="0.15">
      <c r="A48" s="372"/>
      <c r="B48" s="372"/>
      <c r="C48" s="637" t="s">
        <v>1454</v>
      </c>
      <c r="D48" s="638"/>
      <c r="E48" s="638"/>
      <c r="F48" s="638"/>
      <c r="G48" s="638"/>
      <c r="H48" s="638"/>
      <c r="I48" s="638"/>
      <c r="J48" s="638"/>
      <c r="K48" s="638"/>
      <c r="L48" s="638"/>
      <c r="M48" s="638"/>
      <c r="N48" s="638"/>
      <c r="O48" s="638"/>
      <c r="P48" s="630">
        <f>波及効果計算!U116</f>
        <v>0</v>
      </c>
      <c r="Q48" s="630"/>
      <c r="R48" s="630"/>
      <c r="S48" s="630"/>
      <c r="T48" s="631"/>
      <c r="U48" s="372"/>
      <c r="V48" s="372"/>
      <c r="W48" s="372"/>
      <c r="X48" s="372"/>
      <c r="Y48" s="372"/>
      <c r="Z48" s="372"/>
      <c r="AA48" s="372"/>
      <c r="AB48" s="372"/>
      <c r="AC48" s="372"/>
      <c r="AD48" s="372"/>
      <c r="AE48" s="372"/>
      <c r="AF48" s="372"/>
      <c r="AG48" s="372"/>
      <c r="AH48" s="372"/>
      <c r="AI48" s="372"/>
      <c r="AJ48" s="372"/>
      <c r="AK48" s="372"/>
      <c r="AL48" s="372"/>
      <c r="AM48" s="372"/>
      <c r="AN48" s="372"/>
    </row>
    <row r="49" spans="1:40" ht="14.25" customHeight="1" thickBot="1" x14ac:dyDescent="0.2">
      <c r="A49" s="372"/>
      <c r="B49" s="372"/>
      <c r="C49" s="639"/>
      <c r="D49" s="640"/>
      <c r="E49" s="640"/>
      <c r="F49" s="640"/>
      <c r="G49" s="640"/>
      <c r="H49" s="640"/>
      <c r="I49" s="640"/>
      <c r="J49" s="640"/>
      <c r="K49" s="640"/>
      <c r="L49" s="640"/>
      <c r="M49" s="640"/>
      <c r="N49" s="640"/>
      <c r="O49" s="640"/>
      <c r="P49" s="632"/>
      <c r="Q49" s="632"/>
      <c r="R49" s="632"/>
      <c r="S49" s="632"/>
      <c r="T49" s="633"/>
      <c r="U49" s="372"/>
      <c r="V49" s="372"/>
      <c r="W49" s="372"/>
      <c r="X49" s="372"/>
      <c r="Y49" s="372"/>
      <c r="Z49" s="372"/>
      <c r="AA49" s="372"/>
      <c r="AB49" s="372"/>
      <c r="AC49" s="372"/>
      <c r="AD49" s="372"/>
      <c r="AE49" s="372"/>
      <c r="AF49" s="372"/>
      <c r="AG49" s="372"/>
      <c r="AH49" s="372"/>
      <c r="AI49" s="372"/>
      <c r="AJ49" s="372"/>
      <c r="AK49" s="372"/>
      <c r="AL49" s="372"/>
      <c r="AM49" s="372"/>
      <c r="AN49" s="372"/>
    </row>
    <row r="50" spans="1:40" ht="12" customHeight="1" thickTop="1" x14ac:dyDescent="0.15">
      <c r="A50" s="372"/>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row>
    <row r="51" spans="1:40" ht="12" customHeight="1" x14ac:dyDescent="0.15">
      <c r="A51" s="372"/>
      <c r="B51" s="372"/>
      <c r="C51" s="372"/>
      <c r="D51" s="372"/>
      <c r="E51" s="612" t="s">
        <v>1455</v>
      </c>
      <c r="F51" s="613"/>
      <c r="G51" s="613"/>
      <c r="H51" s="613"/>
      <c r="I51" s="613"/>
      <c r="J51" s="613"/>
      <c r="K51" s="613"/>
      <c r="L51" s="614"/>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row>
    <row r="52" spans="1:40" ht="14.25" customHeight="1" x14ac:dyDescent="0.15">
      <c r="A52" s="372"/>
      <c r="B52" s="372"/>
      <c r="C52" s="372"/>
      <c r="D52" s="372"/>
      <c r="E52" s="634" t="s">
        <v>1444</v>
      </c>
      <c r="F52" s="635"/>
      <c r="G52" s="635"/>
      <c r="H52" s="635"/>
      <c r="I52" s="635"/>
      <c r="J52" s="635"/>
      <c r="K52" s="635"/>
      <c r="L52" s="636"/>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row>
    <row r="53" spans="1:40" ht="14.25" customHeight="1" x14ac:dyDescent="0.15">
      <c r="A53" s="372"/>
      <c r="B53" s="372"/>
      <c r="C53" s="372"/>
      <c r="D53" s="372"/>
      <c r="E53" s="375"/>
      <c r="F53" s="375"/>
      <c r="G53" s="375"/>
      <c r="H53" s="375"/>
      <c r="I53" s="375"/>
      <c r="J53" s="375"/>
      <c r="K53" s="375"/>
      <c r="L53" s="375"/>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row>
    <row r="54" spans="1:40" ht="14.25" customHeight="1" thickBot="1" x14ac:dyDescent="0.2">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row>
    <row r="55" spans="1:40" ht="14.25" customHeight="1" thickTop="1" x14ac:dyDescent="0.15">
      <c r="A55" s="372"/>
      <c r="B55" s="372"/>
      <c r="C55" s="637" t="s">
        <v>154</v>
      </c>
      <c r="D55" s="638"/>
      <c r="E55" s="638"/>
      <c r="F55" s="638"/>
      <c r="G55" s="638"/>
      <c r="H55" s="638"/>
      <c r="I55" s="638"/>
      <c r="J55" s="638"/>
      <c r="K55" s="638"/>
      <c r="L55" s="638"/>
      <c r="M55" s="638"/>
      <c r="N55" s="638"/>
      <c r="O55" s="638"/>
      <c r="P55" s="630">
        <f>波及効果計算!Y116</f>
        <v>0</v>
      </c>
      <c r="Q55" s="630"/>
      <c r="R55" s="630"/>
      <c r="S55" s="630"/>
      <c r="T55" s="631"/>
      <c r="U55" s="372"/>
      <c r="V55" s="372"/>
      <c r="W55" s="372"/>
      <c r="X55" s="372"/>
      <c r="Y55" s="372"/>
      <c r="Z55" s="372"/>
      <c r="AA55" s="372"/>
      <c r="AB55" s="372"/>
      <c r="AC55" s="372"/>
      <c r="AD55" s="372"/>
      <c r="AE55" s="372"/>
      <c r="AF55" s="372"/>
      <c r="AG55" s="372"/>
      <c r="AH55" s="372"/>
      <c r="AI55" s="372"/>
      <c r="AJ55" s="372"/>
      <c r="AK55" s="372"/>
      <c r="AL55" s="372"/>
      <c r="AM55" s="372"/>
      <c r="AN55" s="372"/>
    </row>
    <row r="56" spans="1:40" ht="14.25" customHeight="1" thickBot="1" x14ac:dyDescent="0.2">
      <c r="A56" s="372"/>
      <c r="B56" s="372"/>
      <c r="C56" s="639"/>
      <c r="D56" s="640"/>
      <c r="E56" s="640"/>
      <c r="F56" s="640"/>
      <c r="G56" s="640"/>
      <c r="H56" s="640"/>
      <c r="I56" s="640"/>
      <c r="J56" s="640"/>
      <c r="K56" s="640"/>
      <c r="L56" s="640"/>
      <c r="M56" s="640"/>
      <c r="N56" s="640"/>
      <c r="O56" s="640"/>
      <c r="P56" s="632"/>
      <c r="Q56" s="632"/>
      <c r="R56" s="632"/>
      <c r="S56" s="632"/>
      <c r="T56" s="633"/>
      <c r="U56" s="372"/>
      <c r="V56" s="372"/>
      <c r="W56" s="372"/>
      <c r="X56" s="372"/>
      <c r="Y56" s="372"/>
      <c r="Z56" s="372"/>
      <c r="AA56" s="372"/>
      <c r="AB56" s="372"/>
      <c r="AC56" s="372"/>
      <c r="AD56" s="372"/>
      <c r="AE56" s="372"/>
      <c r="AF56" s="372"/>
      <c r="AG56" s="372"/>
      <c r="AH56" s="372"/>
      <c r="AI56" s="372"/>
      <c r="AJ56" s="372"/>
      <c r="AK56" s="372"/>
      <c r="AL56" s="372"/>
      <c r="AM56" s="372"/>
      <c r="AN56" s="372"/>
    </row>
    <row r="57" spans="1:40" ht="14.25" customHeight="1" thickTop="1" x14ac:dyDescent="0.15">
      <c r="A57" s="372"/>
      <c r="B57" s="372"/>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row>
    <row r="58" spans="1:40" ht="14.25" customHeight="1" x14ac:dyDescent="0.15">
      <c r="A58" s="372"/>
      <c r="B58" s="372"/>
      <c r="C58" s="372"/>
      <c r="D58" s="372"/>
      <c r="E58" s="372"/>
      <c r="F58" s="612" t="s">
        <v>1450</v>
      </c>
      <c r="G58" s="613"/>
      <c r="H58" s="613"/>
      <c r="I58" s="613"/>
      <c r="J58" s="613"/>
      <c r="K58" s="614"/>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row>
    <row r="59" spans="1:40" ht="14.25" customHeight="1" x14ac:dyDescent="0.15">
      <c r="A59" s="372"/>
      <c r="B59" s="372"/>
      <c r="C59" s="372"/>
      <c r="D59" s="372"/>
      <c r="E59" s="372"/>
      <c r="F59" s="375"/>
      <c r="G59" s="375"/>
      <c r="H59" s="375"/>
      <c r="I59" s="375"/>
      <c r="J59" s="375"/>
      <c r="K59" s="375"/>
      <c r="L59" s="372"/>
      <c r="M59" s="372"/>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row>
    <row r="60" spans="1:40" ht="14.25" customHeight="1" x14ac:dyDescent="0.15">
      <c r="A60" s="383"/>
      <c r="B60" s="384" t="s">
        <v>180</v>
      </c>
      <c r="C60" s="383"/>
      <c r="D60" s="383"/>
      <c r="E60" s="383"/>
      <c r="F60" s="383"/>
      <c r="G60" s="375"/>
      <c r="H60" s="375"/>
      <c r="I60" s="375"/>
      <c r="J60" s="375"/>
      <c r="K60" s="375"/>
      <c r="L60" s="372"/>
      <c r="M60" s="372"/>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row>
    <row r="61" spans="1:40" ht="15" customHeight="1" thickBot="1" x14ac:dyDescent="0.2">
      <c r="A61" s="383"/>
      <c r="B61" s="372"/>
      <c r="C61" s="372"/>
      <c r="D61" s="372"/>
      <c r="E61" s="372"/>
      <c r="F61" s="372"/>
      <c r="G61" s="372"/>
      <c r="H61" s="372"/>
      <c r="I61" s="372"/>
      <c r="J61" s="372"/>
      <c r="K61" s="372"/>
      <c r="L61" s="372"/>
      <c r="M61" s="372"/>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row>
    <row r="62" spans="1:40" ht="15" customHeight="1" thickTop="1" x14ac:dyDescent="0.15">
      <c r="A62" s="383"/>
      <c r="B62" s="372"/>
      <c r="C62" s="625" t="s">
        <v>92</v>
      </c>
      <c r="D62" s="626"/>
      <c r="E62" s="626"/>
      <c r="F62" s="626"/>
      <c r="G62" s="626"/>
      <c r="H62" s="626"/>
      <c r="I62" s="626"/>
      <c r="J62" s="626"/>
      <c r="K62" s="626"/>
      <c r="L62" s="626"/>
      <c r="M62" s="626"/>
      <c r="N62" s="626"/>
      <c r="O62" s="626"/>
      <c r="P62" s="667"/>
      <c r="Q62" s="663">
        <f>波及効果計算!Z116</f>
        <v>0</v>
      </c>
      <c r="R62" s="663"/>
      <c r="S62" s="663"/>
      <c r="T62" s="663"/>
      <c r="U62" s="664"/>
      <c r="V62" s="371"/>
      <c r="W62" s="371"/>
      <c r="X62" s="371"/>
      <c r="Y62" s="371"/>
      <c r="Z62" s="371"/>
      <c r="AA62" s="371"/>
      <c r="AB62" s="371"/>
      <c r="AC62" s="371"/>
      <c r="AD62" s="371"/>
      <c r="AE62" s="371"/>
      <c r="AF62" s="371"/>
      <c r="AG62" s="371"/>
      <c r="AH62" s="371"/>
      <c r="AI62" s="371"/>
      <c r="AJ62" s="371"/>
      <c r="AK62" s="371"/>
      <c r="AL62" s="371"/>
      <c r="AM62" s="371"/>
      <c r="AN62" s="371"/>
    </row>
    <row r="63" spans="1:40" ht="15" customHeight="1" thickBot="1" x14ac:dyDescent="0.2">
      <c r="A63" s="383"/>
      <c r="B63" s="372"/>
      <c r="C63" s="668"/>
      <c r="D63" s="669"/>
      <c r="E63" s="669"/>
      <c r="F63" s="669"/>
      <c r="G63" s="669"/>
      <c r="H63" s="669"/>
      <c r="I63" s="669"/>
      <c r="J63" s="669"/>
      <c r="K63" s="669"/>
      <c r="L63" s="669"/>
      <c r="M63" s="669"/>
      <c r="N63" s="669"/>
      <c r="O63" s="669"/>
      <c r="P63" s="670"/>
      <c r="Q63" s="665"/>
      <c r="R63" s="665"/>
      <c r="S63" s="665"/>
      <c r="T63" s="665"/>
      <c r="U63" s="666"/>
      <c r="V63" s="371"/>
      <c r="W63" s="371"/>
      <c r="X63" s="371"/>
      <c r="Y63" s="371"/>
      <c r="Z63" s="371"/>
      <c r="AA63" s="371"/>
      <c r="AB63" s="371"/>
      <c r="AC63" s="371"/>
      <c r="AD63" s="371"/>
      <c r="AE63" s="371"/>
      <c r="AF63" s="371"/>
      <c r="AG63" s="371"/>
      <c r="AH63" s="371"/>
      <c r="AI63" s="371"/>
      <c r="AJ63" s="371"/>
      <c r="AK63" s="371"/>
      <c r="AL63" s="371"/>
      <c r="AM63" s="371"/>
      <c r="AN63" s="371"/>
    </row>
    <row r="64" spans="1:40" ht="15" customHeight="1" thickTop="1" x14ac:dyDescent="0.15">
      <c r="A64" s="383"/>
      <c r="B64" s="372"/>
      <c r="C64" s="372"/>
      <c r="D64" s="372"/>
      <c r="E64" s="372"/>
      <c r="F64" s="372"/>
      <c r="G64" s="371"/>
      <c r="H64" s="371"/>
      <c r="I64" s="372"/>
      <c r="J64" s="372"/>
      <c r="K64" s="372"/>
      <c r="L64" s="372"/>
      <c r="M64" s="372"/>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row>
    <row r="65" spans="1:40" ht="16.5" customHeight="1" x14ac:dyDescent="0.15">
      <c r="A65" s="383"/>
      <c r="B65" s="372"/>
      <c r="C65" s="372"/>
      <c r="D65" s="372"/>
      <c r="E65" s="372"/>
      <c r="F65" s="612" t="s">
        <v>1446</v>
      </c>
      <c r="G65" s="613"/>
      <c r="H65" s="613"/>
      <c r="I65" s="613"/>
      <c r="J65" s="613"/>
      <c r="K65" s="614"/>
      <c r="L65" s="372"/>
      <c r="M65" s="372"/>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row>
    <row r="66" spans="1:40" ht="17.25" customHeight="1" x14ac:dyDescent="0.15">
      <c r="A66" s="383"/>
      <c r="B66" s="372"/>
      <c r="C66" s="372"/>
      <c r="D66" s="372"/>
      <c r="E66" s="372"/>
      <c r="F66" s="612" t="s">
        <v>1447</v>
      </c>
      <c r="G66" s="613"/>
      <c r="H66" s="613"/>
      <c r="I66" s="613"/>
      <c r="J66" s="613"/>
      <c r="K66" s="614"/>
      <c r="L66" s="372"/>
      <c r="M66" s="372"/>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row>
    <row r="67" spans="1:40" ht="20.25" customHeight="1" thickBot="1" x14ac:dyDescent="0.2">
      <c r="A67" s="383"/>
      <c r="B67" s="372"/>
      <c r="C67" s="372"/>
      <c r="D67" s="372"/>
      <c r="E67" s="372"/>
      <c r="F67" s="371"/>
      <c r="G67" s="371"/>
      <c r="H67" s="371"/>
      <c r="I67" s="371"/>
      <c r="J67" s="371"/>
      <c r="K67" s="371"/>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row>
    <row r="68" spans="1:40" ht="20.25" customHeight="1" thickTop="1" thickBot="1" x14ac:dyDescent="0.2">
      <c r="A68" s="383"/>
      <c r="B68" s="372"/>
      <c r="C68" s="372"/>
      <c r="D68" s="372"/>
      <c r="E68" s="625" t="s">
        <v>1448</v>
      </c>
      <c r="F68" s="626"/>
      <c r="G68" s="626"/>
      <c r="H68" s="626"/>
      <c r="I68" s="626"/>
      <c r="J68" s="626"/>
      <c r="K68" s="626"/>
      <c r="L68" s="626"/>
      <c r="M68" s="627">
        <f>波及効果計算!AA116</f>
        <v>0</v>
      </c>
      <c r="N68" s="628"/>
      <c r="O68" s="628"/>
      <c r="P68" s="629"/>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row>
    <row r="69" spans="1:40" ht="20.25" customHeight="1" thickTop="1" thickBot="1" x14ac:dyDescent="0.2">
      <c r="A69" s="383"/>
      <c r="B69" s="372"/>
      <c r="C69" s="372"/>
      <c r="D69" s="372"/>
      <c r="E69" s="388"/>
      <c r="F69" s="615" t="s">
        <v>1449</v>
      </c>
      <c r="G69" s="616"/>
      <c r="H69" s="616"/>
      <c r="I69" s="616"/>
      <c r="J69" s="616"/>
      <c r="K69" s="616"/>
      <c r="L69" s="616"/>
      <c r="M69" s="617">
        <f>波及効果計算!AB116</f>
        <v>0</v>
      </c>
      <c r="N69" s="618"/>
      <c r="O69" s="618"/>
      <c r="P69" s="619"/>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row>
    <row r="70" spans="1:40" ht="20.25" customHeight="1" thickTop="1" x14ac:dyDescent="0.15">
      <c r="A70" s="371"/>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row>
    <row r="71" spans="1:40" ht="12" customHeight="1" x14ac:dyDescent="0.15">
      <c r="A71" s="371"/>
      <c r="B71" s="372"/>
      <c r="C71" s="372"/>
      <c r="D71" s="385" t="s">
        <v>1456</v>
      </c>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row>
    <row r="72" spans="1:40" ht="15" customHeight="1" thickBot="1" x14ac:dyDescent="0.2">
      <c r="A72" s="371"/>
      <c r="B72" s="372"/>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3" t="str">
        <f>"（単位："&amp;入力!$K$29&amp;"）"</f>
        <v>（単位：万円）</v>
      </c>
      <c r="AG72" s="372"/>
      <c r="AH72" s="372"/>
      <c r="AI72" s="372"/>
      <c r="AJ72" s="372"/>
      <c r="AK72" s="372"/>
      <c r="AL72" s="372"/>
      <c r="AM72" s="372"/>
      <c r="AN72" s="372"/>
    </row>
    <row r="73" spans="1:40" ht="15" customHeight="1" thickTop="1" thickBot="1" x14ac:dyDescent="0.2">
      <c r="A73" s="372"/>
      <c r="B73" s="372"/>
      <c r="C73" s="371"/>
      <c r="D73" s="371"/>
      <c r="E73" s="371"/>
      <c r="F73" s="371"/>
      <c r="G73" s="371"/>
      <c r="H73" s="371"/>
      <c r="I73" s="371"/>
      <c r="J73" s="371"/>
      <c r="K73" s="371"/>
      <c r="L73" s="371"/>
      <c r="M73" s="620" t="s">
        <v>90</v>
      </c>
      <c r="N73" s="620"/>
      <c r="O73" s="620"/>
      <c r="P73" s="620"/>
      <c r="Q73" s="620"/>
      <c r="R73" s="621"/>
      <c r="S73" s="622" t="s">
        <v>179</v>
      </c>
      <c r="T73" s="623"/>
      <c r="U73" s="623"/>
      <c r="V73" s="623"/>
      <c r="W73" s="623"/>
      <c r="X73" s="624"/>
      <c r="Y73" s="599" t="s">
        <v>180</v>
      </c>
      <c r="Z73" s="600"/>
      <c r="AA73" s="600"/>
      <c r="AB73" s="600"/>
      <c r="AC73" s="600"/>
      <c r="AD73" s="600"/>
      <c r="AE73" s="601" t="s">
        <v>181</v>
      </c>
      <c r="AF73" s="602"/>
      <c r="AG73" s="602"/>
      <c r="AH73" s="602"/>
      <c r="AI73" s="602"/>
      <c r="AJ73" s="603"/>
      <c r="AK73" s="372"/>
      <c r="AL73" s="372"/>
      <c r="AM73" s="372"/>
      <c r="AN73" s="372"/>
    </row>
    <row r="74" spans="1:40" ht="15" customHeight="1" thickTop="1" x14ac:dyDescent="0.15">
      <c r="A74" s="372"/>
      <c r="B74" s="372"/>
      <c r="C74" s="386"/>
      <c r="D74" s="604" t="s">
        <v>1457</v>
      </c>
      <c r="E74" s="604"/>
      <c r="F74" s="604"/>
      <c r="G74" s="604"/>
      <c r="H74" s="604"/>
      <c r="I74" s="604"/>
      <c r="J74" s="604"/>
      <c r="K74" s="604"/>
      <c r="L74" s="604"/>
      <c r="M74" s="605">
        <f>V12</f>
        <v>0</v>
      </c>
      <c r="N74" s="605"/>
      <c r="O74" s="605"/>
      <c r="P74" s="605"/>
      <c r="Q74" s="605"/>
      <c r="R74" s="606"/>
      <c r="S74" s="607">
        <f>Q32</f>
        <v>0</v>
      </c>
      <c r="T74" s="608"/>
      <c r="U74" s="608"/>
      <c r="V74" s="608"/>
      <c r="W74" s="608"/>
      <c r="X74" s="609"/>
      <c r="Y74" s="607">
        <f>Q62</f>
        <v>0</v>
      </c>
      <c r="Z74" s="608"/>
      <c r="AA74" s="608"/>
      <c r="AB74" s="608"/>
      <c r="AC74" s="608"/>
      <c r="AD74" s="608"/>
      <c r="AE74" s="610">
        <f>SUM(M74:AD74)</f>
        <v>0</v>
      </c>
      <c r="AF74" s="608"/>
      <c r="AG74" s="608"/>
      <c r="AH74" s="608"/>
      <c r="AI74" s="608"/>
      <c r="AJ74" s="611"/>
      <c r="AK74" s="372"/>
      <c r="AL74" s="372"/>
      <c r="AM74" s="372"/>
      <c r="AN74" s="372"/>
    </row>
    <row r="75" spans="1:40" ht="15" customHeight="1" x14ac:dyDescent="0.15">
      <c r="A75" s="372"/>
      <c r="B75" s="372"/>
      <c r="C75" s="386"/>
      <c r="D75" s="591" t="s">
        <v>1458</v>
      </c>
      <c r="E75" s="591"/>
      <c r="F75" s="591"/>
      <c r="G75" s="591"/>
      <c r="H75" s="591"/>
      <c r="I75" s="591"/>
      <c r="J75" s="591"/>
      <c r="K75" s="591"/>
      <c r="L75" s="591"/>
      <c r="M75" s="592">
        <f>V19</f>
        <v>0</v>
      </c>
      <c r="N75" s="592"/>
      <c r="O75" s="592"/>
      <c r="P75" s="592"/>
      <c r="Q75" s="592"/>
      <c r="R75" s="593"/>
      <c r="S75" s="594">
        <f>R38</f>
        <v>0</v>
      </c>
      <c r="T75" s="595"/>
      <c r="U75" s="595"/>
      <c r="V75" s="595"/>
      <c r="W75" s="595"/>
      <c r="X75" s="596"/>
      <c r="Y75" s="594">
        <f>M68</f>
        <v>0</v>
      </c>
      <c r="Z75" s="595"/>
      <c r="AA75" s="595"/>
      <c r="AB75" s="595"/>
      <c r="AC75" s="595"/>
      <c r="AD75" s="595"/>
      <c r="AE75" s="597">
        <f>SUM(M75:AD75)</f>
        <v>0</v>
      </c>
      <c r="AF75" s="595"/>
      <c r="AG75" s="595"/>
      <c r="AH75" s="595"/>
      <c r="AI75" s="595"/>
      <c r="AJ75" s="598"/>
      <c r="AK75" s="372"/>
      <c r="AL75" s="372"/>
      <c r="AM75" s="372"/>
      <c r="AN75" s="372"/>
    </row>
    <row r="76" spans="1:40" ht="15" customHeight="1" thickBot="1" x14ac:dyDescent="0.2">
      <c r="A76" s="372"/>
      <c r="B76" s="372"/>
      <c r="C76" s="386"/>
      <c r="D76" s="583" t="s">
        <v>1459</v>
      </c>
      <c r="E76" s="583"/>
      <c r="F76" s="583"/>
      <c r="G76" s="583"/>
      <c r="H76" s="583"/>
      <c r="I76" s="583"/>
      <c r="J76" s="583"/>
      <c r="K76" s="583"/>
      <c r="L76" s="583"/>
      <c r="M76" s="584">
        <f>V20</f>
        <v>0</v>
      </c>
      <c r="N76" s="584"/>
      <c r="O76" s="584"/>
      <c r="P76" s="584"/>
      <c r="Q76" s="584"/>
      <c r="R76" s="585"/>
      <c r="S76" s="586">
        <f>R39</f>
        <v>0</v>
      </c>
      <c r="T76" s="587"/>
      <c r="U76" s="587"/>
      <c r="V76" s="587"/>
      <c r="W76" s="587"/>
      <c r="X76" s="588"/>
      <c r="Y76" s="586">
        <f>M69</f>
        <v>0</v>
      </c>
      <c r="Z76" s="587"/>
      <c r="AA76" s="587"/>
      <c r="AB76" s="587"/>
      <c r="AC76" s="587"/>
      <c r="AD76" s="587"/>
      <c r="AE76" s="589">
        <f>SUM(M76:AD76)</f>
        <v>0</v>
      </c>
      <c r="AF76" s="587"/>
      <c r="AG76" s="587"/>
      <c r="AH76" s="587"/>
      <c r="AI76" s="587"/>
      <c r="AJ76" s="590"/>
      <c r="AK76" s="372"/>
      <c r="AL76" s="372"/>
      <c r="AM76" s="372"/>
      <c r="AN76" s="372"/>
    </row>
    <row r="77" spans="1:40" ht="15" customHeight="1" thickTop="1" x14ac:dyDescent="0.15">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row>
    <row r="78" spans="1:40" ht="15" customHeight="1" x14ac:dyDescent="0.15">
      <c r="A78" s="372"/>
      <c r="B78" s="372"/>
      <c r="C78" s="372"/>
      <c r="D78" s="372" t="s">
        <v>1460</v>
      </c>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row>
    <row r="79" spans="1:40" ht="15" customHeight="1" x14ac:dyDescent="0.15">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row>
    <row r="80" spans="1:4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thickBot="1" x14ac:dyDescent="0.2"/>
  </sheetData>
  <sheetProtection formatCells="0" formatColumns="0" formatRows="0"/>
  <mergeCells count="64">
    <mergeCell ref="Q32:U33"/>
    <mergeCell ref="P17:U17"/>
    <mergeCell ref="C19:H20"/>
    <mergeCell ref="I19:M20"/>
    <mergeCell ref="N19:U19"/>
    <mergeCell ref="F22:K22"/>
    <mergeCell ref="C25:H26"/>
    <mergeCell ref="I25:M26"/>
    <mergeCell ref="F28:K28"/>
    <mergeCell ref="C32:P33"/>
    <mergeCell ref="V19:Z19"/>
    <mergeCell ref="O20:U20"/>
    <mergeCell ref="V20:Z20"/>
    <mergeCell ref="Q62:U63"/>
    <mergeCell ref="C62:P63"/>
    <mergeCell ref="K35:P35"/>
    <mergeCell ref="K36:P36"/>
    <mergeCell ref="J38:Q38"/>
    <mergeCell ref="R38:U38"/>
    <mergeCell ref="K39:Q39"/>
    <mergeCell ref="R39:U39"/>
    <mergeCell ref="C42:P43"/>
    <mergeCell ref="Q42:U43"/>
    <mergeCell ref="E45:I45"/>
    <mergeCell ref="J45:K45"/>
    <mergeCell ref="C48:O49"/>
    <mergeCell ref="AE5:AI6"/>
    <mergeCell ref="O8:T8"/>
    <mergeCell ref="C12:U13"/>
    <mergeCell ref="V12:Z13"/>
    <mergeCell ref="F16:K16"/>
    <mergeCell ref="P16:U16"/>
    <mergeCell ref="C5:AD6"/>
    <mergeCell ref="P48:T49"/>
    <mergeCell ref="E51:L51"/>
    <mergeCell ref="E52:L52"/>
    <mergeCell ref="C55:O56"/>
    <mergeCell ref="P55:T56"/>
    <mergeCell ref="F58:K58"/>
    <mergeCell ref="F69:L69"/>
    <mergeCell ref="M69:P69"/>
    <mergeCell ref="M73:R73"/>
    <mergeCell ref="S73:X73"/>
    <mergeCell ref="F65:K65"/>
    <mergeCell ref="F66:K66"/>
    <mergeCell ref="E68:L68"/>
    <mergeCell ref="M68:P68"/>
    <mergeCell ref="Y73:AD73"/>
    <mergeCell ref="AE73:AJ73"/>
    <mergeCell ref="D74:L74"/>
    <mergeCell ref="M74:R74"/>
    <mergeCell ref="S74:X74"/>
    <mergeCell ref="Y74:AD74"/>
    <mergeCell ref="AE74:AJ74"/>
    <mergeCell ref="D75:L75"/>
    <mergeCell ref="M75:R75"/>
    <mergeCell ref="S75:X75"/>
    <mergeCell ref="Y75:AD75"/>
    <mergeCell ref="AE75:AJ75"/>
    <mergeCell ref="D76:L76"/>
    <mergeCell ref="M76:R76"/>
    <mergeCell ref="S76:X76"/>
    <mergeCell ref="Y76:AD76"/>
    <mergeCell ref="AE76:AJ76"/>
  </mergeCells>
  <phoneticPr fontId="22"/>
  <printOptions horizontalCentered="1" verticalCentered="1"/>
  <pageMargins left="0.51181102362204722" right="0.31496062992125984" top="0.55118110236220474" bottom="0.15748031496062992"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B1:AQ116"/>
  <sheetViews>
    <sheetView showGridLines="0" zoomScale="90" zoomScaleNormal="90" workbookViewId="0">
      <pane xSplit="3" ySplit="8" topLeftCell="D9" activePane="bottomRight" state="frozen"/>
      <selection activeCell="AK39" sqref="AK39"/>
      <selection pane="topRight" activeCell="AK39" sqref="AK39"/>
      <selection pane="bottomLeft" activeCell="AK39" sqref="AK39"/>
      <selection pane="bottomRight" activeCell="A30" sqref="A30"/>
    </sheetView>
  </sheetViews>
  <sheetFormatPr defaultRowHeight="13.5" x14ac:dyDescent="0.15"/>
  <cols>
    <col min="1" max="1" width="0.75" style="5" customWidth="1"/>
    <col min="2" max="2" width="3.5" style="5" customWidth="1"/>
    <col min="3" max="3" width="17.875" style="5" customWidth="1"/>
    <col min="4" max="4" width="12.375" style="5" customWidth="1"/>
    <col min="5" max="5" width="8.25" style="5" customWidth="1"/>
    <col min="6" max="6" width="11" style="5" customWidth="1"/>
    <col min="7" max="8" width="12.125" style="5" customWidth="1"/>
    <col min="9" max="9" width="11.125" style="5" customWidth="1"/>
    <col min="10" max="10" width="2" customWidth="1"/>
    <col min="11" max="11" width="8" style="5" customWidth="1"/>
    <col min="12" max="12" width="11.125" style="5" customWidth="1"/>
    <col min="13" max="13" width="2" customWidth="1"/>
    <col min="14" max="14" width="11.125" style="5" customWidth="1"/>
    <col min="15" max="16" width="12" style="5" customWidth="1"/>
    <col min="17" max="17" width="2" style="5" customWidth="1"/>
    <col min="18" max="19" width="12.5" style="5" customWidth="1"/>
    <col min="20" max="20" width="2.25" style="5" customWidth="1"/>
    <col min="21" max="21" width="12.875" style="5" customWidth="1"/>
    <col min="22" max="22" width="12.375" style="5" customWidth="1"/>
    <col min="23" max="23" width="7.875" style="5" customWidth="1"/>
    <col min="24" max="24" width="2" customWidth="1"/>
    <col min="25" max="26" width="11.25" style="5" customWidth="1"/>
    <col min="27" max="28" width="13.5" style="5" customWidth="1"/>
    <col min="29" max="29" width="2.25" style="5" customWidth="1"/>
    <col min="30" max="37" width="12.625" style="5" customWidth="1"/>
    <col min="38" max="16384" width="9" style="5"/>
  </cols>
  <sheetData>
    <row r="1" spans="2:43" ht="19.5" customHeight="1" x14ac:dyDescent="0.15">
      <c r="B1"/>
      <c r="C1"/>
      <c r="U1" s="20" t="s">
        <v>131</v>
      </c>
      <c r="V1" s="119">
        <f>入力!$K6</f>
        <v>0.56209775377500026</v>
      </c>
      <c r="W1" s="40" t="s">
        <v>132</v>
      </c>
      <c r="Y1" s="41"/>
    </row>
    <row r="2" spans="2:43" ht="15.75" customHeight="1" x14ac:dyDescent="0.15">
      <c r="B2" s="17"/>
      <c r="C2" s="17"/>
      <c r="P2" s="22" t="str">
        <f>"（単位："&amp;入力!$K$29&amp;"）"</f>
        <v>（単位：万円）</v>
      </c>
      <c r="U2" s="18"/>
      <c r="V2" s="18"/>
      <c r="AB2" s="22" t="str">
        <f>"（単位："&amp;入力!$K$29&amp;"）"</f>
        <v>（単位：万円）</v>
      </c>
      <c r="AJ2" s="23"/>
      <c r="AK2" s="23" t="s">
        <v>169</v>
      </c>
    </row>
    <row r="3" spans="2:43" ht="15" customHeight="1" x14ac:dyDescent="0.15">
      <c r="B3" s="17"/>
      <c r="C3" s="17"/>
      <c r="D3" s="731" t="s">
        <v>90</v>
      </c>
      <c r="E3" s="732"/>
      <c r="F3" s="732"/>
      <c r="G3" s="732"/>
      <c r="H3" s="732"/>
      <c r="I3" s="733"/>
      <c r="K3"/>
      <c r="L3"/>
      <c r="N3" s="721" t="s">
        <v>94</v>
      </c>
      <c r="O3" s="729"/>
      <c r="P3" s="722"/>
      <c r="R3" s="716" t="s">
        <v>130</v>
      </c>
      <c r="S3" s="717"/>
      <c r="U3"/>
      <c r="V3"/>
      <c r="W3"/>
      <c r="Y3" s="731" t="s">
        <v>97</v>
      </c>
      <c r="Z3" s="732"/>
      <c r="AA3" s="732"/>
      <c r="AB3" s="733"/>
      <c r="AD3" s="711" t="s">
        <v>163</v>
      </c>
      <c r="AE3" s="711"/>
      <c r="AF3" s="711"/>
      <c r="AG3" s="711"/>
      <c r="AH3" s="711"/>
      <c r="AI3" s="711"/>
      <c r="AJ3" s="711"/>
      <c r="AK3" s="711"/>
    </row>
    <row r="4" spans="2:43" ht="15" customHeight="1" x14ac:dyDescent="0.15">
      <c r="B4" s="16"/>
      <c r="C4" s="12"/>
      <c r="D4" s="734"/>
      <c r="E4" s="735"/>
      <c r="F4" s="735"/>
      <c r="G4" s="735"/>
      <c r="H4" s="735"/>
      <c r="I4" s="736"/>
      <c r="K4"/>
      <c r="L4"/>
      <c r="N4" s="725"/>
      <c r="O4" s="730"/>
      <c r="P4" s="726"/>
      <c r="R4" s="718"/>
      <c r="S4" s="719"/>
      <c r="U4"/>
      <c r="V4"/>
      <c r="W4"/>
      <c r="Y4" s="734"/>
      <c r="Z4" s="735"/>
      <c r="AA4" s="735"/>
      <c r="AB4" s="736"/>
      <c r="AD4" s="711" t="s">
        <v>90</v>
      </c>
      <c r="AE4" s="711"/>
      <c r="AF4" s="711" t="s">
        <v>179</v>
      </c>
      <c r="AG4" s="711"/>
      <c r="AH4" s="711" t="s">
        <v>180</v>
      </c>
      <c r="AI4" s="711"/>
      <c r="AJ4" s="711" t="s">
        <v>181</v>
      </c>
      <c r="AK4" s="711"/>
    </row>
    <row r="5" spans="2:43" ht="11.25" customHeight="1" x14ac:dyDescent="0.15">
      <c r="B5" s="721" t="s">
        <v>816</v>
      </c>
      <c r="C5" s="722"/>
      <c r="D5" s="277" t="s">
        <v>134</v>
      </c>
      <c r="E5" s="277" t="s">
        <v>223</v>
      </c>
      <c r="F5" s="277" t="s">
        <v>136</v>
      </c>
      <c r="G5" s="277" t="s">
        <v>135</v>
      </c>
      <c r="H5" s="277" t="s">
        <v>137</v>
      </c>
      <c r="I5" s="286" t="s">
        <v>140</v>
      </c>
      <c r="K5" s="277" t="s">
        <v>220</v>
      </c>
      <c r="L5" s="286" t="s">
        <v>141</v>
      </c>
      <c r="N5" s="286" t="s">
        <v>142</v>
      </c>
      <c r="O5" s="286" t="s">
        <v>143</v>
      </c>
      <c r="P5" s="286" t="s">
        <v>158</v>
      </c>
      <c r="R5" s="287" t="s">
        <v>146</v>
      </c>
      <c r="S5" s="288" t="s">
        <v>147</v>
      </c>
      <c r="U5" s="277" t="s">
        <v>150</v>
      </c>
      <c r="V5" s="277" t="s">
        <v>152</v>
      </c>
      <c r="W5" s="277" t="s">
        <v>220</v>
      </c>
      <c r="Y5" s="277" t="s">
        <v>153</v>
      </c>
      <c r="Z5" s="277" t="s">
        <v>157</v>
      </c>
      <c r="AA5" s="286" t="s">
        <v>159</v>
      </c>
      <c r="AB5" s="286" t="s">
        <v>160</v>
      </c>
      <c r="AD5" s="293" t="s">
        <v>182</v>
      </c>
      <c r="AE5" s="294" t="s">
        <v>183</v>
      </c>
      <c r="AF5" s="293" t="s">
        <v>186</v>
      </c>
      <c r="AG5" s="294" t="s">
        <v>187</v>
      </c>
      <c r="AH5" s="293" t="s">
        <v>188</v>
      </c>
      <c r="AI5" s="294" t="s">
        <v>189</v>
      </c>
      <c r="AJ5" s="293" t="s">
        <v>166</v>
      </c>
      <c r="AK5" s="294" t="s">
        <v>196</v>
      </c>
    </row>
    <row r="6" spans="2:43" s="15" customFormat="1" ht="12" customHeight="1" x14ac:dyDescent="0.15">
      <c r="B6" s="723"/>
      <c r="C6" s="724"/>
      <c r="D6" s="712" t="s">
        <v>89</v>
      </c>
      <c r="E6" s="712" t="s">
        <v>63</v>
      </c>
      <c r="F6" s="712" t="s">
        <v>92</v>
      </c>
      <c r="G6" s="712" t="s">
        <v>91</v>
      </c>
      <c r="H6" s="712" t="s">
        <v>93</v>
      </c>
      <c r="I6" s="712" t="s">
        <v>178</v>
      </c>
      <c r="J6"/>
      <c r="K6" s="712" t="s">
        <v>63</v>
      </c>
      <c r="L6" s="712" t="s">
        <v>177</v>
      </c>
      <c r="M6"/>
      <c r="N6" s="712" t="s">
        <v>92</v>
      </c>
      <c r="O6" s="712" t="s">
        <v>91</v>
      </c>
      <c r="P6" s="712" t="s">
        <v>93</v>
      </c>
      <c r="Q6" s="14"/>
      <c r="R6" s="728" t="s">
        <v>95</v>
      </c>
      <c r="S6" s="714" t="s">
        <v>96</v>
      </c>
      <c r="U6" s="714" t="s">
        <v>1462</v>
      </c>
      <c r="V6" s="714" t="s">
        <v>156</v>
      </c>
      <c r="W6" s="712" t="s">
        <v>63</v>
      </c>
      <c r="X6"/>
      <c r="Y6" s="715" t="s">
        <v>154</v>
      </c>
      <c r="Z6" s="728" t="s">
        <v>95</v>
      </c>
      <c r="AA6" s="712" t="s">
        <v>91</v>
      </c>
      <c r="AB6" s="712" t="s">
        <v>93</v>
      </c>
      <c r="AC6" s="14"/>
      <c r="AD6" s="715" t="s">
        <v>167</v>
      </c>
      <c r="AE6" s="720" t="s">
        <v>168</v>
      </c>
      <c r="AF6" s="715" t="s">
        <v>167</v>
      </c>
      <c r="AG6" s="720" t="s">
        <v>168</v>
      </c>
      <c r="AH6" s="715" t="s">
        <v>167</v>
      </c>
      <c r="AI6" s="720" t="s">
        <v>168</v>
      </c>
      <c r="AJ6" s="715" t="s">
        <v>167</v>
      </c>
      <c r="AK6" s="720" t="s">
        <v>168</v>
      </c>
      <c r="AL6" s="14"/>
      <c r="AM6" s="14"/>
      <c r="AN6" s="14"/>
      <c r="AO6" s="14"/>
      <c r="AP6" s="14"/>
      <c r="AQ6" s="14"/>
    </row>
    <row r="7" spans="2:43" s="15" customFormat="1" ht="12" customHeight="1" x14ac:dyDescent="0.15">
      <c r="B7" s="723"/>
      <c r="C7" s="724"/>
      <c r="D7" s="727"/>
      <c r="E7" s="713"/>
      <c r="F7" s="727"/>
      <c r="G7" s="713"/>
      <c r="H7" s="713"/>
      <c r="I7" s="727"/>
      <c r="J7"/>
      <c r="K7" s="713"/>
      <c r="L7" s="727"/>
      <c r="M7"/>
      <c r="N7" s="727"/>
      <c r="O7" s="713"/>
      <c r="P7" s="713"/>
      <c r="Q7" s="14"/>
      <c r="R7" s="728"/>
      <c r="S7" s="715"/>
      <c r="U7" s="715"/>
      <c r="V7" s="715"/>
      <c r="W7" s="713"/>
      <c r="X7"/>
      <c r="Y7" s="715"/>
      <c r="Z7" s="728"/>
      <c r="AA7" s="713"/>
      <c r="AB7" s="713"/>
      <c r="AC7" s="14"/>
      <c r="AD7" s="715"/>
      <c r="AE7" s="720"/>
      <c r="AF7" s="715"/>
      <c r="AG7" s="720"/>
      <c r="AH7" s="715"/>
      <c r="AI7" s="720"/>
      <c r="AJ7" s="715"/>
      <c r="AK7" s="720"/>
      <c r="AL7" s="14"/>
      <c r="AM7" s="14"/>
      <c r="AN7" s="14"/>
      <c r="AO7" s="14"/>
      <c r="AP7" s="14"/>
      <c r="AQ7" s="14"/>
    </row>
    <row r="8" spans="2:43" s="21" customFormat="1" ht="21" customHeight="1" x14ac:dyDescent="0.15">
      <c r="B8" s="725"/>
      <c r="C8" s="726"/>
      <c r="D8" s="278"/>
      <c r="E8" s="278"/>
      <c r="F8" s="278" t="s">
        <v>224</v>
      </c>
      <c r="G8" s="279" t="s">
        <v>138</v>
      </c>
      <c r="H8" s="279" t="s">
        <v>139</v>
      </c>
      <c r="I8" s="279" t="s">
        <v>1433</v>
      </c>
      <c r="J8"/>
      <c r="K8" s="278"/>
      <c r="L8" s="278" t="s">
        <v>219</v>
      </c>
      <c r="M8"/>
      <c r="N8" s="279" t="s">
        <v>1434</v>
      </c>
      <c r="O8" s="279" t="s">
        <v>144</v>
      </c>
      <c r="P8" s="279" t="s">
        <v>145</v>
      </c>
      <c r="R8" s="278" t="s">
        <v>149</v>
      </c>
      <c r="S8" s="278" t="s">
        <v>148</v>
      </c>
      <c r="U8" s="289" t="s">
        <v>151</v>
      </c>
      <c r="V8" s="290" t="s">
        <v>155</v>
      </c>
      <c r="W8" s="291"/>
      <c r="X8"/>
      <c r="Y8" s="291" t="s">
        <v>222</v>
      </c>
      <c r="Z8" s="292" t="s">
        <v>1435</v>
      </c>
      <c r="AA8" s="279" t="s">
        <v>161</v>
      </c>
      <c r="AB8" s="279" t="s">
        <v>162</v>
      </c>
      <c r="AD8" s="295" t="s">
        <v>184</v>
      </c>
      <c r="AE8" s="296" t="s">
        <v>185</v>
      </c>
      <c r="AF8" s="295" t="s">
        <v>190</v>
      </c>
      <c r="AG8" s="296" t="s">
        <v>191</v>
      </c>
      <c r="AH8" s="295" t="s">
        <v>192</v>
      </c>
      <c r="AI8" s="296" t="s">
        <v>193</v>
      </c>
      <c r="AJ8" s="278" t="s">
        <v>194</v>
      </c>
      <c r="AK8" s="297" t="s">
        <v>195</v>
      </c>
    </row>
    <row r="9" spans="2:43" ht="12" customHeight="1" x14ac:dyDescent="0.15">
      <c r="B9" s="280" t="s">
        <v>13</v>
      </c>
      <c r="C9" s="283" t="s">
        <v>235</v>
      </c>
      <c r="D9" s="31">
        <f>入力!I9</f>
        <v>0</v>
      </c>
      <c r="E9" s="88">
        <f>IF(自給率!G7="",自給率!E7,自給率!G7)</f>
        <v>0.41403878416813644</v>
      </c>
      <c r="F9" s="31">
        <f>D9*E9</f>
        <v>0</v>
      </c>
      <c r="G9" s="31">
        <f>F9*その他係数!F4</f>
        <v>0</v>
      </c>
      <c r="H9" s="31">
        <f>F9*その他係数!G4</f>
        <v>0</v>
      </c>
      <c r="I9" s="31">
        <f t="array" ref="I9:I115">MMULT(投入係数!D4:DF110,波及効果計算!F9:F115)</f>
        <v>0</v>
      </c>
      <c r="K9" s="91">
        <f>自給率!E7</f>
        <v>0.41403878416813644</v>
      </c>
      <c r="L9" s="31">
        <f t="shared" ref="L9:L40" si="0">I9*K9</f>
        <v>0</v>
      </c>
      <c r="N9" s="31">
        <f t="array" ref="N9:N115">MMULT(逆行列係数!D4:DF110,波及効果計算!L9:L115)</f>
        <v>0</v>
      </c>
      <c r="O9" s="31">
        <f>N9*その他係数!F4</f>
        <v>0</v>
      </c>
      <c r="P9" s="31">
        <f>N9*その他係数!G4</f>
        <v>0</v>
      </c>
      <c r="Q9" s="32"/>
      <c r="R9" s="31">
        <f t="shared" ref="R9:R40" si="1">F9+N9</f>
        <v>0</v>
      </c>
      <c r="S9" s="33">
        <f t="shared" ref="S9:S40" si="2">H9+P9</f>
        <v>0</v>
      </c>
      <c r="T9" s="32"/>
      <c r="U9" s="31">
        <f>S9*$V$1</f>
        <v>0</v>
      </c>
      <c r="V9" s="31">
        <f>$U$116*その他係数!H4</f>
        <v>0</v>
      </c>
      <c r="W9" s="91">
        <f>自給率!E7</f>
        <v>0.41403878416813644</v>
      </c>
      <c r="Y9" s="31">
        <f>V9*W9</f>
        <v>0</v>
      </c>
      <c r="Z9" s="31">
        <f t="array" ref="Z9:Z115">MMULT(逆行列係数!D4:DF110,波及効果計算!Y9:Y115)</f>
        <v>0</v>
      </c>
      <c r="AA9" s="31">
        <f>Z9*その他係数!F4</f>
        <v>0</v>
      </c>
      <c r="AB9" s="31">
        <f>Z9*その他係数!G4</f>
        <v>0</v>
      </c>
      <c r="AC9" s="32"/>
      <c r="AD9" s="31">
        <f>F9*その他係数!I4*入力!$N$33</f>
        <v>0</v>
      </c>
      <c r="AE9" s="31">
        <f>F9*その他係数!J4*入力!$N$33</f>
        <v>0</v>
      </c>
      <c r="AF9" s="31">
        <f>N9*その他係数!I4*入力!$N$33</f>
        <v>0</v>
      </c>
      <c r="AG9" s="31">
        <f>N9*その他係数!J4*入力!$N$33</f>
        <v>0</v>
      </c>
      <c r="AH9" s="31">
        <f>Z9*その他係数!I4*入力!$N$33</f>
        <v>0</v>
      </c>
      <c r="AI9" s="31">
        <f>Z9*その他係数!J4*入力!$N$33</f>
        <v>0</v>
      </c>
      <c r="AJ9" s="31">
        <f>AD9+AF9+AH9</f>
        <v>0</v>
      </c>
      <c r="AK9" s="31">
        <f>AE9+AG9+AI9</f>
        <v>0</v>
      </c>
    </row>
    <row r="10" spans="2:43" ht="12" customHeight="1" x14ac:dyDescent="0.15">
      <c r="B10" s="281" t="s">
        <v>14</v>
      </c>
      <c r="C10" s="284" t="s">
        <v>871</v>
      </c>
      <c r="D10" s="34">
        <f>入力!I10</f>
        <v>0</v>
      </c>
      <c r="E10" s="89">
        <f>IF(自給率!G8="",自給率!E8,自給率!G8)</f>
        <v>0.42271683425636808</v>
      </c>
      <c r="F10" s="34">
        <f>D10*E10</f>
        <v>0</v>
      </c>
      <c r="G10" s="34">
        <f>F10*その他係数!F5</f>
        <v>0</v>
      </c>
      <c r="H10" s="34">
        <f>F10*その他係数!G5</f>
        <v>0</v>
      </c>
      <c r="I10" s="34">
        <v>0</v>
      </c>
      <c r="K10" s="92">
        <f>自給率!E8</f>
        <v>0.42271683425636808</v>
      </c>
      <c r="L10" s="34">
        <f t="shared" si="0"/>
        <v>0</v>
      </c>
      <c r="N10" s="34">
        <v>0</v>
      </c>
      <c r="O10" s="34">
        <f>N10*その他係数!F5</f>
        <v>0</v>
      </c>
      <c r="P10" s="34">
        <f>N10*その他係数!G5</f>
        <v>0</v>
      </c>
      <c r="Q10" s="32"/>
      <c r="R10" s="34">
        <f t="shared" si="1"/>
        <v>0</v>
      </c>
      <c r="S10" s="35">
        <f t="shared" si="2"/>
        <v>0</v>
      </c>
      <c r="T10" s="32"/>
      <c r="U10" s="34">
        <f t="shared" ref="U10:U114" si="3">S10*$V$1</f>
        <v>0</v>
      </c>
      <c r="V10" s="34">
        <f>$U$116*その他係数!H5</f>
        <v>0</v>
      </c>
      <c r="W10" s="92">
        <f>自給率!E8</f>
        <v>0.42271683425636808</v>
      </c>
      <c r="Y10" s="34">
        <f t="shared" ref="Y10:Y114" si="4">V10*W10</f>
        <v>0</v>
      </c>
      <c r="Z10" s="34">
        <v>0</v>
      </c>
      <c r="AA10" s="34">
        <f>Z10*その他係数!F5</f>
        <v>0</v>
      </c>
      <c r="AB10" s="34">
        <f>Z10*その他係数!G5</f>
        <v>0</v>
      </c>
      <c r="AC10" s="32"/>
      <c r="AD10" s="34">
        <f>F10*その他係数!I5*入力!$N$33</f>
        <v>0</v>
      </c>
      <c r="AE10" s="34">
        <f>F10*その他係数!J5*入力!$N$33</f>
        <v>0</v>
      </c>
      <c r="AF10" s="34">
        <f>N10*その他係数!I5*入力!$N$33</f>
        <v>0</v>
      </c>
      <c r="AG10" s="34">
        <f>N10*その他係数!J5*入力!$N$33</f>
        <v>0</v>
      </c>
      <c r="AH10" s="34">
        <f>Z10*その他係数!I5*入力!$N$33</f>
        <v>0</v>
      </c>
      <c r="AI10" s="34">
        <f>Z10*その他係数!J5*入力!$N$33</f>
        <v>0</v>
      </c>
      <c r="AJ10" s="34">
        <f>AD10+AF10+AH10</f>
        <v>0</v>
      </c>
      <c r="AK10" s="34">
        <f>AE10+AG10+AI10</f>
        <v>0</v>
      </c>
    </row>
    <row r="11" spans="2:43" ht="12" customHeight="1" x14ac:dyDescent="0.15">
      <c r="B11" s="281" t="s">
        <v>15</v>
      </c>
      <c r="C11" s="284" t="s">
        <v>252</v>
      </c>
      <c r="D11" s="34">
        <f>入力!I11</f>
        <v>0</v>
      </c>
      <c r="E11" s="89">
        <f>IF(自給率!G9="",自給率!E9,自給率!G9)</f>
        <v>1</v>
      </c>
      <c r="F11" s="34">
        <f t="shared" ref="F11:F74" si="5">D11*E11</f>
        <v>0</v>
      </c>
      <c r="G11" s="34">
        <f>F11*その他係数!F6</f>
        <v>0</v>
      </c>
      <c r="H11" s="34">
        <f>F11*その他係数!G6</f>
        <v>0</v>
      </c>
      <c r="I11" s="34">
        <v>0</v>
      </c>
      <c r="K11" s="92">
        <f>自給率!E9</f>
        <v>1</v>
      </c>
      <c r="L11" s="34">
        <f t="shared" si="0"/>
        <v>0</v>
      </c>
      <c r="N11" s="34">
        <v>0</v>
      </c>
      <c r="O11" s="34">
        <f>N11*その他係数!F6</f>
        <v>0</v>
      </c>
      <c r="P11" s="34">
        <f>N11*その他係数!G6</f>
        <v>0</v>
      </c>
      <c r="Q11" s="32"/>
      <c r="R11" s="34">
        <f t="shared" si="1"/>
        <v>0</v>
      </c>
      <c r="S11" s="35">
        <f t="shared" si="2"/>
        <v>0</v>
      </c>
      <c r="T11" s="32"/>
      <c r="U11" s="34">
        <f t="shared" si="3"/>
        <v>0</v>
      </c>
      <c r="V11" s="34">
        <f>$U$116*その他係数!H6</f>
        <v>0</v>
      </c>
      <c r="W11" s="92">
        <f>自給率!E9</f>
        <v>1</v>
      </c>
      <c r="Y11" s="34">
        <f t="shared" si="4"/>
        <v>0</v>
      </c>
      <c r="Z11" s="34">
        <v>0</v>
      </c>
      <c r="AA11" s="34">
        <f>Z11*その他係数!F6</f>
        <v>0</v>
      </c>
      <c r="AB11" s="34">
        <f>Z11*その他係数!G6</f>
        <v>0</v>
      </c>
      <c r="AC11" s="32"/>
      <c r="AD11" s="34">
        <f>F11*その他係数!I6*入力!$N$33</f>
        <v>0</v>
      </c>
      <c r="AE11" s="34">
        <f>F11*その他係数!J6*入力!$N$33</f>
        <v>0</v>
      </c>
      <c r="AF11" s="34">
        <f>N11*その他係数!I6*入力!$N$33</f>
        <v>0</v>
      </c>
      <c r="AG11" s="34">
        <f>N11*その他係数!J6*入力!$N$33</f>
        <v>0</v>
      </c>
      <c r="AH11" s="34">
        <f>Z11*その他係数!I6*入力!$N$33</f>
        <v>0</v>
      </c>
      <c r="AI11" s="34">
        <f>Z11*その他係数!J6*入力!$N$33</f>
        <v>0</v>
      </c>
      <c r="AJ11" s="34">
        <f t="shared" ref="AJ11:AJ74" si="6">AD11+AF11+AH11</f>
        <v>0</v>
      </c>
      <c r="AK11" s="34">
        <f t="shared" ref="AK11:AK74" si="7">AE11+AG11+AI11</f>
        <v>0</v>
      </c>
    </row>
    <row r="12" spans="2:43" ht="12" customHeight="1" x14ac:dyDescent="0.15">
      <c r="B12" s="281" t="s">
        <v>16</v>
      </c>
      <c r="C12" s="284" t="s">
        <v>254</v>
      </c>
      <c r="D12" s="34">
        <f>入力!I12</f>
        <v>0</v>
      </c>
      <c r="E12" s="89">
        <f>IF(自給率!G10="",自給率!E10,自給率!G10)</f>
        <v>0.70893052526218581</v>
      </c>
      <c r="F12" s="34">
        <f t="shared" si="5"/>
        <v>0</v>
      </c>
      <c r="G12" s="34">
        <f>F12*その他係数!F7</f>
        <v>0</v>
      </c>
      <c r="H12" s="34">
        <f>F12*その他係数!G7</f>
        <v>0</v>
      </c>
      <c r="I12" s="34">
        <v>0</v>
      </c>
      <c r="K12" s="92">
        <f>自給率!E10</f>
        <v>0.70893052526218581</v>
      </c>
      <c r="L12" s="34">
        <f t="shared" si="0"/>
        <v>0</v>
      </c>
      <c r="N12" s="34">
        <v>0</v>
      </c>
      <c r="O12" s="34">
        <f>N12*その他係数!F7</f>
        <v>0</v>
      </c>
      <c r="P12" s="34">
        <f>N12*その他係数!G7</f>
        <v>0</v>
      </c>
      <c r="Q12" s="32"/>
      <c r="R12" s="34">
        <f t="shared" si="1"/>
        <v>0</v>
      </c>
      <c r="S12" s="35">
        <f t="shared" si="2"/>
        <v>0</v>
      </c>
      <c r="T12" s="32"/>
      <c r="U12" s="34">
        <f t="shared" si="3"/>
        <v>0</v>
      </c>
      <c r="V12" s="34">
        <f>$U$116*その他係数!H7</f>
        <v>0</v>
      </c>
      <c r="W12" s="92">
        <f>自給率!E10</f>
        <v>0.70893052526218581</v>
      </c>
      <c r="Y12" s="34">
        <f t="shared" si="4"/>
        <v>0</v>
      </c>
      <c r="Z12" s="34">
        <v>0</v>
      </c>
      <c r="AA12" s="34">
        <f>Z12*その他係数!F7</f>
        <v>0</v>
      </c>
      <c r="AB12" s="34">
        <f>Z12*その他係数!G7</f>
        <v>0</v>
      </c>
      <c r="AC12" s="32"/>
      <c r="AD12" s="34">
        <f>F12*その他係数!I7*入力!$N$33</f>
        <v>0</v>
      </c>
      <c r="AE12" s="34">
        <f>F12*その他係数!J7*入力!$N$33</f>
        <v>0</v>
      </c>
      <c r="AF12" s="34">
        <f>N12*その他係数!I7*入力!$N$33</f>
        <v>0</v>
      </c>
      <c r="AG12" s="34">
        <f>N12*その他係数!J7*入力!$N$33</f>
        <v>0</v>
      </c>
      <c r="AH12" s="34">
        <f>Z12*その他係数!I7*入力!$N$33</f>
        <v>0</v>
      </c>
      <c r="AI12" s="34">
        <f>Z12*その他係数!J7*入力!$N$33</f>
        <v>0</v>
      </c>
      <c r="AJ12" s="34">
        <f t="shared" si="6"/>
        <v>0</v>
      </c>
      <c r="AK12" s="34">
        <f t="shared" si="7"/>
        <v>0</v>
      </c>
    </row>
    <row r="13" spans="2:43" ht="12" customHeight="1" x14ac:dyDescent="0.15">
      <c r="B13" s="281" t="s">
        <v>17</v>
      </c>
      <c r="C13" s="284" t="s">
        <v>258</v>
      </c>
      <c r="D13" s="34">
        <f>入力!I13</f>
        <v>0</v>
      </c>
      <c r="E13" s="89">
        <f>IF(自給率!G11="",自給率!E11,自給率!G11)</f>
        <v>8.2548061345717683E-2</v>
      </c>
      <c r="F13" s="34">
        <f t="shared" si="5"/>
        <v>0</v>
      </c>
      <c r="G13" s="34">
        <f>F13*その他係数!F8</f>
        <v>0</v>
      </c>
      <c r="H13" s="34">
        <f>F13*その他係数!G8</f>
        <v>0</v>
      </c>
      <c r="I13" s="34">
        <v>0</v>
      </c>
      <c r="K13" s="92">
        <f>自給率!E11</f>
        <v>8.2548061345717683E-2</v>
      </c>
      <c r="L13" s="34">
        <f t="shared" si="0"/>
        <v>0</v>
      </c>
      <c r="N13" s="34">
        <v>0</v>
      </c>
      <c r="O13" s="34">
        <f>N13*その他係数!F8</f>
        <v>0</v>
      </c>
      <c r="P13" s="34">
        <f>N13*その他係数!G8</f>
        <v>0</v>
      </c>
      <c r="Q13" s="32"/>
      <c r="R13" s="34">
        <f t="shared" si="1"/>
        <v>0</v>
      </c>
      <c r="S13" s="35">
        <f t="shared" si="2"/>
        <v>0</v>
      </c>
      <c r="T13" s="32"/>
      <c r="U13" s="34">
        <f t="shared" si="3"/>
        <v>0</v>
      </c>
      <c r="V13" s="34">
        <f>$U$116*その他係数!H8</f>
        <v>0</v>
      </c>
      <c r="W13" s="92">
        <f>自給率!E11</f>
        <v>8.2548061345717683E-2</v>
      </c>
      <c r="Y13" s="34">
        <f t="shared" si="4"/>
        <v>0</v>
      </c>
      <c r="Z13" s="34">
        <v>0</v>
      </c>
      <c r="AA13" s="34">
        <f>Z13*その他係数!F8</f>
        <v>0</v>
      </c>
      <c r="AB13" s="34">
        <f>Z13*その他係数!G8</f>
        <v>0</v>
      </c>
      <c r="AC13" s="32"/>
      <c r="AD13" s="34">
        <f>F13*その他係数!I8*入力!$N$33</f>
        <v>0</v>
      </c>
      <c r="AE13" s="34">
        <f>F13*その他係数!J8*入力!$N$33</f>
        <v>0</v>
      </c>
      <c r="AF13" s="34">
        <f>N13*その他係数!I8*入力!$N$33</f>
        <v>0</v>
      </c>
      <c r="AG13" s="34">
        <f>N13*その他係数!J8*入力!$N$33</f>
        <v>0</v>
      </c>
      <c r="AH13" s="34">
        <f>Z13*その他係数!I8*入力!$N$33</f>
        <v>0</v>
      </c>
      <c r="AI13" s="34">
        <f>Z13*その他係数!J8*入力!$N$33</f>
        <v>0</v>
      </c>
      <c r="AJ13" s="34">
        <f t="shared" si="6"/>
        <v>0</v>
      </c>
      <c r="AK13" s="34">
        <f t="shared" si="7"/>
        <v>0</v>
      </c>
    </row>
    <row r="14" spans="2:43" ht="12" customHeight="1" x14ac:dyDescent="0.15">
      <c r="B14" s="281" t="s">
        <v>19</v>
      </c>
      <c r="C14" s="284" t="s">
        <v>525</v>
      </c>
      <c r="D14" s="34">
        <f>入力!I14</f>
        <v>0</v>
      </c>
      <c r="E14" s="89">
        <f>IF(自給率!G12="",自給率!E12,自給率!G12)</f>
        <v>2.607823470410775E-4</v>
      </c>
      <c r="F14" s="34">
        <f t="shared" si="5"/>
        <v>0</v>
      </c>
      <c r="G14" s="34">
        <f>F14*その他係数!F9</f>
        <v>0</v>
      </c>
      <c r="H14" s="34">
        <f>F14*その他係数!G9</f>
        <v>0</v>
      </c>
      <c r="I14" s="34">
        <v>0</v>
      </c>
      <c r="K14" s="92">
        <f>自給率!E12</f>
        <v>2.607823470410775E-4</v>
      </c>
      <c r="L14" s="34">
        <f t="shared" si="0"/>
        <v>0</v>
      </c>
      <c r="N14" s="34">
        <v>0</v>
      </c>
      <c r="O14" s="34">
        <f>N14*その他係数!F9</f>
        <v>0</v>
      </c>
      <c r="P14" s="34">
        <f>N14*その他係数!G9</f>
        <v>0</v>
      </c>
      <c r="Q14" s="32"/>
      <c r="R14" s="34">
        <f t="shared" si="1"/>
        <v>0</v>
      </c>
      <c r="S14" s="35">
        <f t="shared" si="2"/>
        <v>0</v>
      </c>
      <c r="T14" s="32"/>
      <c r="U14" s="34">
        <f t="shared" si="3"/>
        <v>0</v>
      </c>
      <c r="V14" s="34">
        <f>$U$116*その他係数!H9</f>
        <v>0</v>
      </c>
      <c r="W14" s="92">
        <f>自給率!E12</f>
        <v>2.607823470410775E-4</v>
      </c>
      <c r="Y14" s="34">
        <f t="shared" si="4"/>
        <v>0</v>
      </c>
      <c r="Z14" s="34">
        <v>0</v>
      </c>
      <c r="AA14" s="34">
        <f>Z14*その他係数!F9</f>
        <v>0</v>
      </c>
      <c r="AB14" s="34">
        <f>Z14*その他係数!G9</f>
        <v>0</v>
      </c>
      <c r="AC14" s="32"/>
      <c r="AD14" s="34">
        <f>F14*その他係数!I9*入力!$N$33</f>
        <v>0</v>
      </c>
      <c r="AE14" s="34">
        <f>F14*その他係数!J9*入力!$N$33</f>
        <v>0</v>
      </c>
      <c r="AF14" s="34">
        <f>N14*その他係数!I9*入力!$N$33</f>
        <v>0</v>
      </c>
      <c r="AG14" s="34">
        <f>N14*その他係数!J9*入力!$N$33</f>
        <v>0</v>
      </c>
      <c r="AH14" s="34">
        <f>Z14*その他係数!I9*入力!$N$33</f>
        <v>0</v>
      </c>
      <c r="AI14" s="34">
        <f>Z14*その他係数!J9*入力!$N$33</f>
        <v>0</v>
      </c>
      <c r="AJ14" s="34">
        <f t="shared" si="6"/>
        <v>0</v>
      </c>
      <c r="AK14" s="34">
        <f t="shared" si="7"/>
        <v>0</v>
      </c>
    </row>
    <row r="15" spans="2:43" ht="12" customHeight="1" x14ac:dyDescent="0.15">
      <c r="B15" s="281" t="s">
        <v>20</v>
      </c>
      <c r="C15" s="284" t="s">
        <v>872</v>
      </c>
      <c r="D15" s="34">
        <f>入力!I15</f>
        <v>0</v>
      </c>
      <c r="E15" s="89">
        <f>IF(自給率!G13="",自給率!E13,自給率!G13)</f>
        <v>0.66366709563413551</v>
      </c>
      <c r="F15" s="34">
        <f t="shared" si="5"/>
        <v>0</v>
      </c>
      <c r="G15" s="34">
        <f>F15*その他係数!F10</f>
        <v>0</v>
      </c>
      <c r="H15" s="34">
        <f>F15*その他係数!G10</f>
        <v>0</v>
      </c>
      <c r="I15" s="34">
        <v>0</v>
      </c>
      <c r="K15" s="92">
        <f>自給率!E13</f>
        <v>0.66366709563413551</v>
      </c>
      <c r="L15" s="34">
        <f t="shared" si="0"/>
        <v>0</v>
      </c>
      <c r="N15" s="34">
        <v>0</v>
      </c>
      <c r="O15" s="34">
        <f>N15*その他係数!F10</f>
        <v>0</v>
      </c>
      <c r="P15" s="34">
        <f>N15*その他係数!G10</f>
        <v>0</v>
      </c>
      <c r="Q15" s="32"/>
      <c r="R15" s="34">
        <f t="shared" si="1"/>
        <v>0</v>
      </c>
      <c r="S15" s="35">
        <f t="shared" si="2"/>
        <v>0</v>
      </c>
      <c r="T15" s="32"/>
      <c r="U15" s="34">
        <f t="shared" si="3"/>
        <v>0</v>
      </c>
      <c r="V15" s="34">
        <f>$U$116*その他係数!H10</f>
        <v>0</v>
      </c>
      <c r="W15" s="92">
        <f>自給率!E13</f>
        <v>0.66366709563413551</v>
      </c>
      <c r="Y15" s="34">
        <f t="shared" si="4"/>
        <v>0</v>
      </c>
      <c r="Z15" s="34">
        <v>0</v>
      </c>
      <c r="AA15" s="34">
        <f>Z15*その他係数!F10</f>
        <v>0</v>
      </c>
      <c r="AB15" s="34">
        <f>Z15*その他係数!G10</f>
        <v>0</v>
      </c>
      <c r="AC15" s="32"/>
      <c r="AD15" s="34">
        <f>F15*その他係数!I10*入力!$N$33</f>
        <v>0</v>
      </c>
      <c r="AE15" s="34">
        <f>F15*その他係数!J10*入力!$N$33</f>
        <v>0</v>
      </c>
      <c r="AF15" s="34">
        <f>N15*その他係数!I10*入力!$N$33</f>
        <v>0</v>
      </c>
      <c r="AG15" s="34">
        <f>N15*その他係数!J10*入力!$N$33</f>
        <v>0</v>
      </c>
      <c r="AH15" s="34">
        <f>Z15*その他係数!I10*入力!$N$33</f>
        <v>0</v>
      </c>
      <c r="AI15" s="34">
        <f>Z15*その他係数!J10*入力!$N$33</f>
        <v>0</v>
      </c>
      <c r="AJ15" s="34">
        <f t="shared" si="6"/>
        <v>0</v>
      </c>
      <c r="AK15" s="34">
        <f t="shared" si="7"/>
        <v>0</v>
      </c>
    </row>
    <row r="16" spans="2:43" ht="12" customHeight="1" x14ac:dyDescent="0.15">
      <c r="B16" s="281" t="s">
        <v>21</v>
      </c>
      <c r="C16" s="284" t="s">
        <v>873</v>
      </c>
      <c r="D16" s="34">
        <f>入力!I16</f>
        <v>0</v>
      </c>
      <c r="E16" s="89">
        <f>IF(自給率!G14="",自給率!E14,自給率!G14)</f>
        <v>0.2653508653192963</v>
      </c>
      <c r="F16" s="34">
        <f t="shared" si="5"/>
        <v>0</v>
      </c>
      <c r="G16" s="34">
        <f>F16*その他係数!F11</f>
        <v>0</v>
      </c>
      <c r="H16" s="34">
        <f>F16*その他係数!G11</f>
        <v>0</v>
      </c>
      <c r="I16" s="34">
        <v>0</v>
      </c>
      <c r="K16" s="92">
        <f>自給率!E14</f>
        <v>0.2653508653192963</v>
      </c>
      <c r="L16" s="34">
        <f t="shared" si="0"/>
        <v>0</v>
      </c>
      <c r="N16" s="34">
        <v>0</v>
      </c>
      <c r="O16" s="34">
        <f>N16*その他係数!F11</f>
        <v>0</v>
      </c>
      <c r="P16" s="34">
        <f>N16*その他係数!G11</f>
        <v>0</v>
      </c>
      <c r="Q16" s="32"/>
      <c r="R16" s="34">
        <f t="shared" si="1"/>
        <v>0</v>
      </c>
      <c r="S16" s="35">
        <f t="shared" si="2"/>
        <v>0</v>
      </c>
      <c r="T16" s="32"/>
      <c r="U16" s="34">
        <f t="shared" si="3"/>
        <v>0</v>
      </c>
      <c r="V16" s="34">
        <f>$U$116*その他係数!H11</f>
        <v>0</v>
      </c>
      <c r="W16" s="92">
        <f>自給率!E14</f>
        <v>0.2653508653192963</v>
      </c>
      <c r="Y16" s="34">
        <f t="shared" si="4"/>
        <v>0</v>
      </c>
      <c r="Z16" s="34">
        <v>0</v>
      </c>
      <c r="AA16" s="34">
        <f>Z16*その他係数!F11</f>
        <v>0</v>
      </c>
      <c r="AB16" s="34">
        <f>Z16*その他係数!G11</f>
        <v>0</v>
      </c>
      <c r="AC16" s="32"/>
      <c r="AD16" s="34">
        <f>F16*その他係数!I11*入力!$N$33</f>
        <v>0</v>
      </c>
      <c r="AE16" s="34">
        <f>F16*その他係数!J11*入力!$N$33</f>
        <v>0</v>
      </c>
      <c r="AF16" s="34">
        <f>N16*その他係数!I11*入力!$N$33</f>
        <v>0</v>
      </c>
      <c r="AG16" s="34">
        <f>N16*その他係数!J11*入力!$N$33</f>
        <v>0</v>
      </c>
      <c r="AH16" s="34">
        <f>Z16*その他係数!I11*入力!$N$33</f>
        <v>0</v>
      </c>
      <c r="AI16" s="34">
        <f>Z16*その他係数!J11*入力!$N$33</f>
        <v>0</v>
      </c>
      <c r="AJ16" s="34">
        <f t="shared" si="6"/>
        <v>0</v>
      </c>
      <c r="AK16" s="34">
        <f t="shared" si="7"/>
        <v>0</v>
      </c>
    </row>
    <row r="17" spans="2:37" ht="12" customHeight="1" x14ac:dyDescent="0.15">
      <c r="B17" s="281" t="s">
        <v>22</v>
      </c>
      <c r="C17" s="284" t="s">
        <v>874</v>
      </c>
      <c r="D17" s="34">
        <f>入力!I17</f>
        <v>0</v>
      </c>
      <c r="E17" s="89">
        <f>IF(自給率!G15="",自給率!E15,自給率!G15)</f>
        <v>0.23311412331141235</v>
      </c>
      <c r="F17" s="34">
        <f t="shared" si="5"/>
        <v>0</v>
      </c>
      <c r="G17" s="34">
        <f>F17*その他係数!F12</f>
        <v>0</v>
      </c>
      <c r="H17" s="34">
        <f>F17*その他係数!G12</f>
        <v>0</v>
      </c>
      <c r="I17" s="34">
        <v>0</v>
      </c>
      <c r="K17" s="92">
        <f>自給率!E15</f>
        <v>0.23311412331141235</v>
      </c>
      <c r="L17" s="34">
        <f t="shared" si="0"/>
        <v>0</v>
      </c>
      <c r="N17" s="34">
        <v>0</v>
      </c>
      <c r="O17" s="34">
        <f>N17*その他係数!F12</f>
        <v>0</v>
      </c>
      <c r="P17" s="34">
        <f>N17*その他係数!G12</f>
        <v>0</v>
      </c>
      <c r="Q17" s="32"/>
      <c r="R17" s="34">
        <f t="shared" si="1"/>
        <v>0</v>
      </c>
      <c r="S17" s="35">
        <f t="shared" si="2"/>
        <v>0</v>
      </c>
      <c r="T17" s="32"/>
      <c r="U17" s="34">
        <f t="shared" si="3"/>
        <v>0</v>
      </c>
      <c r="V17" s="34">
        <f>$U$116*その他係数!H12</f>
        <v>0</v>
      </c>
      <c r="W17" s="92">
        <f>自給率!E15</f>
        <v>0.23311412331141235</v>
      </c>
      <c r="Y17" s="34">
        <f t="shared" si="4"/>
        <v>0</v>
      </c>
      <c r="Z17" s="34">
        <v>0</v>
      </c>
      <c r="AA17" s="34">
        <f>Z17*その他係数!F12</f>
        <v>0</v>
      </c>
      <c r="AB17" s="34">
        <f>Z17*その他係数!G12</f>
        <v>0</v>
      </c>
      <c r="AC17" s="32"/>
      <c r="AD17" s="34">
        <f>F17*その他係数!I12*入力!$N$33</f>
        <v>0</v>
      </c>
      <c r="AE17" s="34">
        <f>F17*その他係数!J12*入力!$N$33</f>
        <v>0</v>
      </c>
      <c r="AF17" s="34">
        <f>N17*その他係数!I12*入力!$N$33</f>
        <v>0</v>
      </c>
      <c r="AG17" s="34">
        <f>N17*その他係数!J12*入力!$N$33</f>
        <v>0</v>
      </c>
      <c r="AH17" s="34">
        <f>Z17*その他係数!I12*入力!$N$33</f>
        <v>0</v>
      </c>
      <c r="AI17" s="34">
        <f>Z17*その他係数!J12*入力!$N$33</f>
        <v>0</v>
      </c>
      <c r="AJ17" s="34">
        <f t="shared" si="6"/>
        <v>0</v>
      </c>
      <c r="AK17" s="34">
        <f t="shared" si="7"/>
        <v>0</v>
      </c>
    </row>
    <row r="18" spans="2:37" ht="12" customHeight="1" x14ac:dyDescent="0.15">
      <c r="B18" s="281" t="s">
        <v>23</v>
      </c>
      <c r="C18" s="284" t="s">
        <v>526</v>
      </c>
      <c r="D18" s="34">
        <f>入力!I18</f>
        <v>0</v>
      </c>
      <c r="E18" s="89">
        <f>IF(自給率!G16="",自給率!E16,自給率!G16)</f>
        <v>0.15759980468305212</v>
      </c>
      <c r="F18" s="34">
        <f t="shared" si="5"/>
        <v>0</v>
      </c>
      <c r="G18" s="34">
        <f>F18*その他係数!F13</f>
        <v>0</v>
      </c>
      <c r="H18" s="34">
        <f>F18*その他係数!G13</f>
        <v>0</v>
      </c>
      <c r="I18" s="34">
        <v>0</v>
      </c>
      <c r="K18" s="92">
        <f>自給率!E16</f>
        <v>0.15759980468305212</v>
      </c>
      <c r="L18" s="34">
        <f t="shared" si="0"/>
        <v>0</v>
      </c>
      <c r="N18" s="34">
        <v>0</v>
      </c>
      <c r="O18" s="34">
        <f>N18*その他係数!F13</f>
        <v>0</v>
      </c>
      <c r="P18" s="34">
        <f>N18*その他係数!G13</f>
        <v>0</v>
      </c>
      <c r="Q18" s="32"/>
      <c r="R18" s="34">
        <f t="shared" si="1"/>
        <v>0</v>
      </c>
      <c r="S18" s="35">
        <f t="shared" si="2"/>
        <v>0</v>
      </c>
      <c r="T18" s="32"/>
      <c r="U18" s="34">
        <f t="shared" si="3"/>
        <v>0</v>
      </c>
      <c r="V18" s="34">
        <f>$U$116*その他係数!H13</f>
        <v>0</v>
      </c>
      <c r="W18" s="92">
        <f>自給率!E16</f>
        <v>0.15759980468305212</v>
      </c>
      <c r="Y18" s="34">
        <f t="shared" si="4"/>
        <v>0</v>
      </c>
      <c r="Z18" s="34">
        <v>0</v>
      </c>
      <c r="AA18" s="34">
        <f>Z18*その他係数!F13</f>
        <v>0</v>
      </c>
      <c r="AB18" s="34">
        <f>Z18*その他係数!G13</f>
        <v>0</v>
      </c>
      <c r="AC18" s="32"/>
      <c r="AD18" s="34">
        <f>F18*その他係数!I13*入力!$N$33</f>
        <v>0</v>
      </c>
      <c r="AE18" s="34">
        <f>F18*その他係数!J13*入力!$N$33</f>
        <v>0</v>
      </c>
      <c r="AF18" s="34">
        <f>N18*その他係数!I13*入力!$N$33</f>
        <v>0</v>
      </c>
      <c r="AG18" s="34">
        <f>N18*その他係数!J13*入力!$N$33</f>
        <v>0</v>
      </c>
      <c r="AH18" s="34">
        <f>Z18*その他係数!I13*入力!$N$33</f>
        <v>0</v>
      </c>
      <c r="AI18" s="34">
        <f>Z18*その他係数!J13*入力!$N$33</f>
        <v>0</v>
      </c>
      <c r="AJ18" s="34">
        <f t="shared" si="6"/>
        <v>0</v>
      </c>
      <c r="AK18" s="34">
        <f t="shared" si="7"/>
        <v>0</v>
      </c>
    </row>
    <row r="19" spans="2:37" ht="12" customHeight="1" x14ac:dyDescent="0.15">
      <c r="B19" s="281" t="s">
        <v>24</v>
      </c>
      <c r="C19" s="284" t="s">
        <v>279</v>
      </c>
      <c r="D19" s="34">
        <f>入力!I19</f>
        <v>0</v>
      </c>
      <c r="E19" s="89">
        <f>IF(自給率!G17="",自給率!E17,自給率!G17)</f>
        <v>0</v>
      </c>
      <c r="F19" s="34">
        <f t="shared" si="5"/>
        <v>0</v>
      </c>
      <c r="G19" s="34">
        <f>F19*その他係数!F14</f>
        <v>0</v>
      </c>
      <c r="H19" s="34">
        <f>F19*その他係数!G14</f>
        <v>0</v>
      </c>
      <c r="I19" s="34">
        <v>0</v>
      </c>
      <c r="K19" s="92">
        <f>自給率!E17</f>
        <v>0</v>
      </c>
      <c r="L19" s="34">
        <f t="shared" si="0"/>
        <v>0</v>
      </c>
      <c r="N19" s="34">
        <v>0</v>
      </c>
      <c r="O19" s="34">
        <f>N19*その他係数!F14</f>
        <v>0</v>
      </c>
      <c r="P19" s="34">
        <f>N19*その他係数!G14</f>
        <v>0</v>
      </c>
      <c r="Q19" s="32"/>
      <c r="R19" s="34">
        <f t="shared" si="1"/>
        <v>0</v>
      </c>
      <c r="S19" s="35">
        <f t="shared" si="2"/>
        <v>0</v>
      </c>
      <c r="T19" s="32"/>
      <c r="U19" s="34">
        <f t="shared" si="3"/>
        <v>0</v>
      </c>
      <c r="V19" s="34">
        <f>$U$116*その他係数!H14</f>
        <v>0</v>
      </c>
      <c r="W19" s="92">
        <f>自給率!E17</f>
        <v>0</v>
      </c>
      <c r="Y19" s="34">
        <f t="shared" si="4"/>
        <v>0</v>
      </c>
      <c r="Z19" s="34">
        <v>0</v>
      </c>
      <c r="AA19" s="34">
        <f>Z19*その他係数!F14</f>
        <v>0</v>
      </c>
      <c r="AB19" s="34">
        <f>Z19*その他係数!G14</f>
        <v>0</v>
      </c>
      <c r="AC19" s="32"/>
      <c r="AD19" s="34">
        <f>F19*その他係数!I14*入力!$N$33</f>
        <v>0</v>
      </c>
      <c r="AE19" s="34">
        <f>F19*その他係数!J14*入力!$N$33</f>
        <v>0</v>
      </c>
      <c r="AF19" s="34">
        <f>N19*その他係数!I14*入力!$N$33</f>
        <v>0</v>
      </c>
      <c r="AG19" s="34">
        <f>N19*その他係数!J14*入力!$N$33</f>
        <v>0</v>
      </c>
      <c r="AH19" s="34">
        <f>Z19*その他係数!I14*入力!$N$33</f>
        <v>0</v>
      </c>
      <c r="AI19" s="34">
        <f>Z19*その他係数!J14*入力!$N$33</f>
        <v>0</v>
      </c>
      <c r="AJ19" s="34">
        <f t="shared" si="6"/>
        <v>0</v>
      </c>
      <c r="AK19" s="34">
        <f t="shared" si="7"/>
        <v>0</v>
      </c>
    </row>
    <row r="20" spans="2:37" ht="12" customHeight="1" x14ac:dyDescent="0.15">
      <c r="B20" s="281" t="s">
        <v>25</v>
      </c>
      <c r="C20" s="284" t="s">
        <v>281</v>
      </c>
      <c r="D20" s="34">
        <f>入力!I20</f>
        <v>0</v>
      </c>
      <c r="E20" s="89">
        <f>IF(自給率!G18="",自給率!E18,自給率!G18)</f>
        <v>0.10055751559096204</v>
      </c>
      <c r="F20" s="34">
        <f t="shared" si="5"/>
        <v>0</v>
      </c>
      <c r="G20" s="34">
        <f>F20*その他係数!F15</f>
        <v>0</v>
      </c>
      <c r="H20" s="34">
        <f>F20*その他係数!G15</f>
        <v>0</v>
      </c>
      <c r="I20" s="34">
        <v>0</v>
      </c>
      <c r="K20" s="92">
        <f>自給率!E18</f>
        <v>0.10055751559096204</v>
      </c>
      <c r="L20" s="34">
        <f t="shared" si="0"/>
        <v>0</v>
      </c>
      <c r="N20" s="34">
        <v>0</v>
      </c>
      <c r="O20" s="34">
        <f>N20*その他係数!F15</f>
        <v>0</v>
      </c>
      <c r="P20" s="34">
        <f>N20*その他係数!G15</f>
        <v>0</v>
      </c>
      <c r="Q20" s="32"/>
      <c r="R20" s="34">
        <f t="shared" si="1"/>
        <v>0</v>
      </c>
      <c r="S20" s="35">
        <f t="shared" si="2"/>
        <v>0</v>
      </c>
      <c r="T20" s="32"/>
      <c r="U20" s="34">
        <f t="shared" si="3"/>
        <v>0</v>
      </c>
      <c r="V20" s="34">
        <f>$U$116*その他係数!H15</f>
        <v>0</v>
      </c>
      <c r="W20" s="92">
        <f>自給率!E18</f>
        <v>0.10055751559096204</v>
      </c>
      <c r="Y20" s="34">
        <f t="shared" si="4"/>
        <v>0</v>
      </c>
      <c r="Z20" s="34">
        <v>0</v>
      </c>
      <c r="AA20" s="34">
        <f>Z20*その他係数!F15</f>
        <v>0</v>
      </c>
      <c r="AB20" s="34">
        <f>Z20*その他係数!G15</f>
        <v>0</v>
      </c>
      <c r="AC20" s="32"/>
      <c r="AD20" s="34">
        <f>F20*その他係数!I15*入力!$N$33</f>
        <v>0</v>
      </c>
      <c r="AE20" s="34">
        <f>F20*その他係数!J15*入力!$N$33</f>
        <v>0</v>
      </c>
      <c r="AF20" s="34">
        <f>N20*その他係数!I15*入力!$N$33</f>
        <v>0</v>
      </c>
      <c r="AG20" s="34">
        <f>N20*その他係数!J15*入力!$N$33</f>
        <v>0</v>
      </c>
      <c r="AH20" s="34">
        <f>Z20*その他係数!I15*入力!$N$33</f>
        <v>0</v>
      </c>
      <c r="AI20" s="34">
        <f>Z20*その他係数!J15*入力!$N$33</f>
        <v>0</v>
      </c>
      <c r="AJ20" s="34">
        <f t="shared" si="6"/>
        <v>0</v>
      </c>
      <c r="AK20" s="34">
        <f t="shared" si="7"/>
        <v>0</v>
      </c>
    </row>
    <row r="21" spans="2:37" ht="12" customHeight="1" x14ac:dyDescent="0.15">
      <c r="B21" s="281" t="s">
        <v>26</v>
      </c>
      <c r="C21" s="284" t="s">
        <v>875</v>
      </c>
      <c r="D21" s="34">
        <f>入力!I21</f>
        <v>0</v>
      </c>
      <c r="E21" s="89">
        <f>IF(自給率!G19="",自給率!E19,自給率!G19)</f>
        <v>9.4335176156653544E-3</v>
      </c>
      <c r="F21" s="34">
        <f t="shared" si="5"/>
        <v>0</v>
      </c>
      <c r="G21" s="34">
        <f>F21*その他係数!F16</f>
        <v>0</v>
      </c>
      <c r="H21" s="34">
        <f>F21*その他係数!G16</f>
        <v>0</v>
      </c>
      <c r="I21" s="34">
        <v>0</v>
      </c>
      <c r="K21" s="92">
        <f>自給率!E19</f>
        <v>9.4335176156653544E-3</v>
      </c>
      <c r="L21" s="34">
        <f t="shared" si="0"/>
        <v>0</v>
      </c>
      <c r="N21" s="34">
        <v>0</v>
      </c>
      <c r="O21" s="34">
        <f>N21*その他係数!F16</f>
        <v>0</v>
      </c>
      <c r="P21" s="34">
        <f>N21*その他係数!G16</f>
        <v>0</v>
      </c>
      <c r="Q21" s="32"/>
      <c r="R21" s="34">
        <f t="shared" si="1"/>
        <v>0</v>
      </c>
      <c r="S21" s="35">
        <f t="shared" si="2"/>
        <v>0</v>
      </c>
      <c r="T21" s="32"/>
      <c r="U21" s="34">
        <f t="shared" si="3"/>
        <v>0</v>
      </c>
      <c r="V21" s="34">
        <f>$U$116*その他係数!H16</f>
        <v>0</v>
      </c>
      <c r="W21" s="92">
        <f>自給率!E19</f>
        <v>9.4335176156653544E-3</v>
      </c>
      <c r="Y21" s="34">
        <f t="shared" si="4"/>
        <v>0</v>
      </c>
      <c r="Z21" s="34">
        <v>0</v>
      </c>
      <c r="AA21" s="34">
        <f>Z21*その他係数!F16</f>
        <v>0</v>
      </c>
      <c r="AB21" s="34">
        <f>Z21*その他係数!G16</f>
        <v>0</v>
      </c>
      <c r="AC21" s="32"/>
      <c r="AD21" s="34">
        <f>F21*その他係数!I16*入力!$N$33</f>
        <v>0</v>
      </c>
      <c r="AE21" s="34">
        <f>F21*その他係数!J16*入力!$N$33</f>
        <v>0</v>
      </c>
      <c r="AF21" s="34">
        <f>N21*その他係数!I16*入力!$N$33</f>
        <v>0</v>
      </c>
      <c r="AG21" s="34">
        <f>N21*その他係数!J16*入力!$N$33</f>
        <v>0</v>
      </c>
      <c r="AH21" s="34">
        <f>Z21*その他係数!I16*入力!$N$33</f>
        <v>0</v>
      </c>
      <c r="AI21" s="34">
        <f>Z21*その他係数!J16*入力!$N$33</f>
        <v>0</v>
      </c>
      <c r="AJ21" s="34">
        <f t="shared" si="6"/>
        <v>0</v>
      </c>
      <c r="AK21" s="34">
        <f t="shared" si="7"/>
        <v>0</v>
      </c>
    </row>
    <row r="22" spans="2:37" ht="12" customHeight="1" x14ac:dyDescent="0.15">
      <c r="B22" s="281" t="s">
        <v>27</v>
      </c>
      <c r="C22" s="284" t="s">
        <v>876</v>
      </c>
      <c r="D22" s="34">
        <f>入力!I22</f>
        <v>0</v>
      </c>
      <c r="E22" s="89">
        <f>IF(自給率!G20="",自給率!E20,自給率!G20)</f>
        <v>0.18149702348409213</v>
      </c>
      <c r="F22" s="34">
        <f t="shared" si="5"/>
        <v>0</v>
      </c>
      <c r="G22" s="34">
        <f>F22*その他係数!F17</f>
        <v>0</v>
      </c>
      <c r="H22" s="34">
        <f>F22*その他係数!G17</f>
        <v>0</v>
      </c>
      <c r="I22" s="34">
        <v>0</v>
      </c>
      <c r="K22" s="92">
        <f>自給率!E20</f>
        <v>0.18149702348409213</v>
      </c>
      <c r="L22" s="34">
        <f t="shared" si="0"/>
        <v>0</v>
      </c>
      <c r="N22" s="34">
        <v>0</v>
      </c>
      <c r="O22" s="34">
        <f>N22*その他係数!F17</f>
        <v>0</v>
      </c>
      <c r="P22" s="34">
        <f>N22*その他係数!G17</f>
        <v>0</v>
      </c>
      <c r="Q22" s="32"/>
      <c r="R22" s="34">
        <f t="shared" si="1"/>
        <v>0</v>
      </c>
      <c r="S22" s="35">
        <f t="shared" si="2"/>
        <v>0</v>
      </c>
      <c r="T22" s="32"/>
      <c r="U22" s="34">
        <f t="shared" si="3"/>
        <v>0</v>
      </c>
      <c r="V22" s="34">
        <f>$U$116*その他係数!H17</f>
        <v>0</v>
      </c>
      <c r="W22" s="92">
        <f>自給率!E20</f>
        <v>0.18149702348409213</v>
      </c>
      <c r="Y22" s="34">
        <f t="shared" si="4"/>
        <v>0</v>
      </c>
      <c r="Z22" s="34">
        <v>0</v>
      </c>
      <c r="AA22" s="34">
        <f>Z22*その他係数!F17</f>
        <v>0</v>
      </c>
      <c r="AB22" s="34">
        <f>Z22*その他係数!G17</f>
        <v>0</v>
      </c>
      <c r="AC22" s="32"/>
      <c r="AD22" s="34">
        <f>F22*その他係数!I17*入力!$N$33</f>
        <v>0</v>
      </c>
      <c r="AE22" s="34">
        <f>F22*その他係数!J17*入力!$N$33</f>
        <v>0</v>
      </c>
      <c r="AF22" s="34">
        <f>N22*その他係数!I17*入力!$N$33</f>
        <v>0</v>
      </c>
      <c r="AG22" s="34">
        <f>N22*その他係数!J17*入力!$N$33</f>
        <v>0</v>
      </c>
      <c r="AH22" s="34">
        <f>Z22*その他係数!I17*入力!$N$33</f>
        <v>0</v>
      </c>
      <c r="AI22" s="34">
        <f>Z22*その他係数!J17*入力!$N$33</f>
        <v>0</v>
      </c>
      <c r="AJ22" s="34">
        <f t="shared" si="6"/>
        <v>0</v>
      </c>
      <c r="AK22" s="34">
        <f t="shared" si="7"/>
        <v>0</v>
      </c>
    </row>
    <row r="23" spans="2:37" ht="12" customHeight="1" x14ac:dyDescent="0.15">
      <c r="B23" s="281" t="s">
        <v>28</v>
      </c>
      <c r="C23" s="284" t="s">
        <v>298</v>
      </c>
      <c r="D23" s="34">
        <f>入力!I23</f>
        <v>0</v>
      </c>
      <c r="E23" s="89">
        <f>IF(自給率!G21="",自給率!E21,自給率!G21)</f>
        <v>0.42000193739001279</v>
      </c>
      <c r="F23" s="34">
        <f t="shared" si="5"/>
        <v>0</v>
      </c>
      <c r="G23" s="34">
        <f>F23*その他係数!F18</f>
        <v>0</v>
      </c>
      <c r="H23" s="34">
        <f>F23*その他係数!G18</f>
        <v>0</v>
      </c>
      <c r="I23" s="34">
        <v>0</v>
      </c>
      <c r="K23" s="92">
        <f>自給率!E21</f>
        <v>0.42000193739001279</v>
      </c>
      <c r="L23" s="34">
        <f t="shared" si="0"/>
        <v>0</v>
      </c>
      <c r="N23" s="34">
        <v>0</v>
      </c>
      <c r="O23" s="34">
        <f>N23*その他係数!F18</f>
        <v>0</v>
      </c>
      <c r="P23" s="34">
        <f>N23*その他係数!G18</f>
        <v>0</v>
      </c>
      <c r="Q23" s="32"/>
      <c r="R23" s="34">
        <f t="shared" si="1"/>
        <v>0</v>
      </c>
      <c r="S23" s="35">
        <f t="shared" si="2"/>
        <v>0</v>
      </c>
      <c r="T23" s="32"/>
      <c r="U23" s="34">
        <f t="shared" si="3"/>
        <v>0</v>
      </c>
      <c r="V23" s="34">
        <f>$U$116*その他係数!H18</f>
        <v>0</v>
      </c>
      <c r="W23" s="92">
        <f>自給率!E21</f>
        <v>0.42000193739001279</v>
      </c>
      <c r="Y23" s="34">
        <f t="shared" si="4"/>
        <v>0</v>
      </c>
      <c r="Z23" s="34">
        <v>0</v>
      </c>
      <c r="AA23" s="34">
        <f>Z23*その他係数!F18</f>
        <v>0</v>
      </c>
      <c r="AB23" s="34">
        <f>Z23*その他係数!G18</f>
        <v>0</v>
      </c>
      <c r="AC23" s="32"/>
      <c r="AD23" s="34">
        <f>F23*その他係数!I18*入力!$N$33</f>
        <v>0</v>
      </c>
      <c r="AE23" s="34">
        <f>F23*その他係数!J18*入力!$N$33</f>
        <v>0</v>
      </c>
      <c r="AF23" s="34">
        <f>N23*その他係数!I18*入力!$N$33</f>
        <v>0</v>
      </c>
      <c r="AG23" s="34">
        <f>N23*その他係数!J18*入力!$N$33</f>
        <v>0</v>
      </c>
      <c r="AH23" s="34">
        <f>Z23*その他係数!I18*入力!$N$33</f>
        <v>0</v>
      </c>
      <c r="AI23" s="34">
        <f>Z23*その他係数!J18*入力!$N$33</f>
        <v>0</v>
      </c>
      <c r="AJ23" s="34">
        <f t="shared" si="6"/>
        <v>0</v>
      </c>
      <c r="AK23" s="34">
        <f t="shared" si="7"/>
        <v>0</v>
      </c>
    </row>
    <row r="24" spans="2:37" ht="12" customHeight="1" x14ac:dyDescent="0.15">
      <c r="B24" s="281" t="s">
        <v>29</v>
      </c>
      <c r="C24" s="284" t="s">
        <v>300</v>
      </c>
      <c r="D24" s="34">
        <f>入力!I24</f>
        <v>0</v>
      </c>
      <c r="E24" s="89">
        <f>IF(自給率!G22="",自給率!E22,自給率!G22)</f>
        <v>9.223477300448657E-2</v>
      </c>
      <c r="F24" s="34">
        <f t="shared" si="5"/>
        <v>0</v>
      </c>
      <c r="G24" s="34">
        <f>F24*その他係数!F19</f>
        <v>0</v>
      </c>
      <c r="H24" s="34">
        <f>F24*その他係数!G19</f>
        <v>0</v>
      </c>
      <c r="I24" s="34">
        <v>0</v>
      </c>
      <c r="K24" s="92">
        <f>自給率!E22</f>
        <v>9.223477300448657E-2</v>
      </c>
      <c r="L24" s="34">
        <f t="shared" si="0"/>
        <v>0</v>
      </c>
      <c r="N24" s="34">
        <v>0</v>
      </c>
      <c r="O24" s="34">
        <f>N24*その他係数!F19</f>
        <v>0</v>
      </c>
      <c r="P24" s="34">
        <f>N24*その他係数!G19</f>
        <v>0</v>
      </c>
      <c r="Q24" s="32"/>
      <c r="R24" s="34">
        <f t="shared" si="1"/>
        <v>0</v>
      </c>
      <c r="S24" s="35">
        <f t="shared" si="2"/>
        <v>0</v>
      </c>
      <c r="T24" s="32"/>
      <c r="U24" s="34">
        <f t="shared" si="3"/>
        <v>0</v>
      </c>
      <c r="V24" s="34">
        <f>$U$116*その他係数!H19</f>
        <v>0</v>
      </c>
      <c r="W24" s="92">
        <f>自給率!E22</f>
        <v>9.223477300448657E-2</v>
      </c>
      <c r="Y24" s="34">
        <f t="shared" si="4"/>
        <v>0</v>
      </c>
      <c r="Z24" s="34">
        <v>0</v>
      </c>
      <c r="AA24" s="34">
        <f>Z24*その他係数!F19</f>
        <v>0</v>
      </c>
      <c r="AB24" s="34">
        <f>Z24*その他係数!G19</f>
        <v>0</v>
      </c>
      <c r="AC24" s="32"/>
      <c r="AD24" s="34">
        <f>F24*その他係数!I19*入力!$N$33</f>
        <v>0</v>
      </c>
      <c r="AE24" s="34">
        <f>F24*その他係数!J19*入力!$N$33</f>
        <v>0</v>
      </c>
      <c r="AF24" s="34">
        <f>N24*その他係数!I19*入力!$N$33</f>
        <v>0</v>
      </c>
      <c r="AG24" s="34">
        <f>N24*その他係数!J19*入力!$N$33</f>
        <v>0</v>
      </c>
      <c r="AH24" s="34">
        <f>Z24*その他係数!I19*入力!$N$33</f>
        <v>0</v>
      </c>
      <c r="AI24" s="34">
        <f>Z24*その他係数!J19*入力!$N$33</f>
        <v>0</v>
      </c>
      <c r="AJ24" s="34">
        <f t="shared" si="6"/>
        <v>0</v>
      </c>
      <c r="AK24" s="34">
        <f t="shared" si="7"/>
        <v>0</v>
      </c>
    </row>
    <row r="25" spans="2:37" ht="12" customHeight="1" x14ac:dyDescent="0.15">
      <c r="B25" s="281" t="s">
        <v>30</v>
      </c>
      <c r="C25" s="284" t="s">
        <v>303</v>
      </c>
      <c r="D25" s="34">
        <f>入力!I25</f>
        <v>0</v>
      </c>
      <c r="E25" s="89">
        <f>IF(自給率!G23="",自給率!E23,自給率!G23)</f>
        <v>0.38753558883724137</v>
      </c>
      <c r="F25" s="34">
        <f t="shared" si="5"/>
        <v>0</v>
      </c>
      <c r="G25" s="34">
        <f>F25*その他係数!F20</f>
        <v>0</v>
      </c>
      <c r="H25" s="34">
        <f>F25*その他係数!G20</f>
        <v>0</v>
      </c>
      <c r="I25" s="34">
        <v>0</v>
      </c>
      <c r="K25" s="92">
        <f>自給率!E23</f>
        <v>0.38753558883724137</v>
      </c>
      <c r="L25" s="34">
        <f t="shared" si="0"/>
        <v>0</v>
      </c>
      <c r="N25" s="34">
        <v>0</v>
      </c>
      <c r="O25" s="34">
        <f>N25*その他係数!F20</f>
        <v>0</v>
      </c>
      <c r="P25" s="34">
        <f>N25*その他係数!G20</f>
        <v>0</v>
      </c>
      <c r="Q25" s="32"/>
      <c r="R25" s="34">
        <f t="shared" si="1"/>
        <v>0</v>
      </c>
      <c r="S25" s="35">
        <f t="shared" si="2"/>
        <v>0</v>
      </c>
      <c r="T25" s="32"/>
      <c r="U25" s="34">
        <f t="shared" si="3"/>
        <v>0</v>
      </c>
      <c r="V25" s="34">
        <f>$U$116*その他係数!H20</f>
        <v>0</v>
      </c>
      <c r="W25" s="92">
        <f>自給率!E23</f>
        <v>0.38753558883724137</v>
      </c>
      <c r="Y25" s="34">
        <f t="shared" si="4"/>
        <v>0</v>
      </c>
      <c r="Z25" s="34">
        <v>0</v>
      </c>
      <c r="AA25" s="34">
        <f>Z25*その他係数!F20</f>
        <v>0</v>
      </c>
      <c r="AB25" s="34">
        <f>Z25*その他係数!G20</f>
        <v>0</v>
      </c>
      <c r="AC25" s="32"/>
      <c r="AD25" s="34">
        <f>F25*その他係数!I20*入力!$N$33</f>
        <v>0</v>
      </c>
      <c r="AE25" s="34">
        <f>F25*その他係数!J20*入力!$N$33</f>
        <v>0</v>
      </c>
      <c r="AF25" s="34">
        <f>N25*その他係数!I20*入力!$N$33</f>
        <v>0</v>
      </c>
      <c r="AG25" s="34">
        <f>N25*その他係数!J20*入力!$N$33</f>
        <v>0</v>
      </c>
      <c r="AH25" s="34">
        <f>Z25*その他係数!I20*入力!$N$33</f>
        <v>0</v>
      </c>
      <c r="AI25" s="34">
        <f>Z25*その他係数!J20*入力!$N$33</f>
        <v>0</v>
      </c>
      <c r="AJ25" s="34">
        <f t="shared" si="6"/>
        <v>0</v>
      </c>
      <c r="AK25" s="34">
        <f t="shared" si="7"/>
        <v>0</v>
      </c>
    </row>
    <row r="26" spans="2:37" ht="12" customHeight="1" x14ac:dyDescent="0.15">
      <c r="B26" s="281" t="s">
        <v>31</v>
      </c>
      <c r="C26" s="284" t="s">
        <v>877</v>
      </c>
      <c r="D26" s="34">
        <f>入力!I26</f>
        <v>0</v>
      </c>
      <c r="E26" s="89">
        <f>IF(自給率!G24="",自給率!E24,自給率!G24)</f>
        <v>0.66507039326206741</v>
      </c>
      <c r="F26" s="34">
        <f t="shared" si="5"/>
        <v>0</v>
      </c>
      <c r="G26" s="34">
        <f>F26*その他係数!F21</f>
        <v>0</v>
      </c>
      <c r="H26" s="34">
        <f>F26*その他係数!G21</f>
        <v>0</v>
      </c>
      <c r="I26" s="34">
        <v>0</v>
      </c>
      <c r="K26" s="92">
        <f>自給率!E24</f>
        <v>0.66507039326206741</v>
      </c>
      <c r="L26" s="34">
        <f t="shared" si="0"/>
        <v>0</v>
      </c>
      <c r="N26" s="34">
        <v>0</v>
      </c>
      <c r="O26" s="34">
        <f>N26*その他係数!F21</f>
        <v>0</v>
      </c>
      <c r="P26" s="34">
        <f>N26*その他係数!G21</f>
        <v>0</v>
      </c>
      <c r="Q26" s="32"/>
      <c r="R26" s="34">
        <f t="shared" si="1"/>
        <v>0</v>
      </c>
      <c r="S26" s="35">
        <f t="shared" si="2"/>
        <v>0</v>
      </c>
      <c r="T26" s="32"/>
      <c r="U26" s="34">
        <f t="shared" si="3"/>
        <v>0</v>
      </c>
      <c r="V26" s="34">
        <f>$U$116*その他係数!H21</f>
        <v>0</v>
      </c>
      <c r="W26" s="92">
        <f>自給率!E24</f>
        <v>0.66507039326206741</v>
      </c>
      <c r="Y26" s="34">
        <f t="shared" si="4"/>
        <v>0</v>
      </c>
      <c r="Z26" s="34">
        <v>0</v>
      </c>
      <c r="AA26" s="34">
        <f>Z26*その他係数!F21</f>
        <v>0</v>
      </c>
      <c r="AB26" s="34">
        <f>Z26*その他係数!G21</f>
        <v>0</v>
      </c>
      <c r="AC26" s="32"/>
      <c r="AD26" s="34">
        <f>F26*その他係数!I21*入力!$N$33</f>
        <v>0</v>
      </c>
      <c r="AE26" s="34">
        <f>F26*その他係数!J21*入力!$N$33</f>
        <v>0</v>
      </c>
      <c r="AF26" s="34">
        <f>N26*その他係数!I21*入力!$N$33</f>
        <v>0</v>
      </c>
      <c r="AG26" s="34">
        <f>N26*その他係数!J21*入力!$N$33</f>
        <v>0</v>
      </c>
      <c r="AH26" s="34">
        <f>Z26*その他係数!I21*入力!$N$33</f>
        <v>0</v>
      </c>
      <c r="AI26" s="34">
        <f>Z26*その他係数!J21*入力!$N$33</f>
        <v>0</v>
      </c>
      <c r="AJ26" s="34">
        <f t="shared" si="6"/>
        <v>0</v>
      </c>
      <c r="AK26" s="34">
        <f t="shared" si="7"/>
        <v>0</v>
      </c>
    </row>
    <row r="27" spans="2:37" ht="12" customHeight="1" x14ac:dyDescent="0.15">
      <c r="B27" s="281" t="s">
        <v>32</v>
      </c>
      <c r="C27" s="284" t="s">
        <v>308</v>
      </c>
      <c r="D27" s="34">
        <f>入力!I27</f>
        <v>0</v>
      </c>
      <c r="E27" s="89">
        <f>IF(自給率!G25="",自給率!E25,自給率!G25)</f>
        <v>0.32257720969454984</v>
      </c>
      <c r="F27" s="34">
        <f t="shared" si="5"/>
        <v>0</v>
      </c>
      <c r="G27" s="34">
        <f>F27*その他係数!F22</f>
        <v>0</v>
      </c>
      <c r="H27" s="34">
        <f>F27*その他係数!G22</f>
        <v>0</v>
      </c>
      <c r="I27" s="34">
        <v>0</v>
      </c>
      <c r="K27" s="92">
        <f>自給率!E25</f>
        <v>0.32257720969454984</v>
      </c>
      <c r="L27" s="34">
        <f t="shared" si="0"/>
        <v>0</v>
      </c>
      <c r="N27" s="34">
        <v>0</v>
      </c>
      <c r="O27" s="34">
        <f>N27*その他係数!F22</f>
        <v>0</v>
      </c>
      <c r="P27" s="34">
        <f>N27*その他係数!G22</f>
        <v>0</v>
      </c>
      <c r="Q27" s="32"/>
      <c r="R27" s="34">
        <f t="shared" si="1"/>
        <v>0</v>
      </c>
      <c r="S27" s="35">
        <f t="shared" si="2"/>
        <v>0</v>
      </c>
      <c r="T27" s="32"/>
      <c r="U27" s="34">
        <f t="shared" si="3"/>
        <v>0</v>
      </c>
      <c r="V27" s="34">
        <f>$U$116*その他係数!H22</f>
        <v>0</v>
      </c>
      <c r="W27" s="92">
        <f>自給率!E25</f>
        <v>0.32257720969454984</v>
      </c>
      <c r="Y27" s="34">
        <f t="shared" si="4"/>
        <v>0</v>
      </c>
      <c r="Z27" s="34">
        <v>0</v>
      </c>
      <c r="AA27" s="34">
        <f>Z27*その他係数!F22</f>
        <v>0</v>
      </c>
      <c r="AB27" s="34">
        <f>Z27*その他係数!G22</f>
        <v>0</v>
      </c>
      <c r="AC27" s="32"/>
      <c r="AD27" s="34">
        <f>F27*その他係数!I22*入力!$N$33</f>
        <v>0</v>
      </c>
      <c r="AE27" s="34">
        <f>F27*その他係数!J22*入力!$N$33</f>
        <v>0</v>
      </c>
      <c r="AF27" s="34">
        <f>N27*その他係数!I22*入力!$N$33</f>
        <v>0</v>
      </c>
      <c r="AG27" s="34">
        <f>N27*その他係数!J22*入力!$N$33</f>
        <v>0</v>
      </c>
      <c r="AH27" s="34">
        <f>Z27*その他係数!I22*入力!$N$33</f>
        <v>0</v>
      </c>
      <c r="AI27" s="34">
        <f>Z27*その他係数!J22*入力!$N$33</f>
        <v>0</v>
      </c>
      <c r="AJ27" s="34">
        <f t="shared" si="6"/>
        <v>0</v>
      </c>
      <c r="AK27" s="34">
        <f t="shared" si="7"/>
        <v>0</v>
      </c>
    </row>
    <row r="28" spans="2:37" ht="12" customHeight="1" x14ac:dyDescent="0.15">
      <c r="B28" s="281" t="s">
        <v>33</v>
      </c>
      <c r="C28" s="284" t="s">
        <v>878</v>
      </c>
      <c r="D28" s="34">
        <f>入力!I28</f>
        <v>0</v>
      </c>
      <c r="E28" s="89">
        <f>IF(自給率!G26="",自給率!E26,自給率!G26)</f>
        <v>0.10818622999979988</v>
      </c>
      <c r="F28" s="34">
        <f t="shared" si="5"/>
        <v>0</v>
      </c>
      <c r="G28" s="34">
        <f>F28*その他係数!F23</f>
        <v>0</v>
      </c>
      <c r="H28" s="34">
        <f>F28*その他係数!G23</f>
        <v>0</v>
      </c>
      <c r="I28" s="34">
        <v>0</v>
      </c>
      <c r="K28" s="92">
        <f>自給率!E26</f>
        <v>0.10818622999979988</v>
      </c>
      <c r="L28" s="34">
        <f t="shared" si="0"/>
        <v>0</v>
      </c>
      <c r="N28" s="34">
        <v>0</v>
      </c>
      <c r="O28" s="34">
        <f>N28*その他係数!F23</f>
        <v>0</v>
      </c>
      <c r="P28" s="34">
        <f>N28*その他係数!G23</f>
        <v>0</v>
      </c>
      <c r="Q28" s="32"/>
      <c r="R28" s="34">
        <f t="shared" si="1"/>
        <v>0</v>
      </c>
      <c r="S28" s="35">
        <f t="shared" si="2"/>
        <v>0</v>
      </c>
      <c r="T28" s="32"/>
      <c r="U28" s="34">
        <f t="shared" si="3"/>
        <v>0</v>
      </c>
      <c r="V28" s="34">
        <f>$U$116*その他係数!H23</f>
        <v>0</v>
      </c>
      <c r="W28" s="92">
        <f>自給率!E26</f>
        <v>0.10818622999979988</v>
      </c>
      <c r="Y28" s="34">
        <f t="shared" si="4"/>
        <v>0</v>
      </c>
      <c r="Z28" s="34">
        <v>0</v>
      </c>
      <c r="AA28" s="34">
        <f>Z28*その他係数!F23</f>
        <v>0</v>
      </c>
      <c r="AB28" s="34">
        <f>Z28*その他係数!G23</f>
        <v>0</v>
      </c>
      <c r="AC28" s="32"/>
      <c r="AD28" s="34">
        <f>F28*その他係数!I23*入力!$N$33</f>
        <v>0</v>
      </c>
      <c r="AE28" s="34">
        <f>F28*その他係数!J23*入力!$N$33</f>
        <v>0</v>
      </c>
      <c r="AF28" s="34">
        <f>N28*その他係数!I23*入力!$N$33</f>
        <v>0</v>
      </c>
      <c r="AG28" s="34">
        <f>N28*その他係数!J23*入力!$N$33</f>
        <v>0</v>
      </c>
      <c r="AH28" s="34">
        <f>Z28*その他係数!I23*入力!$N$33</f>
        <v>0</v>
      </c>
      <c r="AI28" s="34">
        <f>Z28*その他係数!J23*入力!$N$33</f>
        <v>0</v>
      </c>
      <c r="AJ28" s="34">
        <f t="shared" si="6"/>
        <v>0</v>
      </c>
      <c r="AK28" s="34">
        <f t="shared" si="7"/>
        <v>0</v>
      </c>
    </row>
    <row r="29" spans="2:37" ht="12" customHeight="1" x14ac:dyDescent="0.15">
      <c r="B29" s="281" t="s">
        <v>35</v>
      </c>
      <c r="C29" s="284" t="s">
        <v>879</v>
      </c>
      <c r="D29" s="34">
        <f>入力!I29</f>
        <v>0</v>
      </c>
      <c r="E29" s="89">
        <f>IF(自給率!G27="",自給率!E27,自給率!G27)</f>
        <v>0</v>
      </c>
      <c r="F29" s="34">
        <f t="shared" si="5"/>
        <v>0</v>
      </c>
      <c r="G29" s="34">
        <f>F29*その他係数!F24</f>
        <v>0</v>
      </c>
      <c r="H29" s="34">
        <f>F29*その他係数!G24</f>
        <v>0</v>
      </c>
      <c r="I29" s="34">
        <v>0</v>
      </c>
      <c r="K29" s="92">
        <f>自給率!E27</f>
        <v>0</v>
      </c>
      <c r="L29" s="34">
        <f t="shared" si="0"/>
        <v>0</v>
      </c>
      <c r="N29" s="34">
        <v>0</v>
      </c>
      <c r="O29" s="34">
        <f>N29*その他係数!F24</f>
        <v>0</v>
      </c>
      <c r="P29" s="34">
        <f>N29*その他係数!G24</f>
        <v>0</v>
      </c>
      <c r="Q29" s="32"/>
      <c r="R29" s="34">
        <f t="shared" si="1"/>
        <v>0</v>
      </c>
      <c r="S29" s="35">
        <f t="shared" si="2"/>
        <v>0</v>
      </c>
      <c r="T29" s="32"/>
      <c r="U29" s="34">
        <f t="shared" si="3"/>
        <v>0</v>
      </c>
      <c r="V29" s="34">
        <f>$U$116*その他係数!H24</f>
        <v>0</v>
      </c>
      <c r="W29" s="92">
        <f>自給率!E27</f>
        <v>0</v>
      </c>
      <c r="Y29" s="34">
        <f t="shared" si="4"/>
        <v>0</v>
      </c>
      <c r="Z29" s="34">
        <v>0</v>
      </c>
      <c r="AA29" s="34">
        <f>Z29*その他係数!F24</f>
        <v>0</v>
      </c>
      <c r="AB29" s="34">
        <f>Z29*その他係数!G24</f>
        <v>0</v>
      </c>
      <c r="AC29" s="32"/>
      <c r="AD29" s="34">
        <f>F29*その他係数!I24*入力!$N$33</f>
        <v>0</v>
      </c>
      <c r="AE29" s="34">
        <f>F29*その他係数!J24*入力!$N$33</f>
        <v>0</v>
      </c>
      <c r="AF29" s="34">
        <f>N29*その他係数!I24*入力!$N$33</f>
        <v>0</v>
      </c>
      <c r="AG29" s="34">
        <f>N29*その他係数!J24*入力!$N$33</f>
        <v>0</v>
      </c>
      <c r="AH29" s="34">
        <f>Z29*その他係数!I24*入力!$N$33</f>
        <v>0</v>
      </c>
      <c r="AI29" s="34">
        <f>Z29*その他係数!J24*入力!$N$33</f>
        <v>0</v>
      </c>
      <c r="AJ29" s="34">
        <f t="shared" si="6"/>
        <v>0</v>
      </c>
      <c r="AK29" s="34">
        <f t="shared" si="7"/>
        <v>0</v>
      </c>
    </row>
    <row r="30" spans="2:37" ht="12" customHeight="1" x14ac:dyDescent="0.15">
      <c r="B30" s="281" t="s">
        <v>36</v>
      </c>
      <c r="C30" s="284" t="s">
        <v>880</v>
      </c>
      <c r="D30" s="34">
        <f>入力!I30</f>
        <v>0</v>
      </c>
      <c r="E30" s="89">
        <f>IF(自給率!G28="",自給率!E28,自給率!G28)</f>
        <v>7.109490104082461E-4</v>
      </c>
      <c r="F30" s="34">
        <f t="shared" si="5"/>
        <v>0</v>
      </c>
      <c r="G30" s="34">
        <f>F30*その他係数!F25</f>
        <v>0</v>
      </c>
      <c r="H30" s="34">
        <f>F30*その他係数!G25</f>
        <v>0</v>
      </c>
      <c r="I30" s="34">
        <v>0</v>
      </c>
      <c r="K30" s="92">
        <f>自給率!E28</f>
        <v>7.109490104082461E-4</v>
      </c>
      <c r="L30" s="34">
        <f t="shared" si="0"/>
        <v>0</v>
      </c>
      <c r="N30" s="34">
        <v>0</v>
      </c>
      <c r="O30" s="34">
        <f>N30*その他係数!F25</f>
        <v>0</v>
      </c>
      <c r="P30" s="34">
        <f>N30*その他係数!G25</f>
        <v>0</v>
      </c>
      <c r="Q30" s="32"/>
      <c r="R30" s="34">
        <f t="shared" si="1"/>
        <v>0</v>
      </c>
      <c r="S30" s="35">
        <f t="shared" si="2"/>
        <v>0</v>
      </c>
      <c r="T30" s="32"/>
      <c r="U30" s="34">
        <f t="shared" si="3"/>
        <v>0</v>
      </c>
      <c r="V30" s="34">
        <f>$U$116*その他係数!H25</f>
        <v>0</v>
      </c>
      <c r="W30" s="92">
        <f>自給率!E28</f>
        <v>7.109490104082461E-4</v>
      </c>
      <c r="Y30" s="34">
        <f t="shared" si="4"/>
        <v>0</v>
      </c>
      <c r="Z30" s="34">
        <v>0</v>
      </c>
      <c r="AA30" s="34">
        <f>Z30*その他係数!F25</f>
        <v>0</v>
      </c>
      <c r="AB30" s="34">
        <f>Z30*その他係数!G25</f>
        <v>0</v>
      </c>
      <c r="AC30" s="32"/>
      <c r="AD30" s="34">
        <f>F30*その他係数!I25*入力!$N$33</f>
        <v>0</v>
      </c>
      <c r="AE30" s="34">
        <f>F30*その他係数!J25*入力!$N$33</f>
        <v>0</v>
      </c>
      <c r="AF30" s="34">
        <f>N30*その他係数!I25*入力!$N$33</f>
        <v>0</v>
      </c>
      <c r="AG30" s="34">
        <f>N30*その他係数!J25*入力!$N$33</f>
        <v>0</v>
      </c>
      <c r="AH30" s="34">
        <f>Z30*その他係数!I25*入力!$N$33</f>
        <v>0</v>
      </c>
      <c r="AI30" s="34">
        <f>Z30*その他係数!J25*入力!$N$33</f>
        <v>0</v>
      </c>
      <c r="AJ30" s="34">
        <f t="shared" si="6"/>
        <v>0</v>
      </c>
      <c r="AK30" s="34">
        <f t="shared" si="7"/>
        <v>0</v>
      </c>
    </row>
    <row r="31" spans="2:37" ht="12" customHeight="1" x14ac:dyDescent="0.15">
      <c r="B31" s="281" t="s">
        <v>38</v>
      </c>
      <c r="C31" s="284" t="s">
        <v>317</v>
      </c>
      <c r="D31" s="34">
        <f>入力!I31</f>
        <v>0</v>
      </c>
      <c r="E31" s="89">
        <f>IF(自給率!G29="",自給率!E29,自給率!G29)</f>
        <v>2.0134273345435716E-3</v>
      </c>
      <c r="F31" s="34">
        <f t="shared" si="5"/>
        <v>0</v>
      </c>
      <c r="G31" s="34">
        <f>F31*その他係数!F26</f>
        <v>0</v>
      </c>
      <c r="H31" s="34">
        <f>F31*その他係数!G26</f>
        <v>0</v>
      </c>
      <c r="I31" s="34">
        <v>0</v>
      </c>
      <c r="K31" s="92">
        <f>自給率!E29</f>
        <v>2.0134273345435716E-3</v>
      </c>
      <c r="L31" s="34">
        <f t="shared" si="0"/>
        <v>0</v>
      </c>
      <c r="N31" s="34">
        <v>0</v>
      </c>
      <c r="O31" s="34">
        <f>N31*その他係数!F26</f>
        <v>0</v>
      </c>
      <c r="P31" s="34">
        <f>N31*その他係数!G26</f>
        <v>0</v>
      </c>
      <c r="Q31" s="32"/>
      <c r="R31" s="34">
        <f t="shared" si="1"/>
        <v>0</v>
      </c>
      <c r="S31" s="35">
        <f t="shared" si="2"/>
        <v>0</v>
      </c>
      <c r="T31" s="32"/>
      <c r="U31" s="34">
        <f t="shared" si="3"/>
        <v>0</v>
      </c>
      <c r="V31" s="34">
        <f>$U$116*その他係数!H26</f>
        <v>0</v>
      </c>
      <c r="W31" s="92">
        <f>自給率!E29</f>
        <v>2.0134273345435716E-3</v>
      </c>
      <c r="Y31" s="34">
        <f t="shared" si="4"/>
        <v>0</v>
      </c>
      <c r="Z31" s="34">
        <v>0</v>
      </c>
      <c r="AA31" s="34">
        <f>Z31*その他係数!F26</f>
        <v>0</v>
      </c>
      <c r="AB31" s="34">
        <f>Z31*その他係数!G26</f>
        <v>0</v>
      </c>
      <c r="AC31" s="32"/>
      <c r="AD31" s="34">
        <f>F31*その他係数!I26*入力!$N$33</f>
        <v>0</v>
      </c>
      <c r="AE31" s="34">
        <f>F31*その他係数!J26*入力!$N$33</f>
        <v>0</v>
      </c>
      <c r="AF31" s="34">
        <f>N31*その他係数!I26*入力!$N$33</f>
        <v>0</v>
      </c>
      <c r="AG31" s="34">
        <f>N31*その他係数!J26*入力!$N$33</f>
        <v>0</v>
      </c>
      <c r="AH31" s="34">
        <f>Z31*その他係数!I26*入力!$N$33</f>
        <v>0</v>
      </c>
      <c r="AI31" s="34">
        <f>Z31*その他係数!J26*入力!$N$33</f>
        <v>0</v>
      </c>
      <c r="AJ31" s="34">
        <f t="shared" si="6"/>
        <v>0</v>
      </c>
      <c r="AK31" s="34">
        <f t="shared" si="7"/>
        <v>0</v>
      </c>
    </row>
    <row r="32" spans="2:37" ht="12" customHeight="1" x14ac:dyDescent="0.15">
      <c r="B32" s="281" t="s">
        <v>40</v>
      </c>
      <c r="C32" s="284" t="s">
        <v>319</v>
      </c>
      <c r="D32" s="34">
        <f>入力!I32</f>
        <v>0</v>
      </c>
      <c r="E32" s="89">
        <f>IF(自給率!G30="",自給率!E30,自給率!G30)</f>
        <v>0</v>
      </c>
      <c r="F32" s="34">
        <f t="shared" si="5"/>
        <v>0</v>
      </c>
      <c r="G32" s="34">
        <f>F32*その他係数!F27</f>
        <v>0</v>
      </c>
      <c r="H32" s="34">
        <f>F32*その他係数!G27</f>
        <v>0</v>
      </c>
      <c r="I32" s="34">
        <v>0</v>
      </c>
      <c r="K32" s="92">
        <f>自給率!E30</f>
        <v>0</v>
      </c>
      <c r="L32" s="34">
        <f t="shared" si="0"/>
        <v>0</v>
      </c>
      <c r="N32" s="34">
        <v>0</v>
      </c>
      <c r="O32" s="34">
        <f>N32*その他係数!F27</f>
        <v>0</v>
      </c>
      <c r="P32" s="34">
        <f>N32*その他係数!G27</f>
        <v>0</v>
      </c>
      <c r="Q32" s="32"/>
      <c r="R32" s="34">
        <f t="shared" si="1"/>
        <v>0</v>
      </c>
      <c r="S32" s="35">
        <f t="shared" si="2"/>
        <v>0</v>
      </c>
      <c r="T32" s="32"/>
      <c r="U32" s="34">
        <f t="shared" si="3"/>
        <v>0</v>
      </c>
      <c r="V32" s="34">
        <f>$U$116*その他係数!H27</f>
        <v>0</v>
      </c>
      <c r="W32" s="92">
        <f>自給率!E30</f>
        <v>0</v>
      </c>
      <c r="Y32" s="34">
        <f t="shared" si="4"/>
        <v>0</v>
      </c>
      <c r="Z32" s="34">
        <v>0</v>
      </c>
      <c r="AA32" s="34">
        <f>Z32*その他係数!F27</f>
        <v>0</v>
      </c>
      <c r="AB32" s="34">
        <f>Z32*その他係数!G27</f>
        <v>0</v>
      </c>
      <c r="AC32" s="32"/>
      <c r="AD32" s="34">
        <f>F32*その他係数!I27*入力!$N$33</f>
        <v>0</v>
      </c>
      <c r="AE32" s="34">
        <f>F32*その他係数!J27*入力!$N$33</f>
        <v>0</v>
      </c>
      <c r="AF32" s="34">
        <f>N32*その他係数!I27*入力!$N$33</f>
        <v>0</v>
      </c>
      <c r="AG32" s="34">
        <f>N32*その他係数!J27*入力!$N$33</f>
        <v>0</v>
      </c>
      <c r="AH32" s="34">
        <f>Z32*その他係数!I27*入力!$N$33</f>
        <v>0</v>
      </c>
      <c r="AI32" s="34">
        <f>Z32*その他係数!J27*入力!$N$33</f>
        <v>0</v>
      </c>
      <c r="AJ32" s="34">
        <f t="shared" si="6"/>
        <v>0</v>
      </c>
      <c r="AK32" s="34">
        <f t="shared" si="7"/>
        <v>0</v>
      </c>
    </row>
    <row r="33" spans="2:37" ht="12" customHeight="1" x14ac:dyDescent="0.15">
      <c r="B33" s="281" t="s">
        <v>42</v>
      </c>
      <c r="C33" s="284" t="s">
        <v>881</v>
      </c>
      <c r="D33" s="34">
        <f>入力!I33</f>
        <v>0</v>
      </c>
      <c r="E33" s="89">
        <f>IF(自給率!G31="",自給率!E31,自給率!G31)</f>
        <v>9.7359310152033141E-3</v>
      </c>
      <c r="F33" s="34">
        <f t="shared" si="5"/>
        <v>0</v>
      </c>
      <c r="G33" s="34">
        <f>F33*その他係数!F28</f>
        <v>0</v>
      </c>
      <c r="H33" s="34">
        <f>F33*その他係数!G28</f>
        <v>0</v>
      </c>
      <c r="I33" s="34">
        <v>0</v>
      </c>
      <c r="K33" s="92">
        <f>自給率!E31</f>
        <v>9.7359310152033141E-3</v>
      </c>
      <c r="L33" s="34">
        <f t="shared" si="0"/>
        <v>0</v>
      </c>
      <c r="N33" s="34">
        <v>0</v>
      </c>
      <c r="O33" s="34">
        <f>N33*その他係数!F28</f>
        <v>0</v>
      </c>
      <c r="P33" s="34">
        <f>N33*その他係数!G28</f>
        <v>0</v>
      </c>
      <c r="Q33" s="32"/>
      <c r="R33" s="34">
        <f t="shared" si="1"/>
        <v>0</v>
      </c>
      <c r="S33" s="35">
        <f t="shared" si="2"/>
        <v>0</v>
      </c>
      <c r="T33" s="32"/>
      <c r="U33" s="34">
        <f t="shared" si="3"/>
        <v>0</v>
      </c>
      <c r="V33" s="34">
        <f>$U$116*その他係数!H28</f>
        <v>0</v>
      </c>
      <c r="W33" s="92">
        <f>自給率!E31</f>
        <v>9.7359310152033141E-3</v>
      </c>
      <c r="Y33" s="34">
        <f t="shared" si="4"/>
        <v>0</v>
      </c>
      <c r="Z33" s="34">
        <v>0</v>
      </c>
      <c r="AA33" s="34">
        <f>Z33*その他係数!F28</f>
        <v>0</v>
      </c>
      <c r="AB33" s="34">
        <f>Z33*その他係数!G28</f>
        <v>0</v>
      </c>
      <c r="AC33" s="32"/>
      <c r="AD33" s="34">
        <f>F33*その他係数!I28*入力!$N$33</f>
        <v>0</v>
      </c>
      <c r="AE33" s="34">
        <f>F33*その他係数!J28*入力!$N$33</f>
        <v>0</v>
      </c>
      <c r="AF33" s="34">
        <f>N33*その他係数!I28*入力!$N$33</f>
        <v>0</v>
      </c>
      <c r="AG33" s="34">
        <f>N33*その他係数!J28*入力!$N$33</f>
        <v>0</v>
      </c>
      <c r="AH33" s="34">
        <f>Z33*その他係数!I28*入力!$N$33</f>
        <v>0</v>
      </c>
      <c r="AI33" s="34">
        <f>Z33*その他係数!J28*入力!$N$33</f>
        <v>0</v>
      </c>
      <c r="AJ33" s="34">
        <f t="shared" si="6"/>
        <v>0</v>
      </c>
      <c r="AK33" s="34">
        <f t="shared" si="7"/>
        <v>0</v>
      </c>
    </row>
    <row r="34" spans="2:37" ht="12" customHeight="1" x14ac:dyDescent="0.15">
      <c r="B34" s="281" t="s">
        <v>43</v>
      </c>
      <c r="C34" s="284" t="s">
        <v>641</v>
      </c>
      <c r="D34" s="34">
        <f>入力!I34</f>
        <v>0</v>
      </c>
      <c r="E34" s="89">
        <f>IF(自給率!G32="",自給率!E32,自給率!G32)</f>
        <v>2.810108474080486E-2</v>
      </c>
      <c r="F34" s="34">
        <f t="shared" si="5"/>
        <v>0</v>
      </c>
      <c r="G34" s="34">
        <f>F34*その他係数!F29</f>
        <v>0</v>
      </c>
      <c r="H34" s="34">
        <f>F34*その他係数!G29</f>
        <v>0</v>
      </c>
      <c r="I34" s="34">
        <v>0</v>
      </c>
      <c r="K34" s="92">
        <f>自給率!E32</f>
        <v>2.810108474080486E-2</v>
      </c>
      <c r="L34" s="34">
        <f t="shared" si="0"/>
        <v>0</v>
      </c>
      <c r="N34" s="34">
        <v>0</v>
      </c>
      <c r="O34" s="34">
        <f>N34*その他係数!F29</f>
        <v>0</v>
      </c>
      <c r="P34" s="34">
        <f>N34*その他係数!G29</f>
        <v>0</v>
      </c>
      <c r="Q34" s="32"/>
      <c r="R34" s="34">
        <f t="shared" si="1"/>
        <v>0</v>
      </c>
      <c r="S34" s="35">
        <f t="shared" si="2"/>
        <v>0</v>
      </c>
      <c r="T34" s="32"/>
      <c r="U34" s="34">
        <f t="shared" si="3"/>
        <v>0</v>
      </c>
      <c r="V34" s="34">
        <f>$U$116*その他係数!H29</f>
        <v>0</v>
      </c>
      <c r="W34" s="92">
        <f>自給率!E32</f>
        <v>2.810108474080486E-2</v>
      </c>
      <c r="Y34" s="34">
        <f t="shared" si="4"/>
        <v>0</v>
      </c>
      <c r="Z34" s="34">
        <v>0</v>
      </c>
      <c r="AA34" s="34">
        <f>Z34*その他係数!F29</f>
        <v>0</v>
      </c>
      <c r="AB34" s="34">
        <f>Z34*その他係数!G29</f>
        <v>0</v>
      </c>
      <c r="AC34" s="32"/>
      <c r="AD34" s="34">
        <f>F34*その他係数!I29*入力!$N$33</f>
        <v>0</v>
      </c>
      <c r="AE34" s="34">
        <f>F34*その他係数!J29*入力!$N$33</f>
        <v>0</v>
      </c>
      <c r="AF34" s="34">
        <f>N34*その他係数!I29*入力!$N$33</f>
        <v>0</v>
      </c>
      <c r="AG34" s="34">
        <f>N34*その他係数!J29*入力!$N$33</f>
        <v>0</v>
      </c>
      <c r="AH34" s="34">
        <f>Z34*その他係数!I29*入力!$N$33</f>
        <v>0</v>
      </c>
      <c r="AI34" s="34">
        <f>Z34*その他係数!J29*入力!$N$33</f>
        <v>0</v>
      </c>
      <c r="AJ34" s="34">
        <f t="shared" si="6"/>
        <v>0</v>
      </c>
      <c r="AK34" s="34">
        <f t="shared" si="7"/>
        <v>0</v>
      </c>
    </row>
    <row r="35" spans="2:37" ht="12" customHeight="1" x14ac:dyDescent="0.15">
      <c r="B35" s="281" t="s">
        <v>44</v>
      </c>
      <c r="C35" s="284" t="s">
        <v>327</v>
      </c>
      <c r="D35" s="34">
        <f>入力!I35</f>
        <v>0</v>
      </c>
      <c r="E35" s="89">
        <f>IF(自給率!G33="",自給率!E33,自給率!G33)</f>
        <v>0</v>
      </c>
      <c r="F35" s="34">
        <f t="shared" si="5"/>
        <v>0</v>
      </c>
      <c r="G35" s="34">
        <f>F35*その他係数!F30</f>
        <v>0</v>
      </c>
      <c r="H35" s="34">
        <f>F35*その他係数!G30</f>
        <v>0</v>
      </c>
      <c r="I35" s="34">
        <v>0</v>
      </c>
      <c r="K35" s="92">
        <f>自給率!E33</f>
        <v>0</v>
      </c>
      <c r="L35" s="34">
        <f t="shared" si="0"/>
        <v>0</v>
      </c>
      <c r="N35" s="34">
        <v>0</v>
      </c>
      <c r="O35" s="34">
        <f>N35*その他係数!F30</f>
        <v>0</v>
      </c>
      <c r="P35" s="34">
        <f>N35*その他係数!G30</f>
        <v>0</v>
      </c>
      <c r="Q35" s="32"/>
      <c r="R35" s="34">
        <f t="shared" si="1"/>
        <v>0</v>
      </c>
      <c r="S35" s="35">
        <f t="shared" si="2"/>
        <v>0</v>
      </c>
      <c r="T35" s="32"/>
      <c r="U35" s="34">
        <f t="shared" si="3"/>
        <v>0</v>
      </c>
      <c r="V35" s="34">
        <f>$U$116*その他係数!H30</f>
        <v>0</v>
      </c>
      <c r="W35" s="92">
        <f>自給率!E33</f>
        <v>0</v>
      </c>
      <c r="Y35" s="34">
        <f t="shared" si="4"/>
        <v>0</v>
      </c>
      <c r="Z35" s="34">
        <v>0</v>
      </c>
      <c r="AA35" s="34">
        <f>Z35*その他係数!F30</f>
        <v>0</v>
      </c>
      <c r="AB35" s="34">
        <f>Z35*その他係数!G30</f>
        <v>0</v>
      </c>
      <c r="AC35" s="32"/>
      <c r="AD35" s="34">
        <f>F35*その他係数!I30*入力!$N$33</f>
        <v>0</v>
      </c>
      <c r="AE35" s="34">
        <f>F35*その他係数!J30*入力!$N$33</f>
        <v>0</v>
      </c>
      <c r="AF35" s="34">
        <f>N35*その他係数!I30*入力!$N$33</f>
        <v>0</v>
      </c>
      <c r="AG35" s="34">
        <f>N35*その他係数!J30*入力!$N$33</f>
        <v>0</v>
      </c>
      <c r="AH35" s="34">
        <f>Z35*その他係数!I30*入力!$N$33</f>
        <v>0</v>
      </c>
      <c r="AI35" s="34">
        <f>Z35*その他係数!J30*入力!$N$33</f>
        <v>0</v>
      </c>
      <c r="AJ35" s="34">
        <f t="shared" si="6"/>
        <v>0</v>
      </c>
      <c r="AK35" s="34">
        <f t="shared" si="7"/>
        <v>0</v>
      </c>
    </row>
    <row r="36" spans="2:37" ht="12" customHeight="1" x14ac:dyDescent="0.15">
      <c r="B36" s="281" t="s">
        <v>45</v>
      </c>
      <c r="C36" s="284" t="s">
        <v>330</v>
      </c>
      <c r="D36" s="34">
        <f>入力!I36</f>
        <v>0</v>
      </c>
      <c r="E36" s="89">
        <f>IF(自給率!G34="",自給率!E34,自給率!G34)</f>
        <v>0.58499440302247341</v>
      </c>
      <c r="F36" s="34">
        <f t="shared" si="5"/>
        <v>0</v>
      </c>
      <c r="G36" s="34">
        <f>F36*その他係数!F31</f>
        <v>0</v>
      </c>
      <c r="H36" s="34">
        <f>F36*その他係数!G31</f>
        <v>0</v>
      </c>
      <c r="I36" s="34">
        <v>0</v>
      </c>
      <c r="K36" s="92">
        <f>自給率!E34</f>
        <v>0.58499440302247341</v>
      </c>
      <c r="L36" s="34">
        <f t="shared" si="0"/>
        <v>0</v>
      </c>
      <c r="N36" s="34">
        <v>0</v>
      </c>
      <c r="O36" s="34">
        <f>N36*その他係数!F31</f>
        <v>0</v>
      </c>
      <c r="P36" s="34">
        <f>N36*その他係数!G31</f>
        <v>0</v>
      </c>
      <c r="Q36" s="32"/>
      <c r="R36" s="34">
        <f t="shared" si="1"/>
        <v>0</v>
      </c>
      <c r="S36" s="35">
        <f t="shared" si="2"/>
        <v>0</v>
      </c>
      <c r="T36" s="32"/>
      <c r="U36" s="34">
        <f t="shared" si="3"/>
        <v>0</v>
      </c>
      <c r="V36" s="34">
        <f>$U$116*その他係数!H31</f>
        <v>0</v>
      </c>
      <c r="W36" s="92">
        <f>自給率!E34</f>
        <v>0.58499440302247341</v>
      </c>
      <c r="Y36" s="34">
        <f t="shared" si="4"/>
        <v>0</v>
      </c>
      <c r="Z36" s="34">
        <v>0</v>
      </c>
      <c r="AA36" s="34">
        <f>Z36*その他係数!F31</f>
        <v>0</v>
      </c>
      <c r="AB36" s="34">
        <f>Z36*その他係数!G31</f>
        <v>0</v>
      </c>
      <c r="AC36" s="32"/>
      <c r="AD36" s="34">
        <f>F36*その他係数!I31*入力!$N$33</f>
        <v>0</v>
      </c>
      <c r="AE36" s="34">
        <f>F36*その他係数!J31*入力!$N$33</f>
        <v>0</v>
      </c>
      <c r="AF36" s="34">
        <f>N36*その他係数!I31*入力!$N$33</f>
        <v>0</v>
      </c>
      <c r="AG36" s="34">
        <f>N36*その他係数!J31*入力!$N$33</f>
        <v>0</v>
      </c>
      <c r="AH36" s="34">
        <f>Z36*その他係数!I31*入力!$N$33</f>
        <v>0</v>
      </c>
      <c r="AI36" s="34">
        <f>Z36*その他係数!J31*入力!$N$33</f>
        <v>0</v>
      </c>
      <c r="AJ36" s="34">
        <f t="shared" si="6"/>
        <v>0</v>
      </c>
      <c r="AK36" s="34">
        <f t="shared" si="7"/>
        <v>0</v>
      </c>
    </row>
    <row r="37" spans="2:37" ht="12" customHeight="1" x14ac:dyDescent="0.15">
      <c r="B37" s="281" t="s">
        <v>46</v>
      </c>
      <c r="C37" s="284" t="s">
        <v>332</v>
      </c>
      <c r="D37" s="34">
        <f>入力!I37</f>
        <v>0</v>
      </c>
      <c r="E37" s="89">
        <f>IF(自給率!G35="",自給率!E35,自給率!G35)</f>
        <v>0.20365383194010311</v>
      </c>
      <c r="F37" s="34">
        <f t="shared" si="5"/>
        <v>0</v>
      </c>
      <c r="G37" s="34">
        <f>F37*その他係数!F32</f>
        <v>0</v>
      </c>
      <c r="H37" s="34">
        <f>F37*その他係数!G32</f>
        <v>0</v>
      </c>
      <c r="I37" s="34">
        <v>0</v>
      </c>
      <c r="K37" s="92">
        <f>自給率!E35</f>
        <v>0.20365383194010311</v>
      </c>
      <c r="L37" s="34">
        <f t="shared" si="0"/>
        <v>0</v>
      </c>
      <c r="N37" s="34">
        <v>0</v>
      </c>
      <c r="O37" s="34">
        <f>N37*その他係数!F32</f>
        <v>0</v>
      </c>
      <c r="P37" s="34">
        <f>N37*その他係数!G32</f>
        <v>0</v>
      </c>
      <c r="Q37" s="32"/>
      <c r="R37" s="34">
        <f t="shared" si="1"/>
        <v>0</v>
      </c>
      <c r="S37" s="35">
        <f t="shared" si="2"/>
        <v>0</v>
      </c>
      <c r="T37" s="32"/>
      <c r="U37" s="34">
        <f t="shared" si="3"/>
        <v>0</v>
      </c>
      <c r="V37" s="34">
        <f>$U$116*その他係数!H32</f>
        <v>0</v>
      </c>
      <c r="W37" s="92">
        <f>自給率!E35</f>
        <v>0.20365383194010311</v>
      </c>
      <c r="Y37" s="34">
        <f t="shared" si="4"/>
        <v>0</v>
      </c>
      <c r="Z37" s="34">
        <v>0</v>
      </c>
      <c r="AA37" s="34">
        <f>Z37*その他係数!F32</f>
        <v>0</v>
      </c>
      <c r="AB37" s="34">
        <f>Z37*その他係数!G32</f>
        <v>0</v>
      </c>
      <c r="AC37" s="32"/>
      <c r="AD37" s="34">
        <f>F37*その他係数!I32*入力!$N$33</f>
        <v>0</v>
      </c>
      <c r="AE37" s="34">
        <f>F37*その他係数!J32*入力!$N$33</f>
        <v>0</v>
      </c>
      <c r="AF37" s="34">
        <f>N37*その他係数!I32*入力!$N$33</f>
        <v>0</v>
      </c>
      <c r="AG37" s="34">
        <f>N37*その他係数!J32*入力!$N$33</f>
        <v>0</v>
      </c>
      <c r="AH37" s="34">
        <f>Z37*その他係数!I32*入力!$N$33</f>
        <v>0</v>
      </c>
      <c r="AI37" s="34">
        <f>Z37*その他係数!J32*入力!$N$33</f>
        <v>0</v>
      </c>
      <c r="AJ37" s="34">
        <f t="shared" si="6"/>
        <v>0</v>
      </c>
      <c r="AK37" s="34">
        <f t="shared" si="7"/>
        <v>0</v>
      </c>
    </row>
    <row r="38" spans="2:37" ht="12" customHeight="1" x14ac:dyDescent="0.15">
      <c r="B38" s="281" t="s">
        <v>47</v>
      </c>
      <c r="C38" s="284" t="s">
        <v>334</v>
      </c>
      <c r="D38" s="34">
        <f>入力!I38</f>
        <v>0</v>
      </c>
      <c r="E38" s="89">
        <f>IF(自給率!G36="",自給率!E36,自給率!G36)</f>
        <v>1.2492920433479826E-2</v>
      </c>
      <c r="F38" s="34">
        <f t="shared" si="5"/>
        <v>0</v>
      </c>
      <c r="G38" s="34">
        <f>F38*その他係数!F33</f>
        <v>0</v>
      </c>
      <c r="H38" s="34">
        <f>F38*その他係数!G33</f>
        <v>0</v>
      </c>
      <c r="I38" s="34">
        <v>0</v>
      </c>
      <c r="K38" s="92">
        <f>自給率!E36</f>
        <v>1.2492920433479826E-2</v>
      </c>
      <c r="L38" s="34">
        <f t="shared" si="0"/>
        <v>0</v>
      </c>
      <c r="N38" s="34">
        <v>0</v>
      </c>
      <c r="O38" s="34">
        <f>N38*その他係数!F33</f>
        <v>0</v>
      </c>
      <c r="P38" s="34">
        <f>N38*その他係数!G33</f>
        <v>0</v>
      </c>
      <c r="Q38" s="32"/>
      <c r="R38" s="34">
        <f t="shared" si="1"/>
        <v>0</v>
      </c>
      <c r="S38" s="35">
        <f t="shared" si="2"/>
        <v>0</v>
      </c>
      <c r="T38" s="32"/>
      <c r="U38" s="34">
        <f t="shared" si="3"/>
        <v>0</v>
      </c>
      <c r="V38" s="34">
        <f>$U$116*その他係数!H33</f>
        <v>0</v>
      </c>
      <c r="W38" s="92">
        <f>自給率!E36</f>
        <v>1.2492920433479826E-2</v>
      </c>
      <c r="Y38" s="34">
        <f t="shared" si="4"/>
        <v>0</v>
      </c>
      <c r="Z38" s="34">
        <v>0</v>
      </c>
      <c r="AA38" s="34">
        <f>Z38*その他係数!F33</f>
        <v>0</v>
      </c>
      <c r="AB38" s="34">
        <f>Z38*その他係数!G33</f>
        <v>0</v>
      </c>
      <c r="AC38" s="32"/>
      <c r="AD38" s="34">
        <f>F38*その他係数!I33*入力!$N$33</f>
        <v>0</v>
      </c>
      <c r="AE38" s="34">
        <f>F38*その他係数!J33*入力!$N$33</f>
        <v>0</v>
      </c>
      <c r="AF38" s="34">
        <f>N38*その他係数!I33*入力!$N$33</f>
        <v>0</v>
      </c>
      <c r="AG38" s="34">
        <f>N38*その他係数!J33*入力!$N$33</f>
        <v>0</v>
      </c>
      <c r="AH38" s="34">
        <f>Z38*その他係数!I33*入力!$N$33</f>
        <v>0</v>
      </c>
      <c r="AI38" s="34">
        <f>Z38*その他係数!J33*入力!$N$33</f>
        <v>0</v>
      </c>
      <c r="AJ38" s="34">
        <f t="shared" si="6"/>
        <v>0</v>
      </c>
      <c r="AK38" s="34">
        <f t="shared" si="7"/>
        <v>0</v>
      </c>
    </row>
    <row r="39" spans="2:37" ht="12" customHeight="1" x14ac:dyDescent="0.15">
      <c r="B39" s="281" t="s">
        <v>48</v>
      </c>
      <c r="C39" s="284" t="s">
        <v>882</v>
      </c>
      <c r="D39" s="34">
        <f>入力!I39</f>
        <v>0</v>
      </c>
      <c r="E39" s="89">
        <f>IF(自給率!G37="",自給率!E37,自給率!G37)</f>
        <v>5.914809656555331E-3</v>
      </c>
      <c r="F39" s="34">
        <f t="shared" si="5"/>
        <v>0</v>
      </c>
      <c r="G39" s="34">
        <f>F39*その他係数!F34</f>
        <v>0</v>
      </c>
      <c r="H39" s="34">
        <f>F39*その他係数!G34</f>
        <v>0</v>
      </c>
      <c r="I39" s="34">
        <v>0</v>
      </c>
      <c r="K39" s="92">
        <f>自給率!E37</f>
        <v>5.914809656555331E-3</v>
      </c>
      <c r="L39" s="34">
        <f t="shared" si="0"/>
        <v>0</v>
      </c>
      <c r="N39" s="34">
        <v>0</v>
      </c>
      <c r="O39" s="34">
        <f>N39*その他係数!F34</f>
        <v>0</v>
      </c>
      <c r="P39" s="34">
        <f>N39*その他係数!G34</f>
        <v>0</v>
      </c>
      <c r="Q39" s="32"/>
      <c r="R39" s="34">
        <f t="shared" si="1"/>
        <v>0</v>
      </c>
      <c r="S39" s="35">
        <f t="shared" si="2"/>
        <v>0</v>
      </c>
      <c r="T39" s="32"/>
      <c r="U39" s="34">
        <f t="shared" si="3"/>
        <v>0</v>
      </c>
      <c r="V39" s="34">
        <f>$U$116*その他係数!H34</f>
        <v>0</v>
      </c>
      <c r="W39" s="92">
        <f>自給率!E37</f>
        <v>5.914809656555331E-3</v>
      </c>
      <c r="Y39" s="34">
        <f t="shared" si="4"/>
        <v>0</v>
      </c>
      <c r="Z39" s="34">
        <v>0</v>
      </c>
      <c r="AA39" s="34">
        <f>Z39*その他係数!F34</f>
        <v>0</v>
      </c>
      <c r="AB39" s="34">
        <f>Z39*その他係数!G34</f>
        <v>0</v>
      </c>
      <c r="AC39" s="32"/>
      <c r="AD39" s="34">
        <f>F39*その他係数!I34*入力!$N$33</f>
        <v>0</v>
      </c>
      <c r="AE39" s="34">
        <f>F39*その他係数!J34*入力!$N$33</f>
        <v>0</v>
      </c>
      <c r="AF39" s="34">
        <f>N39*その他係数!I34*入力!$N$33</f>
        <v>0</v>
      </c>
      <c r="AG39" s="34">
        <f>N39*その他係数!J34*入力!$N$33</f>
        <v>0</v>
      </c>
      <c r="AH39" s="34">
        <f>Z39*その他係数!I34*入力!$N$33</f>
        <v>0</v>
      </c>
      <c r="AI39" s="34">
        <f>Z39*その他係数!J34*入力!$N$33</f>
        <v>0</v>
      </c>
      <c r="AJ39" s="34">
        <f t="shared" si="6"/>
        <v>0</v>
      </c>
      <c r="AK39" s="34">
        <f t="shared" si="7"/>
        <v>0</v>
      </c>
    </row>
    <row r="40" spans="2:37" ht="12" customHeight="1" x14ac:dyDescent="0.15">
      <c r="B40" s="281" t="s">
        <v>49</v>
      </c>
      <c r="C40" s="284" t="s">
        <v>338</v>
      </c>
      <c r="D40" s="34">
        <f>入力!I40</f>
        <v>0</v>
      </c>
      <c r="E40" s="89">
        <f>IF(自給率!G38="",自給率!E38,自給率!G38)</f>
        <v>4.36161059837743E-2</v>
      </c>
      <c r="F40" s="34">
        <f t="shared" si="5"/>
        <v>0</v>
      </c>
      <c r="G40" s="34">
        <f>F40*その他係数!F35</f>
        <v>0</v>
      </c>
      <c r="H40" s="34">
        <f>F40*その他係数!G35</f>
        <v>0</v>
      </c>
      <c r="I40" s="34">
        <v>0</v>
      </c>
      <c r="K40" s="92">
        <f>自給率!E38</f>
        <v>4.36161059837743E-2</v>
      </c>
      <c r="L40" s="34">
        <f t="shared" si="0"/>
        <v>0</v>
      </c>
      <c r="N40" s="34">
        <v>0</v>
      </c>
      <c r="O40" s="34">
        <f>N40*その他係数!F35</f>
        <v>0</v>
      </c>
      <c r="P40" s="34">
        <f>N40*その他係数!G35</f>
        <v>0</v>
      </c>
      <c r="Q40" s="32"/>
      <c r="R40" s="34">
        <f t="shared" si="1"/>
        <v>0</v>
      </c>
      <c r="S40" s="35">
        <f t="shared" si="2"/>
        <v>0</v>
      </c>
      <c r="T40" s="32"/>
      <c r="U40" s="34">
        <f t="shared" si="3"/>
        <v>0</v>
      </c>
      <c r="V40" s="34">
        <f>$U$116*その他係数!H35</f>
        <v>0</v>
      </c>
      <c r="W40" s="92">
        <f>自給率!E38</f>
        <v>4.36161059837743E-2</v>
      </c>
      <c r="Y40" s="34">
        <f t="shared" si="4"/>
        <v>0</v>
      </c>
      <c r="Z40" s="34">
        <v>0</v>
      </c>
      <c r="AA40" s="34">
        <f>Z40*その他係数!F35</f>
        <v>0</v>
      </c>
      <c r="AB40" s="34">
        <f>Z40*その他係数!G35</f>
        <v>0</v>
      </c>
      <c r="AC40" s="32"/>
      <c r="AD40" s="34">
        <f>F40*その他係数!I35*入力!$N$33</f>
        <v>0</v>
      </c>
      <c r="AE40" s="34">
        <f>F40*その他係数!J35*入力!$N$33</f>
        <v>0</v>
      </c>
      <c r="AF40" s="34">
        <f>N40*その他係数!I35*入力!$N$33</f>
        <v>0</v>
      </c>
      <c r="AG40" s="34">
        <f>N40*その他係数!J35*入力!$N$33</f>
        <v>0</v>
      </c>
      <c r="AH40" s="34">
        <f>Z40*その他係数!I35*入力!$N$33</f>
        <v>0</v>
      </c>
      <c r="AI40" s="34">
        <f>Z40*その他係数!J35*入力!$N$33</f>
        <v>0</v>
      </c>
      <c r="AJ40" s="34">
        <f t="shared" si="6"/>
        <v>0</v>
      </c>
      <c r="AK40" s="34">
        <f t="shared" si="7"/>
        <v>0</v>
      </c>
    </row>
    <row r="41" spans="2:37" ht="12" customHeight="1" x14ac:dyDescent="0.15">
      <c r="B41" s="281" t="s">
        <v>50</v>
      </c>
      <c r="C41" s="284" t="s">
        <v>340</v>
      </c>
      <c r="D41" s="34">
        <f>入力!I41</f>
        <v>0</v>
      </c>
      <c r="E41" s="89">
        <f>IF(自給率!G39="",自給率!E39,自給率!G39)</f>
        <v>0.60998291601713384</v>
      </c>
      <c r="F41" s="34">
        <f t="shared" si="5"/>
        <v>0</v>
      </c>
      <c r="G41" s="34">
        <f>F41*その他係数!F36</f>
        <v>0</v>
      </c>
      <c r="H41" s="34">
        <f>F41*その他係数!G36</f>
        <v>0</v>
      </c>
      <c r="I41" s="34">
        <v>0</v>
      </c>
      <c r="K41" s="92">
        <f>自給率!E39</f>
        <v>0.60998291601713384</v>
      </c>
      <c r="L41" s="34">
        <f t="shared" ref="L41:L72" si="8">I41*K41</f>
        <v>0</v>
      </c>
      <c r="N41" s="34">
        <v>0</v>
      </c>
      <c r="O41" s="34">
        <f>N41*その他係数!F36</f>
        <v>0</v>
      </c>
      <c r="P41" s="34">
        <f>N41*その他係数!G36</f>
        <v>0</v>
      </c>
      <c r="Q41" s="32"/>
      <c r="R41" s="34">
        <f t="shared" ref="R41:R72" si="9">F41+N41</f>
        <v>0</v>
      </c>
      <c r="S41" s="35">
        <f t="shared" ref="S41:S72" si="10">H41+P41</f>
        <v>0</v>
      </c>
      <c r="T41" s="32"/>
      <c r="U41" s="34">
        <f t="shared" si="3"/>
        <v>0</v>
      </c>
      <c r="V41" s="34">
        <f>$U$116*その他係数!H36</f>
        <v>0</v>
      </c>
      <c r="W41" s="92">
        <f>自給率!E39</f>
        <v>0.60998291601713384</v>
      </c>
      <c r="Y41" s="34">
        <f t="shared" si="4"/>
        <v>0</v>
      </c>
      <c r="Z41" s="34">
        <v>0</v>
      </c>
      <c r="AA41" s="34">
        <f>Z41*その他係数!F36</f>
        <v>0</v>
      </c>
      <c r="AB41" s="34">
        <f>Z41*その他係数!G36</f>
        <v>0</v>
      </c>
      <c r="AC41" s="32"/>
      <c r="AD41" s="34">
        <f>F41*その他係数!I36*入力!$N$33</f>
        <v>0</v>
      </c>
      <c r="AE41" s="34">
        <f>F41*その他係数!J36*入力!$N$33</f>
        <v>0</v>
      </c>
      <c r="AF41" s="34">
        <f>N41*その他係数!I36*入力!$N$33</f>
        <v>0</v>
      </c>
      <c r="AG41" s="34">
        <f>N41*その他係数!J36*入力!$N$33</f>
        <v>0</v>
      </c>
      <c r="AH41" s="34">
        <f>Z41*その他係数!I36*入力!$N$33</f>
        <v>0</v>
      </c>
      <c r="AI41" s="34">
        <f>Z41*その他係数!J36*入力!$N$33</f>
        <v>0</v>
      </c>
      <c r="AJ41" s="34">
        <f t="shared" si="6"/>
        <v>0</v>
      </c>
      <c r="AK41" s="34">
        <f t="shared" si="7"/>
        <v>0</v>
      </c>
    </row>
    <row r="42" spans="2:37" ht="12" customHeight="1" x14ac:dyDescent="0.15">
      <c r="B42" s="281" t="s">
        <v>51</v>
      </c>
      <c r="C42" s="284" t="s">
        <v>342</v>
      </c>
      <c r="D42" s="34">
        <f>入力!I42</f>
        <v>0</v>
      </c>
      <c r="E42" s="89">
        <f>IF(自給率!G40="",自給率!E40,自給率!G40)</f>
        <v>0.11494623692394335</v>
      </c>
      <c r="F42" s="34">
        <f t="shared" si="5"/>
        <v>0</v>
      </c>
      <c r="G42" s="34">
        <f>F42*その他係数!F37</f>
        <v>0</v>
      </c>
      <c r="H42" s="34">
        <f>F42*その他係数!G37</f>
        <v>0</v>
      </c>
      <c r="I42" s="34">
        <v>0</v>
      </c>
      <c r="K42" s="92">
        <f>自給率!E40</f>
        <v>0.11494623692394335</v>
      </c>
      <c r="L42" s="34">
        <f t="shared" si="8"/>
        <v>0</v>
      </c>
      <c r="N42" s="34">
        <v>0</v>
      </c>
      <c r="O42" s="34">
        <f>N42*その他係数!F37</f>
        <v>0</v>
      </c>
      <c r="P42" s="34">
        <f>N42*その他係数!G37</f>
        <v>0</v>
      </c>
      <c r="Q42" s="32"/>
      <c r="R42" s="34">
        <f t="shared" si="9"/>
        <v>0</v>
      </c>
      <c r="S42" s="35">
        <f t="shared" si="10"/>
        <v>0</v>
      </c>
      <c r="T42" s="32"/>
      <c r="U42" s="34">
        <f t="shared" si="3"/>
        <v>0</v>
      </c>
      <c r="V42" s="34">
        <f>$U$116*その他係数!H37</f>
        <v>0</v>
      </c>
      <c r="W42" s="92">
        <f>自給率!E40</f>
        <v>0.11494623692394335</v>
      </c>
      <c r="Y42" s="34">
        <f t="shared" si="4"/>
        <v>0</v>
      </c>
      <c r="Z42" s="34">
        <v>0</v>
      </c>
      <c r="AA42" s="34">
        <f>Z42*その他係数!F37</f>
        <v>0</v>
      </c>
      <c r="AB42" s="34">
        <f>Z42*その他係数!G37</f>
        <v>0</v>
      </c>
      <c r="AC42" s="32"/>
      <c r="AD42" s="34">
        <f>F42*その他係数!I37*入力!$N$33</f>
        <v>0</v>
      </c>
      <c r="AE42" s="34">
        <f>F42*その他係数!J37*入力!$N$33</f>
        <v>0</v>
      </c>
      <c r="AF42" s="34">
        <f>N42*その他係数!I37*入力!$N$33</f>
        <v>0</v>
      </c>
      <c r="AG42" s="34">
        <f>N42*その他係数!J37*入力!$N$33</f>
        <v>0</v>
      </c>
      <c r="AH42" s="34">
        <f>Z42*その他係数!I37*入力!$N$33</f>
        <v>0</v>
      </c>
      <c r="AI42" s="34">
        <f>Z42*その他係数!J37*入力!$N$33</f>
        <v>0</v>
      </c>
      <c r="AJ42" s="34">
        <f t="shared" si="6"/>
        <v>0</v>
      </c>
      <c r="AK42" s="34">
        <f t="shared" si="7"/>
        <v>0</v>
      </c>
    </row>
    <row r="43" spans="2:37" ht="12" customHeight="1" x14ac:dyDescent="0.15">
      <c r="B43" s="281" t="s">
        <v>53</v>
      </c>
      <c r="C43" s="284" t="s">
        <v>344</v>
      </c>
      <c r="D43" s="34">
        <f>入力!I43</f>
        <v>0</v>
      </c>
      <c r="E43" s="89">
        <f>IF(自給率!G41="",自給率!E41,自給率!G41)</f>
        <v>0.32526401149430606</v>
      </c>
      <c r="F43" s="34">
        <f t="shared" si="5"/>
        <v>0</v>
      </c>
      <c r="G43" s="34">
        <f>F43*その他係数!F38</f>
        <v>0</v>
      </c>
      <c r="H43" s="34">
        <f>F43*その他係数!G38</f>
        <v>0</v>
      </c>
      <c r="I43" s="34">
        <v>0</v>
      </c>
      <c r="K43" s="92">
        <f>自給率!E41</f>
        <v>0.32526401149430606</v>
      </c>
      <c r="L43" s="34">
        <f t="shared" si="8"/>
        <v>0</v>
      </c>
      <c r="N43" s="34">
        <v>0</v>
      </c>
      <c r="O43" s="34">
        <f>N43*その他係数!F38</f>
        <v>0</v>
      </c>
      <c r="P43" s="34">
        <f>N43*その他係数!G38</f>
        <v>0</v>
      </c>
      <c r="Q43" s="32"/>
      <c r="R43" s="34">
        <f t="shared" si="9"/>
        <v>0</v>
      </c>
      <c r="S43" s="35">
        <f t="shared" si="10"/>
        <v>0</v>
      </c>
      <c r="T43" s="32"/>
      <c r="U43" s="34">
        <f t="shared" si="3"/>
        <v>0</v>
      </c>
      <c r="V43" s="34">
        <f>$U$116*その他係数!H38</f>
        <v>0</v>
      </c>
      <c r="W43" s="92">
        <f>自給率!E41</f>
        <v>0.32526401149430606</v>
      </c>
      <c r="Y43" s="34">
        <f t="shared" si="4"/>
        <v>0</v>
      </c>
      <c r="Z43" s="34">
        <v>0</v>
      </c>
      <c r="AA43" s="34">
        <f>Z43*その他係数!F38</f>
        <v>0</v>
      </c>
      <c r="AB43" s="34">
        <f>Z43*その他係数!G38</f>
        <v>0</v>
      </c>
      <c r="AC43" s="32"/>
      <c r="AD43" s="34">
        <f>F43*その他係数!I38*入力!$N$33</f>
        <v>0</v>
      </c>
      <c r="AE43" s="34">
        <f>F43*その他係数!J38*入力!$N$33</f>
        <v>0</v>
      </c>
      <c r="AF43" s="34">
        <f>N43*その他係数!I38*入力!$N$33</f>
        <v>0</v>
      </c>
      <c r="AG43" s="34">
        <f>N43*その他係数!J38*入力!$N$33</f>
        <v>0</v>
      </c>
      <c r="AH43" s="34">
        <f>Z43*その他係数!I38*入力!$N$33</f>
        <v>0</v>
      </c>
      <c r="AI43" s="34">
        <f>Z43*その他係数!J38*入力!$N$33</f>
        <v>0</v>
      </c>
      <c r="AJ43" s="34">
        <f t="shared" si="6"/>
        <v>0</v>
      </c>
      <c r="AK43" s="34">
        <f t="shared" si="7"/>
        <v>0</v>
      </c>
    </row>
    <row r="44" spans="2:37" ht="12" customHeight="1" x14ac:dyDescent="0.15">
      <c r="B44" s="281" t="s">
        <v>54</v>
      </c>
      <c r="C44" s="284" t="s">
        <v>346</v>
      </c>
      <c r="D44" s="34">
        <f>入力!I44</f>
        <v>0</v>
      </c>
      <c r="E44" s="89">
        <f>IF(自給率!G42="",自給率!E42,自給率!G42)</f>
        <v>1.9986578740208287</v>
      </c>
      <c r="F44" s="34">
        <f t="shared" si="5"/>
        <v>0</v>
      </c>
      <c r="G44" s="34">
        <f>F44*その他係数!F39</f>
        <v>0</v>
      </c>
      <c r="H44" s="34">
        <f>F44*その他係数!G39</f>
        <v>0</v>
      </c>
      <c r="I44" s="34">
        <v>0</v>
      </c>
      <c r="K44" s="92">
        <f>自給率!E42</f>
        <v>1.9986578740208287</v>
      </c>
      <c r="L44" s="34">
        <f t="shared" si="8"/>
        <v>0</v>
      </c>
      <c r="N44" s="34">
        <v>0</v>
      </c>
      <c r="O44" s="34">
        <f>N44*その他係数!F39</f>
        <v>0</v>
      </c>
      <c r="P44" s="34">
        <f>N44*その他係数!G39</f>
        <v>0</v>
      </c>
      <c r="Q44" s="32"/>
      <c r="R44" s="34">
        <f t="shared" si="9"/>
        <v>0</v>
      </c>
      <c r="S44" s="35">
        <f t="shared" si="10"/>
        <v>0</v>
      </c>
      <c r="T44" s="32"/>
      <c r="U44" s="34">
        <f t="shared" si="3"/>
        <v>0</v>
      </c>
      <c r="V44" s="34">
        <f>$U$116*その他係数!H39</f>
        <v>0</v>
      </c>
      <c r="W44" s="92">
        <f>自給率!E42</f>
        <v>1.9986578740208287</v>
      </c>
      <c r="Y44" s="34">
        <f t="shared" si="4"/>
        <v>0</v>
      </c>
      <c r="Z44" s="34">
        <v>0</v>
      </c>
      <c r="AA44" s="34">
        <f>Z44*その他係数!F39</f>
        <v>0</v>
      </c>
      <c r="AB44" s="34">
        <f>Z44*その他係数!G39</f>
        <v>0</v>
      </c>
      <c r="AC44" s="32"/>
      <c r="AD44" s="34">
        <f>F44*その他係数!I39*入力!$N$33</f>
        <v>0</v>
      </c>
      <c r="AE44" s="34">
        <f>F44*その他係数!J39*入力!$N$33</f>
        <v>0</v>
      </c>
      <c r="AF44" s="34">
        <f>N44*その他係数!I39*入力!$N$33</f>
        <v>0</v>
      </c>
      <c r="AG44" s="34">
        <f>N44*その他係数!J39*入力!$N$33</f>
        <v>0</v>
      </c>
      <c r="AH44" s="34">
        <f>Z44*その他係数!I39*入力!$N$33</f>
        <v>0</v>
      </c>
      <c r="AI44" s="34">
        <f>Z44*その他係数!J39*入力!$N$33</f>
        <v>0</v>
      </c>
      <c r="AJ44" s="34">
        <f t="shared" si="6"/>
        <v>0</v>
      </c>
      <c r="AK44" s="34">
        <f t="shared" si="7"/>
        <v>0</v>
      </c>
    </row>
    <row r="45" spans="2:37" ht="12" customHeight="1" x14ac:dyDescent="0.15">
      <c r="B45" s="281" t="s">
        <v>55</v>
      </c>
      <c r="C45" s="284" t="s">
        <v>350</v>
      </c>
      <c r="D45" s="34">
        <f>入力!I45</f>
        <v>0</v>
      </c>
      <c r="E45" s="89">
        <f>IF(自給率!G43="",自給率!E43,自給率!G43)</f>
        <v>0</v>
      </c>
      <c r="F45" s="34">
        <f t="shared" si="5"/>
        <v>0</v>
      </c>
      <c r="G45" s="34">
        <f>F45*その他係数!F40</f>
        <v>0</v>
      </c>
      <c r="H45" s="34">
        <f>F45*その他係数!G40</f>
        <v>0</v>
      </c>
      <c r="I45" s="34">
        <v>0</v>
      </c>
      <c r="K45" s="92">
        <f>自給率!E43</f>
        <v>0</v>
      </c>
      <c r="L45" s="34">
        <f t="shared" si="8"/>
        <v>0</v>
      </c>
      <c r="N45" s="34">
        <v>0</v>
      </c>
      <c r="O45" s="34">
        <f>N45*その他係数!F40</f>
        <v>0</v>
      </c>
      <c r="P45" s="34">
        <f>N45*その他係数!G40</f>
        <v>0</v>
      </c>
      <c r="Q45" s="32"/>
      <c r="R45" s="34">
        <f t="shared" si="9"/>
        <v>0</v>
      </c>
      <c r="S45" s="35">
        <f t="shared" si="10"/>
        <v>0</v>
      </c>
      <c r="T45" s="32"/>
      <c r="U45" s="34">
        <f t="shared" si="3"/>
        <v>0</v>
      </c>
      <c r="V45" s="34">
        <f>$U$116*その他係数!H40</f>
        <v>0</v>
      </c>
      <c r="W45" s="92">
        <f>自給率!E43</f>
        <v>0</v>
      </c>
      <c r="Y45" s="34">
        <f t="shared" si="4"/>
        <v>0</v>
      </c>
      <c r="Z45" s="34">
        <v>0</v>
      </c>
      <c r="AA45" s="34">
        <f>Z45*その他係数!F40</f>
        <v>0</v>
      </c>
      <c r="AB45" s="34">
        <f>Z45*その他係数!G40</f>
        <v>0</v>
      </c>
      <c r="AC45" s="32"/>
      <c r="AD45" s="34">
        <f>F45*その他係数!I40*入力!$N$33</f>
        <v>0</v>
      </c>
      <c r="AE45" s="34">
        <f>F45*その他係数!J40*入力!$N$33</f>
        <v>0</v>
      </c>
      <c r="AF45" s="34">
        <f>N45*その他係数!I40*入力!$N$33</f>
        <v>0</v>
      </c>
      <c r="AG45" s="34">
        <f>N45*その他係数!J40*入力!$N$33</f>
        <v>0</v>
      </c>
      <c r="AH45" s="34">
        <f>Z45*その他係数!I40*入力!$N$33</f>
        <v>0</v>
      </c>
      <c r="AI45" s="34">
        <f>Z45*その他係数!J40*入力!$N$33</f>
        <v>0</v>
      </c>
      <c r="AJ45" s="34">
        <f t="shared" si="6"/>
        <v>0</v>
      </c>
      <c r="AK45" s="34">
        <f t="shared" si="7"/>
        <v>0</v>
      </c>
    </row>
    <row r="46" spans="2:37" ht="12" customHeight="1" x14ac:dyDescent="0.15">
      <c r="B46" s="281" t="s">
        <v>103</v>
      </c>
      <c r="C46" s="284" t="s">
        <v>883</v>
      </c>
      <c r="D46" s="34">
        <f>入力!I46</f>
        <v>0</v>
      </c>
      <c r="E46" s="89">
        <f>IF(自給率!G44="",自給率!E44,自給率!G44)</f>
        <v>1.905794609797451E-2</v>
      </c>
      <c r="F46" s="34">
        <f t="shared" si="5"/>
        <v>0</v>
      </c>
      <c r="G46" s="34">
        <f>F46*その他係数!F41</f>
        <v>0</v>
      </c>
      <c r="H46" s="34">
        <f>F46*その他係数!G41</f>
        <v>0</v>
      </c>
      <c r="I46" s="34">
        <v>0</v>
      </c>
      <c r="K46" s="92">
        <f>自給率!E44</f>
        <v>1.905794609797451E-2</v>
      </c>
      <c r="L46" s="34">
        <f t="shared" si="8"/>
        <v>0</v>
      </c>
      <c r="N46" s="34">
        <v>0</v>
      </c>
      <c r="O46" s="34">
        <f>N46*その他係数!F41</f>
        <v>0</v>
      </c>
      <c r="P46" s="34">
        <f>N46*その他係数!G41</f>
        <v>0</v>
      </c>
      <c r="Q46" s="32"/>
      <c r="R46" s="34">
        <f t="shared" si="9"/>
        <v>0</v>
      </c>
      <c r="S46" s="35">
        <f t="shared" si="10"/>
        <v>0</v>
      </c>
      <c r="T46" s="32"/>
      <c r="U46" s="34">
        <f t="shared" si="3"/>
        <v>0</v>
      </c>
      <c r="V46" s="34">
        <f>$U$116*その他係数!H41</f>
        <v>0</v>
      </c>
      <c r="W46" s="92">
        <f>自給率!E44</f>
        <v>1.905794609797451E-2</v>
      </c>
      <c r="Y46" s="34">
        <f t="shared" si="4"/>
        <v>0</v>
      </c>
      <c r="Z46" s="34">
        <v>0</v>
      </c>
      <c r="AA46" s="34">
        <f>Z46*その他係数!F41</f>
        <v>0</v>
      </c>
      <c r="AB46" s="34">
        <f>Z46*その他係数!G41</f>
        <v>0</v>
      </c>
      <c r="AC46" s="32"/>
      <c r="AD46" s="34">
        <f>F46*その他係数!I41*入力!$N$33</f>
        <v>0</v>
      </c>
      <c r="AE46" s="34">
        <f>F46*その他係数!J41*入力!$N$33</f>
        <v>0</v>
      </c>
      <c r="AF46" s="34">
        <f>N46*その他係数!I41*入力!$N$33</f>
        <v>0</v>
      </c>
      <c r="AG46" s="34">
        <f>N46*その他係数!J41*入力!$N$33</f>
        <v>0</v>
      </c>
      <c r="AH46" s="34">
        <f>Z46*その他係数!I41*入力!$N$33</f>
        <v>0</v>
      </c>
      <c r="AI46" s="34">
        <f>Z46*その他係数!J41*入力!$N$33</f>
        <v>0</v>
      </c>
      <c r="AJ46" s="34">
        <f t="shared" si="6"/>
        <v>0</v>
      </c>
      <c r="AK46" s="34">
        <f t="shared" si="7"/>
        <v>0</v>
      </c>
    </row>
    <row r="47" spans="2:37" ht="12" customHeight="1" x14ac:dyDescent="0.15">
      <c r="B47" s="281" t="s">
        <v>104</v>
      </c>
      <c r="C47" s="284" t="s">
        <v>884</v>
      </c>
      <c r="D47" s="34">
        <f>入力!I47</f>
        <v>0</v>
      </c>
      <c r="E47" s="89">
        <f>IF(自給率!G45="",自給率!E45,自給率!G45)</f>
        <v>0.34683481236087899</v>
      </c>
      <c r="F47" s="34">
        <f t="shared" si="5"/>
        <v>0</v>
      </c>
      <c r="G47" s="34">
        <f>F47*その他係数!F42</f>
        <v>0</v>
      </c>
      <c r="H47" s="34">
        <f>F47*その他係数!G42</f>
        <v>0</v>
      </c>
      <c r="I47" s="34">
        <v>0</v>
      </c>
      <c r="K47" s="92">
        <f>自給率!E45</f>
        <v>0.34683481236087899</v>
      </c>
      <c r="L47" s="34">
        <f t="shared" si="8"/>
        <v>0</v>
      </c>
      <c r="N47" s="34">
        <v>0</v>
      </c>
      <c r="O47" s="34">
        <f>N47*その他係数!F42</f>
        <v>0</v>
      </c>
      <c r="P47" s="34">
        <f>N47*その他係数!G42</f>
        <v>0</v>
      </c>
      <c r="Q47" s="32"/>
      <c r="R47" s="34">
        <f t="shared" si="9"/>
        <v>0</v>
      </c>
      <c r="S47" s="35">
        <f t="shared" si="10"/>
        <v>0</v>
      </c>
      <c r="T47" s="32"/>
      <c r="U47" s="34">
        <f t="shared" si="3"/>
        <v>0</v>
      </c>
      <c r="V47" s="34">
        <f>$U$116*その他係数!H42</f>
        <v>0</v>
      </c>
      <c r="W47" s="92">
        <f>自給率!E45</f>
        <v>0.34683481236087899</v>
      </c>
      <c r="Y47" s="34">
        <f t="shared" si="4"/>
        <v>0</v>
      </c>
      <c r="Z47" s="34">
        <v>0</v>
      </c>
      <c r="AA47" s="34">
        <f>Z47*その他係数!F42</f>
        <v>0</v>
      </c>
      <c r="AB47" s="34">
        <f>Z47*その他係数!G42</f>
        <v>0</v>
      </c>
      <c r="AC47" s="32"/>
      <c r="AD47" s="34">
        <f>F47*その他係数!I42*入力!$N$33</f>
        <v>0</v>
      </c>
      <c r="AE47" s="34">
        <f>F47*その他係数!J42*入力!$N$33</f>
        <v>0</v>
      </c>
      <c r="AF47" s="34">
        <f>N47*その他係数!I42*入力!$N$33</f>
        <v>0</v>
      </c>
      <c r="AG47" s="34">
        <f>N47*その他係数!J42*入力!$N$33</f>
        <v>0</v>
      </c>
      <c r="AH47" s="34">
        <f>Z47*その他係数!I42*入力!$N$33</f>
        <v>0</v>
      </c>
      <c r="AI47" s="34">
        <f>Z47*その他係数!J42*入力!$N$33</f>
        <v>0</v>
      </c>
      <c r="AJ47" s="34">
        <f t="shared" si="6"/>
        <v>0</v>
      </c>
      <c r="AK47" s="34">
        <f t="shared" si="7"/>
        <v>0</v>
      </c>
    </row>
    <row r="48" spans="2:37" ht="12" customHeight="1" x14ac:dyDescent="0.15">
      <c r="B48" s="281" t="s">
        <v>105</v>
      </c>
      <c r="C48" s="284" t="s">
        <v>358</v>
      </c>
      <c r="D48" s="34">
        <f>入力!I48</f>
        <v>0</v>
      </c>
      <c r="E48" s="89">
        <f>IF(自給率!G46="",自給率!E46,自給率!G46)</f>
        <v>0.1515552883126724</v>
      </c>
      <c r="F48" s="34">
        <f t="shared" si="5"/>
        <v>0</v>
      </c>
      <c r="G48" s="34">
        <f>F48*その他係数!F43</f>
        <v>0</v>
      </c>
      <c r="H48" s="34">
        <f>F48*その他係数!G43</f>
        <v>0</v>
      </c>
      <c r="I48" s="34">
        <v>0</v>
      </c>
      <c r="K48" s="92">
        <f>自給率!E46</f>
        <v>0.1515552883126724</v>
      </c>
      <c r="L48" s="34">
        <f t="shared" si="8"/>
        <v>0</v>
      </c>
      <c r="N48" s="34">
        <v>0</v>
      </c>
      <c r="O48" s="34">
        <f>N48*その他係数!F43</f>
        <v>0</v>
      </c>
      <c r="P48" s="34">
        <f>N48*その他係数!G43</f>
        <v>0</v>
      </c>
      <c r="Q48" s="32"/>
      <c r="R48" s="34">
        <f t="shared" si="9"/>
        <v>0</v>
      </c>
      <c r="S48" s="35">
        <f t="shared" si="10"/>
        <v>0</v>
      </c>
      <c r="T48" s="32"/>
      <c r="U48" s="34">
        <f t="shared" si="3"/>
        <v>0</v>
      </c>
      <c r="V48" s="34">
        <f>$U$116*その他係数!H43</f>
        <v>0</v>
      </c>
      <c r="W48" s="92">
        <f>自給率!E46</f>
        <v>0.1515552883126724</v>
      </c>
      <c r="Y48" s="34">
        <f t="shared" si="4"/>
        <v>0</v>
      </c>
      <c r="Z48" s="34">
        <v>0</v>
      </c>
      <c r="AA48" s="34">
        <f>Z48*その他係数!F43</f>
        <v>0</v>
      </c>
      <c r="AB48" s="34">
        <f>Z48*その他係数!G43</f>
        <v>0</v>
      </c>
      <c r="AC48" s="32"/>
      <c r="AD48" s="34">
        <f>F48*その他係数!I43*入力!$N$33</f>
        <v>0</v>
      </c>
      <c r="AE48" s="34">
        <f>F48*その他係数!J43*入力!$N$33</f>
        <v>0</v>
      </c>
      <c r="AF48" s="34">
        <f>N48*その他係数!I43*入力!$N$33</f>
        <v>0</v>
      </c>
      <c r="AG48" s="34">
        <f>N48*その他係数!J43*入力!$N$33</f>
        <v>0</v>
      </c>
      <c r="AH48" s="34">
        <f>Z48*その他係数!I43*入力!$N$33</f>
        <v>0</v>
      </c>
      <c r="AI48" s="34">
        <f>Z48*その他係数!J43*入力!$N$33</f>
        <v>0</v>
      </c>
      <c r="AJ48" s="34">
        <f t="shared" si="6"/>
        <v>0</v>
      </c>
      <c r="AK48" s="34">
        <f t="shared" si="7"/>
        <v>0</v>
      </c>
    </row>
    <row r="49" spans="2:37" ht="12" customHeight="1" x14ac:dyDescent="0.15">
      <c r="B49" s="281" t="s">
        <v>106</v>
      </c>
      <c r="C49" s="284" t="s">
        <v>363</v>
      </c>
      <c r="D49" s="34">
        <f>入力!I49</f>
        <v>0</v>
      </c>
      <c r="E49" s="89">
        <f>IF(自給率!G47="",自給率!E47,自給率!G47)</f>
        <v>0.10594119180769346</v>
      </c>
      <c r="F49" s="34">
        <f t="shared" si="5"/>
        <v>0</v>
      </c>
      <c r="G49" s="34">
        <f>F49*その他係数!F44</f>
        <v>0</v>
      </c>
      <c r="H49" s="34">
        <f>F49*その他係数!G44</f>
        <v>0</v>
      </c>
      <c r="I49" s="34">
        <v>0</v>
      </c>
      <c r="K49" s="92">
        <f>自給率!E47</f>
        <v>0.10594119180769346</v>
      </c>
      <c r="L49" s="34">
        <f t="shared" si="8"/>
        <v>0</v>
      </c>
      <c r="N49" s="34">
        <v>0</v>
      </c>
      <c r="O49" s="34">
        <f>N49*その他係数!F44</f>
        <v>0</v>
      </c>
      <c r="P49" s="34">
        <f>N49*その他係数!G44</f>
        <v>0</v>
      </c>
      <c r="Q49" s="32"/>
      <c r="R49" s="34">
        <f t="shared" si="9"/>
        <v>0</v>
      </c>
      <c r="S49" s="35">
        <f t="shared" si="10"/>
        <v>0</v>
      </c>
      <c r="T49" s="32"/>
      <c r="U49" s="34">
        <f t="shared" si="3"/>
        <v>0</v>
      </c>
      <c r="V49" s="34">
        <f>$U$116*その他係数!H44</f>
        <v>0</v>
      </c>
      <c r="W49" s="92">
        <f>自給率!E47</f>
        <v>0.10594119180769346</v>
      </c>
      <c r="Y49" s="34">
        <f t="shared" si="4"/>
        <v>0</v>
      </c>
      <c r="Z49" s="34">
        <v>0</v>
      </c>
      <c r="AA49" s="34">
        <f>Z49*その他係数!F44</f>
        <v>0</v>
      </c>
      <c r="AB49" s="34">
        <f>Z49*その他係数!G44</f>
        <v>0</v>
      </c>
      <c r="AC49" s="32"/>
      <c r="AD49" s="34">
        <f>F49*その他係数!I44*入力!$N$33</f>
        <v>0</v>
      </c>
      <c r="AE49" s="34">
        <f>F49*その他係数!J44*入力!$N$33</f>
        <v>0</v>
      </c>
      <c r="AF49" s="34">
        <f>N49*その他係数!I44*入力!$N$33</f>
        <v>0</v>
      </c>
      <c r="AG49" s="34">
        <f>N49*その他係数!J44*入力!$N$33</f>
        <v>0</v>
      </c>
      <c r="AH49" s="34">
        <f>Z49*その他係数!I44*入力!$N$33</f>
        <v>0</v>
      </c>
      <c r="AI49" s="34">
        <f>Z49*その他係数!J44*入力!$N$33</f>
        <v>0</v>
      </c>
      <c r="AJ49" s="34">
        <f t="shared" si="6"/>
        <v>0</v>
      </c>
      <c r="AK49" s="34">
        <f t="shared" si="7"/>
        <v>0</v>
      </c>
    </row>
    <row r="50" spans="2:37" ht="12" customHeight="1" x14ac:dyDescent="0.15">
      <c r="B50" s="281" t="s">
        <v>107</v>
      </c>
      <c r="C50" s="284" t="s">
        <v>885</v>
      </c>
      <c r="D50" s="34">
        <f>入力!I50</f>
        <v>0</v>
      </c>
      <c r="E50" s="89">
        <f>IF(自給率!G48="",自給率!E48,自給率!G48)</f>
        <v>0.24274965708592289</v>
      </c>
      <c r="F50" s="34">
        <f t="shared" si="5"/>
        <v>0</v>
      </c>
      <c r="G50" s="34">
        <f>F50*その他係数!F45</f>
        <v>0</v>
      </c>
      <c r="H50" s="34">
        <f>F50*その他係数!G45</f>
        <v>0</v>
      </c>
      <c r="I50" s="34">
        <v>0</v>
      </c>
      <c r="K50" s="92">
        <f>自給率!E48</f>
        <v>0.24274965708592289</v>
      </c>
      <c r="L50" s="34">
        <f t="shared" si="8"/>
        <v>0</v>
      </c>
      <c r="N50" s="34">
        <v>0</v>
      </c>
      <c r="O50" s="34">
        <f>N50*その他係数!F45</f>
        <v>0</v>
      </c>
      <c r="P50" s="34">
        <f>N50*その他係数!G45</f>
        <v>0</v>
      </c>
      <c r="Q50" s="32"/>
      <c r="R50" s="34">
        <f t="shared" si="9"/>
        <v>0</v>
      </c>
      <c r="S50" s="35">
        <f t="shared" si="10"/>
        <v>0</v>
      </c>
      <c r="T50" s="32"/>
      <c r="U50" s="34">
        <f t="shared" si="3"/>
        <v>0</v>
      </c>
      <c r="V50" s="34">
        <f>$U$116*その他係数!H45</f>
        <v>0</v>
      </c>
      <c r="W50" s="92">
        <f>自給率!E48</f>
        <v>0.24274965708592289</v>
      </c>
      <c r="Y50" s="34">
        <f t="shared" si="4"/>
        <v>0</v>
      </c>
      <c r="Z50" s="34">
        <v>0</v>
      </c>
      <c r="AA50" s="34">
        <f>Z50*その他係数!F45</f>
        <v>0</v>
      </c>
      <c r="AB50" s="34">
        <f>Z50*その他係数!G45</f>
        <v>0</v>
      </c>
      <c r="AC50" s="32"/>
      <c r="AD50" s="34">
        <f>F50*その他係数!I45*入力!$N$33</f>
        <v>0</v>
      </c>
      <c r="AE50" s="34">
        <f>F50*その他係数!J45*入力!$N$33</f>
        <v>0</v>
      </c>
      <c r="AF50" s="34">
        <f>N50*その他係数!I45*入力!$N$33</f>
        <v>0</v>
      </c>
      <c r="AG50" s="34">
        <f>N50*その他係数!J45*入力!$N$33</f>
        <v>0</v>
      </c>
      <c r="AH50" s="34">
        <f>Z50*その他係数!I45*入力!$N$33</f>
        <v>0</v>
      </c>
      <c r="AI50" s="34">
        <f>Z50*その他係数!J45*入力!$N$33</f>
        <v>0</v>
      </c>
      <c r="AJ50" s="34">
        <f t="shared" si="6"/>
        <v>0</v>
      </c>
      <c r="AK50" s="34">
        <f t="shared" si="7"/>
        <v>0</v>
      </c>
    </row>
    <row r="51" spans="2:37" ht="12" customHeight="1" x14ac:dyDescent="0.15">
      <c r="B51" s="281" t="s">
        <v>108</v>
      </c>
      <c r="C51" s="284" t="s">
        <v>370</v>
      </c>
      <c r="D51" s="34">
        <f>入力!I51</f>
        <v>0</v>
      </c>
      <c r="E51" s="89">
        <f>IF(自給率!G49="",自給率!E49,自給率!G49)</f>
        <v>0.19244569088628649</v>
      </c>
      <c r="F51" s="34">
        <f t="shared" si="5"/>
        <v>0</v>
      </c>
      <c r="G51" s="34">
        <f>F51*その他係数!F46</f>
        <v>0</v>
      </c>
      <c r="H51" s="34">
        <f>F51*その他係数!G46</f>
        <v>0</v>
      </c>
      <c r="I51" s="34">
        <v>0</v>
      </c>
      <c r="K51" s="92">
        <f>自給率!E49</f>
        <v>0.19244569088628649</v>
      </c>
      <c r="L51" s="34">
        <f t="shared" si="8"/>
        <v>0</v>
      </c>
      <c r="N51" s="34">
        <v>0</v>
      </c>
      <c r="O51" s="34">
        <f>N51*その他係数!F46</f>
        <v>0</v>
      </c>
      <c r="P51" s="34">
        <f>N51*その他係数!G46</f>
        <v>0</v>
      </c>
      <c r="Q51" s="32"/>
      <c r="R51" s="34">
        <f t="shared" si="9"/>
        <v>0</v>
      </c>
      <c r="S51" s="35">
        <f t="shared" si="10"/>
        <v>0</v>
      </c>
      <c r="T51" s="32"/>
      <c r="U51" s="34">
        <f t="shared" si="3"/>
        <v>0</v>
      </c>
      <c r="V51" s="34">
        <f>$U$116*その他係数!H46</f>
        <v>0</v>
      </c>
      <c r="W51" s="92">
        <f>自給率!E49</f>
        <v>0.19244569088628649</v>
      </c>
      <c r="Y51" s="34">
        <f t="shared" si="4"/>
        <v>0</v>
      </c>
      <c r="Z51" s="34">
        <v>0</v>
      </c>
      <c r="AA51" s="34">
        <f>Z51*その他係数!F46</f>
        <v>0</v>
      </c>
      <c r="AB51" s="34">
        <f>Z51*その他係数!G46</f>
        <v>0</v>
      </c>
      <c r="AC51" s="32"/>
      <c r="AD51" s="34">
        <f>F51*その他係数!I46*入力!$N$33</f>
        <v>0</v>
      </c>
      <c r="AE51" s="34">
        <f>F51*その他係数!J46*入力!$N$33</f>
        <v>0</v>
      </c>
      <c r="AF51" s="34">
        <f>N51*その他係数!I46*入力!$N$33</f>
        <v>0</v>
      </c>
      <c r="AG51" s="34">
        <f>N51*その他係数!J46*入力!$N$33</f>
        <v>0</v>
      </c>
      <c r="AH51" s="34">
        <f>Z51*その他係数!I46*入力!$N$33</f>
        <v>0</v>
      </c>
      <c r="AI51" s="34">
        <f>Z51*その他係数!J46*入力!$N$33</f>
        <v>0</v>
      </c>
      <c r="AJ51" s="34">
        <f t="shared" si="6"/>
        <v>0</v>
      </c>
      <c r="AK51" s="34">
        <f t="shared" si="7"/>
        <v>0</v>
      </c>
    </row>
    <row r="52" spans="2:37" ht="12" customHeight="1" x14ac:dyDescent="0.15">
      <c r="B52" s="281" t="s">
        <v>109</v>
      </c>
      <c r="C52" s="284" t="s">
        <v>886</v>
      </c>
      <c r="D52" s="34">
        <f>入力!I52</f>
        <v>0</v>
      </c>
      <c r="E52" s="89">
        <f>IF(自給率!G50="",自給率!E50,自給率!G50)</f>
        <v>0.16166201549383519</v>
      </c>
      <c r="F52" s="34">
        <f t="shared" si="5"/>
        <v>0</v>
      </c>
      <c r="G52" s="34">
        <f>F52*その他係数!F47</f>
        <v>0</v>
      </c>
      <c r="H52" s="34">
        <f>F52*その他係数!G47</f>
        <v>0</v>
      </c>
      <c r="I52" s="34">
        <v>0</v>
      </c>
      <c r="K52" s="92">
        <f>自給率!E50</f>
        <v>0.16166201549383519</v>
      </c>
      <c r="L52" s="34">
        <f t="shared" si="8"/>
        <v>0</v>
      </c>
      <c r="N52" s="34">
        <v>0</v>
      </c>
      <c r="O52" s="34">
        <f>N52*その他係数!F47</f>
        <v>0</v>
      </c>
      <c r="P52" s="34">
        <f>N52*その他係数!G47</f>
        <v>0</v>
      </c>
      <c r="Q52" s="32"/>
      <c r="R52" s="34">
        <f t="shared" si="9"/>
        <v>0</v>
      </c>
      <c r="S52" s="35">
        <f t="shared" si="10"/>
        <v>0</v>
      </c>
      <c r="T52" s="32"/>
      <c r="U52" s="34">
        <f t="shared" si="3"/>
        <v>0</v>
      </c>
      <c r="V52" s="34">
        <f>$U$116*その他係数!H47</f>
        <v>0</v>
      </c>
      <c r="W52" s="92">
        <f>自給率!E50</f>
        <v>0.16166201549383519</v>
      </c>
      <c r="Y52" s="34">
        <f t="shared" si="4"/>
        <v>0</v>
      </c>
      <c r="Z52" s="34">
        <v>0</v>
      </c>
      <c r="AA52" s="34">
        <f>Z52*その他係数!F47</f>
        <v>0</v>
      </c>
      <c r="AB52" s="34">
        <f>Z52*その他係数!G47</f>
        <v>0</v>
      </c>
      <c r="AC52" s="32"/>
      <c r="AD52" s="34">
        <f>F52*その他係数!I47*入力!$N$33</f>
        <v>0</v>
      </c>
      <c r="AE52" s="34">
        <f>F52*その他係数!J47*入力!$N$33</f>
        <v>0</v>
      </c>
      <c r="AF52" s="34">
        <f>N52*その他係数!I47*入力!$N$33</f>
        <v>0</v>
      </c>
      <c r="AG52" s="34">
        <f>N52*その他係数!J47*入力!$N$33</f>
        <v>0</v>
      </c>
      <c r="AH52" s="34">
        <f>Z52*その他係数!I47*入力!$N$33</f>
        <v>0</v>
      </c>
      <c r="AI52" s="34">
        <f>Z52*その他係数!J47*入力!$N$33</f>
        <v>0</v>
      </c>
      <c r="AJ52" s="34">
        <f t="shared" si="6"/>
        <v>0</v>
      </c>
      <c r="AK52" s="34">
        <f t="shared" si="7"/>
        <v>0</v>
      </c>
    </row>
    <row r="53" spans="2:37" ht="12" customHeight="1" x14ac:dyDescent="0.15">
      <c r="B53" s="281" t="s">
        <v>110</v>
      </c>
      <c r="C53" s="284" t="s">
        <v>887</v>
      </c>
      <c r="D53" s="34">
        <f>入力!I53</f>
        <v>0</v>
      </c>
      <c r="E53" s="89">
        <f>IF(自給率!G51="",自給率!E51,自給率!G51)</f>
        <v>0.28413911585586482</v>
      </c>
      <c r="F53" s="34">
        <f t="shared" si="5"/>
        <v>0</v>
      </c>
      <c r="G53" s="34">
        <f>F53*その他係数!F48</f>
        <v>0</v>
      </c>
      <c r="H53" s="34">
        <f>F53*その他係数!G48</f>
        <v>0</v>
      </c>
      <c r="I53" s="34">
        <v>0</v>
      </c>
      <c r="K53" s="92">
        <f>自給率!E51</f>
        <v>0.28413911585586482</v>
      </c>
      <c r="L53" s="34">
        <f t="shared" si="8"/>
        <v>0</v>
      </c>
      <c r="N53" s="34">
        <v>0</v>
      </c>
      <c r="O53" s="34">
        <f>N53*その他係数!F48</f>
        <v>0</v>
      </c>
      <c r="P53" s="34">
        <f>N53*その他係数!G48</f>
        <v>0</v>
      </c>
      <c r="Q53" s="32"/>
      <c r="R53" s="34">
        <f t="shared" si="9"/>
        <v>0</v>
      </c>
      <c r="S53" s="35">
        <f t="shared" si="10"/>
        <v>0</v>
      </c>
      <c r="T53" s="32"/>
      <c r="U53" s="34">
        <f t="shared" si="3"/>
        <v>0</v>
      </c>
      <c r="V53" s="34">
        <f>$U$116*その他係数!H48</f>
        <v>0</v>
      </c>
      <c r="W53" s="92">
        <f>自給率!E51</f>
        <v>0.28413911585586482</v>
      </c>
      <c r="Y53" s="34">
        <f t="shared" si="4"/>
        <v>0</v>
      </c>
      <c r="Z53" s="34">
        <v>0</v>
      </c>
      <c r="AA53" s="34">
        <f>Z53*その他係数!F48</f>
        <v>0</v>
      </c>
      <c r="AB53" s="34">
        <f>Z53*その他係数!G48</f>
        <v>0</v>
      </c>
      <c r="AC53" s="32"/>
      <c r="AD53" s="34">
        <f>F53*その他係数!I48*入力!$N$33</f>
        <v>0</v>
      </c>
      <c r="AE53" s="34">
        <f>F53*その他係数!J48*入力!$N$33</f>
        <v>0</v>
      </c>
      <c r="AF53" s="34">
        <f>N53*その他係数!I48*入力!$N$33</f>
        <v>0</v>
      </c>
      <c r="AG53" s="34">
        <f>N53*その他係数!J48*入力!$N$33</f>
        <v>0</v>
      </c>
      <c r="AH53" s="34">
        <f>Z53*その他係数!I48*入力!$N$33</f>
        <v>0</v>
      </c>
      <c r="AI53" s="34">
        <f>Z53*その他係数!J48*入力!$N$33</f>
        <v>0</v>
      </c>
      <c r="AJ53" s="34">
        <f t="shared" si="6"/>
        <v>0</v>
      </c>
      <c r="AK53" s="34">
        <f t="shared" si="7"/>
        <v>0</v>
      </c>
    </row>
    <row r="54" spans="2:37" ht="12" customHeight="1" x14ac:dyDescent="0.15">
      <c r="B54" s="281" t="s">
        <v>111</v>
      </c>
      <c r="C54" s="284" t="s">
        <v>888</v>
      </c>
      <c r="D54" s="34">
        <f>入力!I54</f>
        <v>0</v>
      </c>
      <c r="E54" s="89">
        <f>IF(自給率!G52="",自給率!E52,自給率!G52)</f>
        <v>0.14615369585484417</v>
      </c>
      <c r="F54" s="34">
        <f t="shared" si="5"/>
        <v>0</v>
      </c>
      <c r="G54" s="34">
        <f>F54*その他係数!F49</f>
        <v>0</v>
      </c>
      <c r="H54" s="34">
        <f>F54*その他係数!G49</f>
        <v>0</v>
      </c>
      <c r="I54" s="34">
        <v>0</v>
      </c>
      <c r="K54" s="92">
        <f>自給率!E52</f>
        <v>0.14615369585484417</v>
      </c>
      <c r="L54" s="34">
        <f t="shared" si="8"/>
        <v>0</v>
      </c>
      <c r="N54" s="34">
        <v>0</v>
      </c>
      <c r="O54" s="34">
        <f>N54*その他係数!F49</f>
        <v>0</v>
      </c>
      <c r="P54" s="34">
        <f>N54*その他係数!G49</f>
        <v>0</v>
      </c>
      <c r="Q54" s="32"/>
      <c r="R54" s="34">
        <f t="shared" si="9"/>
        <v>0</v>
      </c>
      <c r="S54" s="35">
        <f t="shared" si="10"/>
        <v>0</v>
      </c>
      <c r="T54" s="32"/>
      <c r="U54" s="34">
        <f t="shared" si="3"/>
        <v>0</v>
      </c>
      <c r="V54" s="34">
        <f>$U$116*その他係数!H49</f>
        <v>0</v>
      </c>
      <c r="W54" s="92">
        <f>自給率!E52</f>
        <v>0.14615369585484417</v>
      </c>
      <c r="Y54" s="34">
        <f t="shared" si="4"/>
        <v>0</v>
      </c>
      <c r="Z54" s="34">
        <v>0</v>
      </c>
      <c r="AA54" s="34">
        <f>Z54*その他係数!F49</f>
        <v>0</v>
      </c>
      <c r="AB54" s="34">
        <f>Z54*その他係数!G49</f>
        <v>0</v>
      </c>
      <c r="AC54" s="32"/>
      <c r="AD54" s="34">
        <f>F54*その他係数!I49*入力!$N$33</f>
        <v>0</v>
      </c>
      <c r="AE54" s="34">
        <f>F54*その他係数!J49*入力!$N$33</f>
        <v>0</v>
      </c>
      <c r="AF54" s="34">
        <f>N54*その他係数!I49*入力!$N$33</f>
        <v>0</v>
      </c>
      <c r="AG54" s="34">
        <f>N54*その他係数!J49*入力!$N$33</f>
        <v>0</v>
      </c>
      <c r="AH54" s="34">
        <f>Z54*その他係数!I49*入力!$N$33</f>
        <v>0</v>
      </c>
      <c r="AI54" s="34">
        <f>Z54*その他係数!J49*入力!$N$33</f>
        <v>0</v>
      </c>
      <c r="AJ54" s="34">
        <f t="shared" si="6"/>
        <v>0</v>
      </c>
      <c r="AK54" s="34">
        <f t="shared" si="7"/>
        <v>0</v>
      </c>
    </row>
    <row r="55" spans="2:37" ht="12" customHeight="1" x14ac:dyDescent="0.15">
      <c r="B55" s="281" t="s">
        <v>112</v>
      </c>
      <c r="C55" s="284" t="s">
        <v>889</v>
      </c>
      <c r="D55" s="34">
        <f>入力!I55</f>
        <v>0</v>
      </c>
      <c r="E55" s="89">
        <f>IF(自給率!G53="",自給率!E53,自給率!G53)</f>
        <v>7.2408700542132998E-2</v>
      </c>
      <c r="F55" s="34">
        <f t="shared" si="5"/>
        <v>0</v>
      </c>
      <c r="G55" s="34">
        <f>F55*その他係数!F50</f>
        <v>0</v>
      </c>
      <c r="H55" s="34">
        <f>F55*その他係数!G50</f>
        <v>0</v>
      </c>
      <c r="I55" s="34">
        <v>0</v>
      </c>
      <c r="K55" s="92">
        <f>自給率!E53</f>
        <v>7.2408700542132998E-2</v>
      </c>
      <c r="L55" s="34">
        <f t="shared" si="8"/>
        <v>0</v>
      </c>
      <c r="N55" s="34">
        <v>0</v>
      </c>
      <c r="O55" s="34">
        <f>N55*その他係数!F50</f>
        <v>0</v>
      </c>
      <c r="P55" s="34">
        <f>N55*その他係数!G50</f>
        <v>0</v>
      </c>
      <c r="Q55" s="32"/>
      <c r="R55" s="34">
        <f t="shared" si="9"/>
        <v>0</v>
      </c>
      <c r="S55" s="35">
        <f t="shared" si="10"/>
        <v>0</v>
      </c>
      <c r="T55" s="32"/>
      <c r="U55" s="34">
        <f t="shared" si="3"/>
        <v>0</v>
      </c>
      <c r="V55" s="34">
        <f>$U$116*その他係数!H50</f>
        <v>0</v>
      </c>
      <c r="W55" s="92">
        <f>自給率!E53</f>
        <v>7.2408700542132998E-2</v>
      </c>
      <c r="Y55" s="34">
        <f t="shared" si="4"/>
        <v>0</v>
      </c>
      <c r="Z55" s="34">
        <v>0</v>
      </c>
      <c r="AA55" s="34">
        <f>Z55*その他係数!F50</f>
        <v>0</v>
      </c>
      <c r="AB55" s="34">
        <f>Z55*その他係数!G50</f>
        <v>0</v>
      </c>
      <c r="AC55" s="32"/>
      <c r="AD55" s="34">
        <f>F55*その他係数!I50*入力!$N$33</f>
        <v>0</v>
      </c>
      <c r="AE55" s="34">
        <f>F55*その他係数!J50*入力!$N$33</f>
        <v>0</v>
      </c>
      <c r="AF55" s="34">
        <f>N55*その他係数!I50*入力!$N$33</f>
        <v>0</v>
      </c>
      <c r="AG55" s="34">
        <f>N55*その他係数!J50*入力!$N$33</f>
        <v>0</v>
      </c>
      <c r="AH55" s="34">
        <f>Z55*その他係数!I50*入力!$N$33</f>
        <v>0</v>
      </c>
      <c r="AI55" s="34">
        <f>Z55*その他係数!J50*入力!$N$33</f>
        <v>0</v>
      </c>
      <c r="AJ55" s="34">
        <f t="shared" si="6"/>
        <v>0</v>
      </c>
      <c r="AK55" s="34">
        <f t="shared" si="7"/>
        <v>0</v>
      </c>
    </row>
    <row r="56" spans="2:37" ht="12" customHeight="1" x14ac:dyDescent="0.15">
      <c r="B56" s="281" t="s">
        <v>113</v>
      </c>
      <c r="C56" s="284" t="s">
        <v>890</v>
      </c>
      <c r="D56" s="34">
        <f>入力!I56</f>
        <v>0</v>
      </c>
      <c r="E56" s="89">
        <f>IF(自給率!G54="",自給率!E54,自給率!G54)</f>
        <v>5.9275683726524031E-2</v>
      </c>
      <c r="F56" s="34">
        <f t="shared" si="5"/>
        <v>0</v>
      </c>
      <c r="G56" s="34">
        <f>F56*その他係数!F51</f>
        <v>0</v>
      </c>
      <c r="H56" s="34">
        <f>F56*その他係数!G51</f>
        <v>0</v>
      </c>
      <c r="I56" s="34">
        <v>0</v>
      </c>
      <c r="K56" s="92">
        <f>自給率!E54</f>
        <v>5.9275683726524031E-2</v>
      </c>
      <c r="L56" s="34">
        <f t="shared" si="8"/>
        <v>0</v>
      </c>
      <c r="N56" s="34">
        <v>0</v>
      </c>
      <c r="O56" s="34">
        <f>N56*その他係数!F51</f>
        <v>0</v>
      </c>
      <c r="P56" s="34">
        <f>N56*その他係数!G51</f>
        <v>0</v>
      </c>
      <c r="Q56" s="32"/>
      <c r="R56" s="34">
        <f t="shared" si="9"/>
        <v>0</v>
      </c>
      <c r="S56" s="35">
        <f t="shared" si="10"/>
        <v>0</v>
      </c>
      <c r="T56" s="32"/>
      <c r="U56" s="34">
        <f t="shared" si="3"/>
        <v>0</v>
      </c>
      <c r="V56" s="34">
        <f>$U$116*その他係数!H51</f>
        <v>0</v>
      </c>
      <c r="W56" s="92">
        <f>自給率!E54</f>
        <v>5.9275683726524031E-2</v>
      </c>
      <c r="Y56" s="34">
        <f t="shared" si="4"/>
        <v>0</v>
      </c>
      <c r="Z56" s="34">
        <v>0</v>
      </c>
      <c r="AA56" s="34">
        <f>Z56*その他係数!F51</f>
        <v>0</v>
      </c>
      <c r="AB56" s="34">
        <f>Z56*その他係数!G51</f>
        <v>0</v>
      </c>
      <c r="AC56" s="32"/>
      <c r="AD56" s="34">
        <f>F56*その他係数!I51*入力!$N$33</f>
        <v>0</v>
      </c>
      <c r="AE56" s="34">
        <f>F56*その他係数!J51*入力!$N$33</f>
        <v>0</v>
      </c>
      <c r="AF56" s="34">
        <f>N56*その他係数!I51*入力!$N$33</f>
        <v>0</v>
      </c>
      <c r="AG56" s="34">
        <f>N56*その他係数!J51*入力!$N$33</f>
        <v>0</v>
      </c>
      <c r="AH56" s="34">
        <f>Z56*その他係数!I51*入力!$N$33</f>
        <v>0</v>
      </c>
      <c r="AI56" s="34">
        <f>Z56*その他係数!J51*入力!$N$33</f>
        <v>0</v>
      </c>
      <c r="AJ56" s="34">
        <f t="shared" si="6"/>
        <v>0</v>
      </c>
      <c r="AK56" s="34">
        <f t="shared" si="7"/>
        <v>0</v>
      </c>
    </row>
    <row r="57" spans="2:37" ht="12" customHeight="1" x14ac:dyDescent="0.15">
      <c r="B57" s="281" t="s">
        <v>479</v>
      </c>
      <c r="C57" s="284" t="s">
        <v>891</v>
      </c>
      <c r="D57" s="34">
        <f>入力!I57</f>
        <v>0</v>
      </c>
      <c r="E57" s="89">
        <f>IF(自給率!G55="",自給率!E55,自給率!G55)</f>
        <v>0.14680998082971652</v>
      </c>
      <c r="F57" s="34">
        <f t="shared" si="5"/>
        <v>0</v>
      </c>
      <c r="G57" s="34">
        <f>F57*その他係数!F52</f>
        <v>0</v>
      </c>
      <c r="H57" s="34">
        <f>F57*その他係数!G52</f>
        <v>0</v>
      </c>
      <c r="I57" s="34">
        <v>0</v>
      </c>
      <c r="K57" s="92">
        <f>自給率!E55</f>
        <v>0.14680998082971652</v>
      </c>
      <c r="L57" s="34">
        <f t="shared" si="8"/>
        <v>0</v>
      </c>
      <c r="N57" s="34">
        <v>0</v>
      </c>
      <c r="O57" s="34">
        <f>N57*その他係数!F52</f>
        <v>0</v>
      </c>
      <c r="P57" s="34">
        <f>N57*その他係数!G52</f>
        <v>0</v>
      </c>
      <c r="Q57" s="32"/>
      <c r="R57" s="34">
        <f t="shared" si="9"/>
        <v>0</v>
      </c>
      <c r="S57" s="35">
        <f t="shared" si="10"/>
        <v>0</v>
      </c>
      <c r="T57" s="32"/>
      <c r="U57" s="34">
        <f t="shared" si="3"/>
        <v>0</v>
      </c>
      <c r="V57" s="34">
        <f>$U$116*その他係数!H52</f>
        <v>0</v>
      </c>
      <c r="W57" s="92">
        <f>自給率!E55</f>
        <v>0.14680998082971652</v>
      </c>
      <c r="Y57" s="34">
        <f t="shared" si="4"/>
        <v>0</v>
      </c>
      <c r="Z57" s="34">
        <v>0</v>
      </c>
      <c r="AA57" s="34">
        <f>Z57*その他係数!F52</f>
        <v>0</v>
      </c>
      <c r="AB57" s="34">
        <f>Z57*その他係数!G52</f>
        <v>0</v>
      </c>
      <c r="AC57" s="32"/>
      <c r="AD57" s="34">
        <f>F57*その他係数!I52*入力!$N$33</f>
        <v>0</v>
      </c>
      <c r="AE57" s="34">
        <f>F57*その他係数!J52*入力!$N$33</f>
        <v>0</v>
      </c>
      <c r="AF57" s="34">
        <f>N57*その他係数!I52*入力!$N$33</f>
        <v>0</v>
      </c>
      <c r="AG57" s="34">
        <f>N57*その他係数!J52*入力!$N$33</f>
        <v>0</v>
      </c>
      <c r="AH57" s="34">
        <f>Z57*その他係数!I52*入力!$N$33</f>
        <v>0</v>
      </c>
      <c r="AI57" s="34">
        <f>Z57*その他係数!J52*入力!$N$33</f>
        <v>0</v>
      </c>
      <c r="AJ57" s="34">
        <f t="shared" si="6"/>
        <v>0</v>
      </c>
      <c r="AK57" s="34">
        <f t="shared" si="7"/>
        <v>0</v>
      </c>
    </row>
    <row r="58" spans="2:37" ht="12" customHeight="1" x14ac:dyDescent="0.15">
      <c r="B58" s="281" t="s">
        <v>480</v>
      </c>
      <c r="C58" s="284" t="s">
        <v>892</v>
      </c>
      <c r="D58" s="34">
        <f>入力!I58</f>
        <v>0</v>
      </c>
      <c r="E58" s="89">
        <f>IF(自給率!G56="",自給率!E56,自給率!G56)</f>
        <v>7.8369206808824865E-3</v>
      </c>
      <c r="F58" s="34">
        <f t="shared" si="5"/>
        <v>0</v>
      </c>
      <c r="G58" s="34">
        <f>F58*その他係数!F53</f>
        <v>0</v>
      </c>
      <c r="H58" s="34">
        <f>F58*その他係数!G53</f>
        <v>0</v>
      </c>
      <c r="I58" s="34">
        <v>0</v>
      </c>
      <c r="K58" s="92">
        <f>自給率!E56</f>
        <v>7.8369206808824865E-3</v>
      </c>
      <c r="L58" s="34">
        <f t="shared" si="8"/>
        <v>0</v>
      </c>
      <c r="N58" s="34">
        <v>0</v>
      </c>
      <c r="O58" s="34">
        <f>N58*その他係数!F53</f>
        <v>0</v>
      </c>
      <c r="P58" s="34">
        <f>N58*その他係数!G53</f>
        <v>0</v>
      </c>
      <c r="Q58" s="32"/>
      <c r="R58" s="34">
        <f t="shared" si="9"/>
        <v>0</v>
      </c>
      <c r="S58" s="35">
        <f t="shared" si="10"/>
        <v>0</v>
      </c>
      <c r="T58" s="32"/>
      <c r="U58" s="34">
        <f t="shared" si="3"/>
        <v>0</v>
      </c>
      <c r="V58" s="34">
        <f>$U$116*その他係数!H53</f>
        <v>0</v>
      </c>
      <c r="W58" s="92">
        <f>自給率!E56</f>
        <v>7.8369206808824865E-3</v>
      </c>
      <c r="Y58" s="34">
        <f t="shared" si="4"/>
        <v>0</v>
      </c>
      <c r="Z58" s="34">
        <v>0</v>
      </c>
      <c r="AA58" s="34">
        <f>Z58*その他係数!F53</f>
        <v>0</v>
      </c>
      <c r="AB58" s="34">
        <f>Z58*その他係数!G53</f>
        <v>0</v>
      </c>
      <c r="AC58" s="32"/>
      <c r="AD58" s="34">
        <f>F58*その他係数!I53*入力!$N$33</f>
        <v>0</v>
      </c>
      <c r="AE58" s="34">
        <f>F58*その他係数!J53*入力!$N$33</f>
        <v>0</v>
      </c>
      <c r="AF58" s="34">
        <f>N58*その他係数!I53*入力!$N$33</f>
        <v>0</v>
      </c>
      <c r="AG58" s="34">
        <f>N58*その他係数!J53*入力!$N$33</f>
        <v>0</v>
      </c>
      <c r="AH58" s="34">
        <f>Z58*その他係数!I53*入力!$N$33</f>
        <v>0</v>
      </c>
      <c r="AI58" s="34">
        <f>Z58*その他係数!J53*入力!$N$33</f>
        <v>0</v>
      </c>
      <c r="AJ58" s="34">
        <f t="shared" si="6"/>
        <v>0</v>
      </c>
      <c r="AK58" s="34">
        <f t="shared" si="7"/>
        <v>0</v>
      </c>
    </row>
    <row r="59" spans="2:37" ht="12" customHeight="1" x14ac:dyDescent="0.15">
      <c r="B59" s="281" t="s">
        <v>114</v>
      </c>
      <c r="C59" s="284" t="s">
        <v>893</v>
      </c>
      <c r="D59" s="34">
        <f>入力!I59</f>
        <v>0</v>
      </c>
      <c r="E59" s="89">
        <f>IF(自給率!G57="",自給率!E57,自給率!G57)</f>
        <v>1.5011189716661599E-2</v>
      </c>
      <c r="F59" s="34">
        <f t="shared" si="5"/>
        <v>0</v>
      </c>
      <c r="G59" s="34">
        <f>F59*その他係数!F54</f>
        <v>0</v>
      </c>
      <c r="H59" s="34">
        <f>F59*その他係数!G54</f>
        <v>0</v>
      </c>
      <c r="I59" s="34">
        <v>0</v>
      </c>
      <c r="K59" s="92">
        <f>自給率!E57</f>
        <v>1.5011189716661599E-2</v>
      </c>
      <c r="L59" s="34">
        <f t="shared" si="8"/>
        <v>0</v>
      </c>
      <c r="N59" s="34">
        <v>0</v>
      </c>
      <c r="O59" s="34">
        <f>N59*その他係数!F54</f>
        <v>0</v>
      </c>
      <c r="P59" s="34">
        <f>N59*その他係数!G54</f>
        <v>0</v>
      </c>
      <c r="Q59" s="32"/>
      <c r="R59" s="34">
        <f t="shared" si="9"/>
        <v>0</v>
      </c>
      <c r="S59" s="35">
        <f t="shared" si="10"/>
        <v>0</v>
      </c>
      <c r="T59" s="32"/>
      <c r="U59" s="34">
        <f t="shared" si="3"/>
        <v>0</v>
      </c>
      <c r="V59" s="34">
        <f>$U$116*その他係数!H54</f>
        <v>0</v>
      </c>
      <c r="W59" s="92">
        <f>自給率!E57</f>
        <v>1.5011189716661599E-2</v>
      </c>
      <c r="Y59" s="34">
        <f t="shared" si="4"/>
        <v>0</v>
      </c>
      <c r="Z59" s="34">
        <v>0</v>
      </c>
      <c r="AA59" s="34">
        <f>Z59*その他係数!F54</f>
        <v>0</v>
      </c>
      <c r="AB59" s="34">
        <f>Z59*その他係数!G54</f>
        <v>0</v>
      </c>
      <c r="AC59" s="32"/>
      <c r="AD59" s="34">
        <f>F59*その他係数!I54*入力!$N$33</f>
        <v>0</v>
      </c>
      <c r="AE59" s="34">
        <f>F59*その他係数!J54*入力!$N$33</f>
        <v>0</v>
      </c>
      <c r="AF59" s="34">
        <f>N59*その他係数!I54*入力!$N$33</f>
        <v>0</v>
      </c>
      <c r="AG59" s="34">
        <f>N59*その他係数!J54*入力!$N$33</f>
        <v>0</v>
      </c>
      <c r="AH59" s="34">
        <f>Z59*その他係数!I54*入力!$N$33</f>
        <v>0</v>
      </c>
      <c r="AI59" s="34">
        <f>Z59*その他係数!J54*入力!$N$33</f>
        <v>0</v>
      </c>
      <c r="AJ59" s="34">
        <f t="shared" si="6"/>
        <v>0</v>
      </c>
      <c r="AK59" s="34">
        <f t="shared" si="7"/>
        <v>0</v>
      </c>
    </row>
    <row r="60" spans="2:37" ht="12" customHeight="1" x14ac:dyDescent="0.15">
      <c r="B60" s="281" t="s">
        <v>481</v>
      </c>
      <c r="C60" s="284" t="s">
        <v>894</v>
      </c>
      <c r="D60" s="34">
        <f>入力!I60</f>
        <v>0</v>
      </c>
      <c r="E60" s="89">
        <f>IF(自給率!G58="",自給率!E58,自給率!G58)</f>
        <v>1.6396507756789469E-2</v>
      </c>
      <c r="F60" s="34">
        <f t="shared" si="5"/>
        <v>0</v>
      </c>
      <c r="G60" s="34">
        <f>F60*その他係数!F55</f>
        <v>0</v>
      </c>
      <c r="H60" s="34">
        <f>F60*その他係数!G55</f>
        <v>0</v>
      </c>
      <c r="I60" s="34">
        <v>0</v>
      </c>
      <c r="K60" s="92">
        <f>自給率!E58</f>
        <v>1.6396507756789469E-2</v>
      </c>
      <c r="L60" s="34">
        <f t="shared" si="8"/>
        <v>0</v>
      </c>
      <c r="N60" s="34">
        <v>0</v>
      </c>
      <c r="O60" s="34">
        <f>N60*その他係数!F55</f>
        <v>0</v>
      </c>
      <c r="P60" s="34">
        <f>N60*その他係数!G55</f>
        <v>0</v>
      </c>
      <c r="Q60" s="32"/>
      <c r="R60" s="34">
        <f t="shared" si="9"/>
        <v>0</v>
      </c>
      <c r="S60" s="35">
        <f t="shared" si="10"/>
        <v>0</v>
      </c>
      <c r="T60" s="32"/>
      <c r="U60" s="34">
        <f t="shared" si="3"/>
        <v>0</v>
      </c>
      <c r="V60" s="34">
        <f>$U$116*その他係数!H55</f>
        <v>0</v>
      </c>
      <c r="W60" s="92">
        <f>自給率!E58</f>
        <v>1.6396507756789469E-2</v>
      </c>
      <c r="Y60" s="34">
        <f t="shared" si="4"/>
        <v>0</v>
      </c>
      <c r="Z60" s="34">
        <v>0</v>
      </c>
      <c r="AA60" s="34">
        <f>Z60*その他係数!F55</f>
        <v>0</v>
      </c>
      <c r="AB60" s="34">
        <f>Z60*その他係数!G55</f>
        <v>0</v>
      </c>
      <c r="AC60" s="32"/>
      <c r="AD60" s="34">
        <f>F60*その他係数!I55*入力!$N$33</f>
        <v>0</v>
      </c>
      <c r="AE60" s="34">
        <f>F60*その他係数!J55*入力!$N$33</f>
        <v>0</v>
      </c>
      <c r="AF60" s="34">
        <f>N60*その他係数!I55*入力!$N$33</f>
        <v>0</v>
      </c>
      <c r="AG60" s="34">
        <f>N60*その他係数!J55*入力!$N$33</f>
        <v>0</v>
      </c>
      <c r="AH60" s="34">
        <f>Z60*その他係数!I55*入力!$N$33</f>
        <v>0</v>
      </c>
      <c r="AI60" s="34">
        <f>Z60*その他係数!J55*入力!$N$33</f>
        <v>0</v>
      </c>
      <c r="AJ60" s="34">
        <f t="shared" si="6"/>
        <v>0</v>
      </c>
      <c r="AK60" s="34">
        <f t="shared" si="7"/>
        <v>0</v>
      </c>
    </row>
    <row r="61" spans="2:37" ht="12" customHeight="1" x14ac:dyDescent="0.15">
      <c r="B61" s="281" t="s">
        <v>115</v>
      </c>
      <c r="C61" s="284" t="s">
        <v>895</v>
      </c>
      <c r="D61" s="34">
        <f>入力!I61</f>
        <v>0</v>
      </c>
      <c r="E61" s="89">
        <f>IF(自給率!G59="",自給率!E59,自給率!G59)</f>
        <v>4.6839072154302941E-2</v>
      </c>
      <c r="F61" s="34">
        <f t="shared" si="5"/>
        <v>0</v>
      </c>
      <c r="G61" s="34">
        <f>F61*その他係数!F56</f>
        <v>0</v>
      </c>
      <c r="H61" s="34">
        <f>F61*その他係数!G56</f>
        <v>0</v>
      </c>
      <c r="I61" s="34">
        <v>0</v>
      </c>
      <c r="K61" s="92">
        <f>自給率!E59</f>
        <v>4.6839072154302941E-2</v>
      </c>
      <c r="L61" s="34">
        <f t="shared" si="8"/>
        <v>0</v>
      </c>
      <c r="N61" s="34">
        <v>0</v>
      </c>
      <c r="O61" s="34">
        <f>N61*その他係数!F56</f>
        <v>0</v>
      </c>
      <c r="P61" s="34">
        <f>N61*その他係数!G56</f>
        <v>0</v>
      </c>
      <c r="Q61" s="32"/>
      <c r="R61" s="34">
        <f t="shared" si="9"/>
        <v>0</v>
      </c>
      <c r="S61" s="35">
        <f t="shared" si="10"/>
        <v>0</v>
      </c>
      <c r="T61" s="32"/>
      <c r="U61" s="34">
        <f t="shared" si="3"/>
        <v>0</v>
      </c>
      <c r="V61" s="34">
        <f>$U$116*その他係数!H56</f>
        <v>0</v>
      </c>
      <c r="W61" s="92">
        <f>自給率!E59</f>
        <v>4.6839072154302941E-2</v>
      </c>
      <c r="Y61" s="34">
        <f t="shared" si="4"/>
        <v>0</v>
      </c>
      <c r="Z61" s="34">
        <v>0</v>
      </c>
      <c r="AA61" s="34">
        <f>Z61*その他係数!F56</f>
        <v>0</v>
      </c>
      <c r="AB61" s="34">
        <f>Z61*その他係数!G56</f>
        <v>0</v>
      </c>
      <c r="AC61" s="32"/>
      <c r="AD61" s="34">
        <f>F61*その他係数!I56*入力!$N$33</f>
        <v>0</v>
      </c>
      <c r="AE61" s="34">
        <f>F61*その他係数!J56*入力!$N$33</f>
        <v>0</v>
      </c>
      <c r="AF61" s="34">
        <f>N61*その他係数!I56*入力!$N$33</f>
        <v>0</v>
      </c>
      <c r="AG61" s="34">
        <f>N61*その他係数!J56*入力!$N$33</f>
        <v>0</v>
      </c>
      <c r="AH61" s="34">
        <f>Z61*その他係数!I56*入力!$N$33</f>
        <v>0</v>
      </c>
      <c r="AI61" s="34">
        <f>Z61*その他係数!J56*入力!$N$33</f>
        <v>0</v>
      </c>
      <c r="AJ61" s="34">
        <f t="shared" si="6"/>
        <v>0</v>
      </c>
      <c r="AK61" s="34">
        <f t="shared" si="7"/>
        <v>0</v>
      </c>
    </row>
    <row r="62" spans="2:37" ht="12" customHeight="1" x14ac:dyDescent="0.15">
      <c r="B62" s="281" t="s">
        <v>482</v>
      </c>
      <c r="C62" s="284" t="s">
        <v>896</v>
      </c>
      <c r="D62" s="34">
        <f>入力!I62</f>
        <v>0</v>
      </c>
      <c r="E62" s="89">
        <f>IF(自給率!G60="",自給率!E60,自給率!G60)</f>
        <v>1.9526953624983245E-2</v>
      </c>
      <c r="F62" s="34">
        <f t="shared" si="5"/>
        <v>0</v>
      </c>
      <c r="G62" s="34">
        <f>F62*その他係数!F57</f>
        <v>0</v>
      </c>
      <c r="H62" s="34">
        <f>F62*その他係数!G57</f>
        <v>0</v>
      </c>
      <c r="I62" s="34">
        <v>0</v>
      </c>
      <c r="K62" s="92">
        <f>自給率!E60</f>
        <v>1.9526953624983245E-2</v>
      </c>
      <c r="L62" s="34">
        <f t="shared" si="8"/>
        <v>0</v>
      </c>
      <c r="N62" s="34">
        <v>0</v>
      </c>
      <c r="O62" s="34">
        <f>N62*その他係数!F57</f>
        <v>0</v>
      </c>
      <c r="P62" s="34">
        <f>N62*その他係数!G57</f>
        <v>0</v>
      </c>
      <c r="Q62" s="32"/>
      <c r="R62" s="34">
        <f t="shared" si="9"/>
        <v>0</v>
      </c>
      <c r="S62" s="35">
        <f t="shared" si="10"/>
        <v>0</v>
      </c>
      <c r="T62" s="32"/>
      <c r="U62" s="34">
        <f t="shared" si="3"/>
        <v>0</v>
      </c>
      <c r="V62" s="34">
        <f>$U$116*その他係数!H57</f>
        <v>0</v>
      </c>
      <c r="W62" s="92">
        <f>自給率!E60</f>
        <v>1.9526953624983245E-2</v>
      </c>
      <c r="Y62" s="34">
        <f t="shared" si="4"/>
        <v>0</v>
      </c>
      <c r="Z62" s="34">
        <v>0</v>
      </c>
      <c r="AA62" s="34">
        <f>Z62*その他係数!F57</f>
        <v>0</v>
      </c>
      <c r="AB62" s="34">
        <f>Z62*その他係数!G57</f>
        <v>0</v>
      </c>
      <c r="AC62" s="32"/>
      <c r="AD62" s="34">
        <f>F62*その他係数!I57*入力!$N$33</f>
        <v>0</v>
      </c>
      <c r="AE62" s="34">
        <f>F62*その他係数!J57*入力!$N$33</f>
        <v>0</v>
      </c>
      <c r="AF62" s="34">
        <f>N62*その他係数!I57*入力!$N$33</f>
        <v>0</v>
      </c>
      <c r="AG62" s="34">
        <f>N62*その他係数!J57*入力!$N$33</f>
        <v>0</v>
      </c>
      <c r="AH62" s="34">
        <f>Z62*その他係数!I57*入力!$N$33</f>
        <v>0</v>
      </c>
      <c r="AI62" s="34">
        <f>Z62*その他係数!J57*入力!$N$33</f>
        <v>0</v>
      </c>
      <c r="AJ62" s="34">
        <f t="shared" si="6"/>
        <v>0</v>
      </c>
      <c r="AK62" s="34">
        <f t="shared" si="7"/>
        <v>0</v>
      </c>
    </row>
    <row r="63" spans="2:37" ht="12" customHeight="1" x14ac:dyDescent="0.15">
      <c r="B63" s="281" t="s">
        <v>116</v>
      </c>
      <c r="C63" s="284" t="s">
        <v>897</v>
      </c>
      <c r="D63" s="34">
        <f>入力!I63</f>
        <v>0</v>
      </c>
      <c r="E63" s="89">
        <f>IF(自給率!G61="",自給率!E61,自給率!G61)</f>
        <v>0</v>
      </c>
      <c r="F63" s="34">
        <f t="shared" si="5"/>
        <v>0</v>
      </c>
      <c r="G63" s="34">
        <f>F63*その他係数!F58</f>
        <v>0</v>
      </c>
      <c r="H63" s="34">
        <f>F63*その他係数!G58</f>
        <v>0</v>
      </c>
      <c r="I63" s="34">
        <v>0</v>
      </c>
      <c r="K63" s="92">
        <f>自給率!E61</f>
        <v>0</v>
      </c>
      <c r="L63" s="34">
        <f t="shared" si="8"/>
        <v>0</v>
      </c>
      <c r="N63" s="34">
        <v>0</v>
      </c>
      <c r="O63" s="34">
        <f>N63*その他係数!F58</f>
        <v>0</v>
      </c>
      <c r="P63" s="34">
        <f>N63*その他係数!G58</f>
        <v>0</v>
      </c>
      <c r="Q63" s="32"/>
      <c r="R63" s="34">
        <f t="shared" si="9"/>
        <v>0</v>
      </c>
      <c r="S63" s="35">
        <f t="shared" si="10"/>
        <v>0</v>
      </c>
      <c r="T63" s="32"/>
      <c r="U63" s="34">
        <f t="shared" si="3"/>
        <v>0</v>
      </c>
      <c r="V63" s="34">
        <f>$U$116*その他係数!H58</f>
        <v>0</v>
      </c>
      <c r="W63" s="92">
        <f>自給率!E61</f>
        <v>0</v>
      </c>
      <c r="Y63" s="34">
        <f t="shared" si="4"/>
        <v>0</v>
      </c>
      <c r="Z63" s="34">
        <v>0</v>
      </c>
      <c r="AA63" s="34">
        <f>Z63*その他係数!F58</f>
        <v>0</v>
      </c>
      <c r="AB63" s="34">
        <f>Z63*その他係数!G58</f>
        <v>0</v>
      </c>
      <c r="AC63" s="32"/>
      <c r="AD63" s="34">
        <f>F63*その他係数!I58*入力!$N$33</f>
        <v>0</v>
      </c>
      <c r="AE63" s="34">
        <f>F63*その他係数!J58*入力!$N$33</f>
        <v>0</v>
      </c>
      <c r="AF63" s="34">
        <f>N63*その他係数!I58*入力!$N$33</f>
        <v>0</v>
      </c>
      <c r="AG63" s="34">
        <f>N63*その他係数!J58*入力!$N$33</f>
        <v>0</v>
      </c>
      <c r="AH63" s="34">
        <f>Z63*その他係数!I58*入力!$N$33</f>
        <v>0</v>
      </c>
      <c r="AI63" s="34">
        <f>Z63*その他係数!J58*入力!$N$33</f>
        <v>0</v>
      </c>
      <c r="AJ63" s="34">
        <f t="shared" si="6"/>
        <v>0</v>
      </c>
      <c r="AK63" s="34">
        <f t="shared" si="7"/>
        <v>0</v>
      </c>
    </row>
    <row r="64" spans="2:37" ht="12" customHeight="1" x14ac:dyDescent="0.15">
      <c r="B64" s="281" t="s">
        <v>483</v>
      </c>
      <c r="C64" s="284" t="s">
        <v>898</v>
      </c>
      <c r="D64" s="34">
        <f>入力!I64</f>
        <v>0</v>
      </c>
      <c r="E64" s="89">
        <f>IF(自給率!G62="",自給率!E62,自給率!G62)</f>
        <v>1.5970254769283154E-2</v>
      </c>
      <c r="F64" s="34">
        <f t="shared" si="5"/>
        <v>0</v>
      </c>
      <c r="G64" s="34">
        <f>F64*その他係数!F59</f>
        <v>0</v>
      </c>
      <c r="H64" s="34">
        <f>F64*その他係数!G59</f>
        <v>0</v>
      </c>
      <c r="I64" s="34">
        <v>0</v>
      </c>
      <c r="K64" s="92">
        <f>自給率!E62</f>
        <v>1.5970254769283154E-2</v>
      </c>
      <c r="L64" s="34">
        <f t="shared" si="8"/>
        <v>0</v>
      </c>
      <c r="N64" s="34">
        <v>0</v>
      </c>
      <c r="O64" s="34">
        <f>N64*その他係数!F59</f>
        <v>0</v>
      </c>
      <c r="P64" s="34">
        <f>N64*その他係数!G59</f>
        <v>0</v>
      </c>
      <c r="Q64" s="32"/>
      <c r="R64" s="34">
        <f t="shared" si="9"/>
        <v>0</v>
      </c>
      <c r="S64" s="35">
        <f t="shared" si="10"/>
        <v>0</v>
      </c>
      <c r="T64" s="32"/>
      <c r="U64" s="34">
        <f t="shared" si="3"/>
        <v>0</v>
      </c>
      <c r="V64" s="34">
        <f>$U$116*その他係数!H59</f>
        <v>0</v>
      </c>
      <c r="W64" s="92">
        <f>自給率!E62</f>
        <v>1.5970254769283154E-2</v>
      </c>
      <c r="Y64" s="34">
        <f t="shared" si="4"/>
        <v>0</v>
      </c>
      <c r="Z64" s="34">
        <v>0</v>
      </c>
      <c r="AA64" s="34">
        <f>Z64*その他係数!F59</f>
        <v>0</v>
      </c>
      <c r="AB64" s="34">
        <f>Z64*その他係数!G59</f>
        <v>0</v>
      </c>
      <c r="AC64" s="32"/>
      <c r="AD64" s="34">
        <f>F64*その他係数!I59*入力!$N$33</f>
        <v>0</v>
      </c>
      <c r="AE64" s="34">
        <f>F64*その他係数!J59*入力!$N$33</f>
        <v>0</v>
      </c>
      <c r="AF64" s="34">
        <f>N64*その他係数!I59*入力!$N$33</f>
        <v>0</v>
      </c>
      <c r="AG64" s="34">
        <f>N64*その他係数!J59*入力!$N$33</f>
        <v>0</v>
      </c>
      <c r="AH64" s="34">
        <f>Z64*その他係数!I59*入力!$N$33</f>
        <v>0</v>
      </c>
      <c r="AI64" s="34">
        <f>Z64*その他係数!J59*入力!$N$33</f>
        <v>0</v>
      </c>
      <c r="AJ64" s="34">
        <f t="shared" si="6"/>
        <v>0</v>
      </c>
      <c r="AK64" s="34">
        <f t="shared" si="7"/>
        <v>0</v>
      </c>
    </row>
    <row r="65" spans="2:37" ht="12" customHeight="1" x14ac:dyDescent="0.15">
      <c r="B65" s="281" t="s">
        <v>117</v>
      </c>
      <c r="C65" s="284" t="s">
        <v>527</v>
      </c>
      <c r="D65" s="34">
        <f>入力!I65</f>
        <v>0</v>
      </c>
      <c r="E65" s="89">
        <f>IF(自給率!G63="",自給率!E63,自給率!G63)</f>
        <v>8.686290941384911E-2</v>
      </c>
      <c r="F65" s="34">
        <f t="shared" si="5"/>
        <v>0</v>
      </c>
      <c r="G65" s="34">
        <f>F65*その他係数!F60</f>
        <v>0</v>
      </c>
      <c r="H65" s="34">
        <f>F65*その他係数!G60</f>
        <v>0</v>
      </c>
      <c r="I65" s="34">
        <v>0</v>
      </c>
      <c r="K65" s="92">
        <f>自給率!E63</f>
        <v>8.686290941384911E-2</v>
      </c>
      <c r="L65" s="34">
        <f t="shared" si="8"/>
        <v>0</v>
      </c>
      <c r="N65" s="34">
        <v>0</v>
      </c>
      <c r="O65" s="34">
        <f>N65*その他係数!F60</f>
        <v>0</v>
      </c>
      <c r="P65" s="34">
        <f>N65*その他係数!G60</f>
        <v>0</v>
      </c>
      <c r="Q65" s="32"/>
      <c r="R65" s="34">
        <f t="shared" si="9"/>
        <v>0</v>
      </c>
      <c r="S65" s="35">
        <f t="shared" si="10"/>
        <v>0</v>
      </c>
      <c r="T65" s="32"/>
      <c r="U65" s="34">
        <f t="shared" si="3"/>
        <v>0</v>
      </c>
      <c r="V65" s="34">
        <f>$U$116*その他係数!H60</f>
        <v>0</v>
      </c>
      <c r="W65" s="92">
        <f>自給率!E63</f>
        <v>8.686290941384911E-2</v>
      </c>
      <c r="Y65" s="34">
        <f t="shared" si="4"/>
        <v>0</v>
      </c>
      <c r="Z65" s="34">
        <v>0</v>
      </c>
      <c r="AA65" s="34">
        <f>Z65*その他係数!F60</f>
        <v>0</v>
      </c>
      <c r="AB65" s="34">
        <f>Z65*その他係数!G60</f>
        <v>0</v>
      </c>
      <c r="AC65" s="32"/>
      <c r="AD65" s="34">
        <f>F65*その他係数!I60*入力!$N$33</f>
        <v>0</v>
      </c>
      <c r="AE65" s="34">
        <f>F65*その他係数!J60*入力!$N$33</f>
        <v>0</v>
      </c>
      <c r="AF65" s="34">
        <f>N65*その他係数!I60*入力!$N$33</f>
        <v>0</v>
      </c>
      <c r="AG65" s="34">
        <f>N65*その他係数!J60*入力!$N$33</f>
        <v>0</v>
      </c>
      <c r="AH65" s="34">
        <f>Z65*その他係数!I60*入力!$N$33</f>
        <v>0</v>
      </c>
      <c r="AI65" s="34">
        <f>Z65*その他係数!J60*入力!$N$33</f>
        <v>0</v>
      </c>
      <c r="AJ65" s="34">
        <f t="shared" si="6"/>
        <v>0</v>
      </c>
      <c r="AK65" s="34">
        <f t="shared" si="7"/>
        <v>0</v>
      </c>
    </row>
    <row r="66" spans="2:37" ht="12" customHeight="1" x14ac:dyDescent="0.15">
      <c r="B66" s="281" t="s">
        <v>484</v>
      </c>
      <c r="C66" s="284" t="s">
        <v>391</v>
      </c>
      <c r="D66" s="34">
        <f>入力!I66</f>
        <v>0</v>
      </c>
      <c r="E66" s="89">
        <f>IF(自給率!G64="",自給率!E64,自給率!G64)</f>
        <v>4.3695469490182326E-2</v>
      </c>
      <c r="F66" s="34">
        <f t="shared" si="5"/>
        <v>0</v>
      </c>
      <c r="G66" s="34">
        <f>F66*その他係数!F61</f>
        <v>0</v>
      </c>
      <c r="H66" s="34">
        <f>F66*その他係数!G61</f>
        <v>0</v>
      </c>
      <c r="I66" s="34">
        <v>0</v>
      </c>
      <c r="K66" s="92">
        <f>自給率!E64</f>
        <v>4.3695469490182326E-2</v>
      </c>
      <c r="L66" s="34">
        <f t="shared" si="8"/>
        <v>0</v>
      </c>
      <c r="N66" s="34">
        <v>0</v>
      </c>
      <c r="O66" s="34">
        <f>N66*その他係数!F61</f>
        <v>0</v>
      </c>
      <c r="P66" s="34">
        <f>N66*その他係数!G61</f>
        <v>0</v>
      </c>
      <c r="Q66" s="32"/>
      <c r="R66" s="34">
        <f t="shared" si="9"/>
        <v>0</v>
      </c>
      <c r="S66" s="35">
        <f t="shared" si="10"/>
        <v>0</v>
      </c>
      <c r="T66" s="32"/>
      <c r="U66" s="34">
        <f t="shared" si="3"/>
        <v>0</v>
      </c>
      <c r="V66" s="34">
        <f>$U$116*その他係数!H61</f>
        <v>0</v>
      </c>
      <c r="W66" s="92">
        <f>自給率!E64</f>
        <v>4.3695469490182326E-2</v>
      </c>
      <c r="Y66" s="34">
        <f t="shared" si="4"/>
        <v>0</v>
      </c>
      <c r="Z66" s="34">
        <v>0</v>
      </c>
      <c r="AA66" s="34">
        <f>Z66*その他係数!F61</f>
        <v>0</v>
      </c>
      <c r="AB66" s="34">
        <f>Z66*その他係数!G61</f>
        <v>0</v>
      </c>
      <c r="AC66" s="32"/>
      <c r="AD66" s="34">
        <f>F66*その他係数!I61*入力!$N$33</f>
        <v>0</v>
      </c>
      <c r="AE66" s="34">
        <f>F66*その他係数!J61*入力!$N$33</f>
        <v>0</v>
      </c>
      <c r="AF66" s="34">
        <f>N66*その他係数!I61*入力!$N$33</f>
        <v>0</v>
      </c>
      <c r="AG66" s="34">
        <f>N66*その他係数!J61*入力!$N$33</f>
        <v>0</v>
      </c>
      <c r="AH66" s="34">
        <f>Z66*その他係数!I61*入力!$N$33</f>
        <v>0</v>
      </c>
      <c r="AI66" s="34">
        <f>Z66*その他係数!J61*入力!$N$33</f>
        <v>0</v>
      </c>
      <c r="AJ66" s="34">
        <f t="shared" si="6"/>
        <v>0</v>
      </c>
      <c r="AK66" s="34">
        <f t="shared" si="7"/>
        <v>0</v>
      </c>
    </row>
    <row r="67" spans="2:37" ht="12" customHeight="1" x14ac:dyDescent="0.15">
      <c r="B67" s="281" t="s">
        <v>118</v>
      </c>
      <c r="C67" s="284" t="s">
        <v>394</v>
      </c>
      <c r="D67" s="34">
        <f>入力!I67</f>
        <v>0</v>
      </c>
      <c r="E67" s="89">
        <f>IF(自給率!G65="",自給率!E65,自給率!G65)</f>
        <v>9.7791687334865318E-2</v>
      </c>
      <c r="F67" s="34">
        <f t="shared" si="5"/>
        <v>0</v>
      </c>
      <c r="G67" s="34">
        <f>F67*その他係数!F62</f>
        <v>0</v>
      </c>
      <c r="H67" s="34">
        <f>F67*その他係数!G62</f>
        <v>0</v>
      </c>
      <c r="I67" s="34">
        <v>0</v>
      </c>
      <c r="K67" s="92">
        <f>自給率!E65</f>
        <v>9.7791687334865318E-2</v>
      </c>
      <c r="L67" s="34">
        <f t="shared" si="8"/>
        <v>0</v>
      </c>
      <c r="N67" s="34">
        <v>0</v>
      </c>
      <c r="O67" s="34">
        <f>N67*その他係数!F62</f>
        <v>0</v>
      </c>
      <c r="P67" s="34">
        <f>N67*その他係数!G62</f>
        <v>0</v>
      </c>
      <c r="Q67" s="32"/>
      <c r="R67" s="34">
        <f t="shared" si="9"/>
        <v>0</v>
      </c>
      <c r="S67" s="35">
        <f t="shared" si="10"/>
        <v>0</v>
      </c>
      <c r="T67" s="32"/>
      <c r="U67" s="34">
        <f t="shared" si="3"/>
        <v>0</v>
      </c>
      <c r="V67" s="34">
        <f>$U$116*その他係数!H62</f>
        <v>0</v>
      </c>
      <c r="W67" s="92">
        <f>自給率!E65</f>
        <v>9.7791687334865318E-2</v>
      </c>
      <c r="Y67" s="34">
        <f t="shared" si="4"/>
        <v>0</v>
      </c>
      <c r="Z67" s="34">
        <v>0</v>
      </c>
      <c r="AA67" s="34">
        <f>Z67*その他係数!F62</f>
        <v>0</v>
      </c>
      <c r="AB67" s="34">
        <f>Z67*その他係数!G62</f>
        <v>0</v>
      </c>
      <c r="AC67" s="32"/>
      <c r="AD67" s="34">
        <f>F67*その他係数!I62*入力!$N$33</f>
        <v>0</v>
      </c>
      <c r="AE67" s="34">
        <f>F67*その他係数!J62*入力!$N$33</f>
        <v>0</v>
      </c>
      <c r="AF67" s="34">
        <f>N67*その他係数!I62*入力!$N$33</f>
        <v>0</v>
      </c>
      <c r="AG67" s="34">
        <f>N67*その他係数!J62*入力!$N$33</f>
        <v>0</v>
      </c>
      <c r="AH67" s="34">
        <f>Z67*その他係数!I62*入力!$N$33</f>
        <v>0</v>
      </c>
      <c r="AI67" s="34">
        <f>Z67*その他係数!J62*入力!$N$33</f>
        <v>0</v>
      </c>
      <c r="AJ67" s="34">
        <f t="shared" si="6"/>
        <v>0</v>
      </c>
      <c r="AK67" s="34">
        <f t="shared" si="7"/>
        <v>0</v>
      </c>
    </row>
    <row r="68" spans="2:37" ht="12" customHeight="1" x14ac:dyDescent="0.15">
      <c r="B68" s="281" t="s">
        <v>485</v>
      </c>
      <c r="C68" s="284" t="s">
        <v>34</v>
      </c>
      <c r="D68" s="34">
        <f>入力!I68</f>
        <v>0</v>
      </c>
      <c r="E68" s="89">
        <f>IF(自給率!G66="",自給率!E66,自給率!G66)</f>
        <v>0.15123266707315874</v>
      </c>
      <c r="F68" s="34">
        <f t="shared" si="5"/>
        <v>0</v>
      </c>
      <c r="G68" s="34">
        <f>F68*その他係数!F63</f>
        <v>0</v>
      </c>
      <c r="H68" s="34">
        <f>F68*その他係数!G63</f>
        <v>0</v>
      </c>
      <c r="I68" s="34">
        <v>0</v>
      </c>
      <c r="K68" s="92">
        <f>自給率!E66</f>
        <v>0.15123266707315874</v>
      </c>
      <c r="L68" s="34">
        <f t="shared" si="8"/>
        <v>0</v>
      </c>
      <c r="N68" s="34">
        <v>0</v>
      </c>
      <c r="O68" s="34">
        <f>N68*その他係数!F63</f>
        <v>0</v>
      </c>
      <c r="P68" s="34">
        <f>N68*その他係数!G63</f>
        <v>0</v>
      </c>
      <c r="Q68" s="32"/>
      <c r="R68" s="34">
        <f t="shared" si="9"/>
        <v>0</v>
      </c>
      <c r="S68" s="35">
        <f t="shared" si="10"/>
        <v>0</v>
      </c>
      <c r="T68" s="32"/>
      <c r="U68" s="34">
        <f t="shared" si="3"/>
        <v>0</v>
      </c>
      <c r="V68" s="34">
        <f>$U$116*その他係数!H63</f>
        <v>0</v>
      </c>
      <c r="W68" s="92">
        <f>自給率!E66</f>
        <v>0.15123266707315874</v>
      </c>
      <c r="Y68" s="34">
        <f t="shared" si="4"/>
        <v>0</v>
      </c>
      <c r="Z68" s="34">
        <v>0</v>
      </c>
      <c r="AA68" s="34">
        <f>Z68*その他係数!F63</f>
        <v>0</v>
      </c>
      <c r="AB68" s="34">
        <f>Z68*その他係数!G63</f>
        <v>0</v>
      </c>
      <c r="AC68" s="32"/>
      <c r="AD68" s="34">
        <f>F68*その他係数!I63*入力!$N$33</f>
        <v>0</v>
      </c>
      <c r="AE68" s="34">
        <f>F68*その他係数!J63*入力!$N$33</f>
        <v>0</v>
      </c>
      <c r="AF68" s="34">
        <f>N68*その他係数!I63*入力!$N$33</f>
        <v>0</v>
      </c>
      <c r="AG68" s="34">
        <f>N68*その他係数!J63*入力!$N$33</f>
        <v>0</v>
      </c>
      <c r="AH68" s="34">
        <f>Z68*その他係数!I63*入力!$N$33</f>
        <v>0</v>
      </c>
      <c r="AI68" s="34">
        <f>Z68*その他係数!J63*入力!$N$33</f>
        <v>0</v>
      </c>
      <c r="AJ68" s="34">
        <f t="shared" si="6"/>
        <v>0</v>
      </c>
      <c r="AK68" s="34">
        <f t="shared" si="7"/>
        <v>0</v>
      </c>
    </row>
    <row r="69" spans="2:37" ht="12" customHeight="1" x14ac:dyDescent="0.15">
      <c r="B69" s="281" t="s">
        <v>119</v>
      </c>
      <c r="C69" s="284" t="s">
        <v>899</v>
      </c>
      <c r="D69" s="34">
        <f>入力!I69</f>
        <v>0</v>
      </c>
      <c r="E69" s="89">
        <f>IF(自給率!G67="",自給率!E67,自給率!G67)</f>
        <v>1</v>
      </c>
      <c r="F69" s="34">
        <f t="shared" si="5"/>
        <v>0</v>
      </c>
      <c r="G69" s="34">
        <f>F69*その他係数!F64</f>
        <v>0</v>
      </c>
      <c r="H69" s="34">
        <f>F69*その他係数!G64</f>
        <v>0</v>
      </c>
      <c r="I69" s="34">
        <v>0</v>
      </c>
      <c r="K69" s="92">
        <f>自給率!E67</f>
        <v>1</v>
      </c>
      <c r="L69" s="34">
        <f t="shared" si="8"/>
        <v>0</v>
      </c>
      <c r="N69" s="34">
        <v>0</v>
      </c>
      <c r="O69" s="34">
        <f>N69*その他係数!F64</f>
        <v>0</v>
      </c>
      <c r="P69" s="34">
        <f>N69*その他係数!G64</f>
        <v>0</v>
      </c>
      <c r="Q69" s="32"/>
      <c r="R69" s="34">
        <f t="shared" si="9"/>
        <v>0</v>
      </c>
      <c r="S69" s="35">
        <f t="shared" si="10"/>
        <v>0</v>
      </c>
      <c r="T69" s="32"/>
      <c r="U69" s="34">
        <f t="shared" si="3"/>
        <v>0</v>
      </c>
      <c r="V69" s="34">
        <f>$U$116*その他係数!H64</f>
        <v>0</v>
      </c>
      <c r="W69" s="92">
        <f>自給率!E67</f>
        <v>1</v>
      </c>
      <c r="Y69" s="34">
        <f t="shared" si="4"/>
        <v>0</v>
      </c>
      <c r="Z69" s="34">
        <v>0</v>
      </c>
      <c r="AA69" s="34">
        <f>Z69*その他係数!F64</f>
        <v>0</v>
      </c>
      <c r="AB69" s="34">
        <f>Z69*その他係数!G64</f>
        <v>0</v>
      </c>
      <c r="AC69" s="32"/>
      <c r="AD69" s="34">
        <f>F69*その他係数!I64*入力!$N$33</f>
        <v>0</v>
      </c>
      <c r="AE69" s="34">
        <f>F69*その他係数!J64*入力!$N$33</f>
        <v>0</v>
      </c>
      <c r="AF69" s="34">
        <f>N69*その他係数!I64*入力!$N$33</f>
        <v>0</v>
      </c>
      <c r="AG69" s="34">
        <f>N69*その他係数!J64*入力!$N$33</f>
        <v>0</v>
      </c>
      <c r="AH69" s="34">
        <f>Z69*その他係数!I64*入力!$N$33</f>
        <v>0</v>
      </c>
      <c r="AI69" s="34">
        <f>Z69*その他係数!J64*入力!$N$33</f>
        <v>0</v>
      </c>
      <c r="AJ69" s="34">
        <f t="shared" si="6"/>
        <v>0</v>
      </c>
      <c r="AK69" s="34">
        <f t="shared" si="7"/>
        <v>0</v>
      </c>
    </row>
    <row r="70" spans="2:37" ht="12" customHeight="1" x14ac:dyDescent="0.15">
      <c r="B70" s="281" t="s">
        <v>486</v>
      </c>
      <c r="C70" s="284" t="s">
        <v>528</v>
      </c>
      <c r="D70" s="34">
        <f>入力!I70</f>
        <v>0</v>
      </c>
      <c r="E70" s="89">
        <f>IF(自給率!G68="",自給率!E68,自給率!G68)</f>
        <v>1</v>
      </c>
      <c r="F70" s="34">
        <f t="shared" si="5"/>
        <v>0</v>
      </c>
      <c r="G70" s="34">
        <f>F70*その他係数!F65</f>
        <v>0</v>
      </c>
      <c r="H70" s="34">
        <f>F70*その他係数!G65</f>
        <v>0</v>
      </c>
      <c r="I70" s="34">
        <v>0</v>
      </c>
      <c r="K70" s="92">
        <f>自給率!E68</f>
        <v>1</v>
      </c>
      <c r="L70" s="34">
        <f t="shared" si="8"/>
        <v>0</v>
      </c>
      <c r="N70" s="34">
        <v>0</v>
      </c>
      <c r="O70" s="34">
        <f>N70*その他係数!F65</f>
        <v>0</v>
      </c>
      <c r="P70" s="34">
        <f>N70*その他係数!G65</f>
        <v>0</v>
      </c>
      <c r="Q70" s="32"/>
      <c r="R70" s="34">
        <f t="shared" si="9"/>
        <v>0</v>
      </c>
      <c r="S70" s="35">
        <f t="shared" si="10"/>
        <v>0</v>
      </c>
      <c r="T70" s="32"/>
      <c r="U70" s="34">
        <f t="shared" si="3"/>
        <v>0</v>
      </c>
      <c r="V70" s="34">
        <f>$U$116*その他係数!H65</f>
        <v>0</v>
      </c>
      <c r="W70" s="92">
        <f>自給率!E68</f>
        <v>1</v>
      </c>
      <c r="Y70" s="34">
        <f t="shared" si="4"/>
        <v>0</v>
      </c>
      <c r="Z70" s="34">
        <v>0</v>
      </c>
      <c r="AA70" s="34">
        <f>Z70*その他係数!F65</f>
        <v>0</v>
      </c>
      <c r="AB70" s="34">
        <f>Z70*その他係数!G65</f>
        <v>0</v>
      </c>
      <c r="AC70" s="32"/>
      <c r="AD70" s="34">
        <f>F70*その他係数!I65*入力!$N$33</f>
        <v>0</v>
      </c>
      <c r="AE70" s="34">
        <f>F70*その他係数!J65*入力!$N$33</f>
        <v>0</v>
      </c>
      <c r="AF70" s="34">
        <f>N70*その他係数!I65*入力!$N$33</f>
        <v>0</v>
      </c>
      <c r="AG70" s="34">
        <f>N70*その他係数!J65*入力!$N$33</f>
        <v>0</v>
      </c>
      <c r="AH70" s="34">
        <f>Z70*その他係数!I65*入力!$N$33</f>
        <v>0</v>
      </c>
      <c r="AI70" s="34">
        <f>Z70*その他係数!J65*入力!$N$33</f>
        <v>0</v>
      </c>
      <c r="AJ70" s="34">
        <f t="shared" si="6"/>
        <v>0</v>
      </c>
      <c r="AK70" s="34">
        <f t="shared" si="7"/>
        <v>0</v>
      </c>
    </row>
    <row r="71" spans="2:37" ht="12" customHeight="1" x14ac:dyDescent="0.15">
      <c r="B71" s="281" t="s">
        <v>120</v>
      </c>
      <c r="C71" s="284" t="s">
        <v>403</v>
      </c>
      <c r="D71" s="34">
        <f>入力!I71</f>
        <v>0</v>
      </c>
      <c r="E71" s="89">
        <f>IF(自給率!G69="",自給率!E69,自給率!G69)</f>
        <v>1</v>
      </c>
      <c r="F71" s="34">
        <f t="shared" si="5"/>
        <v>0</v>
      </c>
      <c r="G71" s="34">
        <f>F71*その他係数!F66</f>
        <v>0</v>
      </c>
      <c r="H71" s="34">
        <f>F71*その他係数!G66</f>
        <v>0</v>
      </c>
      <c r="I71" s="34">
        <v>0</v>
      </c>
      <c r="K71" s="92">
        <f>自給率!E69</f>
        <v>1</v>
      </c>
      <c r="L71" s="34">
        <f t="shared" si="8"/>
        <v>0</v>
      </c>
      <c r="N71" s="34">
        <v>0</v>
      </c>
      <c r="O71" s="34">
        <f>N71*その他係数!F66</f>
        <v>0</v>
      </c>
      <c r="P71" s="34">
        <f>N71*その他係数!G66</f>
        <v>0</v>
      </c>
      <c r="Q71" s="32"/>
      <c r="R71" s="34">
        <f t="shared" si="9"/>
        <v>0</v>
      </c>
      <c r="S71" s="35">
        <f t="shared" si="10"/>
        <v>0</v>
      </c>
      <c r="T71" s="32"/>
      <c r="U71" s="34">
        <f t="shared" si="3"/>
        <v>0</v>
      </c>
      <c r="V71" s="34">
        <f>$U$116*その他係数!H66</f>
        <v>0</v>
      </c>
      <c r="W71" s="92">
        <f>自給率!E69</f>
        <v>1</v>
      </c>
      <c r="Y71" s="34">
        <f t="shared" si="4"/>
        <v>0</v>
      </c>
      <c r="Z71" s="34">
        <v>0</v>
      </c>
      <c r="AA71" s="34">
        <f>Z71*その他係数!F66</f>
        <v>0</v>
      </c>
      <c r="AB71" s="34">
        <f>Z71*その他係数!G66</f>
        <v>0</v>
      </c>
      <c r="AC71" s="32"/>
      <c r="AD71" s="34">
        <f>F71*その他係数!I66*入力!$N$33</f>
        <v>0</v>
      </c>
      <c r="AE71" s="34">
        <f>F71*その他係数!J66*入力!$N$33</f>
        <v>0</v>
      </c>
      <c r="AF71" s="34">
        <f>N71*その他係数!I66*入力!$N$33</f>
        <v>0</v>
      </c>
      <c r="AG71" s="34">
        <f>N71*その他係数!J66*入力!$N$33</f>
        <v>0</v>
      </c>
      <c r="AH71" s="34">
        <f>Z71*その他係数!I66*入力!$N$33</f>
        <v>0</v>
      </c>
      <c r="AI71" s="34">
        <f>Z71*その他係数!J66*入力!$N$33</f>
        <v>0</v>
      </c>
      <c r="AJ71" s="34">
        <f t="shared" si="6"/>
        <v>0</v>
      </c>
      <c r="AK71" s="34">
        <f t="shared" si="7"/>
        <v>0</v>
      </c>
    </row>
    <row r="72" spans="2:37" ht="12" customHeight="1" x14ac:dyDescent="0.15">
      <c r="B72" s="281" t="s">
        <v>121</v>
      </c>
      <c r="C72" s="284" t="s">
        <v>900</v>
      </c>
      <c r="D72" s="34">
        <f>入力!I72</f>
        <v>0</v>
      </c>
      <c r="E72" s="89">
        <f>IF(自給率!G70="",自給率!E70,自給率!G70)</f>
        <v>1</v>
      </c>
      <c r="F72" s="34">
        <f t="shared" si="5"/>
        <v>0</v>
      </c>
      <c r="G72" s="34">
        <f>F72*その他係数!F67</f>
        <v>0</v>
      </c>
      <c r="H72" s="34">
        <f>F72*その他係数!G67</f>
        <v>0</v>
      </c>
      <c r="I72" s="34">
        <v>0</v>
      </c>
      <c r="K72" s="92">
        <f>自給率!E70</f>
        <v>1</v>
      </c>
      <c r="L72" s="34">
        <f t="shared" si="8"/>
        <v>0</v>
      </c>
      <c r="N72" s="34">
        <v>0</v>
      </c>
      <c r="O72" s="34">
        <f>N72*その他係数!F67</f>
        <v>0</v>
      </c>
      <c r="P72" s="34">
        <f>N72*その他係数!G67</f>
        <v>0</v>
      </c>
      <c r="Q72" s="32"/>
      <c r="R72" s="34">
        <f t="shared" si="9"/>
        <v>0</v>
      </c>
      <c r="S72" s="35">
        <f t="shared" si="10"/>
        <v>0</v>
      </c>
      <c r="T72" s="32"/>
      <c r="U72" s="34">
        <f t="shared" si="3"/>
        <v>0</v>
      </c>
      <c r="V72" s="34">
        <f>$U$116*その他係数!H67</f>
        <v>0</v>
      </c>
      <c r="W72" s="92">
        <f>自給率!E70</f>
        <v>1</v>
      </c>
      <c r="Y72" s="34">
        <f t="shared" si="4"/>
        <v>0</v>
      </c>
      <c r="Z72" s="34">
        <v>0</v>
      </c>
      <c r="AA72" s="34">
        <f>Z72*その他係数!F67</f>
        <v>0</v>
      </c>
      <c r="AB72" s="34">
        <f>Z72*その他係数!G67</f>
        <v>0</v>
      </c>
      <c r="AC72" s="32"/>
      <c r="AD72" s="34">
        <f>F72*その他係数!I67*入力!$N$33</f>
        <v>0</v>
      </c>
      <c r="AE72" s="34">
        <f>F72*その他係数!J67*入力!$N$33</f>
        <v>0</v>
      </c>
      <c r="AF72" s="34">
        <f>N72*その他係数!I67*入力!$N$33</f>
        <v>0</v>
      </c>
      <c r="AG72" s="34">
        <f>N72*その他係数!J67*入力!$N$33</f>
        <v>0</v>
      </c>
      <c r="AH72" s="34">
        <f>Z72*その他係数!I67*入力!$N$33</f>
        <v>0</v>
      </c>
      <c r="AI72" s="34">
        <f>Z72*その他係数!J67*入力!$N$33</f>
        <v>0</v>
      </c>
      <c r="AJ72" s="34">
        <f t="shared" si="6"/>
        <v>0</v>
      </c>
      <c r="AK72" s="34">
        <f t="shared" si="7"/>
        <v>0</v>
      </c>
    </row>
    <row r="73" spans="2:37" ht="12" customHeight="1" x14ac:dyDescent="0.15">
      <c r="B73" s="281" t="s">
        <v>122</v>
      </c>
      <c r="C73" s="284" t="s">
        <v>901</v>
      </c>
      <c r="D73" s="34">
        <f>入力!I73</f>
        <v>0</v>
      </c>
      <c r="E73" s="89">
        <f>IF(自給率!G71="",自給率!E71,自給率!G71)</f>
        <v>1</v>
      </c>
      <c r="F73" s="34">
        <f t="shared" si="5"/>
        <v>0</v>
      </c>
      <c r="G73" s="34">
        <f>F73*その他係数!F68</f>
        <v>0</v>
      </c>
      <c r="H73" s="34">
        <f>F73*その他係数!G68</f>
        <v>0</v>
      </c>
      <c r="I73" s="34">
        <v>0</v>
      </c>
      <c r="K73" s="92">
        <f>自給率!E71</f>
        <v>1</v>
      </c>
      <c r="L73" s="34">
        <f t="shared" ref="L73:L104" si="11">I73*K73</f>
        <v>0</v>
      </c>
      <c r="N73" s="34">
        <v>0</v>
      </c>
      <c r="O73" s="34">
        <f>N73*その他係数!F68</f>
        <v>0</v>
      </c>
      <c r="P73" s="34">
        <f>N73*その他係数!G68</f>
        <v>0</v>
      </c>
      <c r="Q73" s="32"/>
      <c r="R73" s="34">
        <f t="shared" ref="R73:R104" si="12">F73+N73</f>
        <v>0</v>
      </c>
      <c r="S73" s="35">
        <f t="shared" ref="S73:S104" si="13">H73+P73</f>
        <v>0</v>
      </c>
      <c r="T73" s="32"/>
      <c r="U73" s="34">
        <f t="shared" si="3"/>
        <v>0</v>
      </c>
      <c r="V73" s="34">
        <f>$U$116*その他係数!H68</f>
        <v>0</v>
      </c>
      <c r="W73" s="92">
        <f>自給率!E71</f>
        <v>1</v>
      </c>
      <c r="Y73" s="34">
        <f t="shared" si="4"/>
        <v>0</v>
      </c>
      <c r="Z73" s="34">
        <v>0</v>
      </c>
      <c r="AA73" s="34">
        <f>Z73*その他係数!F68</f>
        <v>0</v>
      </c>
      <c r="AB73" s="34">
        <f>Z73*その他係数!G68</f>
        <v>0</v>
      </c>
      <c r="AC73" s="32"/>
      <c r="AD73" s="34">
        <f>F73*その他係数!I68*入力!$N$33</f>
        <v>0</v>
      </c>
      <c r="AE73" s="34">
        <f>F73*その他係数!J68*入力!$N$33</f>
        <v>0</v>
      </c>
      <c r="AF73" s="34">
        <f>N73*その他係数!I68*入力!$N$33</f>
        <v>0</v>
      </c>
      <c r="AG73" s="34">
        <f>N73*その他係数!J68*入力!$N$33</f>
        <v>0</v>
      </c>
      <c r="AH73" s="34">
        <f>Z73*その他係数!I68*入力!$N$33</f>
        <v>0</v>
      </c>
      <c r="AI73" s="34">
        <f>Z73*その他係数!J68*入力!$N$33</f>
        <v>0</v>
      </c>
      <c r="AJ73" s="34">
        <f t="shared" si="6"/>
        <v>0</v>
      </c>
      <c r="AK73" s="34">
        <f t="shared" si="7"/>
        <v>0</v>
      </c>
    </row>
    <row r="74" spans="2:37" ht="12" customHeight="1" x14ac:dyDescent="0.15">
      <c r="B74" s="281" t="s">
        <v>123</v>
      </c>
      <c r="C74" s="284" t="s">
        <v>408</v>
      </c>
      <c r="D74" s="34">
        <f>入力!I74</f>
        <v>0</v>
      </c>
      <c r="E74" s="89">
        <f>IF(自給率!G72="",自給率!E72,自給率!G72)</f>
        <v>0.49465134410368428</v>
      </c>
      <c r="F74" s="34">
        <f t="shared" si="5"/>
        <v>0</v>
      </c>
      <c r="G74" s="34">
        <f>F74*その他係数!F69</f>
        <v>0</v>
      </c>
      <c r="H74" s="34">
        <f>F74*その他係数!G69</f>
        <v>0</v>
      </c>
      <c r="I74" s="34">
        <v>0</v>
      </c>
      <c r="K74" s="92">
        <f>自給率!E72</f>
        <v>0.49465134410368428</v>
      </c>
      <c r="L74" s="34">
        <f t="shared" si="11"/>
        <v>0</v>
      </c>
      <c r="N74" s="34">
        <v>0</v>
      </c>
      <c r="O74" s="34">
        <f>N74*その他係数!F69</f>
        <v>0</v>
      </c>
      <c r="P74" s="34">
        <f>N74*その他係数!G69</f>
        <v>0</v>
      </c>
      <c r="Q74" s="32"/>
      <c r="R74" s="34">
        <f t="shared" si="12"/>
        <v>0</v>
      </c>
      <c r="S74" s="35">
        <f t="shared" si="13"/>
        <v>0</v>
      </c>
      <c r="T74" s="32"/>
      <c r="U74" s="34">
        <f t="shared" si="3"/>
        <v>0</v>
      </c>
      <c r="V74" s="34">
        <f>$U$116*その他係数!H69</f>
        <v>0</v>
      </c>
      <c r="W74" s="92">
        <f>自給率!E72</f>
        <v>0.49465134410368428</v>
      </c>
      <c r="Y74" s="34">
        <f t="shared" si="4"/>
        <v>0</v>
      </c>
      <c r="Z74" s="34">
        <v>0</v>
      </c>
      <c r="AA74" s="34">
        <f>Z74*その他係数!F69</f>
        <v>0</v>
      </c>
      <c r="AB74" s="34">
        <f>Z74*その他係数!G69</f>
        <v>0</v>
      </c>
      <c r="AC74" s="32"/>
      <c r="AD74" s="34">
        <f>F74*その他係数!I69*入力!$N$33</f>
        <v>0</v>
      </c>
      <c r="AE74" s="34">
        <f>F74*その他係数!J69*入力!$N$33</f>
        <v>0</v>
      </c>
      <c r="AF74" s="34">
        <f>N74*その他係数!I69*入力!$N$33</f>
        <v>0</v>
      </c>
      <c r="AG74" s="34">
        <f>N74*その他係数!J69*入力!$N$33</f>
        <v>0</v>
      </c>
      <c r="AH74" s="34">
        <f>Z74*その他係数!I69*入力!$N$33</f>
        <v>0</v>
      </c>
      <c r="AI74" s="34">
        <f>Z74*その他係数!J69*入力!$N$33</f>
        <v>0</v>
      </c>
      <c r="AJ74" s="34">
        <f t="shared" si="6"/>
        <v>0</v>
      </c>
      <c r="AK74" s="34">
        <f t="shared" si="7"/>
        <v>0</v>
      </c>
    </row>
    <row r="75" spans="2:37" ht="12" customHeight="1" x14ac:dyDescent="0.15">
      <c r="B75" s="281" t="s">
        <v>124</v>
      </c>
      <c r="C75" s="284" t="s">
        <v>410</v>
      </c>
      <c r="D75" s="34">
        <f>入力!I75</f>
        <v>0</v>
      </c>
      <c r="E75" s="89">
        <f>IF(自給率!G73="",自給率!E73,自給率!G73)</f>
        <v>0.99992863981953495</v>
      </c>
      <c r="F75" s="34">
        <f t="shared" ref="F75:F115" si="14">D75*E75</f>
        <v>0</v>
      </c>
      <c r="G75" s="34">
        <f>F75*その他係数!F70</f>
        <v>0</v>
      </c>
      <c r="H75" s="34">
        <f>F75*その他係数!G70</f>
        <v>0</v>
      </c>
      <c r="I75" s="34">
        <v>0</v>
      </c>
      <c r="K75" s="92">
        <f>自給率!E73</f>
        <v>0.99992863981953495</v>
      </c>
      <c r="L75" s="34">
        <f t="shared" si="11"/>
        <v>0</v>
      </c>
      <c r="N75" s="34">
        <v>0</v>
      </c>
      <c r="O75" s="34">
        <f>N75*その他係数!F70</f>
        <v>0</v>
      </c>
      <c r="P75" s="34">
        <f>N75*その他係数!G70</f>
        <v>0</v>
      </c>
      <c r="Q75" s="32"/>
      <c r="R75" s="34">
        <f t="shared" si="12"/>
        <v>0</v>
      </c>
      <c r="S75" s="35">
        <f t="shared" si="13"/>
        <v>0</v>
      </c>
      <c r="T75" s="32"/>
      <c r="U75" s="34">
        <f t="shared" si="3"/>
        <v>0</v>
      </c>
      <c r="V75" s="34">
        <f>$U$116*その他係数!H70</f>
        <v>0</v>
      </c>
      <c r="W75" s="92">
        <f>自給率!E73</f>
        <v>0.99992863981953495</v>
      </c>
      <c r="Y75" s="34">
        <f t="shared" si="4"/>
        <v>0</v>
      </c>
      <c r="Z75" s="34">
        <v>0</v>
      </c>
      <c r="AA75" s="34">
        <f>Z75*その他係数!F70</f>
        <v>0</v>
      </c>
      <c r="AB75" s="34">
        <f>Z75*その他係数!G70</f>
        <v>0</v>
      </c>
      <c r="AC75" s="32"/>
      <c r="AD75" s="34">
        <f>F75*その他係数!I70*入力!$N$33</f>
        <v>0</v>
      </c>
      <c r="AE75" s="34">
        <f>F75*その他係数!J70*入力!$N$33</f>
        <v>0</v>
      </c>
      <c r="AF75" s="34">
        <f>N75*その他係数!I70*入力!$N$33</f>
        <v>0</v>
      </c>
      <c r="AG75" s="34">
        <f>N75*その他係数!J70*入力!$N$33</f>
        <v>0</v>
      </c>
      <c r="AH75" s="34">
        <f>Z75*その他係数!I70*入力!$N$33</f>
        <v>0</v>
      </c>
      <c r="AI75" s="34">
        <f>Z75*その他係数!J70*入力!$N$33</f>
        <v>0</v>
      </c>
      <c r="AJ75" s="34">
        <f t="shared" ref="AJ75:AJ115" si="15">AD75+AF75+AH75</f>
        <v>0</v>
      </c>
      <c r="AK75" s="34">
        <f t="shared" ref="AK75:AK115" si="16">AE75+AG75+AI75</f>
        <v>0</v>
      </c>
    </row>
    <row r="76" spans="2:37" ht="12" customHeight="1" x14ac:dyDescent="0.15">
      <c r="B76" s="281" t="s">
        <v>125</v>
      </c>
      <c r="C76" s="284" t="s">
        <v>39</v>
      </c>
      <c r="D76" s="34">
        <f>入力!I76</f>
        <v>0</v>
      </c>
      <c r="E76" s="89">
        <f>IF(自給率!G74="",自給率!E74,自給率!G74)</f>
        <v>0.98651576632163884</v>
      </c>
      <c r="F76" s="34">
        <f t="shared" si="14"/>
        <v>0</v>
      </c>
      <c r="G76" s="34">
        <f>F76*その他係数!F71</f>
        <v>0</v>
      </c>
      <c r="H76" s="34">
        <f>F76*その他係数!G71</f>
        <v>0</v>
      </c>
      <c r="I76" s="34">
        <v>0</v>
      </c>
      <c r="K76" s="92">
        <f>自給率!E74</f>
        <v>0.98651576632163884</v>
      </c>
      <c r="L76" s="34">
        <f t="shared" si="11"/>
        <v>0</v>
      </c>
      <c r="N76" s="34">
        <v>0</v>
      </c>
      <c r="O76" s="34">
        <f>N76*その他係数!F71</f>
        <v>0</v>
      </c>
      <c r="P76" s="34">
        <f>N76*その他係数!G71</f>
        <v>0</v>
      </c>
      <c r="Q76" s="32"/>
      <c r="R76" s="34">
        <f t="shared" si="12"/>
        <v>0</v>
      </c>
      <c r="S76" s="35">
        <f t="shared" si="13"/>
        <v>0</v>
      </c>
      <c r="T76" s="32"/>
      <c r="U76" s="34">
        <f t="shared" si="3"/>
        <v>0</v>
      </c>
      <c r="V76" s="34">
        <f>$U$116*その他係数!H71</f>
        <v>0</v>
      </c>
      <c r="W76" s="92">
        <f>自給率!E74</f>
        <v>0.98651576632163884</v>
      </c>
      <c r="Y76" s="34">
        <f t="shared" si="4"/>
        <v>0</v>
      </c>
      <c r="Z76" s="34">
        <v>0</v>
      </c>
      <c r="AA76" s="34">
        <f>Z76*その他係数!F71</f>
        <v>0</v>
      </c>
      <c r="AB76" s="34">
        <f>Z76*その他係数!G71</f>
        <v>0</v>
      </c>
      <c r="AC76" s="32"/>
      <c r="AD76" s="34">
        <f>F76*その他係数!I71*入力!$N$33</f>
        <v>0</v>
      </c>
      <c r="AE76" s="34">
        <f>F76*その他係数!J71*入力!$N$33</f>
        <v>0</v>
      </c>
      <c r="AF76" s="34">
        <f>N76*その他係数!I71*入力!$N$33</f>
        <v>0</v>
      </c>
      <c r="AG76" s="34">
        <f>N76*その他係数!J71*入力!$N$33</f>
        <v>0</v>
      </c>
      <c r="AH76" s="34">
        <f>Z76*その他係数!I71*入力!$N$33</f>
        <v>0</v>
      </c>
      <c r="AI76" s="34">
        <f>Z76*その他係数!J71*入力!$N$33</f>
        <v>0</v>
      </c>
      <c r="AJ76" s="34">
        <f t="shared" si="15"/>
        <v>0</v>
      </c>
      <c r="AK76" s="34">
        <f t="shared" si="16"/>
        <v>0</v>
      </c>
    </row>
    <row r="77" spans="2:37" ht="12" customHeight="1" x14ac:dyDescent="0.15">
      <c r="B77" s="281" t="s">
        <v>126</v>
      </c>
      <c r="C77" s="284" t="s">
        <v>41</v>
      </c>
      <c r="D77" s="34">
        <f>入力!I77</f>
        <v>0</v>
      </c>
      <c r="E77" s="89">
        <f>IF(自給率!G75="",自給率!E75,自給率!G75)</f>
        <v>0.78824813263594384</v>
      </c>
      <c r="F77" s="34">
        <f t="shared" si="14"/>
        <v>0</v>
      </c>
      <c r="G77" s="34">
        <f>F77*その他係数!F72</f>
        <v>0</v>
      </c>
      <c r="H77" s="34">
        <f>F77*その他係数!G72</f>
        <v>0</v>
      </c>
      <c r="I77" s="34">
        <v>0</v>
      </c>
      <c r="K77" s="92">
        <f>自給率!E75</f>
        <v>0.78824813263594384</v>
      </c>
      <c r="L77" s="34">
        <f t="shared" si="11"/>
        <v>0</v>
      </c>
      <c r="N77" s="34">
        <v>0</v>
      </c>
      <c r="O77" s="34">
        <f>N77*その他係数!F72</f>
        <v>0</v>
      </c>
      <c r="P77" s="34">
        <f>N77*その他係数!G72</f>
        <v>0</v>
      </c>
      <c r="Q77" s="32"/>
      <c r="R77" s="34">
        <f t="shared" si="12"/>
        <v>0</v>
      </c>
      <c r="S77" s="35">
        <f t="shared" si="13"/>
        <v>0</v>
      </c>
      <c r="T77" s="32"/>
      <c r="U77" s="34">
        <f t="shared" si="3"/>
        <v>0</v>
      </c>
      <c r="V77" s="34">
        <f>$U$116*その他係数!H72</f>
        <v>0</v>
      </c>
      <c r="W77" s="92">
        <f>自給率!E75</f>
        <v>0.78824813263594384</v>
      </c>
      <c r="Y77" s="34">
        <f t="shared" si="4"/>
        <v>0</v>
      </c>
      <c r="Z77" s="34">
        <v>0</v>
      </c>
      <c r="AA77" s="34">
        <f>Z77*その他係数!F72</f>
        <v>0</v>
      </c>
      <c r="AB77" s="34">
        <f>Z77*その他係数!G72</f>
        <v>0</v>
      </c>
      <c r="AC77" s="32"/>
      <c r="AD77" s="34">
        <f>F77*その他係数!I72*入力!$N$33</f>
        <v>0</v>
      </c>
      <c r="AE77" s="34">
        <f>F77*その他係数!J72*入力!$N$33</f>
        <v>0</v>
      </c>
      <c r="AF77" s="34">
        <f>N77*その他係数!I72*入力!$N$33</f>
        <v>0</v>
      </c>
      <c r="AG77" s="34">
        <f>N77*その他係数!J72*入力!$N$33</f>
        <v>0</v>
      </c>
      <c r="AH77" s="34">
        <f>Z77*その他係数!I72*入力!$N$33</f>
        <v>0</v>
      </c>
      <c r="AI77" s="34">
        <f>Z77*その他係数!J72*入力!$N$33</f>
        <v>0</v>
      </c>
      <c r="AJ77" s="34">
        <f t="shared" si="15"/>
        <v>0</v>
      </c>
      <c r="AK77" s="34">
        <f t="shared" si="16"/>
        <v>0</v>
      </c>
    </row>
    <row r="78" spans="2:37" ht="12" customHeight="1" x14ac:dyDescent="0.15">
      <c r="B78" s="281" t="s">
        <v>127</v>
      </c>
      <c r="C78" s="284" t="s">
        <v>414</v>
      </c>
      <c r="D78" s="34">
        <f>入力!I78</f>
        <v>0</v>
      </c>
      <c r="E78" s="89">
        <f>IF(自給率!G76="",自給率!E76,自給率!G76)</f>
        <v>0.63577707924059146</v>
      </c>
      <c r="F78" s="34">
        <f t="shared" si="14"/>
        <v>0</v>
      </c>
      <c r="G78" s="34">
        <f>F78*その他係数!F73</f>
        <v>0</v>
      </c>
      <c r="H78" s="34">
        <f>F78*その他係数!G73</f>
        <v>0</v>
      </c>
      <c r="I78" s="34">
        <v>0</v>
      </c>
      <c r="K78" s="92">
        <f>自給率!E76</f>
        <v>0.63577707924059146</v>
      </c>
      <c r="L78" s="34">
        <f t="shared" si="11"/>
        <v>0</v>
      </c>
      <c r="N78" s="34">
        <v>0</v>
      </c>
      <c r="O78" s="34">
        <f>N78*その他係数!F73</f>
        <v>0</v>
      </c>
      <c r="P78" s="34">
        <f>N78*その他係数!G73</f>
        <v>0</v>
      </c>
      <c r="Q78" s="32"/>
      <c r="R78" s="34">
        <f t="shared" si="12"/>
        <v>0</v>
      </c>
      <c r="S78" s="35">
        <f t="shared" si="13"/>
        <v>0</v>
      </c>
      <c r="T78" s="32"/>
      <c r="U78" s="34">
        <f t="shared" si="3"/>
        <v>0</v>
      </c>
      <c r="V78" s="34">
        <f>$U$116*その他係数!H73</f>
        <v>0</v>
      </c>
      <c r="W78" s="92">
        <f>自給率!E76</f>
        <v>0.63577707924059146</v>
      </c>
      <c r="Y78" s="34">
        <f t="shared" si="4"/>
        <v>0</v>
      </c>
      <c r="Z78" s="34">
        <v>0</v>
      </c>
      <c r="AA78" s="34">
        <f>Z78*その他係数!F73</f>
        <v>0</v>
      </c>
      <c r="AB78" s="34">
        <f>Z78*その他係数!G73</f>
        <v>0</v>
      </c>
      <c r="AC78" s="32"/>
      <c r="AD78" s="34">
        <f>F78*その他係数!I73*入力!$N$33</f>
        <v>0</v>
      </c>
      <c r="AE78" s="34">
        <f>F78*その他係数!J73*入力!$N$33</f>
        <v>0</v>
      </c>
      <c r="AF78" s="34">
        <f>N78*その他係数!I73*入力!$N$33</f>
        <v>0</v>
      </c>
      <c r="AG78" s="34">
        <f>N78*その他係数!J73*入力!$N$33</f>
        <v>0</v>
      </c>
      <c r="AH78" s="34">
        <f>Z78*その他係数!I73*入力!$N$33</f>
        <v>0</v>
      </c>
      <c r="AI78" s="34">
        <f>Z78*その他係数!J73*入力!$N$33</f>
        <v>0</v>
      </c>
      <c r="AJ78" s="34">
        <f t="shared" si="15"/>
        <v>0</v>
      </c>
      <c r="AK78" s="34">
        <f t="shared" si="16"/>
        <v>0</v>
      </c>
    </row>
    <row r="79" spans="2:37" ht="12" customHeight="1" x14ac:dyDescent="0.15">
      <c r="B79" s="281" t="s">
        <v>487</v>
      </c>
      <c r="C79" s="284" t="s">
        <v>418</v>
      </c>
      <c r="D79" s="34">
        <f>入力!I79</f>
        <v>0</v>
      </c>
      <c r="E79" s="89">
        <f>IF(自給率!G77="",自給率!E77,自給率!G77)</f>
        <v>0.92312285067666855</v>
      </c>
      <c r="F79" s="34">
        <f t="shared" si="14"/>
        <v>0</v>
      </c>
      <c r="G79" s="34">
        <f>F79*その他係数!F74</f>
        <v>0</v>
      </c>
      <c r="H79" s="34">
        <f>F79*その他係数!G74</f>
        <v>0</v>
      </c>
      <c r="I79" s="34">
        <v>0</v>
      </c>
      <c r="K79" s="92">
        <f>自給率!E77</f>
        <v>0.92312285067666855</v>
      </c>
      <c r="L79" s="34">
        <f t="shared" si="11"/>
        <v>0</v>
      </c>
      <c r="N79" s="34">
        <v>0</v>
      </c>
      <c r="O79" s="34">
        <f>N79*その他係数!F74</f>
        <v>0</v>
      </c>
      <c r="P79" s="34">
        <f>N79*その他係数!G74</f>
        <v>0</v>
      </c>
      <c r="Q79" s="32"/>
      <c r="R79" s="34">
        <f t="shared" si="12"/>
        <v>0</v>
      </c>
      <c r="S79" s="35">
        <f t="shared" si="13"/>
        <v>0</v>
      </c>
      <c r="T79" s="32"/>
      <c r="U79" s="34">
        <f t="shared" si="3"/>
        <v>0</v>
      </c>
      <c r="V79" s="34">
        <f>$U$116*その他係数!H74</f>
        <v>0</v>
      </c>
      <c r="W79" s="92">
        <f>自給率!E77</f>
        <v>0.92312285067666855</v>
      </c>
      <c r="Y79" s="34">
        <f t="shared" si="4"/>
        <v>0</v>
      </c>
      <c r="Z79" s="34">
        <v>0</v>
      </c>
      <c r="AA79" s="34">
        <f>Z79*その他係数!F74</f>
        <v>0</v>
      </c>
      <c r="AB79" s="34">
        <f>Z79*その他係数!G74</f>
        <v>0</v>
      </c>
      <c r="AC79" s="32"/>
      <c r="AD79" s="34">
        <f>F79*その他係数!I74*入力!$N$33</f>
        <v>0</v>
      </c>
      <c r="AE79" s="34">
        <f>F79*その他係数!J74*入力!$N$33</f>
        <v>0</v>
      </c>
      <c r="AF79" s="34">
        <f>N79*その他係数!I74*入力!$N$33</f>
        <v>0</v>
      </c>
      <c r="AG79" s="34">
        <f>N79*その他係数!J74*入力!$N$33</f>
        <v>0</v>
      </c>
      <c r="AH79" s="34">
        <f>Z79*その他係数!I74*入力!$N$33</f>
        <v>0</v>
      </c>
      <c r="AI79" s="34">
        <f>Z79*その他係数!J74*入力!$N$33</f>
        <v>0</v>
      </c>
      <c r="AJ79" s="34">
        <f t="shared" si="15"/>
        <v>0</v>
      </c>
      <c r="AK79" s="34">
        <f t="shared" si="16"/>
        <v>0</v>
      </c>
    </row>
    <row r="80" spans="2:37" ht="12" customHeight="1" x14ac:dyDescent="0.15">
      <c r="B80" s="281" t="s">
        <v>488</v>
      </c>
      <c r="C80" s="284" t="s">
        <v>420</v>
      </c>
      <c r="D80" s="34">
        <f>入力!I80</f>
        <v>0</v>
      </c>
      <c r="E80" s="89">
        <f>IF(自給率!G78="",自給率!E78,自給率!G78)</f>
        <v>0.94822074983178839</v>
      </c>
      <c r="F80" s="34">
        <f t="shared" si="14"/>
        <v>0</v>
      </c>
      <c r="G80" s="34">
        <f>F80*その他係数!F75</f>
        <v>0</v>
      </c>
      <c r="H80" s="34">
        <f>F80*その他係数!G75</f>
        <v>0</v>
      </c>
      <c r="I80" s="34">
        <v>0</v>
      </c>
      <c r="K80" s="92">
        <f>自給率!E78</f>
        <v>0.94822074983178839</v>
      </c>
      <c r="L80" s="34">
        <f t="shared" si="11"/>
        <v>0</v>
      </c>
      <c r="N80" s="34">
        <v>0</v>
      </c>
      <c r="O80" s="34">
        <f>N80*その他係数!F75</f>
        <v>0</v>
      </c>
      <c r="P80" s="34">
        <f>N80*その他係数!G75</f>
        <v>0</v>
      </c>
      <c r="Q80" s="32"/>
      <c r="R80" s="34">
        <f t="shared" si="12"/>
        <v>0</v>
      </c>
      <c r="S80" s="35">
        <f t="shared" si="13"/>
        <v>0</v>
      </c>
      <c r="T80" s="32"/>
      <c r="U80" s="34">
        <f t="shared" si="3"/>
        <v>0</v>
      </c>
      <c r="V80" s="34">
        <f>$U$116*その他係数!H75</f>
        <v>0</v>
      </c>
      <c r="W80" s="92">
        <f>自給率!E78</f>
        <v>0.94822074983178839</v>
      </c>
      <c r="Y80" s="34">
        <f t="shared" si="4"/>
        <v>0</v>
      </c>
      <c r="Z80" s="34">
        <v>0</v>
      </c>
      <c r="AA80" s="34">
        <f>Z80*その他係数!F75</f>
        <v>0</v>
      </c>
      <c r="AB80" s="34">
        <f>Z80*その他係数!G75</f>
        <v>0</v>
      </c>
      <c r="AC80" s="32"/>
      <c r="AD80" s="34">
        <f>F80*その他係数!I75*入力!$N$33</f>
        <v>0</v>
      </c>
      <c r="AE80" s="34">
        <f>F80*その他係数!J75*入力!$N$33</f>
        <v>0</v>
      </c>
      <c r="AF80" s="34">
        <f>N80*その他係数!I75*入力!$N$33</f>
        <v>0</v>
      </c>
      <c r="AG80" s="34">
        <f>N80*その他係数!J75*入力!$N$33</f>
        <v>0</v>
      </c>
      <c r="AH80" s="34">
        <f>Z80*その他係数!I75*入力!$N$33</f>
        <v>0</v>
      </c>
      <c r="AI80" s="34">
        <f>Z80*その他係数!J75*入力!$N$33</f>
        <v>0</v>
      </c>
      <c r="AJ80" s="34">
        <f t="shared" si="15"/>
        <v>0</v>
      </c>
      <c r="AK80" s="34">
        <f t="shared" si="16"/>
        <v>0</v>
      </c>
    </row>
    <row r="81" spans="2:37" ht="12" customHeight="1" x14ac:dyDescent="0.15">
      <c r="B81" s="281" t="s">
        <v>489</v>
      </c>
      <c r="C81" s="284" t="s">
        <v>422</v>
      </c>
      <c r="D81" s="34">
        <f>入力!I81</f>
        <v>0</v>
      </c>
      <c r="E81" s="89">
        <f>IF(自給率!G79="",自給率!E79,自給率!G79)</f>
        <v>0.99991876145193348</v>
      </c>
      <c r="F81" s="34">
        <f t="shared" si="14"/>
        <v>0</v>
      </c>
      <c r="G81" s="34">
        <f>F81*その他係数!F76</f>
        <v>0</v>
      </c>
      <c r="H81" s="34">
        <f>F81*その他係数!G76</f>
        <v>0</v>
      </c>
      <c r="I81" s="34">
        <v>0</v>
      </c>
      <c r="K81" s="92">
        <f>自給率!E79</f>
        <v>0.99991876145193348</v>
      </c>
      <c r="L81" s="34">
        <f t="shared" si="11"/>
        <v>0</v>
      </c>
      <c r="N81" s="34">
        <v>0</v>
      </c>
      <c r="O81" s="34">
        <f>N81*その他係数!F76</f>
        <v>0</v>
      </c>
      <c r="P81" s="34">
        <f>N81*その他係数!G76</f>
        <v>0</v>
      </c>
      <c r="Q81" s="32"/>
      <c r="R81" s="34">
        <f t="shared" si="12"/>
        <v>0</v>
      </c>
      <c r="S81" s="35">
        <f t="shared" si="13"/>
        <v>0</v>
      </c>
      <c r="T81" s="32"/>
      <c r="U81" s="34">
        <f t="shared" si="3"/>
        <v>0</v>
      </c>
      <c r="V81" s="34">
        <f>$U$116*その他係数!H76</f>
        <v>0</v>
      </c>
      <c r="W81" s="92">
        <f>自給率!E79</f>
        <v>0.99991876145193348</v>
      </c>
      <c r="Y81" s="34">
        <f t="shared" si="4"/>
        <v>0</v>
      </c>
      <c r="Z81" s="34">
        <v>0</v>
      </c>
      <c r="AA81" s="34">
        <f>Z81*その他係数!F76</f>
        <v>0</v>
      </c>
      <c r="AB81" s="34">
        <f>Z81*その他係数!G76</f>
        <v>0</v>
      </c>
      <c r="AC81" s="32"/>
      <c r="AD81" s="34">
        <f>F81*その他係数!I76*入力!$N$33</f>
        <v>0</v>
      </c>
      <c r="AE81" s="34">
        <f>F81*その他係数!J76*入力!$N$33</f>
        <v>0</v>
      </c>
      <c r="AF81" s="34">
        <f>N81*その他係数!I76*入力!$N$33</f>
        <v>0</v>
      </c>
      <c r="AG81" s="34">
        <f>N81*その他係数!J76*入力!$N$33</f>
        <v>0</v>
      </c>
      <c r="AH81" s="34">
        <f>Z81*その他係数!I76*入力!$N$33</f>
        <v>0</v>
      </c>
      <c r="AI81" s="34">
        <f>Z81*その他係数!J76*入力!$N$33</f>
        <v>0</v>
      </c>
      <c r="AJ81" s="34">
        <f t="shared" si="15"/>
        <v>0</v>
      </c>
      <c r="AK81" s="34">
        <f t="shared" si="16"/>
        <v>0</v>
      </c>
    </row>
    <row r="82" spans="2:37" ht="12" customHeight="1" x14ac:dyDescent="0.15">
      <c r="B82" s="281" t="s">
        <v>490</v>
      </c>
      <c r="C82" s="284" t="s">
        <v>902</v>
      </c>
      <c r="D82" s="34">
        <f>入力!I82</f>
        <v>0</v>
      </c>
      <c r="E82" s="89">
        <f>IF(自給率!G80="",自給率!E80,自給率!G80)</f>
        <v>1</v>
      </c>
      <c r="F82" s="34">
        <f t="shared" si="14"/>
        <v>0</v>
      </c>
      <c r="G82" s="34">
        <f>F82*その他係数!F77</f>
        <v>0</v>
      </c>
      <c r="H82" s="34">
        <f>F82*その他係数!G77</f>
        <v>0</v>
      </c>
      <c r="I82" s="34">
        <v>0</v>
      </c>
      <c r="K82" s="92">
        <f>自給率!E80</f>
        <v>1</v>
      </c>
      <c r="L82" s="34">
        <f t="shared" si="11"/>
        <v>0</v>
      </c>
      <c r="N82" s="34">
        <v>0</v>
      </c>
      <c r="O82" s="34">
        <f>N82*その他係数!F77</f>
        <v>0</v>
      </c>
      <c r="P82" s="34">
        <f>N82*その他係数!G77</f>
        <v>0</v>
      </c>
      <c r="Q82" s="32"/>
      <c r="R82" s="34">
        <f t="shared" si="12"/>
        <v>0</v>
      </c>
      <c r="S82" s="35">
        <f t="shared" si="13"/>
        <v>0</v>
      </c>
      <c r="T82" s="32"/>
      <c r="U82" s="34">
        <f t="shared" si="3"/>
        <v>0</v>
      </c>
      <c r="V82" s="34">
        <f>$U$116*その他係数!H77</f>
        <v>0</v>
      </c>
      <c r="W82" s="92">
        <f>自給率!E80</f>
        <v>1</v>
      </c>
      <c r="Y82" s="34">
        <f t="shared" si="4"/>
        <v>0</v>
      </c>
      <c r="Z82" s="34">
        <v>0</v>
      </c>
      <c r="AA82" s="34">
        <f>Z82*その他係数!F77</f>
        <v>0</v>
      </c>
      <c r="AB82" s="34">
        <f>Z82*その他係数!G77</f>
        <v>0</v>
      </c>
      <c r="AC82" s="32"/>
      <c r="AD82" s="34">
        <f>F82*その他係数!I77*入力!$N$33</f>
        <v>0</v>
      </c>
      <c r="AE82" s="34">
        <f>F82*その他係数!J77*入力!$N$33</f>
        <v>0</v>
      </c>
      <c r="AF82" s="34">
        <f>N82*その他係数!I77*入力!$N$33</f>
        <v>0</v>
      </c>
      <c r="AG82" s="34">
        <f>N82*その他係数!J77*入力!$N$33</f>
        <v>0</v>
      </c>
      <c r="AH82" s="34">
        <f>Z82*その他係数!I77*入力!$N$33</f>
        <v>0</v>
      </c>
      <c r="AI82" s="34">
        <f>Z82*その他係数!J77*入力!$N$33</f>
        <v>0</v>
      </c>
      <c r="AJ82" s="34">
        <f t="shared" si="15"/>
        <v>0</v>
      </c>
      <c r="AK82" s="34">
        <f t="shared" si="16"/>
        <v>0</v>
      </c>
    </row>
    <row r="83" spans="2:37" ht="12" customHeight="1" x14ac:dyDescent="0.15">
      <c r="B83" s="281" t="s">
        <v>491</v>
      </c>
      <c r="C83" s="284" t="s">
        <v>426</v>
      </c>
      <c r="D83" s="34">
        <f>入力!I83</f>
        <v>0</v>
      </c>
      <c r="E83" s="89">
        <f>IF(自給率!G81="",自給率!E81,自給率!G81)</f>
        <v>0.24184614958985218</v>
      </c>
      <c r="F83" s="34">
        <f t="shared" si="14"/>
        <v>0</v>
      </c>
      <c r="G83" s="34">
        <f>F83*その他係数!F78</f>
        <v>0</v>
      </c>
      <c r="H83" s="34">
        <f>F83*その他係数!G78</f>
        <v>0</v>
      </c>
      <c r="I83" s="34">
        <v>0</v>
      </c>
      <c r="K83" s="92">
        <f>自給率!E81</f>
        <v>0.24184614958985218</v>
      </c>
      <c r="L83" s="34">
        <f t="shared" si="11"/>
        <v>0</v>
      </c>
      <c r="N83" s="34">
        <v>0</v>
      </c>
      <c r="O83" s="34">
        <f>N83*その他係数!F78</f>
        <v>0</v>
      </c>
      <c r="P83" s="34">
        <f>N83*その他係数!G78</f>
        <v>0</v>
      </c>
      <c r="Q83" s="32"/>
      <c r="R83" s="34">
        <f t="shared" si="12"/>
        <v>0</v>
      </c>
      <c r="S83" s="35">
        <f t="shared" si="13"/>
        <v>0</v>
      </c>
      <c r="T83" s="32"/>
      <c r="U83" s="34">
        <f t="shared" si="3"/>
        <v>0</v>
      </c>
      <c r="V83" s="34">
        <f>$U$116*その他係数!H78</f>
        <v>0</v>
      </c>
      <c r="W83" s="92">
        <f>自給率!E81</f>
        <v>0.24184614958985218</v>
      </c>
      <c r="Y83" s="34">
        <f t="shared" si="4"/>
        <v>0</v>
      </c>
      <c r="Z83" s="34">
        <v>0</v>
      </c>
      <c r="AA83" s="34">
        <f>Z83*その他係数!F78</f>
        <v>0</v>
      </c>
      <c r="AB83" s="34">
        <f>Z83*その他係数!G78</f>
        <v>0</v>
      </c>
      <c r="AC83" s="32"/>
      <c r="AD83" s="34">
        <f>F83*その他係数!I78*入力!$N$33</f>
        <v>0</v>
      </c>
      <c r="AE83" s="34">
        <f>F83*その他係数!J78*入力!$N$33</f>
        <v>0</v>
      </c>
      <c r="AF83" s="34">
        <f>N83*その他係数!I78*入力!$N$33</f>
        <v>0</v>
      </c>
      <c r="AG83" s="34">
        <f>N83*その他係数!J78*入力!$N$33</f>
        <v>0</v>
      </c>
      <c r="AH83" s="34">
        <f>Z83*その他係数!I78*入力!$N$33</f>
        <v>0</v>
      </c>
      <c r="AI83" s="34">
        <f>Z83*その他係数!J78*入力!$N$33</f>
        <v>0</v>
      </c>
      <c r="AJ83" s="34">
        <f t="shared" si="15"/>
        <v>0</v>
      </c>
      <c r="AK83" s="34">
        <f t="shared" si="16"/>
        <v>0</v>
      </c>
    </row>
    <row r="84" spans="2:37" ht="12" customHeight="1" x14ac:dyDescent="0.15">
      <c r="B84" s="281" t="s">
        <v>492</v>
      </c>
      <c r="C84" s="284" t="s">
        <v>903</v>
      </c>
      <c r="D84" s="34">
        <f>入力!I84</f>
        <v>0</v>
      </c>
      <c r="E84" s="89">
        <f>IF(自給率!G82="",自給率!E82,自給率!G82)</f>
        <v>0.59421676156771952</v>
      </c>
      <c r="F84" s="34">
        <f t="shared" si="14"/>
        <v>0</v>
      </c>
      <c r="G84" s="34">
        <f>F84*その他係数!F79</f>
        <v>0</v>
      </c>
      <c r="H84" s="34">
        <f>F84*その他係数!G79</f>
        <v>0</v>
      </c>
      <c r="I84" s="34">
        <v>0</v>
      </c>
      <c r="K84" s="92">
        <f>自給率!E82</f>
        <v>0.59421676156771952</v>
      </c>
      <c r="L84" s="34">
        <f t="shared" si="11"/>
        <v>0</v>
      </c>
      <c r="N84" s="34">
        <v>0</v>
      </c>
      <c r="O84" s="34">
        <f>N84*その他係数!F79</f>
        <v>0</v>
      </c>
      <c r="P84" s="34">
        <f>N84*その他係数!G79</f>
        <v>0</v>
      </c>
      <c r="Q84" s="32"/>
      <c r="R84" s="34">
        <f t="shared" si="12"/>
        <v>0</v>
      </c>
      <c r="S84" s="35">
        <f t="shared" si="13"/>
        <v>0</v>
      </c>
      <c r="T84" s="32"/>
      <c r="U84" s="34">
        <f t="shared" si="3"/>
        <v>0</v>
      </c>
      <c r="V84" s="34">
        <f>$U$116*その他係数!H79</f>
        <v>0</v>
      </c>
      <c r="W84" s="92">
        <f>自給率!E82</f>
        <v>0.59421676156771952</v>
      </c>
      <c r="Y84" s="34">
        <f t="shared" si="4"/>
        <v>0</v>
      </c>
      <c r="Z84" s="34">
        <v>0</v>
      </c>
      <c r="AA84" s="34">
        <f>Z84*その他係数!F79</f>
        <v>0</v>
      </c>
      <c r="AB84" s="34">
        <f>Z84*その他係数!G79</f>
        <v>0</v>
      </c>
      <c r="AC84" s="32"/>
      <c r="AD84" s="34">
        <f>F84*その他係数!I79*入力!$N$33</f>
        <v>0</v>
      </c>
      <c r="AE84" s="34">
        <f>F84*その他係数!J79*入力!$N$33</f>
        <v>0</v>
      </c>
      <c r="AF84" s="34">
        <f>N84*その他係数!I79*入力!$N$33</f>
        <v>0</v>
      </c>
      <c r="AG84" s="34">
        <f>N84*その他係数!J79*入力!$N$33</f>
        <v>0</v>
      </c>
      <c r="AH84" s="34">
        <f>Z84*その他係数!I79*入力!$N$33</f>
        <v>0</v>
      </c>
      <c r="AI84" s="34">
        <f>Z84*その他係数!J79*入力!$N$33</f>
        <v>0</v>
      </c>
      <c r="AJ84" s="34">
        <f t="shared" si="15"/>
        <v>0</v>
      </c>
      <c r="AK84" s="34">
        <f t="shared" si="16"/>
        <v>0</v>
      </c>
    </row>
    <row r="85" spans="2:37" ht="12" customHeight="1" x14ac:dyDescent="0.15">
      <c r="B85" s="281" t="s">
        <v>493</v>
      </c>
      <c r="C85" s="284" t="s">
        <v>529</v>
      </c>
      <c r="D85" s="34">
        <f>入力!I85</f>
        <v>0</v>
      </c>
      <c r="E85" s="89">
        <f>IF(自給率!G83="",自給率!E83,自給率!G83)</f>
        <v>1</v>
      </c>
      <c r="F85" s="34">
        <f t="shared" si="14"/>
        <v>0</v>
      </c>
      <c r="G85" s="34">
        <f>F85*その他係数!F80</f>
        <v>0</v>
      </c>
      <c r="H85" s="34">
        <f>F85*その他係数!G80</f>
        <v>0</v>
      </c>
      <c r="I85" s="34">
        <v>0</v>
      </c>
      <c r="K85" s="92">
        <f>自給率!E83</f>
        <v>1</v>
      </c>
      <c r="L85" s="34">
        <f t="shared" si="11"/>
        <v>0</v>
      </c>
      <c r="N85" s="34">
        <v>0</v>
      </c>
      <c r="O85" s="34">
        <f>N85*その他係数!F80</f>
        <v>0</v>
      </c>
      <c r="P85" s="34">
        <f>N85*その他係数!G80</f>
        <v>0</v>
      </c>
      <c r="Q85" s="32"/>
      <c r="R85" s="34">
        <f t="shared" si="12"/>
        <v>0</v>
      </c>
      <c r="S85" s="35">
        <f t="shared" si="13"/>
        <v>0</v>
      </c>
      <c r="T85" s="32"/>
      <c r="U85" s="34">
        <f t="shared" si="3"/>
        <v>0</v>
      </c>
      <c r="V85" s="34">
        <f>$U$116*その他係数!H80</f>
        <v>0</v>
      </c>
      <c r="W85" s="92">
        <f>自給率!E83</f>
        <v>1</v>
      </c>
      <c r="Y85" s="34">
        <f t="shared" si="4"/>
        <v>0</v>
      </c>
      <c r="Z85" s="34">
        <v>0</v>
      </c>
      <c r="AA85" s="34">
        <f>Z85*その他係数!F80</f>
        <v>0</v>
      </c>
      <c r="AB85" s="34">
        <f>Z85*その他係数!G80</f>
        <v>0</v>
      </c>
      <c r="AC85" s="32"/>
      <c r="AD85" s="34">
        <f>F85*その他係数!I80*入力!$N$33</f>
        <v>0</v>
      </c>
      <c r="AE85" s="34">
        <f>F85*その他係数!J80*入力!$N$33</f>
        <v>0</v>
      </c>
      <c r="AF85" s="34">
        <f>N85*その他係数!I80*入力!$N$33</f>
        <v>0</v>
      </c>
      <c r="AG85" s="34">
        <f>N85*その他係数!J80*入力!$N$33</f>
        <v>0</v>
      </c>
      <c r="AH85" s="34">
        <f>Z85*その他係数!I80*入力!$N$33</f>
        <v>0</v>
      </c>
      <c r="AI85" s="34">
        <f>Z85*その他係数!J80*入力!$N$33</f>
        <v>0</v>
      </c>
      <c r="AJ85" s="34">
        <f t="shared" si="15"/>
        <v>0</v>
      </c>
      <c r="AK85" s="34">
        <f t="shared" si="16"/>
        <v>0</v>
      </c>
    </row>
    <row r="86" spans="2:37" ht="12" customHeight="1" x14ac:dyDescent="0.15">
      <c r="B86" s="281" t="s">
        <v>494</v>
      </c>
      <c r="C86" s="284" t="s">
        <v>430</v>
      </c>
      <c r="D86" s="34">
        <f>入力!I86</f>
        <v>0</v>
      </c>
      <c r="E86" s="89">
        <f>IF(自給率!G84="",自給率!E84,自給率!G84)</f>
        <v>6.9467127241068516E-3</v>
      </c>
      <c r="F86" s="34">
        <f t="shared" si="14"/>
        <v>0</v>
      </c>
      <c r="G86" s="34">
        <f>F86*その他係数!F81</f>
        <v>0</v>
      </c>
      <c r="H86" s="34">
        <f>F86*その他係数!G81</f>
        <v>0</v>
      </c>
      <c r="I86" s="34">
        <v>0</v>
      </c>
      <c r="K86" s="92">
        <f>自給率!E84</f>
        <v>6.9467127241068516E-3</v>
      </c>
      <c r="L86" s="34">
        <f t="shared" si="11"/>
        <v>0</v>
      </c>
      <c r="N86" s="34">
        <v>0</v>
      </c>
      <c r="O86" s="34">
        <f>N86*その他係数!F81</f>
        <v>0</v>
      </c>
      <c r="P86" s="34">
        <f>N86*その他係数!G81</f>
        <v>0</v>
      </c>
      <c r="Q86" s="32"/>
      <c r="R86" s="34">
        <f t="shared" si="12"/>
        <v>0</v>
      </c>
      <c r="S86" s="35">
        <f t="shared" si="13"/>
        <v>0</v>
      </c>
      <c r="T86" s="32"/>
      <c r="U86" s="34">
        <f t="shared" si="3"/>
        <v>0</v>
      </c>
      <c r="V86" s="34">
        <f>$U$116*その他係数!H81</f>
        <v>0</v>
      </c>
      <c r="W86" s="92">
        <f>自給率!E84</f>
        <v>6.9467127241068516E-3</v>
      </c>
      <c r="Y86" s="34">
        <f t="shared" si="4"/>
        <v>0</v>
      </c>
      <c r="Z86" s="34">
        <v>0</v>
      </c>
      <c r="AA86" s="34">
        <f>Z86*その他係数!F81</f>
        <v>0</v>
      </c>
      <c r="AB86" s="34">
        <f>Z86*その他係数!G81</f>
        <v>0</v>
      </c>
      <c r="AC86" s="32"/>
      <c r="AD86" s="34">
        <f>F86*その他係数!I81*入力!$N$33</f>
        <v>0</v>
      </c>
      <c r="AE86" s="34">
        <f>F86*その他係数!J81*入力!$N$33</f>
        <v>0</v>
      </c>
      <c r="AF86" s="34">
        <f>N86*その他係数!I81*入力!$N$33</f>
        <v>0</v>
      </c>
      <c r="AG86" s="34">
        <f>N86*その他係数!J81*入力!$N$33</f>
        <v>0</v>
      </c>
      <c r="AH86" s="34">
        <f>Z86*その他係数!I81*入力!$N$33</f>
        <v>0</v>
      </c>
      <c r="AI86" s="34">
        <f>Z86*その他係数!J81*入力!$N$33</f>
        <v>0</v>
      </c>
      <c r="AJ86" s="34">
        <f t="shared" si="15"/>
        <v>0</v>
      </c>
      <c r="AK86" s="34">
        <f t="shared" si="16"/>
        <v>0</v>
      </c>
    </row>
    <row r="87" spans="2:37" ht="12" customHeight="1" x14ac:dyDescent="0.15">
      <c r="B87" s="281" t="s">
        <v>495</v>
      </c>
      <c r="C87" s="284" t="s">
        <v>433</v>
      </c>
      <c r="D87" s="34">
        <f>入力!I87</f>
        <v>0</v>
      </c>
      <c r="E87" s="89">
        <f>IF(自給率!G85="",自給率!E85,自給率!G85)</f>
        <v>2.3846975654521874E-2</v>
      </c>
      <c r="F87" s="34">
        <f t="shared" si="14"/>
        <v>0</v>
      </c>
      <c r="G87" s="34">
        <f>F87*その他係数!F82</f>
        <v>0</v>
      </c>
      <c r="H87" s="34">
        <f>F87*その他係数!G82</f>
        <v>0</v>
      </c>
      <c r="I87" s="34">
        <v>0</v>
      </c>
      <c r="K87" s="92">
        <f>自給率!E85</f>
        <v>2.3846975654521874E-2</v>
      </c>
      <c r="L87" s="34">
        <f t="shared" si="11"/>
        <v>0</v>
      </c>
      <c r="N87" s="34">
        <v>0</v>
      </c>
      <c r="O87" s="34">
        <f>N87*その他係数!F82</f>
        <v>0</v>
      </c>
      <c r="P87" s="34">
        <f>N87*その他係数!G82</f>
        <v>0</v>
      </c>
      <c r="Q87" s="32"/>
      <c r="R87" s="34">
        <f t="shared" si="12"/>
        <v>0</v>
      </c>
      <c r="S87" s="35">
        <f t="shared" si="13"/>
        <v>0</v>
      </c>
      <c r="T87" s="32"/>
      <c r="U87" s="34">
        <f t="shared" si="3"/>
        <v>0</v>
      </c>
      <c r="V87" s="34">
        <f>$U$116*その他係数!H82</f>
        <v>0</v>
      </c>
      <c r="W87" s="92">
        <f>自給率!E85</f>
        <v>2.3846975654521874E-2</v>
      </c>
      <c r="Y87" s="34">
        <f t="shared" si="4"/>
        <v>0</v>
      </c>
      <c r="Z87" s="34">
        <v>0</v>
      </c>
      <c r="AA87" s="34">
        <f>Z87*その他係数!F82</f>
        <v>0</v>
      </c>
      <c r="AB87" s="34">
        <f>Z87*その他係数!G82</f>
        <v>0</v>
      </c>
      <c r="AC87" s="32"/>
      <c r="AD87" s="34">
        <f>F87*その他係数!I82*入力!$N$33</f>
        <v>0</v>
      </c>
      <c r="AE87" s="34">
        <f>F87*その他係数!J82*入力!$N$33</f>
        <v>0</v>
      </c>
      <c r="AF87" s="34">
        <f>N87*その他係数!I82*入力!$N$33</f>
        <v>0</v>
      </c>
      <c r="AG87" s="34">
        <f>N87*その他係数!J82*入力!$N$33</f>
        <v>0</v>
      </c>
      <c r="AH87" s="34">
        <f>Z87*その他係数!I82*入力!$N$33</f>
        <v>0</v>
      </c>
      <c r="AI87" s="34">
        <f>Z87*その他係数!J82*入力!$N$33</f>
        <v>0</v>
      </c>
      <c r="AJ87" s="34">
        <f t="shared" si="15"/>
        <v>0</v>
      </c>
      <c r="AK87" s="34">
        <f t="shared" si="16"/>
        <v>0</v>
      </c>
    </row>
    <row r="88" spans="2:37" ht="12" customHeight="1" x14ac:dyDescent="0.15">
      <c r="B88" s="281" t="s">
        <v>496</v>
      </c>
      <c r="C88" s="284" t="s">
        <v>904</v>
      </c>
      <c r="D88" s="34">
        <f>入力!I88</f>
        <v>0</v>
      </c>
      <c r="E88" s="89">
        <f>IF(自給率!G86="",自給率!E86,自給率!G86)</f>
        <v>0.23911899987011065</v>
      </c>
      <c r="F88" s="34">
        <f t="shared" si="14"/>
        <v>0</v>
      </c>
      <c r="G88" s="34">
        <f>F88*その他係数!F83</f>
        <v>0</v>
      </c>
      <c r="H88" s="34">
        <f>F88*その他係数!G83</f>
        <v>0</v>
      </c>
      <c r="I88" s="34">
        <v>0</v>
      </c>
      <c r="K88" s="92">
        <f>自給率!E86</f>
        <v>0.23911899987011065</v>
      </c>
      <c r="L88" s="34">
        <f t="shared" si="11"/>
        <v>0</v>
      </c>
      <c r="N88" s="34">
        <v>0</v>
      </c>
      <c r="O88" s="34">
        <f>N88*その他係数!F83</f>
        <v>0</v>
      </c>
      <c r="P88" s="34">
        <f>N88*その他係数!G83</f>
        <v>0</v>
      </c>
      <c r="Q88" s="32"/>
      <c r="R88" s="34">
        <f t="shared" si="12"/>
        <v>0</v>
      </c>
      <c r="S88" s="35">
        <f t="shared" si="13"/>
        <v>0</v>
      </c>
      <c r="T88" s="32"/>
      <c r="U88" s="34">
        <f t="shared" si="3"/>
        <v>0</v>
      </c>
      <c r="V88" s="34">
        <f>$U$116*その他係数!H83</f>
        <v>0</v>
      </c>
      <c r="W88" s="92">
        <f>自給率!E86</f>
        <v>0.23911899987011065</v>
      </c>
      <c r="Y88" s="34">
        <f t="shared" si="4"/>
        <v>0</v>
      </c>
      <c r="Z88" s="34">
        <v>0</v>
      </c>
      <c r="AA88" s="34">
        <f>Z88*その他係数!F83</f>
        <v>0</v>
      </c>
      <c r="AB88" s="34">
        <f>Z88*その他係数!G83</f>
        <v>0</v>
      </c>
      <c r="AC88" s="32"/>
      <c r="AD88" s="34">
        <f>F88*その他係数!I83*入力!$N$33</f>
        <v>0</v>
      </c>
      <c r="AE88" s="34">
        <f>F88*その他係数!J83*入力!$N$33</f>
        <v>0</v>
      </c>
      <c r="AF88" s="34">
        <f>N88*その他係数!I83*入力!$N$33</f>
        <v>0</v>
      </c>
      <c r="AG88" s="34">
        <f>N88*その他係数!J83*入力!$N$33</f>
        <v>0</v>
      </c>
      <c r="AH88" s="34">
        <f>Z88*その他係数!I83*入力!$N$33</f>
        <v>0</v>
      </c>
      <c r="AI88" s="34">
        <f>Z88*その他係数!J83*入力!$N$33</f>
        <v>0</v>
      </c>
      <c r="AJ88" s="34">
        <f t="shared" si="15"/>
        <v>0</v>
      </c>
      <c r="AK88" s="34">
        <f t="shared" si="16"/>
        <v>0</v>
      </c>
    </row>
    <row r="89" spans="2:37" ht="12" customHeight="1" x14ac:dyDescent="0.15">
      <c r="B89" s="281" t="s">
        <v>497</v>
      </c>
      <c r="C89" s="284" t="s">
        <v>435</v>
      </c>
      <c r="D89" s="34">
        <f>入力!I89</f>
        <v>0</v>
      </c>
      <c r="E89" s="89">
        <f>IF(自給率!G87="",自給率!E87,自給率!G87)</f>
        <v>0.37566931017775584</v>
      </c>
      <c r="F89" s="34">
        <f t="shared" si="14"/>
        <v>0</v>
      </c>
      <c r="G89" s="34">
        <f>F89*その他係数!F84</f>
        <v>0</v>
      </c>
      <c r="H89" s="34">
        <f>F89*その他係数!G84</f>
        <v>0</v>
      </c>
      <c r="I89" s="34">
        <v>0</v>
      </c>
      <c r="K89" s="92">
        <f>自給率!E87</f>
        <v>0.37566931017775584</v>
      </c>
      <c r="L89" s="34">
        <f t="shared" si="11"/>
        <v>0</v>
      </c>
      <c r="N89" s="34">
        <v>0</v>
      </c>
      <c r="O89" s="34">
        <f>N89*その他係数!F84</f>
        <v>0</v>
      </c>
      <c r="P89" s="34">
        <f>N89*その他係数!G84</f>
        <v>0</v>
      </c>
      <c r="Q89" s="32"/>
      <c r="R89" s="34">
        <f t="shared" si="12"/>
        <v>0</v>
      </c>
      <c r="S89" s="35">
        <f t="shared" si="13"/>
        <v>0</v>
      </c>
      <c r="T89" s="32"/>
      <c r="U89" s="34">
        <f t="shared" si="3"/>
        <v>0</v>
      </c>
      <c r="V89" s="34">
        <f>$U$116*その他係数!H84</f>
        <v>0</v>
      </c>
      <c r="W89" s="92">
        <f>自給率!E87</f>
        <v>0.37566931017775584</v>
      </c>
      <c r="Y89" s="34">
        <f t="shared" si="4"/>
        <v>0</v>
      </c>
      <c r="Z89" s="34">
        <v>0</v>
      </c>
      <c r="AA89" s="34">
        <f>Z89*その他係数!F84</f>
        <v>0</v>
      </c>
      <c r="AB89" s="34">
        <f>Z89*その他係数!G84</f>
        <v>0</v>
      </c>
      <c r="AC89" s="32"/>
      <c r="AD89" s="34">
        <f>F89*その他係数!I84*入力!$N$33</f>
        <v>0</v>
      </c>
      <c r="AE89" s="34">
        <f>F89*その他係数!J84*入力!$N$33</f>
        <v>0</v>
      </c>
      <c r="AF89" s="34">
        <f>N89*その他係数!I84*入力!$N$33</f>
        <v>0</v>
      </c>
      <c r="AG89" s="34">
        <f>N89*その他係数!J84*入力!$N$33</f>
        <v>0</v>
      </c>
      <c r="AH89" s="34">
        <f>Z89*その他係数!I84*入力!$N$33</f>
        <v>0</v>
      </c>
      <c r="AI89" s="34">
        <f>Z89*その他係数!J84*入力!$N$33</f>
        <v>0</v>
      </c>
      <c r="AJ89" s="34">
        <f t="shared" si="15"/>
        <v>0</v>
      </c>
      <c r="AK89" s="34">
        <f t="shared" si="16"/>
        <v>0</v>
      </c>
    </row>
    <row r="90" spans="2:37" ht="12" customHeight="1" x14ac:dyDescent="0.15">
      <c r="B90" s="281" t="s">
        <v>498</v>
      </c>
      <c r="C90" s="284" t="s">
        <v>905</v>
      </c>
      <c r="D90" s="34">
        <f>入力!I90</f>
        <v>0</v>
      </c>
      <c r="E90" s="89">
        <f>IF(自給率!G88="",自給率!E88,自給率!G88)</f>
        <v>0.80560995690950732</v>
      </c>
      <c r="F90" s="34">
        <f t="shared" si="14"/>
        <v>0</v>
      </c>
      <c r="G90" s="34">
        <f>F90*その他係数!F85</f>
        <v>0</v>
      </c>
      <c r="H90" s="34">
        <f>F90*その他係数!G85</f>
        <v>0</v>
      </c>
      <c r="I90" s="34">
        <v>0</v>
      </c>
      <c r="K90" s="92">
        <f>自給率!E88</f>
        <v>0.80560995690950732</v>
      </c>
      <c r="L90" s="34">
        <f t="shared" si="11"/>
        <v>0</v>
      </c>
      <c r="N90" s="34">
        <v>0</v>
      </c>
      <c r="O90" s="34">
        <f>N90*その他係数!F85</f>
        <v>0</v>
      </c>
      <c r="P90" s="34">
        <f>N90*その他係数!G85</f>
        <v>0</v>
      </c>
      <c r="Q90" s="32"/>
      <c r="R90" s="34">
        <f t="shared" si="12"/>
        <v>0</v>
      </c>
      <c r="S90" s="35">
        <f t="shared" si="13"/>
        <v>0</v>
      </c>
      <c r="T90" s="32"/>
      <c r="U90" s="34">
        <f t="shared" si="3"/>
        <v>0</v>
      </c>
      <c r="V90" s="34">
        <f>$U$116*その他係数!H85</f>
        <v>0</v>
      </c>
      <c r="W90" s="92">
        <f>自給率!E88</f>
        <v>0.80560995690950732</v>
      </c>
      <c r="Y90" s="34">
        <f t="shared" si="4"/>
        <v>0</v>
      </c>
      <c r="Z90" s="34">
        <v>0</v>
      </c>
      <c r="AA90" s="34">
        <f>Z90*その他係数!F85</f>
        <v>0</v>
      </c>
      <c r="AB90" s="34">
        <f>Z90*その他係数!G85</f>
        <v>0</v>
      </c>
      <c r="AC90" s="32"/>
      <c r="AD90" s="34">
        <f>F90*その他係数!I85*入力!$N$33</f>
        <v>0</v>
      </c>
      <c r="AE90" s="34">
        <f>F90*その他係数!J85*入力!$N$33</f>
        <v>0</v>
      </c>
      <c r="AF90" s="34">
        <f>N90*その他係数!I85*入力!$N$33</f>
        <v>0</v>
      </c>
      <c r="AG90" s="34">
        <f>N90*その他係数!J85*入力!$N$33</f>
        <v>0</v>
      </c>
      <c r="AH90" s="34">
        <f>Z90*その他係数!I85*入力!$N$33</f>
        <v>0</v>
      </c>
      <c r="AI90" s="34">
        <f>Z90*その他係数!J85*入力!$N$33</f>
        <v>0</v>
      </c>
      <c r="AJ90" s="34">
        <f t="shared" si="15"/>
        <v>0</v>
      </c>
      <c r="AK90" s="34">
        <f t="shared" si="16"/>
        <v>0</v>
      </c>
    </row>
    <row r="91" spans="2:37" ht="12" customHeight="1" x14ac:dyDescent="0.15">
      <c r="B91" s="281" t="s">
        <v>499</v>
      </c>
      <c r="C91" s="284" t="s">
        <v>906</v>
      </c>
      <c r="D91" s="34">
        <f>入力!I91</f>
        <v>0</v>
      </c>
      <c r="E91" s="89">
        <f>IF(自給率!G89="",自給率!E89,自給率!G89)</f>
        <v>0.953427340676823</v>
      </c>
      <c r="F91" s="34">
        <f t="shared" si="14"/>
        <v>0</v>
      </c>
      <c r="G91" s="34">
        <f>F91*その他係数!F86</f>
        <v>0</v>
      </c>
      <c r="H91" s="34">
        <f>F91*その他係数!G86</f>
        <v>0</v>
      </c>
      <c r="I91" s="34">
        <v>0</v>
      </c>
      <c r="K91" s="92">
        <f>自給率!E89</f>
        <v>0.953427340676823</v>
      </c>
      <c r="L91" s="34">
        <f t="shared" si="11"/>
        <v>0</v>
      </c>
      <c r="N91" s="34">
        <v>0</v>
      </c>
      <c r="O91" s="34">
        <f>N91*その他係数!F86</f>
        <v>0</v>
      </c>
      <c r="P91" s="34">
        <f>N91*その他係数!G86</f>
        <v>0</v>
      </c>
      <c r="Q91" s="32"/>
      <c r="R91" s="34">
        <f t="shared" si="12"/>
        <v>0</v>
      </c>
      <c r="S91" s="35">
        <f t="shared" si="13"/>
        <v>0</v>
      </c>
      <c r="T91" s="32"/>
      <c r="U91" s="34">
        <f t="shared" si="3"/>
        <v>0</v>
      </c>
      <c r="V91" s="34">
        <f>$U$116*その他係数!H86</f>
        <v>0</v>
      </c>
      <c r="W91" s="92">
        <f>自給率!E89</f>
        <v>0.953427340676823</v>
      </c>
      <c r="Y91" s="34">
        <f t="shared" si="4"/>
        <v>0</v>
      </c>
      <c r="Z91" s="34">
        <v>0</v>
      </c>
      <c r="AA91" s="34">
        <f>Z91*その他係数!F86</f>
        <v>0</v>
      </c>
      <c r="AB91" s="34">
        <f>Z91*その他係数!G86</f>
        <v>0</v>
      </c>
      <c r="AC91" s="32"/>
      <c r="AD91" s="34">
        <f>F91*その他係数!I86*入力!$N$33</f>
        <v>0</v>
      </c>
      <c r="AE91" s="34">
        <f>F91*その他係数!J86*入力!$N$33</f>
        <v>0</v>
      </c>
      <c r="AF91" s="34">
        <f>N91*その他係数!I86*入力!$N$33</f>
        <v>0</v>
      </c>
      <c r="AG91" s="34">
        <f>N91*その他係数!J86*入力!$N$33</f>
        <v>0</v>
      </c>
      <c r="AH91" s="34">
        <f>Z91*その他係数!I86*入力!$N$33</f>
        <v>0</v>
      </c>
      <c r="AI91" s="34">
        <f>Z91*その他係数!J86*入力!$N$33</f>
        <v>0</v>
      </c>
      <c r="AJ91" s="34">
        <f t="shared" si="15"/>
        <v>0</v>
      </c>
      <c r="AK91" s="34">
        <f t="shared" si="16"/>
        <v>0</v>
      </c>
    </row>
    <row r="92" spans="2:37" ht="12" customHeight="1" x14ac:dyDescent="0.15">
      <c r="B92" s="281" t="s">
        <v>500</v>
      </c>
      <c r="C92" s="284" t="s">
        <v>907</v>
      </c>
      <c r="D92" s="34">
        <f>入力!I92</f>
        <v>0</v>
      </c>
      <c r="E92" s="89">
        <f>IF(自給率!G90="",自給率!E90,自給率!G90)</f>
        <v>0.79274115496370223</v>
      </c>
      <c r="F92" s="34">
        <f t="shared" si="14"/>
        <v>0</v>
      </c>
      <c r="G92" s="34">
        <f>F92*その他係数!F87</f>
        <v>0</v>
      </c>
      <c r="H92" s="34">
        <f>F92*その他係数!G87</f>
        <v>0</v>
      </c>
      <c r="I92" s="34">
        <v>0</v>
      </c>
      <c r="K92" s="92">
        <f>自給率!E90</f>
        <v>0.79274115496370223</v>
      </c>
      <c r="L92" s="34">
        <f t="shared" si="11"/>
        <v>0</v>
      </c>
      <c r="N92" s="34">
        <v>0</v>
      </c>
      <c r="O92" s="34">
        <f>N92*その他係数!F87</f>
        <v>0</v>
      </c>
      <c r="P92" s="34">
        <f>N92*その他係数!G87</f>
        <v>0</v>
      </c>
      <c r="Q92" s="32"/>
      <c r="R92" s="34">
        <f t="shared" si="12"/>
        <v>0</v>
      </c>
      <c r="S92" s="35">
        <f t="shared" si="13"/>
        <v>0</v>
      </c>
      <c r="T92" s="32"/>
      <c r="U92" s="34">
        <f t="shared" si="3"/>
        <v>0</v>
      </c>
      <c r="V92" s="34">
        <f>$U$116*その他係数!H87</f>
        <v>0</v>
      </c>
      <c r="W92" s="92">
        <f>自給率!E90</f>
        <v>0.79274115496370223</v>
      </c>
      <c r="Y92" s="34">
        <f t="shared" si="4"/>
        <v>0</v>
      </c>
      <c r="Z92" s="34">
        <v>0</v>
      </c>
      <c r="AA92" s="34">
        <f>Z92*その他係数!F87</f>
        <v>0</v>
      </c>
      <c r="AB92" s="34">
        <f>Z92*その他係数!G87</f>
        <v>0</v>
      </c>
      <c r="AC92" s="32"/>
      <c r="AD92" s="34">
        <f>F92*その他係数!I87*入力!$N$33</f>
        <v>0</v>
      </c>
      <c r="AE92" s="34">
        <f>F92*その他係数!J87*入力!$N$33</f>
        <v>0</v>
      </c>
      <c r="AF92" s="34">
        <f>N92*その他係数!I87*入力!$N$33</f>
        <v>0</v>
      </c>
      <c r="AG92" s="34">
        <f>N92*その他係数!J87*入力!$N$33</f>
        <v>0</v>
      </c>
      <c r="AH92" s="34">
        <f>Z92*その他係数!I87*入力!$N$33</f>
        <v>0</v>
      </c>
      <c r="AI92" s="34">
        <f>Z92*その他係数!J87*入力!$N$33</f>
        <v>0</v>
      </c>
      <c r="AJ92" s="34">
        <f t="shared" si="15"/>
        <v>0</v>
      </c>
      <c r="AK92" s="34">
        <f t="shared" si="16"/>
        <v>0</v>
      </c>
    </row>
    <row r="93" spans="2:37" ht="12" customHeight="1" x14ac:dyDescent="0.15">
      <c r="B93" s="281" t="s">
        <v>501</v>
      </c>
      <c r="C93" s="284" t="s">
        <v>439</v>
      </c>
      <c r="D93" s="34">
        <f>入力!I93</f>
        <v>0</v>
      </c>
      <c r="E93" s="89">
        <f>IF(自給率!G91="",自給率!E91,自給率!G91)</f>
        <v>1</v>
      </c>
      <c r="F93" s="34">
        <f t="shared" si="14"/>
        <v>0</v>
      </c>
      <c r="G93" s="34">
        <f>F93*その他係数!F88</f>
        <v>0</v>
      </c>
      <c r="H93" s="34">
        <f>F93*その他係数!G88</f>
        <v>0</v>
      </c>
      <c r="I93" s="34">
        <v>0</v>
      </c>
      <c r="K93" s="92">
        <f>自給率!E91</f>
        <v>1</v>
      </c>
      <c r="L93" s="34">
        <f t="shared" si="11"/>
        <v>0</v>
      </c>
      <c r="N93" s="34">
        <v>0</v>
      </c>
      <c r="O93" s="34">
        <f>N93*その他係数!F88</f>
        <v>0</v>
      </c>
      <c r="P93" s="34">
        <f>N93*その他係数!G88</f>
        <v>0</v>
      </c>
      <c r="Q93" s="32"/>
      <c r="R93" s="34">
        <f t="shared" si="12"/>
        <v>0</v>
      </c>
      <c r="S93" s="35">
        <f t="shared" si="13"/>
        <v>0</v>
      </c>
      <c r="T93" s="32"/>
      <c r="U93" s="34">
        <f t="shared" si="3"/>
        <v>0</v>
      </c>
      <c r="V93" s="34">
        <f>$U$116*その他係数!H88</f>
        <v>0</v>
      </c>
      <c r="W93" s="92">
        <f>自給率!E91</f>
        <v>1</v>
      </c>
      <c r="Y93" s="34">
        <f t="shared" si="4"/>
        <v>0</v>
      </c>
      <c r="Z93" s="34">
        <v>0</v>
      </c>
      <c r="AA93" s="34">
        <f>Z93*その他係数!F88</f>
        <v>0</v>
      </c>
      <c r="AB93" s="34">
        <f>Z93*その他係数!G88</f>
        <v>0</v>
      </c>
      <c r="AC93" s="32"/>
      <c r="AD93" s="34">
        <f>F93*その他係数!I88*入力!$N$33</f>
        <v>0</v>
      </c>
      <c r="AE93" s="34">
        <f>F93*その他係数!J88*入力!$N$33</f>
        <v>0</v>
      </c>
      <c r="AF93" s="34">
        <f>N93*その他係数!I88*入力!$N$33</f>
        <v>0</v>
      </c>
      <c r="AG93" s="34">
        <f>N93*その他係数!J88*入力!$N$33</f>
        <v>0</v>
      </c>
      <c r="AH93" s="34">
        <f>Z93*その他係数!I88*入力!$N$33</f>
        <v>0</v>
      </c>
      <c r="AI93" s="34">
        <f>Z93*その他係数!J88*入力!$N$33</f>
        <v>0</v>
      </c>
      <c r="AJ93" s="34">
        <f t="shared" si="15"/>
        <v>0</v>
      </c>
      <c r="AK93" s="34">
        <f t="shared" si="16"/>
        <v>0</v>
      </c>
    </row>
    <row r="94" spans="2:37" ht="12" customHeight="1" x14ac:dyDescent="0.15">
      <c r="B94" s="281" t="s">
        <v>502</v>
      </c>
      <c r="C94" s="284" t="s">
        <v>908</v>
      </c>
      <c r="D94" s="34">
        <f>入力!I94</f>
        <v>0</v>
      </c>
      <c r="E94" s="89">
        <f>IF(自給率!G92="",自給率!E92,自給率!G92)</f>
        <v>0.30523409414045</v>
      </c>
      <c r="F94" s="34">
        <f t="shared" si="14"/>
        <v>0</v>
      </c>
      <c r="G94" s="34">
        <f>F94*その他係数!F89</f>
        <v>0</v>
      </c>
      <c r="H94" s="34">
        <f>F94*その他係数!G89</f>
        <v>0</v>
      </c>
      <c r="I94" s="34">
        <v>0</v>
      </c>
      <c r="K94" s="92">
        <f>自給率!E92</f>
        <v>0.30523409414045</v>
      </c>
      <c r="L94" s="34">
        <f t="shared" si="11"/>
        <v>0</v>
      </c>
      <c r="N94" s="34">
        <v>0</v>
      </c>
      <c r="O94" s="34">
        <f>N94*その他係数!F89</f>
        <v>0</v>
      </c>
      <c r="P94" s="34">
        <f>N94*その他係数!G89</f>
        <v>0</v>
      </c>
      <c r="Q94" s="32"/>
      <c r="R94" s="34">
        <f t="shared" si="12"/>
        <v>0</v>
      </c>
      <c r="S94" s="35">
        <f t="shared" si="13"/>
        <v>0</v>
      </c>
      <c r="T94" s="32"/>
      <c r="U94" s="34">
        <f t="shared" si="3"/>
        <v>0</v>
      </c>
      <c r="V94" s="34">
        <f>$U$116*その他係数!H89</f>
        <v>0</v>
      </c>
      <c r="W94" s="92">
        <f>自給率!E92</f>
        <v>0.30523409414045</v>
      </c>
      <c r="Y94" s="34">
        <f t="shared" si="4"/>
        <v>0</v>
      </c>
      <c r="Z94" s="34">
        <v>0</v>
      </c>
      <c r="AA94" s="34">
        <f>Z94*その他係数!F89</f>
        <v>0</v>
      </c>
      <c r="AB94" s="34">
        <f>Z94*その他係数!G89</f>
        <v>0</v>
      </c>
      <c r="AC94" s="32"/>
      <c r="AD94" s="34">
        <f>F94*その他係数!I89*入力!$N$33</f>
        <v>0</v>
      </c>
      <c r="AE94" s="34">
        <f>F94*その他係数!J89*入力!$N$33</f>
        <v>0</v>
      </c>
      <c r="AF94" s="34">
        <f>N94*その他係数!I89*入力!$N$33</f>
        <v>0</v>
      </c>
      <c r="AG94" s="34">
        <f>N94*その他係数!J89*入力!$N$33</f>
        <v>0</v>
      </c>
      <c r="AH94" s="34">
        <f>Z94*その他係数!I89*入力!$N$33</f>
        <v>0</v>
      </c>
      <c r="AI94" s="34">
        <f>Z94*その他係数!J89*入力!$N$33</f>
        <v>0</v>
      </c>
      <c r="AJ94" s="34">
        <f t="shared" si="15"/>
        <v>0</v>
      </c>
      <c r="AK94" s="34">
        <f t="shared" si="16"/>
        <v>0</v>
      </c>
    </row>
    <row r="95" spans="2:37" ht="12" customHeight="1" x14ac:dyDescent="0.15">
      <c r="B95" s="281" t="s">
        <v>503</v>
      </c>
      <c r="C95" s="284" t="s">
        <v>909</v>
      </c>
      <c r="D95" s="34">
        <f>入力!I95</f>
        <v>0</v>
      </c>
      <c r="E95" s="89">
        <f>IF(自給率!G93="",自給率!E93,自給率!G93)</f>
        <v>0.20354435882533284</v>
      </c>
      <c r="F95" s="34">
        <f t="shared" si="14"/>
        <v>0</v>
      </c>
      <c r="G95" s="34">
        <f>F95*その他係数!F90</f>
        <v>0</v>
      </c>
      <c r="H95" s="34">
        <f>F95*その他係数!G90</f>
        <v>0</v>
      </c>
      <c r="I95" s="34">
        <v>0</v>
      </c>
      <c r="K95" s="92">
        <f>自給率!E93</f>
        <v>0.20354435882533284</v>
      </c>
      <c r="L95" s="34">
        <f t="shared" si="11"/>
        <v>0</v>
      </c>
      <c r="N95" s="34">
        <v>0</v>
      </c>
      <c r="O95" s="34">
        <f>N95*その他係数!F90</f>
        <v>0</v>
      </c>
      <c r="P95" s="34">
        <f>N95*その他係数!G90</f>
        <v>0</v>
      </c>
      <c r="Q95" s="32"/>
      <c r="R95" s="34">
        <f t="shared" si="12"/>
        <v>0</v>
      </c>
      <c r="S95" s="35">
        <f t="shared" si="13"/>
        <v>0</v>
      </c>
      <c r="T95" s="32"/>
      <c r="U95" s="34">
        <f t="shared" si="3"/>
        <v>0</v>
      </c>
      <c r="V95" s="34">
        <f>$U$116*その他係数!H90</f>
        <v>0</v>
      </c>
      <c r="W95" s="92">
        <f>自給率!E93</f>
        <v>0.20354435882533284</v>
      </c>
      <c r="Y95" s="34">
        <f t="shared" si="4"/>
        <v>0</v>
      </c>
      <c r="Z95" s="34">
        <v>0</v>
      </c>
      <c r="AA95" s="34">
        <f>Z95*その他係数!F90</f>
        <v>0</v>
      </c>
      <c r="AB95" s="34">
        <f>Z95*その他係数!G90</f>
        <v>0</v>
      </c>
      <c r="AC95" s="32"/>
      <c r="AD95" s="34">
        <f>F95*その他係数!I90*入力!$N$33</f>
        <v>0</v>
      </c>
      <c r="AE95" s="34">
        <f>F95*その他係数!J90*入力!$N$33</f>
        <v>0</v>
      </c>
      <c r="AF95" s="34">
        <f>N95*その他係数!I90*入力!$N$33</f>
        <v>0</v>
      </c>
      <c r="AG95" s="34">
        <f>N95*その他係数!J90*入力!$N$33</f>
        <v>0</v>
      </c>
      <c r="AH95" s="34">
        <f>Z95*その他係数!I90*入力!$N$33</f>
        <v>0</v>
      </c>
      <c r="AI95" s="34">
        <f>Z95*その他係数!J90*入力!$N$33</f>
        <v>0</v>
      </c>
      <c r="AJ95" s="34">
        <f t="shared" si="15"/>
        <v>0</v>
      </c>
      <c r="AK95" s="34">
        <f t="shared" si="16"/>
        <v>0</v>
      </c>
    </row>
    <row r="96" spans="2:37" ht="12" customHeight="1" x14ac:dyDescent="0.15">
      <c r="B96" s="281" t="s">
        <v>504</v>
      </c>
      <c r="C96" s="284" t="s">
        <v>910</v>
      </c>
      <c r="D96" s="34">
        <f>入力!I96</f>
        <v>0</v>
      </c>
      <c r="E96" s="89">
        <f>IF(自給率!G94="",自給率!E94,自給率!G94)</f>
        <v>0.54541098669754862</v>
      </c>
      <c r="F96" s="34">
        <f t="shared" si="14"/>
        <v>0</v>
      </c>
      <c r="G96" s="34">
        <f>F96*その他係数!F91</f>
        <v>0</v>
      </c>
      <c r="H96" s="34">
        <f>F96*その他係数!G91</f>
        <v>0</v>
      </c>
      <c r="I96" s="34">
        <v>0</v>
      </c>
      <c r="K96" s="92">
        <f>自給率!E94</f>
        <v>0.54541098669754862</v>
      </c>
      <c r="L96" s="34">
        <f t="shared" si="11"/>
        <v>0</v>
      </c>
      <c r="N96" s="34">
        <v>0</v>
      </c>
      <c r="O96" s="34">
        <f>N96*その他係数!F91</f>
        <v>0</v>
      </c>
      <c r="P96" s="34">
        <f>N96*その他係数!G91</f>
        <v>0</v>
      </c>
      <c r="Q96" s="32"/>
      <c r="R96" s="34">
        <f t="shared" si="12"/>
        <v>0</v>
      </c>
      <c r="S96" s="35">
        <f t="shared" si="13"/>
        <v>0</v>
      </c>
      <c r="T96" s="32"/>
      <c r="U96" s="34">
        <f t="shared" si="3"/>
        <v>0</v>
      </c>
      <c r="V96" s="34">
        <f>$U$116*その他係数!H91</f>
        <v>0</v>
      </c>
      <c r="W96" s="92">
        <f>自給率!E94</f>
        <v>0.54541098669754862</v>
      </c>
      <c r="Y96" s="34">
        <f t="shared" si="4"/>
        <v>0</v>
      </c>
      <c r="Z96" s="34">
        <v>0</v>
      </c>
      <c r="AA96" s="34">
        <f>Z96*その他係数!F91</f>
        <v>0</v>
      </c>
      <c r="AB96" s="34">
        <f>Z96*その他係数!G91</f>
        <v>0</v>
      </c>
      <c r="AC96" s="32"/>
      <c r="AD96" s="34">
        <f>F96*その他係数!I91*入力!$N$33</f>
        <v>0</v>
      </c>
      <c r="AE96" s="34">
        <f>F96*その他係数!J91*入力!$N$33</f>
        <v>0</v>
      </c>
      <c r="AF96" s="34">
        <f>N96*その他係数!I91*入力!$N$33</f>
        <v>0</v>
      </c>
      <c r="AG96" s="34">
        <f>N96*その他係数!J91*入力!$N$33</f>
        <v>0</v>
      </c>
      <c r="AH96" s="34">
        <f>Z96*その他係数!I91*入力!$N$33</f>
        <v>0</v>
      </c>
      <c r="AI96" s="34">
        <f>Z96*その他係数!J91*入力!$N$33</f>
        <v>0</v>
      </c>
      <c r="AJ96" s="34">
        <f t="shared" si="15"/>
        <v>0</v>
      </c>
      <c r="AK96" s="34">
        <f t="shared" si="16"/>
        <v>0</v>
      </c>
    </row>
    <row r="97" spans="2:37" ht="12" customHeight="1" x14ac:dyDescent="0.15">
      <c r="B97" s="281" t="s">
        <v>505</v>
      </c>
      <c r="C97" s="284" t="s">
        <v>444</v>
      </c>
      <c r="D97" s="34">
        <f>入力!I97</f>
        <v>0</v>
      </c>
      <c r="E97" s="89">
        <f>IF(自給率!G95="",自給率!E95,自給率!G95)</f>
        <v>1</v>
      </c>
      <c r="F97" s="34">
        <f t="shared" si="14"/>
        <v>0</v>
      </c>
      <c r="G97" s="34">
        <f>F97*その他係数!F92</f>
        <v>0</v>
      </c>
      <c r="H97" s="34">
        <f>F97*その他係数!G92</f>
        <v>0</v>
      </c>
      <c r="I97" s="34">
        <v>0</v>
      </c>
      <c r="K97" s="92">
        <f>自給率!E95</f>
        <v>1</v>
      </c>
      <c r="L97" s="34">
        <f t="shared" si="11"/>
        <v>0</v>
      </c>
      <c r="N97" s="34">
        <v>0</v>
      </c>
      <c r="O97" s="34">
        <f>N97*その他係数!F92</f>
        <v>0</v>
      </c>
      <c r="P97" s="34">
        <f>N97*その他係数!G92</f>
        <v>0</v>
      </c>
      <c r="Q97" s="32"/>
      <c r="R97" s="34">
        <f t="shared" si="12"/>
        <v>0</v>
      </c>
      <c r="S97" s="35">
        <f t="shared" si="13"/>
        <v>0</v>
      </c>
      <c r="T97" s="32"/>
      <c r="U97" s="34">
        <f t="shared" si="3"/>
        <v>0</v>
      </c>
      <c r="V97" s="34">
        <f>$U$116*その他係数!H92</f>
        <v>0</v>
      </c>
      <c r="W97" s="92">
        <f>自給率!E95</f>
        <v>1</v>
      </c>
      <c r="Y97" s="34">
        <f t="shared" si="4"/>
        <v>0</v>
      </c>
      <c r="Z97" s="34">
        <v>0</v>
      </c>
      <c r="AA97" s="34">
        <f>Z97*その他係数!F92</f>
        <v>0</v>
      </c>
      <c r="AB97" s="34">
        <f>Z97*その他係数!G92</f>
        <v>0</v>
      </c>
      <c r="AC97" s="32"/>
      <c r="AD97" s="34">
        <f>F97*その他係数!I92*入力!$N$33</f>
        <v>0</v>
      </c>
      <c r="AE97" s="34">
        <f>F97*その他係数!J92*入力!$N$33</f>
        <v>0</v>
      </c>
      <c r="AF97" s="34">
        <f>N97*その他係数!I92*入力!$N$33</f>
        <v>0</v>
      </c>
      <c r="AG97" s="34">
        <f>N97*その他係数!J92*入力!$N$33</f>
        <v>0</v>
      </c>
      <c r="AH97" s="34">
        <f>Z97*その他係数!I92*入力!$N$33</f>
        <v>0</v>
      </c>
      <c r="AI97" s="34">
        <f>Z97*その他係数!J92*入力!$N$33</f>
        <v>0</v>
      </c>
      <c r="AJ97" s="34">
        <f t="shared" si="15"/>
        <v>0</v>
      </c>
      <c r="AK97" s="34">
        <f t="shared" si="16"/>
        <v>0</v>
      </c>
    </row>
    <row r="98" spans="2:37" ht="12" customHeight="1" x14ac:dyDescent="0.15">
      <c r="B98" s="281" t="s">
        <v>506</v>
      </c>
      <c r="C98" s="284" t="s">
        <v>449</v>
      </c>
      <c r="D98" s="34">
        <f>入力!I98</f>
        <v>0</v>
      </c>
      <c r="E98" s="89">
        <f>IF(自給率!G96="",自給率!E96,自給率!G96)</f>
        <v>0.95845425025577158</v>
      </c>
      <c r="F98" s="34">
        <f t="shared" si="14"/>
        <v>0</v>
      </c>
      <c r="G98" s="34">
        <f>F98*その他係数!F93</f>
        <v>0</v>
      </c>
      <c r="H98" s="34">
        <f>F98*その他係数!G93</f>
        <v>0</v>
      </c>
      <c r="I98" s="34">
        <v>0</v>
      </c>
      <c r="K98" s="92">
        <f>自給率!E96</f>
        <v>0.95845425025577158</v>
      </c>
      <c r="L98" s="34">
        <f t="shared" si="11"/>
        <v>0</v>
      </c>
      <c r="N98" s="34">
        <v>0</v>
      </c>
      <c r="O98" s="34">
        <f>N98*その他係数!F93</f>
        <v>0</v>
      </c>
      <c r="P98" s="34">
        <f>N98*その他係数!G93</f>
        <v>0</v>
      </c>
      <c r="Q98" s="32"/>
      <c r="R98" s="34">
        <f t="shared" si="12"/>
        <v>0</v>
      </c>
      <c r="S98" s="35">
        <f t="shared" si="13"/>
        <v>0</v>
      </c>
      <c r="T98" s="32"/>
      <c r="U98" s="34">
        <f t="shared" si="3"/>
        <v>0</v>
      </c>
      <c r="V98" s="34">
        <f>$U$116*その他係数!H93</f>
        <v>0</v>
      </c>
      <c r="W98" s="92">
        <f>自給率!E96</f>
        <v>0.95845425025577158</v>
      </c>
      <c r="Y98" s="34">
        <f t="shared" si="4"/>
        <v>0</v>
      </c>
      <c r="Z98" s="34">
        <v>0</v>
      </c>
      <c r="AA98" s="34">
        <f>Z98*その他係数!F93</f>
        <v>0</v>
      </c>
      <c r="AB98" s="34">
        <f>Z98*その他係数!G93</f>
        <v>0</v>
      </c>
      <c r="AC98" s="32"/>
      <c r="AD98" s="34">
        <f>F98*その他係数!I93*入力!$N$33</f>
        <v>0</v>
      </c>
      <c r="AE98" s="34">
        <f>F98*その他係数!J93*入力!$N$33</f>
        <v>0</v>
      </c>
      <c r="AF98" s="34">
        <f>N98*その他係数!I93*入力!$N$33</f>
        <v>0</v>
      </c>
      <c r="AG98" s="34">
        <f>N98*その他係数!J93*入力!$N$33</f>
        <v>0</v>
      </c>
      <c r="AH98" s="34">
        <f>Z98*その他係数!I93*入力!$N$33</f>
        <v>0</v>
      </c>
      <c r="AI98" s="34">
        <f>Z98*その他係数!J93*入力!$N$33</f>
        <v>0</v>
      </c>
      <c r="AJ98" s="34">
        <f t="shared" si="15"/>
        <v>0</v>
      </c>
      <c r="AK98" s="34">
        <f t="shared" si="16"/>
        <v>0</v>
      </c>
    </row>
    <row r="99" spans="2:37" ht="12" customHeight="1" x14ac:dyDescent="0.15">
      <c r="B99" s="281" t="s">
        <v>507</v>
      </c>
      <c r="C99" s="284" t="s">
        <v>453</v>
      </c>
      <c r="D99" s="34">
        <f>入力!I99</f>
        <v>0</v>
      </c>
      <c r="E99" s="89">
        <f>IF(自給率!G97="",自給率!E97,自給率!G97)</f>
        <v>0.66945302536260154</v>
      </c>
      <c r="F99" s="34">
        <f t="shared" si="14"/>
        <v>0</v>
      </c>
      <c r="G99" s="34">
        <f>F99*その他係数!F94</f>
        <v>0</v>
      </c>
      <c r="H99" s="34">
        <f>F99*その他係数!G94</f>
        <v>0</v>
      </c>
      <c r="I99" s="34">
        <v>0</v>
      </c>
      <c r="K99" s="92">
        <f>自給率!E97</f>
        <v>0.66945302536260154</v>
      </c>
      <c r="L99" s="34">
        <f t="shared" si="11"/>
        <v>0</v>
      </c>
      <c r="N99" s="34">
        <v>0</v>
      </c>
      <c r="O99" s="34">
        <f>N99*その他係数!F94</f>
        <v>0</v>
      </c>
      <c r="P99" s="34">
        <f>N99*その他係数!G94</f>
        <v>0</v>
      </c>
      <c r="Q99" s="32"/>
      <c r="R99" s="34">
        <f t="shared" si="12"/>
        <v>0</v>
      </c>
      <c r="S99" s="35">
        <f t="shared" si="13"/>
        <v>0</v>
      </c>
      <c r="T99" s="32"/>
      <c r="U99" s="34">
        <f t="shared" si="3"/>
        <v>0</v>
      </c>
      <c r="V99" s="34">
        <f>$U$116*その他係数!H94</f>
        <v>0</v>
      </c>
      <c r="W99" s="92">
        <f>自給率!E97</f>
        <v>0.66945302536260154</v>
      </c>
      <c r="Y99" s="34">
        <f t="shared" si="4"/>
        <v>0</v>
      </c>
      <c r="Z99" s="34">
        <v>0</v>
      </c>
      <c r="AA99" s="34">
        <f>Z99*その他係数!F94</f>
        <v>0</v>
      </c>
      <c r="AB99" s="34">
        <f>Z99*その他係数!G94</f>
        <v>0</v>
      </c>
      <c r="AC99" s="32"/>
      <c r="AD99" s="34">
        <f>F99*その他係数!I94*入力!$N$33</f>
        <v>0</v>
      </c>
      <c r="AE99" s="34">
        <f>F99*その他係数!J94*入力!$N$33</f>
        <v>0</v>
      </c>
      <c r="AF99" s="34">
        <f>N99*その他係数!I94*入力!$N$33</f>
        <v>0</v>
      </c>
      <c r="AG99" s="34">
        <f>N99*その他係数!J94*入力!$N$33</f>
        <v>0</v>
      </c>
      <c r="AH99" s="34">
        <f>Z99*その他係数!I94*入力!$N$33</f>
        <v>0</v>
      </c>
      <c r="AI99" s="34">
        <f>Z99*その他係数!J94*入力!$N$33</f>
        <v>0</v>
      </c>
      <c r="AJ99" s="34">
        <f t="shared" si="15"/>
        <v>0</v>
      </c>
      <c r="AK99" s="34">
        <f t="shared" si="16"/>
        <v>0</v>
      </c>
    </row>
    <row r="100" spans="2:37" ht="12" customHeight="1" x14ac:dyDescent="0.15">
      <c r="B100" s="281" t="s">
        <v>508</v>
      </c>
      <c r="C100" s="284" t="s">
        <v>911</v>
      </c>
      <c r="D100" s="34">
        <f>入力!I100</f>
        <v>0</v>
      </c>
      <c r="E100" s="89">
        <f>IF(自給率!G98="",自給率!E98,自給率!G98)</f>
        <v>0.9841014433547165</v>
      </c>
      <c r="F100" s="34">
        <f t="shared" si="14"/>
        <v>0</v>
      </c>
      <c r="G100" s="34">
        <f>F100*その他係数!F95</f>
        <v>0</v>
      </c>
      <c r="H100" s="34">
        <f>F100*その他係数!G95</f>
        <v>0</v>
      </c>
      <c r="I100" s="34">
        <v>0</v>
      </c>
      <c r="K100" s="92">
        <f>自給率!E98</f>
        <v>0.9841014433547165</v>
      </c>
      <c r="L100" s="34">
        <f t="shared" si="11"/>
        <v>0</v>
      </c>
      <c r="N100" s="34">
        <v>0</v>
      </c>
      <c r="O100" s="34">
        <f>N100*その他係数!F95</f>
        <v>0</v>
      </c>
      <c r="P100" s="34">
        <f>N100*その他係数!G95</f>
        <v>0</v>
      </c>
      <c r="Q100" s="32"/>
      <c r="R100" s="34">
        <f t="shared" si="12"/>
        <v>0</v>
      </c>
      <c r="S100" s="35">
        <f t="shared" si="13"/>
        <v>0</v>
      </c>
      <c r="T100" s="32"/>
      <c r="U100" s="34">
        <f t="shared" si="3"/>
        <v>0</v>
      </c>
      <c r="V100" s="34">
        <f>$U$116*その他係数!H95</f>
        <v>0</v>
      </c>
      <c r="W100" s="92">
        <f>自給率!E98</f>
        <v>0.9841014433547165</v>
      </c>
      <c r="Y100" s="34">
        <f t="shared" si="4"/>
        <v>0</v>
      </c>
      <c r="Z100" s="34">
        <v>0</v>
      </c>
      <c r="AA100" s="34">
        <f>Z100*その他係数!F95</f>
        <v>0</v>
      </c>
      <c r="AB100" s="34">
        <f>Z100*その他係数!G95</f>
        <v>0</v>
      </c>
      <c r="AC100" s="32"/>
      <c r="AD100" s="34">
        <f>F100*その他係数!I95*入力!$N$33</f>
        <v>0</v>
      </c>
      <c r="AE100" s="34">
        <f>F100*その他係数!J95*入力!$N$33</f>
        <v>0</v>
      </c>
      <c r="AF100" s="34">
        <f>N100*その他係数!I95*入力!$N$33</f>
        <v>0</v>
      </c>
      <c r="AG100" s="34">
        <f>N100*その他係数!J95*入力!$N$33</f>
        <v>0</v>
      </c>
      <c r="AH100" s="34">
        <f>Z100*その他係数!I95*入力!$N$33</f>
        <v>0</v>
      </c>
      <c r="AI100" s="34">
        <f>Z100*その他係数!J95*入力!$N$33</f>
        <v>0</v>
      </c>
      <c r="AJ100" s="34">
        <f t="shared" si="15"/>
        <v>0</v>
      </c>
      <c r="AK100" s="34">
        <f t="shared" si="16"/>
        <v>0</v>
      </c>
    </row>
    <row r="101" spans="2:37" ht="12" customHeight="1" x14ac:dyDescent="0.15">
      <c r="B101" s="281" t="s">
        <v>509</v>
      </c>
      <c r="C101" s="284" t="s">
        <v>912</v>
      </c>
      <c r="D101" s="34">
        <f>入力!I101</f>
        <v>0</v>
      </c>
      <c r="E101" s="89">
        <f>IF(自給率!G99="",自給率!E99,自給率!G99)</f>
        <v>1</v>
      </c>
      <c r="F101" s="34">
        <f t="shared" si="14"/>
        <v>0</v>
      </c>
      <c r="G101" s="34">
        <f>F101*その他係数!F96</f>
        <v>0</v>
      </c>
      <c r="H101" s="34">
        <f>F101*その他係数!G96</f>
        <v>0</v>
      </c>
      <c r="I101" s="34">
        <v>0</v>
      </c>
      <c r="K101" s="92">
        <f>自給率!E99</f>
        <v>1</v>
      </c>
      <c r="L101" s="34">
        <f t="shared" si="11"/>
        <v>0</v>
      </c>
      <c r="N101" s="34">
        <v>0</v>
      </c>
      <c r="O101" s="34">
        <f>N101*その他係数!F96</f>
        <v>0</v>
      </c>
      <c r="P101" s="34">
        <f>N101*その他係数!G96</f>
        <v>0</v>
      </c>
      <c r="Q101" s="32"/>
      <c r="R101" s="34">
        <f t="shared" si="12"/>
        <v>0</v>
      </c>
      <c r="S101" s="35">
        <f t="shared" si="13"/>
        <v>0</v>
      </c>
      <c r="T101" s="32"/>
      <c r="U101" s="34">
        <f t="shared" si="3"/>
        <v>0</v>
      </c>
      <c r="V101" s="34">
        <f>$U$116*その他係数!H96</f>
        <v>0</v>
      </c>
      <c r="W101" s="92">
        <f>自給率!E99</f>
        <v>1</v>
      </c>
      <c r="Y101" s="34">
        <f t="shared" si="4"/>
        <v>0</v>
      </c>
      <c r="Z101" s="34">
        <v>0</v>
      </c>
      <c r="AA101" s="34">
        <f>Z101*その他係数!F96</f>
        <v>0</v>
      </c>
      <c r="AB101" s="34">
        <f>Z101*その他係数!G96</f>
        <v>0</v>
      </c>
      <c r="AC101" s="32"/>
      <c r="AD101" s="34">
        <f>F101*その他係数!I96*入力!$N$33</f>
        <v>0</v>
      </c>
      <c r="AE101" s="34">
        <f>F101*その他係数!J96*入力!$N$33</f>
        <v>0</v>
      </c>
      <c r="AF101" s="34">
        <f>N101*その他係数!I96*入力!$N$33</f>
        <v>0</v>
      </c>
      <c r="AG101" s="34">
        <f>N101*その他係数!J96*入力!$N$33</f>
        <v>0</v>
      </c>
      <c r="AH101" s="34">
        <f>Z101*その他係数!I96*入力!$N$33</f>
        <v>0</v>
      </c>
      <c r="AI101" s="34">
        <f>Z101*その他係数!J96*入力!$N$33</f>
        <v>0</v>
      </c>
      <c r="AJ101" s="34">
        <f t="shared" si="15"/>
        <v>0</v>
      </c>
      <c r="AK101" s="34">
        <f t="shared" si="16"/>
        <v>0</v>
      </c>
    </row>
    <row r="102" spans="2:37" ht="12" customHeight="1" x14ac:dyDescent="0.15">
      <c r="B102" s="281" t="s">
        <v>510</v>
      </c>
      <c r="C102" s="284" t="s">
        <v>913</v>
      </c>
      <c r="D102" s="34">
        <f>入力!I102</f>
        <v>0</v>
      </c>
      <c r="E102" s="89">
        <f>IF(自給率!G100="",自給率!E100,自給率!G100)</f>
        <v>1</v>
      </c>
      <c r="F102" s="34">
        <f t="shared" si="14"/>
        <v>0</v>
      </c>
      <c r="G102" s="34">
        <f>F102*その他係数!F97</f>
        <v>0</v>
      </c>
      <c r="H102" s="34">
        <f>F102*その他係数!G97</f>
        <v>0</v>
      </c>
      <c r="I102" s="34">
        <v>0</v>
      </c>
      <c r="K102" s="92">
        <f>自給率!E100</f>
        <v>1</v>
      </c>
      <c r="L102" s="34">
        <f t="shared" si="11"/>
        <v>0</v>
      </c>
      <c r="N102" s="34">
        <v>0</v>
      </c>
      <c r="O102" s="34">
        <f>N102*その他係数!F97</f>
        <v>0</v>
      </c>
      <c r="P102" s="34">
        <f>N102*その他係数!G97</f>
        <v>0</v>
      </c>
      <c r="Q102" s="32"/>
      <c r="R102" s="34">
        <f t="shared" si="12"/>
        <v>0</v>
      </c>
      <c r="S102" s="35">
        <f t="shared" si="13"/>
        <v>0</v>
      </c>
      <c r="T102" s="32"/>
      <c r="U102" s="34">
        <f t="shared" si="3"/>
        <v>0</v>
      </c>
      <c r="V102" s="34">
        <f>$U$116*その他係数!H97</f>
        <v>0</v>
      </c>
      <c r="W102" s="92">
        <f>自給率!E100</f>
        <v>1</v>
      </c>
      <c r="Y102" s="34">
        <f t="shared" si="4"/>
        <v>0</v>
      </c>
      <c r="Z102" s="34">
        <v>0</v>
      </c>
      <c r="AA102" s="34">
        <f>Z102*その他係数!F97</f>
        <v>0</v>
      </c>
      <c r="AB102" s="34">
        <f>Z102*その他係数!G97</f>
        <v>0</v>
      </c>
      <c r="AC102" s="32"/>
      <c r="AD102" s="34">
        <f>F102*その他係数!I97*入力!$N$33</f>
        <v>0</v>
      </c>
      <c r="AE102" s="34">
        <f>F102*その他係数!J97*入力!$N$33</f>
        <v>0</v>
      </c>
      <c r="AF102" s="34">
        <f>N102*その他係数!I97*入力!$N$33</f>
        <v>0</v>
      </c>
      <c r="AG102" s="34">
        <f>N102*その他係数!J97*入力!$N$33</f>
        <v>0</v>
      </c>
      <c r="AH102" s="34">
        <f>Z102*その他係数!I97*入力!$N$33</f>
        <v>0</v>
      </c>
      <c r="AI102" s="34">
        <f>Z102*その他係数!J97*入力!$N$33</f>
        <v>0</v>
      </c>
      <c r="AJ102" s="34">
        <f t="shared" si="15"/>
        <v>0</v>
      </c>
      <c r="AK102" s="34">
        <f t="shared" si="16"/>
        <v>0</v>
      </c>
    </row>
    <row r="103" spans="2:37" ht="12" customHeight="1" x14ac:dyDescent="0.15">
      <c r="B103" s="281" t="s">
        <v>511</v>
      </c>
      <c r="C103" s="284" t="s">
        <v>914</v>
      </c>
      <c r="D103" s="34">
        <f>入力!I103</f>
        <v>0</v>
      </c>
      <c r="E103" s="89">
        <f>IF(自給率!G101="",自給率!E101,自給率!G101)</f>
        <v>1</v>
      </c>
      <c r="F103" s="34">
        <f t="shared" si="14"/>
        <v>0</v>
      </c>
      <c r="G103" s="34">
        <f>F103*その他係数!F98</f>
        <v>0</v>
      </c>
      <c r="H103" s="34">
        <f>F103*その他係数!G98</f>
        <v>0</v>
      </c>
      <c r="I103" s="34">
        <v>0</v>
      </c>
      <c r="K103" s="92">
        <f>自給率!E101</f>
        <v>1</v>
      </c>
      <c r="L103" s="34">
        <f t="shared" si="11"/>
        <v>0</v>
      </c>
      <c r="N103" s="34">
        <v>0</v>
      </c>
      <c r="O103" s="34">
        <f>N103*その他係数!F98</f>
        <v>0</v>
      </c>
      <c r="P103" s="34">
        <f>N103*その他係数!G98</f>
        <v>0</v>
      </c>
      <c r="Q103" s="32"/>
      <c r="R103" s="34">
        <f t="shared" si="12"/>
        <v>0</v>
      </c>
      <c r="S103" s="35">
        <f t="shared" si="13"/>
        <v>0</v>
      </c>
      <c r="T103" s="32"/>
      <c r="U103" s="34">
        <f t="shared" si="3"/>
        <v>0</v>
      </c>
      <c r="V103" s="34">
        <f>$U$116*その他係数!H98</f>
        <v>0</v>
      </c>
      <c r="W103" s="92">
        <f>自給率!E101</f>
        <v>1</v>
      </c>
      <c r="Y103" s="34">
        <f t="shared" si="4"/>
        <v>0</v>
      </c>
      <c r="Z103" s="34">
        <v>0</v>
      </c>
      <c r="AA103" s="34">
        <f>Z103*その他係数!F98</f>
        <v>0</v>
      </c>
      <c r="AB103" s="34">
        <f>Z103*その他係数!G98</f>
        <v>0</v>
      </c>
      <c r="AC103" s="32"/>
      <c r="AD103" s="34">
        <f>F103*その他係数!I98*入力!$N$33</f>
        <v>0</v>
      </c>
      <c r="AE103" s="34">
        <f>F103*その他係数!J98*入力!$N$33</f>
        <v>0</v>
      </c>
      <c r="AF103" s="34">
        <f>N103*その他係数!I98*入力!$N$33</f>
        <v>0</v>
      </c>
      <c r="AG103" s="34">
        <f>N103*その他係数!J98*入力!$N$33</f>
        <v>0</v>
      </c>
      <c r="AH103" s="34">
        <f>Z103*その他係数!I98*入力!$N$33</f>
        <v>0</v>
      </c>
      <c r="AI103" s="34">
        <f>Z103*その他係数!J98*入力!$N$33</f>
        <v>0</v>
      </c>
      <c r="AJ103" s="34">
        <f t="shared" si="15"/>
        <v>0</v>
      </c>
      <c r="AK103" s="34">
        <f t="shared" si="16"/>
        <v>0</v>
      </c>
    </row>
    <row r="104" spans="2:37" ht="12" customHeight="1" x14ac:dyDescent="0.15">
      <c r="B104" s="281" t="s">
        <v>512</v>
      </c>
      <c r="C104" s="284" t="s">
        <v>915</v>
      </c>
      <c r="D104" s="34">
        <f>入力!I104</f>
        <v>0</v>
      </c>
      <c r="E104" s="89">
        <f>IF(自給率!G102="",自給率!E102,自給率!G102)</f>
        <v>0.95383316136956553</v>
      </c>
      <c r="F104" s="34">
        <f t="shared" si="14"/>
        <v>0</v>
      </c>
      <c r="G104" s="34">
        <f>F104*その他係数!F99</f>
        <v>0</v>
      </c>
      <c r="H104" s="34">
        <f>F104*その他係数!G99</f>
        <v>0</v>
      </c>
      <c r="I104" s="34">
        <v>0</v>
      </c>
      <c r="K104" s="92">
        <f>自給率!E102</f>
        <v>0.95383316136956553</v>
      </c>
      <c r="L104" s="34">
        <f t="shared" si="11"/>
        <v>0</v>
      </c>
      <c r="N104" s="34">
        <v>0</v>
      </c>
      <c r="O104" s="34">
        <f>N104*その他係数!F99</f>
        <v>0</v>
      </c>
      <c r="P104" s="34">
        <f>N104*その他係数!G99</f>
        <v>0</v>
      </c>
      <c r="Q104" s="32"/>
      <c r="R104" s="34">
        <f t="shared" si="12"/>
        <v>0</v>
      </c>
      <c r="S104" s="35">
        <f t="shared" si="13"/>
        <v>0</v>
      </c>
      <c r="T104" s="32"/>
      <c r="U104" s="34">
        <f t="shared" si="3"/>
        <v>0</v>
      </c>
      <c r="V104" s="34">
        <f>$U$116*その他係数!H99</f>
        <v>0</v>
      </c>
      <c r="W104" s="92">
        <f>自給率!E102</f>
        <v>0.95383316136956553</v>
      </c>
      <c r="Y104" s="34">
        <f t="shared" si="4"/>
        <v>0</v>
      </c>
      <c r="Z104" s="34">
        <v>0</v>
      </c>
      <c r="AA104" s="34">
        <f>Z104*その他係数!F99</f>
        <v>0</v>
      </c>
      <c r="AB104" s="34">
        <f>Z104*その他係数!G99</f>
        <v>0</v>
      </c>
      <c r="AC104" s="32"/>
      <c r="AD104" s="34">
        <f>F104*その他係数!I99*入力!$N$33</f>
        <v>0</v>
      </c>
      <c r="AE104" s="34">
        <f>F104*その他係数!J99*入力!$N$33</f>
        <v>0</v>
      </c>
      <c r="AF104" s="34">
        <f>N104*その他係数!I99*入力!$N$33</f>
        <v>0</v>
      </c>
      <c r="AG104" s="34">
        <f>N104*その他係数!J99*入力!$N$33</f>
        <v>0</v>
      </c>
      <c r="AH104" s="34">
        <f>Z104*その他係数!I99*入力!$N$33</f>
        <v>0</v>
      </c>
      <c r="AI104" s="34">
        <f>Z104*その他係数!J99*入力!$N$33</f>
        <v>0</v>
      </c>
      <c r="AJ104" s="34">
        <f t="shared" si="15"/>
        <v>0</v>
      </c>
      <c r="AK104" s="34">
        <f t="shared" si="16"/>
        <v>0</v>
      </c>
    </row>
    <row r="105" spans="2:37" ht="12" customHeight="1" x14ac:dyDescent="0.15">
      <c r="B105" s="281" t="s">
        <v>513</v>
      </c>
      <c r="C105" s="284" t="s">
        <v>460</v>
      </c>
      <c r="D105" s="34">
        <f>入力!I105</f>
        <v>0</v>
      </c>
      <c r="E105" s="89">
        <f>IF(自給率!G103="",自給率!E103,自給率!G103)</f>
        <v>0.67976134202421723</v>
      </c>
      <c r="F105" s="34">
        <f t="shared" si="14"/>
        <v>0</v>
      </c>
      <c r="G105" s="34">
        <f>F105*その他係数!F100</f>
        <v>0</v>
      </c>
      <c r="H105" s="34">
        <f>F105*その他係数!G100</f>
        <v>0</v>
      </c>
      <c r="I105" s="34">
        <v>0</v>
      </c>
      <c r="K105" s="92">
        <f>自給率!E103</f>
        <v>0.67976134202421723</v>
      </c>
      <c r="L105" s="34">
        <f t="shared" ref="L105:L115" si="17">I105*K105</f>
        <v>0</v>
      </c>
      <c r="N105" s="34">
        <v>0</v>
      </c>
      <c r="O105" s="34">
        <f>N105*その他係数!F100</f>
        <v>0</v>
      </c>
      <c r="P105" s="34">
        <f>N105*その他係数!G100</f>
        <v>0</v>
      </c>
      <c r="Q105" s="32"/>
      <c r="R105" s="34">
        <f t="shared" ref="R105:R115" si="18">F105+N105</f>
        <v>0</v>
      </c>
      <c r="S105" s="35">
        <f t="shared" ref="S105:S115" si="19">H105+P105</f>
        <v>0</v>
      </c>
      <c r="T105" s="32"/>
      <c r="U105" s="34">
        <f t="shared" si="3"/>
        <v>0</v>
      </c>
      <c r="V105" s="34">
        <f>$U$116*その他係数!H100</f>
        <v>0</v>
      </c>
      <c r="W105" s="92">
        <f>自給率!E103</f>
        <v>0.67976134202421723</v>
      </c>
      <c r="Y105" s="34">
        <f t="shared" si="4"/>
        <v>0</v>
      </c>
      <c r="Z105" s="34">
        <v>0</v>
      </c>
      <c r="AA105" s="34">
        <f>Z105*その他係数!F100</f>
        <v>0</v>
      </c>
      <c r="AB105" s="34">
        <f>Z105*その他係数!G100</f>
        <v>0</v>
      </c>
      <c r="AC105" s="32"/>
      <c r="AD105" s="34">
        <f>F105*その他係数!I100*入力!$N$33</f>
        <v>0</v>
      </c>
      <c r="AE105" s="34">
        <f>F105*その他係数!J100*入力!$N$33</f>
        <v>0</v>
      </c>
      <c r="AF105" s="34">
        <f>N105*その他係数!I100*入力!$N$33</f>
        <v>0</v>
      </c>
      <c r="AG105" s="34">
        <f>N105*その他係数!J100*入力!$N$33</f>
        <v>0</v>
      </c>
      <c r="AH105" s="34">
        <f>Z105*その他係数!I100*入力!$N$33</f>
        <v>0</v>
      </c>
      <c r="AI105" s="34">
        <f>Z105*その他係数!J100*入力!$N$33</f>
        <v>0</v>
      </c>
      <c r="AJ105" s="34">
        <f t="shared" si="15"/>
        <v>0</v>
      </c>
      <c r="AK105" s="34">
        <f t="shared" si="16"/>
        <v>0</v>
      </c>
    </row>
    <row r="106" spans="2:37" ht="12" customHeight="1" x14ac:dyDescent="0.15">
      <c r="B106" s="281" t="s">
        <v>514</v>
      </c>
      <c r="C106" s="284" t="s">
        <v>464</v>
      </c>
      <c r="D106" s="34">
        <f>入力!I106</f>
        <v>0</v>
      </c>
      <c r="E106" s="89">
        <f>IF(自給率!G104="",自給率!E104,自給率!G104)</f>
        <v>0.35211423644130713</v>
      </c>
      <c r="F106" s="34">
        <f t="shared" si="14"/>
        <v>0</v>
      </c>
      <c r="G106" s="34">
        <f>F106*その他係数!F101</f>
        <v>0</v>
      </c>
      <c r="H106" s="34">
        <f>F106*その他係数!G101</f>
        <v>0</v>
      </c>
      <c r="I106" s="34">
        <v>0</v>
      </c>
      <c r="K106" s="92">
        <f>自給率!E104</f>
        <v>0.35211423644130713</v>
      </c>
      <c r="L106" s="34">
        <f t="shared" si="17"/>
        <v>0</v>
      </c>
      <c r="N106" s="34">
        <v>0</v>
      </c>
      <c r="O106" s="34">
        <f>N106*その他係数!F101</f>
        <v>0</v>
      </c>
      <c r="P106" s="34">
        <f>N106*その他係数!G101</f>
        <v>0</v>
      </c>
      <c r="Q106" s="32"/>
      <c r="R106" s="34">
        <f t="shared" si="18"/>
        <v>0</v>
      </c>
      <c r="S106" s="35">
        <f t="shared" si="19"/>
        <v>0</v>
      </c>
      <c r="T106" s="32"/>
      <c r="U106" s="34">
        <f t="shared" si="3"/>
        <v>0</v>
      </c>
      <c r="V106" s="34">
        <f>$U$116*その他係数!H101</f>
        <v>0</v>
      </c>
      <c r="W106" s="92">
        <f>自給率!E104</f>
        <v>0.35211423644130713</v>
      </c>
      <c r="Y106" s="34">
        <f t="shared" si="4"/>
        <v>0</v>
      </c>
      <c r="Z106" s="34">
        <v>0</v>
      </c>
      <c r="AA106" s="34">
        <f>Z106*その他係数!F101</f>
        <v>0</v>
      </c>
      <c r="AB106" s="34">
        <f>Z106*その他係数!G101</f>
        <v>0</v>
      </c>
      <c r="AC106" s="32"/>
      <c r="AD106" s="34">
        <f>F106*その他係数!I101*入力!$N$33</f>
        <v>0</v>
      </c>
      <c r="AE106" s="34">
        <f>F106*その他係数!J101*入力!$N$33</f>
        <v>0</v>
      </c>
      <c r="AF106" s="34">
        <f>N106*その他係数!I101*入力!$N$33</f>
        <v>0</v>
      </c>
      <c r="AG106" s="34">
        <f>N106*その他係数!J101*入力!$N$33</f>
        <v>0</v>
      </c>
      <c r="AH106" s="34">
        <f>Z106*その他係数!I101*入力!$N$33</f>
        <v>0</v>
      </c>
      <c r="AI106" s="34">
        <f>Z106*その他係数!J101*入力!$N$33</f>
        <v>0</v>
      </c>
      <c r="AJ106" s="34">
        <f t="shared" si="15"/>
        <v>0</v>
      </c>
      <c r="AK106" s="34">
        <f t="shared" si="16"/>
        <v>0</v>
      </c>
    </row>
    <row r="107" spans="2:37" ht="12" customHeight="1" x14ac:dyDescent="0.15">
      <c r="B107" s="281" t="s">
        <v>515</v>
      </c>
      <c r="C107" s="284" t="s">
        <v>530</v>
      </c>
      <c r="D107" s="34">
        <f>入力!I107</f>
        <v>0</v>
      </c>
      <c r="E107" s="89">
        <f>IF(自給率!G105="",自給率!E105,自給率!G105)</f>
        <v>0.85589207039917703</v>
      </c>
      <c r="F107" s="34">
        <f t="shared" si="14"/>
        <v>0</v>
      </c>
      <c r="G107" s="34">
        <f>F107*その他係数!F102</f>
        <v>0</v>
      </c>
      <c r="H107" s="34">
        <f>F107*その他係数!G102</f>
        <v>0</v>
      </c>
      <c r="I107" s="34">
        <v>0</v>
      </c>
      <c r="K107" s="92">
        <f>自給率!E105</f>
        <v>0.85589207039917703</v>
      </c>
      <c r="L107" s="34">
        <f t="shared" si="17"/>
        <v>0</v>
      </c>
      <c r="N107" s="34">
        <v>0</v>
      </c>
      <c r="O107" s="34">
        <f>N107*その他係数!F102</f>
        <v>0</v>
      </c>
      <c r="P107" s="34">
        <f>N107*その他係数!G102</f>
        <v>0</v>
      </c>
      <c r="Q107" s="32"/>
      <c r="R107" s="34">
        <f t="shared" si="18"/>
        <v>0</v>
      </c>
      <c r="S107" s="35">
        <f t="shared" si="19"/>
        <v>0</v>
      </c>
      <c r="T107" s="32"/>
      <c r="U107" s="34">
        <f t="shared" si="3"/>
        <v>0</v>
      </c>
      <c r="V107" s="34">
        <f>$U$116*その他係数!H102</f>
        <v>0</v>
      </c>
      <c r="W107" s="92">
        <f>自給率!E105</f>
        <v>0.85589207039917703</v>
      </c>
      <c r="Y107" s="34">
        <f t="shared" si="4"/>
        <v>0</v>
      </c>
      <c r="Z107" s="34">
        <v>0</v>
      </c>
      <c r="AA107" s="34">
        <f>Z107*その他係数!F102</f>
        <v>0</v>
      </c>
      <c r="AB107" s="34">
        <f>Z107*その他係数!G102</f>
        <v>0</v>
      </c>
      <c r="AC107" s="32"/>
      <c r="AD107" s="34">
        <f>F107*その他係数!I102*入力!$N$33</f>
        <v>0</v>
      </c>
      <c r="AE107" s="34">
        <f>F107*その他係数!J102*入力!$N$33</f>
        <v>0</v>
      </c>
      <c r="AF107" s="34">
        <f>N107*その他係数!I102*入力!$N$33</f>
        <v>0</v>
      </c>
      <c r="AG107" s="34">
        <f>N107*その他係数!J102*入力!$N$33</f>
        <v>0</v>
      </c>
      <c r="AH107" s="34">
        <f>Z107*その他係数!I102*入力!$N$33</f>
        <v>0</v>
      </c>
      <c r="AI107" s="34">
        <f>Z107*その他係数!J102*入力!$N$33</f>
        <v>0</v>
      </c>
      <c r="AJ107" s="34">
        <f t="shared" si="15"/>
        <v>0</v>
      </c>
      <c r="AK107" s="34">
        <f t="shared" si="16"/>
        <v>0</v>
      </c>
    </row>
    <row r="108" spans="2:37" ht="12" customHeight="1" x14ac:dyDescent="0.15">
      <c r="B108" s="281" t="s">
        <v>516</v>
      </c>
      <c r="C108" s="284" t="s">
        <v>916</v>
      </c>
      <c r="D108" s="34">
        <f>入力!I108</f>
        <v>0</v>
      </c>
      <c r="E108" s="89">
        <f>IF(自給率!G106="",自給率!E106,自給率!G106)</f>
        <v>0.66947598627800464</v>
      </c>
      <c r="F108" s="34">
        <f t="shared" si="14"/>
        <v>0</v>
      </c>
      <c r="G108" s="34">
        <f>F108*その他係数!F103</f>
        <v>0</v>
      </c>
      <c r="H108" s="34">
        <f>F108*その他係数!G103</f>
        <v>0</v>
      </c>
      <c r="I108" s="34">
        <v>0</v>
      </c>
      <c r="K108" s="92">
        <f>自給率!E106</f>
        <v>0.66947598627800464</v>
      </c>
      <c r="L108" s="34">
        <f t="shared" si="17"/>
        <v>0</v>
      </c>
      <c r="N108" s="34">
        <v>0</v>
      </c>
      <c r="O108" s="34">
        <f>N108*その他係数!F103</f>
        <v>0</v>
      </c>
      <c r="P108" s="34">
        <f>N108*その他係数!G103</f>
        <v>0</v>
      </c>
      <c r="Q108" s="32"/>
      <c r="R108" s="34">
        <f t="shared" si="18"/>
        <v>0</v>
      </c>
      <c r="S108" s="35">
        <f t="shared" si="19"/>
        <v>0</v>
      </c>
      <c r="T108" s="32"/>
      <c r="U108" s="34">
        <f t="shared" si="3"/>
        <v>0</v>
      </c>
      <c r="V108" s="34">
        <f>$U$116*その他係数!H103</f>
        <v>0</v>
      </c>
      <c r="W108" s="92">
        <f>自給率!E106</f>
        <v>0.66947598627800464</v>
      </c>
      <c r="Y108" s="34">
        <f t="shared" si="4"/>
        <v>0</v>
      </c>
      <c r="Z108" s="34">
        <v>0</v>
      </c>
      <c r="AA108" s="34">
        <f>Z108*その他係数!F103</f>
        <v>0</v>
      </c>
      <c r="AB108" s="34">
        <f>Z108*その他係数!G103</f>
        <v>0</v>
      </c>
      <c r="AC108" s="32"/>
      <c r="AD108" s="34">
        <f>F108*その他係数!I103*入力!$N$33</f>
        <v>0</v>
      </c>
      <c r="AE108" s="34">
        <f>F108*その他係数!J103*入力!$N$33</f>
        <v>0</v>
      </c>
      <c r="AF108" s="34">
        <f>N108*その他係数!I103*入力!$N$33</f>
        <v>0</v>
      </c>
      <c r="AG108" s="34">
        <f>N108*その他係数!J103*入力!$N$33</f>
        <v>0</v>
      </c>
      <c r="AH108" s="34">
        <f>Z108*その他係数!I103*入力!$N$33</f>
        <v>0</v>
      </c>
      <c r="AI108" s="34">
        <f>Z108*その他係数!J103*入力!$N$33</f>
        <v>0</v>
      </c>
      <c r="AJ108" s="34">
        <f t="shared" si="15"/>
        <v>0</v>
      </c>
      <c r="AK108" s="34">
        <f t="shared" si="16"/>
        <v>0</v>
      </c>
    </row>
    <row r="109" spans="2:37" ht="12" customHeight="1" x14ac:dyDescent="0.15">
      <c r="B109" s="281" t="s">
        <v>392</v>
      </c>
      <c r="C109" s="284" t="s">
        <v>917</v>
      </c>
      <c r="D109" s="34">
        <f>入力!I109</f>
        <v>0</v>
      </c>
      <c r="E109" s="89">
        <f>IF(自給率!G107="",自給率!E107,自給率!G107)</f>
        <v>0.47881203787600379</v>
      </c>
      <c r="F109" s="34">
        <f t="shared" si="14"/>
        <v>0</v>
      </c>
      <c r="G109" s="34">
        <f>F109*その他係数!F104</f>
        <v>0</v>
      </c>
      <c r="H109" s="34">
        <f>F109*その他係数!G104</f>
        <v>0</v>
      </c>
      <c r="I109" s="34">
        <v>0</v>
      </c>
      <c r="K109" s="92">
        <f>自給率!E107</f>
        <v>0.47881203787600379</v>
      </c>
      <c r="L109" s="34">
        <f t="shared" si="17"/>
        <v>0</v>
      </c>
      <c r="N109" s="34">
        <v>0</v>
      </c>
      <c r="O109" s="34">
        <f>N109*その他係数!F104</f>
        <v>0</v>
      </c>
      <c r="P109" s="34">
        <f>N109*その他係数!G104</f>
        <v>0</v>
      </c>
      <c r="Q109" s="32"/>
      <c r="R109" s="34">
        <f t="shared" si="18"/>
        <v>0</v>
      </c>
      <c r="S109" s="35">
        <f t="shared" si="19"/>
        <v>0</v>
      </c>
      <c r="T109" s="32"/>
      <c r="U109" s="34">
        <f t="shared" si="3"/>
        <v>0</v>
      </c>
      <c r="V109" s="34">
        <f>$U$116*その他係数!H104</f>
        <v>0</v>
      </c>
      <c r="W109" s="92">
        <f>自給率!E107</f>
        <v>0.47881203787600379</v>
      </c>
      <c r="Y109" s="34">
        <f t="shared" si="4"/>
        <v>0</v>
      </c>
      <c r="Z109" s="34">
        <v>0</v>
      </c>
      <c r="AA109" s="34">
        <f>Z109*その他係数!F104</f>
        <v>0</v>
      </c>
      <c r="AB109" s="34">
        <f>Z109*その他係数!G104</f>
        <v>0</v>
      </c>
      <c r="AC109" s="32"/>
      <c r="AD109" s="34">
        <f>F109*その他係数!I104*入力!$N$33</f>
        <v>0</v>
      </c>
      <c r="AE109" s="34">
        <f>F109*その他係数!J104*入力!$N$33</f>
        <v>0</v>
      </c>
      <c r="AF109" s="34">
        <f>N109*その他係数!I104*入力!$N$33</f>
        <v>0</v>
      </c>
      <c r="AG109" s="34">
        <f>N109*その他係数!J104*入力!$N$33</f>
        <v>0</v>
      </c>
      <c r="AH109" s="34">
        <f>Z109*その他係数!I104*入力!$N$33</f>
        <v>0</v>
      </c>
      <c r="AI109" s="34">
        <f>Z109*その他係数!J104*入力!$N$33</f>
        <v>0</v>
      </c>
      <c r="AJ109" s="34">
        <f t="shared" si="15"/>
        <v>0</v>
      </c>
      <c r="AK109" s="34">
        <f t="shared" si="16"/>
        <v>0</v>
      </c>
    </row>
    <row r="110" spans="2:37" ht="12" customHeight="1" x14ac:dyDescent="0.15">
      <c r="B110" s="281" t="s">
        <v>517</v>
      </c>
      <c r="C110" s="284" t="s">
        <v>918</v>
      </c>
      <c r="D110" s="34">
        <f>入力!I110</f>
        <v>0</v>
      </c>
      <c r="E110" s="89">
        <f>IF(自給率!G108="",自給率!E108,自給率!G108)</f>
        <v>0.82389361138938133</v>
      </c>
      <c r="F110" s="34">
        <f t="shared" si="14"/>
        <v>0</v>
      </c>
      <c r="G110" s="34">
        <f>F110*その他係数!F105</f>
        <v>0</v>
      </c>
      <c r="H110" s="34">
        <f>F110*その他係数!G105</f>
        <v>0</v>
      </c>
      <c r="I110" s="34">
        <v>0</v>
      </c>
      <c r="K110" s="92">
        <f>自給率!E108</f>
        <v>0.82389361138938133</v>
      </c>
      <c r="L110" s="34">
        <f t="shared" si="17"/>
        <v>0</v>
      </c>
      <c r="N110" s="34">
        <v>0</v>
      </c>
      <c r="O110" s="34">
        <f>N110*その他係数!F105</f>
        <v>0</v>
      </c>
      <c r="P110" s="34">
        <f>N110*その他係数!G105</f>
        <v>0</v>
      </c>
      <c r="Q110" s="32"/>
      <c r="R110" s="34">
        <f t="shared" si="18"/>
        <v>0</v>
      </c>
      <c r="S110" s="35">
        <f t="shared" si="19"/>
        <v>0</v>
      </c>
      <c r="T110" s="32"/>
      <c r="U110" s="34">
        <f t="shared" si="3"/>
        <v>0</v>
      </c>
      <c r="V110" s="34">
        <f>$U$116*その他係数!H105</f>
        <v>0</v>
      </c>
      <c r="W110" s="92">
        <f>自給率!E108</f>
        <v>0.82389361138938133</v>
      </c>
      <c r="Y110" s="34">
        <f t="shared" si="4"/>
        <v>0</v>
      </c>
      <c r="Z110" s="34">
        <v>0</v>
      </c>
      <c r="AA110" s="34">
        <f>Z110*その他係数!F105</f>
        <v>0</v>
      </c>
      <c r="AB110" s="34">
        <f>Z110*その他係数!G105</f>
        <v>0</v>
      </c>
      <c r="AC110" s="32"/>
      <c r="AD110" s="34">
        <f>F110*その他係数!I105*入力!$N$33</f>
        <v>0</v>
      </c>
      <c r="AE110" s="34">
        <f>F110*その他係数!J105*入力!$N$33</f>
        <v>0</v>
      </c>
      <c r="AF110" s="34">
        <f>N110*その他係数!I105*入力!$N$33</f>
        <v>0</v>
      </c>
      <c r="AG110" s="34">
        <f>N110*その他係数!J105*入力!$N$33</f>
        <v>0</v>
      </c>
      <c r="AH110" s="34">
        <f>Z110*その他係数!I105*入力!$N$33</f>
        <v>0</v>
      </c>
      <c r="AI110" s="34">
        <f>Z110*その他係数!J105*入力!$N$33</f>
        <v>0</v>
      </c>
      <c r="AJ110" s="34">
        <f t="shared" si="15"/>
        <v>0</v>
      </c>
      <c r="AK110" s="34">
        <f t="shared" si="16"/>
        <v>0</v>
      </c>
    </row>
    <row r="111" spans="2:37" ht="12" customHeight="1" x14ac:dyDescent="0.15">
      <c r="B111" s="281" t="s">
        <v>518</v>
      </c>
      <c r="C111" s="284" t="s">
        <v>919</v>
      </c>
      <c r="D111" s="34">
        <f>入力!I111</f>
        <v>0</v>
      </c>
      <c r="E111" s="89">
        <f>IF(自給率!G109="",自給率!E109,自給率!G109)</f>
        <v>0.90829007729788969</v>
      </c>
      <c r="F111" s="34">
        <f t="shared" si="14"/>
        <v>0</v>
      </c>
      <c r="G111" s="34">
        <f>F111*その他係数!F106</f>
        <v>0</v>
      </c>
      <c r="H111" s="34">
        <f>F111*その他係数!G106</f>
        <v>0</v>
      </c>
      <c r="I111" s="34">
        <v>0</v>
      </c>
      <c r="K111" s="92">
        <f>自給率!E109</f>
        <v>0.90829007729788969</v>
      </c>
      <c r="L111" s="34">
        <f t="shared" si="17"/>
        <v>0</v>
      </c>
      <c r="N111" s="34">
        <v>0</v>
      </c>
      <c r="O111" s="34">
        <f>N111*その他係数!F106</f>
        <v>0</v>
      </c>
      <c r="P111" s="34">
        <f>N111*その他係数!G106</f>
        <v>0</v>
      </c>
      <c r="Q111" s="32"/>
      <c r="R111" s="34">
        <f t="shared" si="18"/>
        <v>0</v>
      </c>
      <c r="S111" s="35">
        <f t="shared" si="19"/>
        <v>0</v>
      </c>
      <c r="T111" s="32"/>
      <c r="U111" s="34">
        <f t="shared" si="3"/>
        <v>0</v>
      </c>
      <c r="V111" s="34">
        <f>$U$116*その他係数!H106</f>
        <v>0</v>
      </c>
      <c r="W111" s="92">
        <f>自給率!E109</f>
        <v>0.90829007729788969</v>
      </c>
      <c r="Y111" s="34">
        <f t="shared" si="4"/>
        <v>0</v>
      </c>
      <c r="Z111" s="34">
        <v>0</v>
      </c>
      <c r="AA111" s="34">
        <f>Z111*その他係数!F106</f>
        <v>0</v>
      </c>
      <c r="AB111" s="34">
        <f>Z111*その他係数!G106</f>
        <v>0</v>
      </c>
      <c r="AC111" s="32"/>
      <c r="AD111" s="34">
        <f>F111*その他係数!I106*入力!$N$33</f>
        <v>0</v>
      </c>
      <c r="AE111" s="34">
        <f>F111*その他係数!J106*入力!$N$33</f>
        <v>0</v>
      </c>
      <c r="AF111" s="34">
        <f>N111*その他係数!I106*入力!$N$33</f>
        <v>0</v>
      </c>
      <c r="AG111" s="34">
        <f>N111*その他係数!J106*入力!$N$33</f>
        <v>0</v>
      </c>
      <c r="AH111" s="34">
        <f>Z111*その他係数!I106*入力!$N$33</f>
        <v>0</v>
      </c>
      <c r="AI111" s="34">
        <f>Z111*その他係数!J106*入力!$N$33</f>
        <v>0</v>
      </c>
      <c r="AJ111" s="34">
        <f t="shared" si="15"/>
        <v>0</v>
      </c>
      <c r="AK111" s="34">
        <f t="shared" si="16"/>
        <v>0</v>
      </c>
    </row>
    <row r="112" spans="2:37" ht="12" customHeight="1" x14ac:dyDescent="0.15">
      <c r="B112" s="281" t="s">
        <v>519</v>
      </c>
      <c r="C112" s="284" t="s">
        <v>920</v>
      </c>
      <c r="D112" s="34">
        <f>入力!I112</f>
        <v>0</v>
      </c>
      <c r="E112" s="89">
        <f>IF(自給率!G110="",自給率!E110,自給率!G110)</f>
        <v>0.79107891442734246</v>
      </c>
      <c r="F112" s="34">
        <f t="shared" si="14"/>
        <v>0</v>
      </c>
      <c r="G112" s="34">
        <f>F112*その他係数!F107</f>
        <v>0</v>
      </c>
      <c r="H112" s="34">
        <f>F112*その他係数!G107</f>
        <v>0</v>
      </c>
      <c r="I112" s="34">
        <v>0</v>
      </c>
      <c r="K112" s="92">
        <f>自給率!E110</f>
        <v>0.79107891442734246</v>
      </c>
      <c r="L112" s="34">
        <f t="shared" si="17"/>
        <v>0</v>
      </c>
      <c r="N112" s="34">
        <v>0</v>
      </c>
      <c r="O112" s="34">
        <f>N112*その他係数!F107</f>
        <v>0</v>
      </c>
      <c r="P112" s="34">
        <f>N112*その他係数!G107</f>
        <v>0</v>
      </c>
      <c r="Q112" s="32"/>
      <c r="R112" s="34">
        <f t="shared" si="18"/>
        <v>0</v>
      </c>
      <c r="S112" s="35">
        <f t="shared" si="19"/>
        <v>0</v>
      </c>
      <c r="T112" s="32"/>
      <c r="U112" s="34">
        <f t="shared" si="3"/>
        <v>0</v>
      </c>
      <c r="V112" s="34">
        <f>$U$116*その他係数!H107</f>
        <v>0</v>
      </c>
      <c r="W112" s="92">
        <f>自給率!E110</f>
        <v>0.79107891442734246</v>
      </c>
      <c r="Y112" s="34">
        <f t="shared" si="4"/>
        <v>0</v>
      </c>
      <c r="Z112" s="34">
        <v>0</v>
      </c>
      <c r="AA112" s="34">
        <f>Z112*その他係数!F107</f>
        <v>0</v>
      </c>
      <c r="AB112" s="34">
        <f>Z112*その他係数!G107</f>
        <v>0</v>
      </c>
      <c r="AC112" s="32"/>
      <c r="AD112" s="34">
        <f>F112*その他係数!I107*入力!$N$33</f>
        <v>0</v>
      </c>
      <c r="AE112" s="34">
        <f>F112*その他係数!J107*入力!$N$33</f>
        <v>0</v>
      </c>
      <c r="AF112" s="34">
        <f>N112*その他係数!I107*入力!$N$33</f>
        <v>0</v>
      </c>
      <c r="AG112" s="34">
        <f>N112*その他係数!J107*入力!$N$33</f>
        <v>0</v>
      </c>
      <c r="AH112" s="34">
        <f>Z112*その他係数!I107*入力!$N$33</f>
        <v>0</v>
      </c>
      <c r="AI112" s="34">
        <f>Z112*その他係数!J107*入力!$N$33</f>
        <v>0</v>
      </c>
      <c r="AJ112" s="34">
        <f t="shared" si="15"/>
        <v>0</v>
      </c>
      <c r="AK112" s="34">
        <f t="shared" si="16"/>
        <v>0</v>
      </c>
    </row>
    <row r="113" spans="2:38" ht="12" customHeight="1" x14ac:dyDescent="0.15">
      <c r="B113" s="281" t="s">
        <v>520</v>
      </c>
      <c r="C113" s="284" t="s">
        <v>475</v>
      </c>
      <c r="D113" s="34">
        <f>入力!I113</f>
        <v>0</v>
      </c>
      <c r="E113" s="89">
        <f>IF(自給率!G111="",自給率!E111,自給率!G111)</f>
        <v>0.94179298426306235</v>
      </c>
      <c r="F113" s="34">
        <f t="shared" si="14"/>
        <v>0</v>
      </c>
      <c r="G113" s="34">
        <f>F113*その他係数!F108</f>
        <v>0</v>
      </c>
      <c r="H113" s="34">
        <f>F113*その他係数!G108</f>
        <v>0</v>
      </c>
      <c r="I113" s="34">
        <v>0</v>
      </c>
      <c r="K113" s="92">
        <f>自給率!E111</f>
        <v>0.94179298426306235</v>
      </c>
      <c r="L113" s="34">
        <f t="shared" si="17"/>
        <v>0</v>
      </c>
      <c r="N113" s="34">
        <v>0</v>
      </c>
      <c r="O113" s="34">
        <f>N113*その他係数!F108</f>
        <v>0</v>
      </c>
      <c r="P113" s="34">
        <f>N113*その他係数!G108</f>
        <v>0</v>
      </c>
      <c r="Q113" s="32"/>
      <c r="R113" s="34">
        <f t="shared" si="18"/>
        <v>0</v>
      </c>
      <c r="S113" s="35">
        <f t="shared" si="19"/>
        <v>0</v>
      </c>
      <c r="T113" s="32"/>
      <c r="U113" s="34">
        <f t="shared" si="3"/>
        <v>0</v>
      </c>
      <c r="V113" s="34">
        <f>$U$116*その他係数!H108</f>
        <v>0</v>
      </c>
      <c r="W113" s="92">
        <f>自給率!E111</f>
        <v>0.94179298426306235</v>
      </c>
      <c r="Y113" s="34">
        <f t="shared" si="4"/>
        <v>0</v>
      </c>
      <c r="Z113" s="34">
        <v>0</v>
      </c>
      <c r="AA113" s="34">
        <f>Z113*その他係数!F108</f>
        <v>0</v>
      </c>
      <c r="AB113" s="34">
        <f>Z113*その他係数!G108</f>
        <v>0</v>
      </c>
      <c r="AC113" s="32"/>
      <c r="AD113" s="34">
        <f>F113*その他係数!I108*入力!$N$33</f>
        <v>0</v>
      </c>
      <c r="AE113" s="34">
        <f>F113*その他係数!J108*入力!$N$33</f>
        <v>0</v>
      </c>
      <c r="AF113" s="34">
        <f>N113*その他係数!I108*入力!$N$33</f>
        <v>0</v>
      </c>
      <c r="AG113" s="34">
        <f>N113*その他係数!J108*入力!$N$33</f>
        <v>0</v>
      </c>
      <c r="AH113" s="34">
        <f>Z113*その他係数!I108*入力!$N$33</f>
        <v>0</v>
      </c>
      <c r="AI113" s="34">
        <f>Z113*その他係数!J108*入力!$N$33</f>
        <v>0</v>
      </c>
      <c r="AJ113" s="34">
        <f t="shared" si="15"/>
        <v>0</v>
      </c>
      <c r="AK113" s="34">
        <f t="shared" si="16"/>
        <v>0</v>
      </c>
    </row>
    <row r="114" spans="2:38" ht="12" customHeight="1" x14ac:dyDescent="0.15">
      <c r="B114" s="281" t="s">
        <v>521</v>
      </c>
      <c r="C114" s="284" t="s">
        <v>921</v>
      </c>
      <c r="D114" s="34">
        <f>入力!I114</f>
        <v>0</v>
      </c>
      <c r="E114" s="89">
        <f>IF(自給率!G112="",自給率!E112,自給率!G112)</f>
        <v>1</v>
      </c>
      <c r="F114" s="34">
        <f t="shared" si="14"/>
        <v>0</v>
      </c>
      <c r="G114" s="34">
        <f>F114*その他係数!F109</f>
        <v>0</v>
      </c>
      <c r="H114" s="34">
        <f>F114*その他係数!G109</f>
        <v>0</v>
      </c>
      <c r="I114" s="34">
        <v>0</v>
      </c>
      <c r="K114" s="92">
        <f>自給率!E112</f>
        <v>1</v>
      </c>
      <c r="L114" s="34">
        <f t="shared" si="17"/>
        <v>0</v>
      </c>
      <c r="N114" s="34">
        <v>0</v>
      </c>
      <c r="O114" s="34">
        <f>N114*その他係数!F109</f>
        <v>0</v>
      </c>
      <c r="P114" s="34">
        <f>N114*その他係数!G109</f>
        <v>0</v>
      </c>
      <c r="Q114" s="32"/>
      <c r="R114" s="34">
        <f t="shared" si="18"/>
        <v>0</v>
      </c>
      <c r="S114" s="35">
        <f t="shared" si="19"/>
        <v>0</v>
      </c>
      <c r="T114" s="32"/>
      <c r="U114" s="34">
        <f t="shared" si="3"/>
        <v>0</v>
      </c>
      <c r="V114" s="34">
        <f>$U$116*その他係数!H109</f>
        <v>0</v>
      </c>
      <c r="W114" s="92">
        <f>自給率!E112</f>
        <v>1</v>
      </c>
      <c r="Y114" s="34">
        <f t="shared" si="4"/>
        <v>0</v>
      </c>
      <c r="Z114" s="34">
        <v>0</v>
      </c>
      <c r="AA114" s="34">
        <f>Z114*その他係数!F109</f>
        <v>0</v>
      </c>
      <c r="AB114" s="34">
        <f>Z114*その他係数!G109</f>
        <v>0</v>
      </c>
      <c r="AC114" s="32"/>
      <c r="AD114" s="34">
        <f>F114*その他係数!I109*入力!$N$33</f>
        <v>0</v>
      </c>
      <c r="AE114" s="34">
        <f>F114*その他係数!J109*入力!$N$33</f>
        <v>0</v>
      </c>
      <c r="AF114" s="34">
        <f>N114*その他係数!I109*入力!$N$33</f>
        <v>0</v>
      </c>
      <c r="AG114" s="34">
        <f>N114*その他係数!J109*入力!$N$33</f>
        <v>0</v>
      </c>
      <c r="AH114" s="34">
        <f>Z114*その他係数!I109*入力!$N$33</f>
        <v>0</v>
      </c>
      <c r="AI114" s="34">
        <f>Z114*その他係数!J109*入力!$N$33</f>
        <v>0</v>
      </c>
      <c r="AJ114" s="34">
        <f t="shared" si="15"/>
        <v>0</v>
      </c>
      <c r="AK114" s="34">
        <f t="shared" si="16"/>
        <v>0</v>
      </c>
    </row>
    <row r="115" spans="2:38" ht="12" customHeight="1" thickBot="1" x14ac:dyDescent="0.2">
      <c r="B115" s="281" t="s">
        <v>522</v>
      </c>
      <c r="C115" s="284" t="s">
        <v>922</v>
      </c>
      <c r="D115" s="34">
        <f>入力!I115</f>
        <v>0</v>
      </c>
      <c r="E115" s="89">
        <f>IF(自給率!G113="",自給率!E113,自給率!G113)</f>
        <v>0.99724597513304214</v>
      </c>
      <c r="F115" s="34">
        <f t="shared" si="14"/>
        <v>0</v>
      </c>
      <c r="G115" s="34">
        <f>F115*その他係数!F110</f>
        <v>0</v>
      </c>
      <c r="H115" s="34">
        <f>F115*その他係数!G110</f>
        <v>0</v>
      </c>
      <c r="I115" s="34">
        <v>0</v>
      </c>
      <c r="K115" s="92">
        <f>自給率!E113</f>
        <v>0.99724597513304214</v>
      </c>
      <c r="L115" s="34">
        <f t="shared" si="17"/>
        <v>0</v>
      </c>
      <c r="N115" s="34">
        <v>0</v>
      </c>
      <c r="O115" s="34">
        <f>N115*その他係数!F110</f>
        <v>0</v>
      </c>
      <c r="P115" s="34">
        <f>N115*その他係数!G110</f>
        <v>0</v>
      </c>
      <c r="Q115" s="32"/>
      <c r="R115" s="34">
        <f t="shared" si="18"/>
        <v>0</v>
      </c>
      <c r="S115" s="35">
        <f t="shared" si="19"/>
        <v>0</v>
      </c>
      <c r="T115" s="32"/>
      <c r="U115" s="34">
        <f>S115*$V$1</f>
        <v>0</v>
      </c>
      <c r="V115" s="34">
        <f>$U$116*その他係数!H110</f>
        <v>0</v>
      </c>
      <c r="W115" s="92">
        <f>自給率!E113</f>
        <v>0.99724597513304214</v>
      </c>
      <c r="Y115" s="34">
        <f>V115*W115</f>
        <v>0</v>
      </c>
      <c r="Z115" s="34">
        <v>0</v>
      </c>
      <c r="AA115" s="34">
        <f>Z115*その他係数!F110</f>
        <v>0</v>
      </c>
      <c r="AB115" s="34">
        <f>Z115*その他係数!G110</f>
        <v>0</v>
      </c>
      <c r="AC115" s="32"/>
      <c r="AD115" s="368">
        <f>F115*その他係数!I110*入力!$N$33</f>
        <v>0</v>
      </c>
      <c r="AE115" s="368">
        <f>F115*その他係数!J110*入力!$N$33</f>
        <v>0</v>
      </c>
      <c r="AF115" s="368">
        <f>N115*その他係数!I110*入力!$N$33</f>
        <v>0</v>
      </c>
      <c r="AG115" s="368">
        <f>N115*その他係数!J110*入力!$N$33</f>
        <v>0</v>
      </c>
      <c r="AH115" s="368">
        <f>Z115*その他係数!I110*入力!$N$33</f>
        <v>0</v>
      </c>
      <c r="AI115" s="368">
        <f>Z115*その他係数!J110*入力!$N$33</f>
        <v>0</v>
      </c>
      <c r="AJ115" s="368">
        <f t="shared" si="15"/>
        <v>0</v>
      </c>
      <c r="AK115" s="368">
        <f t="shared" si="16"/>
        <v>0</v>
      </c>
    </row>
    <row r="116" spans="2:38" ht="12" customHeight="1" thickBot="1" x14ac:dyDescent="0.2">
      <c r="B116" s="282"/>
      <c r="C116" s="285" t="s">
        <v>56</v>
      </c>
      <c r="D116" s="36">
        <f>SUM(D9:D115)</f>
        <v>0</v>
      </c>
      <c r="E116" s="90" t="s">
        <v>129</v>
      </c>
      <c r="F116" s="36">
        <f>SUM(F9:F115)</f>
        <v>0</v>
      </c>
      <c r="G116" s="36">
        <f>SUM(G9:G115)</f>
        <v>0</v>
      </c>
      <c r="H116" s="36">
        <f>SUM(H9:H115)</f>
        <v>0</v>
      </c>
      <c r="I116" s="36">
        <f>SUM(I9:I115)</f>
        <v>0</v>
      </c>
      <c r="K116" s="90" t="s">
        <v>221</v>
      </c>
      <c r="L116" s="36">
        <f>SUM(L9:L115)</f>
        <v>0</v>
      </c>
      <c r="N116" s="36">
        <f>SUM(N9:N115)</f>
        <v>0</v>
      </c>
      <c r="O116" s="36">
        <f>SUM(O9:O115)</f>
        <v>0</v>
      </c>
      <c r="P116" s="36">
        <f>SUM(P9:P115)</f>
        <v>0</v>
      </c>
      <c r="Q116" s="32"/>
      <c r="R116" s="36">
        <f>SUM(R9:R115)</f>
        <v>0</v>
      </c>
      <c r="S116" s="36">
        <f>SUM(S9:S115)</f>
        <v>0</v>
      </c>
      <c r="T116" s="32"/>
      <c r="U116" s="36">
        <f>SUM(U9:U115)</f>
        <v>0</v>
      </c>
      <c r="V116" s="38">
        <f>SUM(V9:V115)</f>
        <v>0</v>
      </c>
      <c r="W116" s="37" t="s">
        <v>129</v>
      </c>
      <c r="Y116" s="36">
        <f>SUM(Y9:Y115)</f>
        <v>0</v>
      </c>
      <c r="Z116" s="36">
        <f>SUM(Z9:Z115)</f>
        <v>0</v>
      </c>
      <c r="AA116" s="36">
        <f>SUM(AA9:AA115)</f>
        <v>0</v>
      </c>
      <c r="AB116" s="36">
        <f>SUM(AB9:AB115)</f>
        <v>0</v>
      </c>
      <c r="AC116" s="32"/>
      <c r="AD116" s="369">
        <f>ROUNDDOWN(SUM(AD9:AD115),0)</f>
        <v>0</v>
      </c>
      <c r="AE116" s="369">
        <f t="shared" ref="AE116:AK116" si="20">ROUNDDOWN(SUM(AE9:AE115),0)</f>
        <v>0</v>
      </c>
      <c r="AF116" s="369">
        <f t="shared" si="20"/>
        <v>0</v>
      </c>
      <c r="AG116" s="369">
        <f t="shared" si="20"/>
        <v>0</v>
      </c>
      <c r="AH116" s="369">
        <f t="shared" si="20"/>
        <v>0</v>
      </c>
      <c r="AI116" s="369">
        <f t="shared" si="20"/>
        <v>0</v>
      </c>
      <c r="AJ116" s="369">
        <f t="shared" si="20"/>
        <v>0</v>
      </c>
      <c r="AK116" s="369">
        <f t="shared" si="20"/>
        <v>0</v>
      </c>
      <c r="AL116" s="370" t="s">
        <v>1442</v>
      </c>
    </row>
  </sheetData>
  <mergeCells count="38">
    <mergeCell ref="L6:L7"/>
    <mergeCell ref="N6:N7"/>
    <mergeCell ref="N3:P4"/>
    <mergeCell ref="D3:I4"/>
    <mergeCell ref="Y3:AB4"/>
    <mergeCell ref="AD6:AD7"/>
    <mergeCell ref="AE6:AE7"/>
    <mergeCell ref="AD4:AE4"/>
    <mergeCell ref="P6:P7"/>
    <mergeCell ref="R6:R7"/>
    <mergeCell ref="S6:S7"/>
    <mergeCell ref="W6:W7"/>
    <mergeCell ref="Y6:Y7"/>
    <mergeCell ref="Z6:Z7"/>
    <mergeCell ref="AA6:AA7"/>
    <mergeCell ref="B5:C8"/>
    <mergeCell ref="D6:D7"/>
    <mergeCell ref="F6:F7"/>
    <mergeCell ref="I6:I7"/>
    <mergeCell ref="E6:E7"/>
    <mergeCell ref="G6:G7"/>
    <mergeCell ref="H6:H7"/>
    <mergeCell ref="AF4:AG4"/>
    <mergeCell ref="K6:K7"/>
    <mergeCell ref="AH4:AI4"/>
    <mergeCell ref="AJ4:AK4"/>
    <mergeCell ref="AB6:AB7"/>
    <mergeCell ref="U6:U7"/>
    <mergeCell ref="V6:V7"/>
    <mergeCell ref="R3:S4"/>
    <mergeCell ref="O6:O7"/>
    <mergeCell ref="AD3:AK3"/>
    <mergeCell ref="AG6:AG7"/>
    <mergeCell ref="AH6:AH7"/>
    <mergeCell ref="AI6:AI7"/>
    <mergeCell ref="AJ6:AJ7"/>
    <mergeCell ref="AK6:AK7"/>
    <mergeCell ref="AF6:AF7"/>
  </mergeCells>
  <phoneticPr fontId="22"/>
  <printOptions horizontalCentered="1" verticalCentered="1"/>
  <pageMargins left="0.31496062992125984" right="0.11811023622047245" top="0.35433070866141736" bottom="0.35433070866141736" header="0.31496062992125984" footer="0.31496062992125984"/>
  <pageSetup paperSize="9" orientation="portrait" blackAndWhite="1" r:id="rId1"/>
  <colBreaks count="4" manualBreakCount="4">
    <brk id="8" max="1048575" man="1"/>
    <brk id="17" max="1048575" man="1"/>
    <brk id="22" max="1048575" man="1"/>
    <brk id="29" max="1048575" man="1"/>
  </colBreaks>
  <ignoredErrors>
    <ignoredError sqref="B9:B11 B12:B115"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B1:DI121"/>
  <sheetViews>
    <sheetView showGridLines="0" zoomScaleNormal="100" workbookViewId="0">
      <pane xSplit="3" ySplit="3" topLeftCell="D4" activePane="bottomRight" state="frozen"/>
      <selection activeCell="AK39" sqref="AK39"/>
      <selection pane="topRight" activeCell="AK39" sqref="AK39"/>
      <selection pane="bottomLeft" activeCell="AK39" sqref="AK39"/>
      <selection pane="bottomRight" activeCell="B2" sqref="B2:C3"/>
    </sheetView>
  </sheetViews>
  <sheetFormatPr defaultRowHeight="13.5" x14ac:dyDescent="0.15"/>
  <cols>
    <col min="1" max="1" width="1.375" customWidth="1"/>
    <col min="2" max="2" width="3.75" customWidth="1"/>
    <col min="3" max="3" width="25.75" customWidth="1"/>
    <col min="4" max="20" width="10.125" customWidth="1"/>
    <col min="21" max="21" width="12.125" customWidth="1"/>
    <col min="22" max="111" width="10.125" customWidth="1"/>
    <col min="112" max="112" width="4.75" style="39" customWidth="1"/>
    <col min="113" max="113" width="9.5" bestFit="1" customWidth="1"/>
  </cols>
  <sheetData>
    <row r="1" spans="2:113" ht="38.25" customHeight="1" thickBot="1" x14ac:dyDescent="0.2">
      <c r="B1" s="122"/>
      <c r="C1" s="120"/>
      <c r="D1" s="121"/>
      <c r="DH1"/>
    </row>
    <row r="2" spans="2:113" ht="11.25" customHeight="1" x14ac:dyDescent="0.15">
      <c r="B2" s="737" t="s">
        <v>928</v>
      </c>
      <c r="C2" s="738"/>
      <c r="D2" s="298" t="s">
        <v>13</v>
      </c>
      <c r="E2" s="298" t="s">
        <v>14</v>
      </c>
      <c r="F2" s="298" t="s">
        <v>15</v>
      </c>
      <c r="G2" s="298" t="s">
        <v>16</v>
      </c>
      <c r="H2" s="298" t="s">
        <v>17</v>
      </c>
      <c r="I2" s="298" t="s">
        <v>19</v>
      </c>
      <c r="J2" s="298" t="s">
        <v>20</v>
      </c>
      <c r="K2" s="298" t="s">
        <v>21</v>
      </c>
      <c r="L2" s="298" t="s">
        <v>22</v>
      </c>
      <c r="M2" s="298" t="s">
        <v>23</v>
      </c>
      <c r="N2" s="298" t="s">
        <v>24</v>
      </c>
      <c r="O2" s="298" t="s">
        <v>25</v>
      </c>
      <c r="P2" s="298" t="s">
        <v>26</v>
      </c>
      <c r="Q2" s="298" t="s">
        <v>27</v>
      </c>
      <c r="R2" s="298" t="s">
        <v>28</v>
      </c>
      <c r="S2" s="298" t="s">
        <v>29</v>
      </c>
      <c r="T2" s="298" t="s">
        <v>30</v>
      </c>
      <c r="U2" s="298" t="s">
        <v>31</v>
      </c>
      <c r="V2" s="298" t="s">
        <v>32</v>
      </c>
      <c r="W2" s="298" t="s">
        <v>33</v>
      </c>
      <c r="X2" s="298" t="s">
        <v>35</v>
      </c>
      <c r="Y2" s="298" t="s">
        <v>36</v>
      </c>
      <c r="Z2" s="298" t="s">
        <v>38</v>
      </c>
      <c r="AA2" s="298" t="s">
        <v>40</v>
      </c>
      <c r="AB2" s="298" t="s">
        <v>42</v>
      </c>
      <c r="AC2" s="298" t="s">
        <v>43</v>
      </c>
      <c r="AD2" s="298" t="s">
        <v>44</v>
      </c>
      <c r="AE2" s="298" t="s">
        <v>45</v>
      </c>
      <c r="AF2" s="298" t="s">
        <v>46</v>
      </c>
      <c r="AG2" s="298" t="s">
        <v>47</v>
      </c>
      <c r="AH2" s="298" t="s">
        <v>48</v>
      </c>
      <c r="AI2" s="298" t="s">
        <v>49</v>
      </c>
      <c r="AJ2" s="298" t="s">
        <v>50</v>
      </c>
      <c r="AK2" s="298" t="s">
        <v>51</v>
      </c>
      <c r="AL2" s="298" t="s">
        <v>53</v>
      </c>
      <c r="AM2" s="298" t="s">
        <v>54</v>
      </c>
      <c r="AN2" s="298" t="s">
        <v>55</v>
      </c>
      <c r="AO2" s="298" t="s">
        <v>103</v>
      </c>
      <c r="AP2" s="298" t="s">
        <v>104</v>
      </c>
      <c r="AQ2" s="298" t="s">
        <v>105</v>
      </c>
      <c r="AR2" s="298" t="s">
        <v>106</v>
      </c>
      <c r="AS2" s="298" t="s">
        <v>107</v>
      </c>
      <c r="AT2" s="298" t="s">
        <v>108</v>
      </c>
      <c r="AU2" s="298" t="s">
        <v>109</v>
      </c>
      <c r="AV2" s="298" t="s">
        <v>110</v>
      </c>
      <c r="AW2" s="298" t="s">
        <v>111</v>
      </c>
      <c r="AX2" s="298" t="s">
        <v>112</v>
      </c>
      <c r="AY2" s="298" t="s">
        <v>113</v>
      </c>
      <c r="AZ2" s="298" t="s">
        <v>479</v>
      </c>
      <c r="BA2" s="298" t="s">
        <v>480</v>
      </c>
      <c r="BB2" s="298" t="s">
        <v>114</v>
      </c>
      <c r="BC2" s="298" t="s">
        <v>481</v>
      </c>
      <c r="BD2" s="298" t="s">
        <v>115</v>
      </c>
      <c r="BE2" s="298" t="s">
        <v>482</v>
      </c>
      <c r="BF2" s="298" t="s">
        <v>116</v>
      </c>
      <c r="BG2" s="298" t="s">
        <v>483</v>
      </c>
      <c r="BH2" s="298" t="s">
        <v>117</v>
      </c>
      <c r="BI2" s="298" t="s">
        <v>484</v>
      </c>
      <c r="BJ2" s="298" t="s">
        <v>118</v>
      </c>
      <c r="BK2" s="298" t="s">
        <v>485</v>
      </c>
      <c r="BL2" s="298" t="s">
        <v>119</v>
      </c>
      <c r="BM2" s="298" t="s">
        <v>486</v>
      </c>
      <c r="BN2" s="298" t="s">
        <v>120</v>
      </c>
      <c r="BO2" s="298" t="s">
        <v>121</v>
      </c>
      <c r="BP2" s="298" t="s">
        <v>122</v>
      </c>
      <c r="BQ2" s="298" t="s">
        <v>123</v>
      </c>
      <c r="BR2" s="298" t="s">
        <v>124</v>
      </c>
      <c r="BS2" s="298" t="s">
        <v>125</v>
      </c>
      <c r="BT2" s="298" t="s">
        <v>126</v>
      </c>
      <c r="BU2" s="298" t="s">
        <v>127</v>
      </c>
      <c r="BV2" s="298" t="s">
        <v>487</v>
      </c>
      <c r="BW2" s="298" t="s">
        <v>488</v>
      </c>
      <c r="BX2" s="298" t="s">
        <v>489</v>
      </c>
      <c r="BY2" s="298" t="s">
        <v>490</v>
      </c>
      <c r="BZ2" s="298" t="s">
        <v>491</v>
      </c>
      <c r="CA2" s="298" t="s">
        <v>492</v>
      </c>
      <c r="CB2" s="298" t="s">
        <v>493</v>
      </c>
      <c r="CC2" s="298" t="s">
        <v>494</v>
      </c>
      <c r="CD2" s="298" t="s">
        <v>495</v>
      </c>
      <c r="CE2" s="298" t="s">
        <v>496</v>
      </c>
      <c r="CF2" s="298" t="s">
        <v>497</v>
      </c>
      <c r="CG2" s="298" t="s">
        <v>498</v>
      </c>
      <c r="CH2" s="298" t="s">
        <v>499</v>
      </c>
      <c r="CI2" s="298" t="s">
        <v>500</v>
      </c>
      <c r="CJ2" s="298" t="s">
        <v>501</v>
      </c>
      <c r="CK2" s="298" t="s">
        <v>502</v>
      </c>
      <c r="CL2" s="298" t="s">
        <v>503</v>
      </c>
      <c r="CM2" s="298" t="s">
        <v>504</v>
      </c>
      <c r="CN2" s="298" t="s">
        <v>505</v>
      </c>
      <c r="CO2" s="298" t="s">
        <v>506</v>
      </c>
      <c r="CP2" s="298" t="s">
        <v>507</v>
      </c>
      <c r="CQ2" s="298" t="s">
        <v>508</v>
      </c>
      <c r="CR2" s="298" t="s">
        <v>509</v>
      </c>
      <c r="CS2" s="298" t="s">
        <v>510</v>
      </c>
      <c r="CT2" s="298" t="s">
        <v>511</v>
      </c>
      <c r="CU2" s="298" t="s">
        <v>512</v>
      </c>
      <c r="CV2" s="298" t="s">
        <v>513</v>
      </c>
      <c r="CW2" s="298" t="s">
        <v>514</v>
      </c>
      <c r="CX2" s="298" t="s">
        <v>515</v>
      </c>
      <c r="CY2" s="298" t="s">
        <v>516</v>
      </c>
      <c r="CZ2" s="298" t="s">
        <v>392</v>
      </c>
      <c r="DA2" s="298" t="s">
        <v>517</v>
      </c>
      <c r="DB2" s="298" t="s">
        <v>518</v>
      </c>
      <c r="DC2" s="298" t="s">
        <v>519</v>
      </c>
      <c r="DD2" s="298" t="s">
        <v>520</v>
      </c>
      <c r="DE2" s="298" t="s">
        <v>521</v>
      </c>
      <c r="DF2" s="298" t="s">
        <v>522</v>
      </c>
      <c r="DG2" s="299" t="s">
        <v>523</v>
      </c>
      <c r="DH2" s="129"/>
    </row>
    <row r="3" spans="2:113" ht="33.75" customHeight="1" x14ac:dyDescent="0.15">
      <c r="B3" s="739"/>
      <c r="C3" s="740"/>
      <c r="D3" s="300" t="s">
        <v>235</v>
      </c>
      <c r="E3" s="300" t="s">
        <v>871</v>
      </c>
      <c r="F3" s="300" t="s">
        <v>252</v>
      </c>
      <c r="G3" s="300" t="s">
        <v>254</v>
      </c>
      <c r="H3" s="300" t="s">
        <v>258</v>
      </c>
      <c r="I3" s="300" t="s">
        <v>525</v>
      </c>
      <c r="J3" s="300" t="s">
        <v>872</v>
      </c>
      <c r="K3" s="300" t="s">
        <v>873</v>
      </c>
      <c r="L3" s="300" t="s">
        <v>874</v>
      </c>
      <c r="M3" s="300" t="s">
        <v>526</v>
      </c>
      <c r="N3" s="300" t="s">
        <v>279</v>
      </c>
      <c r="O3" s="300" t="s">
        <v>281</v>
      </c>
      <c r="P3" s="300" t="s">
        <v>875</v>
      </c>
      <c r="Q3" s="300" t="s">
        <v>876</v>
      </c>
      <c r="R3" s="300" t="s">
        <v>298</v>
      </c>
      <c r="S3" s="300" t="s">
        <v>300</v>
      </c>
      <c r="T3" s="300" t="s">
        <v>303</v>
      </c>
      <c r="U3" s="300" t="s">
        <v>877</v>
      </c>
      <c r="V3" s="300" t="s">
        <v>308</v>
      </c>
      <c r="W3" s="300" t="s">
        <v>878</v>
      </c>
      <c r="X3" s="300" t="s">
        <v>879</v>
      </c>
      <c r="Y3" s="300" t="s">
        <v>880</v>
      </c>
      <c r="Z3" s="300" t="s">
        <v>317</v>
      </c>
      <c r="AA3" s="300" t="s">
        <v>319</v>
      </c>
      <c r="AB3" s="300" t="s">
        <v>881</v>
      </c>
      <c r="AC3" s="300" t="s">
        <v>641</v>
      </c>
      <c r="AD3" s="300" t="s">
        <v>327</v>
      </c>
      <c r="AE3" s="300" t="s">
        <v>330</v>
      </c>
      <c r="AF3" s="300" t="s">
        <v>332</v>
      </c>
      <c r="AG3" s="300" t="s">
        <v>334</v>
      </c>
      <c r="AH3" s="300" t="s">
        <v>882</v>
      </c>
      <c r="AI3" s="300" t="s">
        <v>338</v>
      </c>
      <c r="AJ3" s="300" t="s">
        <v>340</v>
      </c>
      <c r="AK3" s="300" t="s">
        <v>342</v>
      </c>
      <c r="AL3" s="300" t="s">
        <v>344</v>
      </c>
      <c r="AM3" s="300" t="s">
        <v>346</v>
      </c>
      <c r="AN3" s="300" t="s">
        <v>350</v>
      </c>
      <c r="AO3" s="300" t="s">
        <v>883</v>
      </c>
      <c r="AP3" s="300" t="s">
        <v>884</v>
      </c>
      <c r="AQ3" s="300" t="s">
        <v>358</v>
      </c>
      <c r="AR3" s="300" t="s">
        <v>363</v>
      </c>
      <c r="AS3" s="300" t="s">
        <v>885</v>
      </c>
      <c r="AT3" s="300" t="s">
        <v>370</v>
      </c>
      <c r="AU3" s="300" t="s">
        <v>886</v>
      </c>
      <c r="AV3" s="300" t="s">
        <v>887</v>
      </c>
      <c r="AW3" s="300" t="s">
        <v>888</v>
      </c>
      <c r="AX3" s="300" t="s">
        <v>889</v>
      </c>
      <c r="AY3" s="300" t="s">
        <v>890</v>
      </c>
      <c r="AZ3" s="300" t="s">
        <v>891</v>
      </c>
      <c r="BA3" s="300" t="s">
        <v>892</v>
      </c>
      <c r="BB3" s="300" t="s">
        <v>893</v>
      </c>
      <c r="BC3" s="300" t="s">
        <v>894</v>
      </c>
      <c r="BD3" s="300" t="s">
        <v>895</v>
      </c>
      <c r="BE3" s="300" t="s">
        <v>896</v>
      </c>
      <c r="BF3" s="300" t="s">
        <v>897</v>
      </c>
      <c r="BG3" s="300" t="s">
        <v>898</v>
      </c>
      <c r="BH3" s="300" t="s">
        <v>527</v>
      </c>
      <c r="BI3" s="300" t="s">
        <v>391</v>
      </c>
      <c r="BJ3" s="300" t="s">
        <v>394</v>
      </c>
      <c r="BK3" s="300" t="s">
        <v>34</v>
      </c>
      <c r="BL3" s="300" t="s">
        <v>899</v>
      </c>
      <c r="BM3" s="300" t="s">
        <v>528</v>
      </c>
      <c r="BN3" s="300" t="s">
        <v>403</v>
      </c>
      <c r="BO3" s="300" t="s">
        <v>900</v>
      </c>
      <c r="BP3" s="300" t="s">
        <v>901</v>
      </c>
      <c r="BQ3" s="300" t="s">
        <v>408</v>
      </c>
      <c r="BR3" s="300" t="s">
        <v>410</v>
      </c>
      <c r="BS3" s="300" t="s">
        <v>39</v>
      </c>
      <c r="BT3" s="300" t="s">
        <v>41</v>
      </c>
      <c r="BU3" s="300" t="s">
        <v>414</v>
      </c>
      <c r="BV3" s="300" t="s">
        <v>418</v>
      </c>
      <c r="BW3" s="300" t="s">
        <v>420</v>
      </c>
      <c r="BX3" s="300" t="s">
        <v>422</v>
      </c>
      <c r="BY3" s="300" t="s">
        <v>902</v>
      </c>
      <c r="BZ3" s="300" t="s">
        <v>426</v>
      </c>
      <c r="CA3" s="300" t="s">
        <v>903</v>
      </c>
      <c r="CB3" s="300" t="s">
        <v>529</v>
      </c>
      <c r="CC3" s="300" t="s">
        <v>430</v>
      </c>
      <c r="CD3" s="300" t="s">
        <v>433</v>
      </c>
      <c r="CE3" s="300" t="s">
        <v>904</v>
      </c>
      <c r="CF3" s="301" t="s">
        <v>435</v>
      </c>
      <c r="CG3" s="300" t="s">
        <v>905</v>
      </c>
      <c r="CH3" s="300" t="s">
        <v>906</v>
      </c>
      <c r="CI3" s="300" t="s">
        <v>907</v>
      </c>
      <c r="CJ3" s="300" t="s">
        <v>439</v>
      </c>
      <c r="CK3" s="301" t="s">
        <v>908</v>
      </c>
      <c r="CL3" s="300" t="s">
        <v>909</v>
      </c>
      <c r="CM3" s="300" t="s">
        <v>910</v>
      </c>
      <c r="CN3" s="300" t="s">
        <v>444</v>
      </c>
      <c r="CO3" s="300" t="s">
        <v>449</v>
      </c>
      <c r="CP3" s="301" t="s">
        <v>453</v>
      </c>
      <c r="CQ3" s="300" t="s">
        <v>911</v>
      </c>
      <c r="CR3" s="300" t="s">
        <v>912</v>
      </c>
      <c r="CS3" s="300" t="s">
        <v>913</v>
      </c>
      <c r="CT3" s="300" t="s">
        <v>914</v>
      </c>
      <c r="CU3" s="301" t="s">
        <v>915</v>
      </c>
      <c r="CV3" s="300" t="s">
        <v>460</v>
      </c>
      <c r="CW3" s="300" t="s">
        <v>464</v>
      </c>
      <c r="CX3" s="300" t="s">
        <v>530</v>
      </c>
      <c r="CY3" s="300" t="s">
        <v>916</v>
      </c>
      <c r="CZ3" s="301" t="s">
        <v>917</v>
      </c>
      <c r="DA3" s="300" t="s">
        <v>918</v>
      </c>
      <c r="DB3" s="300" t="s">
        <v>919</v>
      </c>
      <c r="DC3" s="300" t="s">
        <v>920</v>
      </c>
      <c r="DD3" s="300" t="s">
        <v>475</v>
      </c>
      <c r="DE3" s="301" t="s">
        <v>921</v>
      </c>
      <c r="DF3" s="300" t="s">
        <v>922</v>
      </c>
      <c r="DG3" s="302" t="s">
        <v>128</v>
      </c>
      <c r="DH3" s="123"/>
    </row>
    <row r="4" spans="2:113" x14ac:dyDescent="0.15">
      <c r="B4" s="307" t="s">
        <v>13</v>
      </c>
      <c r="C4" s="308" t="s">
        <v>235</v>
      </c>
      <c r="D4" s="130">
        <v>2.5968950524643548E-2</v>
      </c>
      <c r="E4" s="130">
        <v>0.10876266037326648</v>
      </c>
      <c r="F4" s="130">
        <v>8.0214169843054912E-3</v>
      </c>
      <c r="G4" s="130">
        <v>6.1154872748925377E-3</v>
      </c>
      <c r="H4" s="130">
        <v>0</v>
      </c>
      <c r="I4" s="130">
        <v>0</v>
      </c>
      <c r="J4" s="130">
        <v>0</v>
      </c>
      <c r="K4" s="130">
        <v>8.1384521357105499E-2</v>
      </c>
      <c r="L4" s="130">
        <v>1.4951041743742007E-2</v>
      </c>
      <c r="M4" s="130">
        <v>0.17351850860124837</v>
      </c>
      <c r="N4" s="130">
        <v>0</v>
      </c>
      <c r="O4" s="130">
        <v>4.2540502634244581E-2</v>
      </c>
      <c r="P4" s="130">
        <v>9.1261678210163345E-4</v>
      </c>
      <c r="Q4" s="130">
        <v>6.0790771315787708E-5</v>
      </c>
      <c r="R4" s="130">
        <v>0</v>
      </c>
      <c r="S4" s="130">
        <v>0</v>
      </c>
      <c r="T4" s="130">
        <v>6.7442679853277426E-6</v>
      </c>
      <c r="U4" s="130">
        <v>0</v>
      </c>
      <c r="V4" s="142">
        <v>0</v>
      </c>
      <c r="W4" s="130">
        <v>0</v>
      </c>
      <c r="X4" s="130">
        <v>0</v>
      </c>
      <c r="Y4" s="130">
        <v>0</v>
      </c>
      <c r="Z4" s="130">
        <v>0</v>
      </c>
      <c r="AA4" s="130">
        <v>0</v>
      </c>
      <c r="AB4" s="130">
        <v>4.1666873701218252E-3</v>
      </c>
      <c r="AC4" s="130">
        <v>5.4581781648945372E-4</v>
      </c>
      <c r="AD4" s="130">
        <v>0</v>
      </c>
      <c r="AE4" s="130">
        <v>0</v>
      </c>
      <c r="AF4" s="130">
        <v>0</v>
      </c>
      <c r="AG4" s="130">
        <v>7.4575241196920819E-3</v>
      </c>
      <c r="AH4" s="130">
        <v>0</v>
      </c>
      <c r="AI4" s="142">
        <v>0</v>
      </c>
      <c r="AJ4" s="130">
        <v>0</v>
      </c>
      <c r="AK4" s="130">
        <v>0</v>
      </c>
      <c r="AL4" s="130">
        <v>9.6953223720158016E-4</v>
      </c>
      <c r="AM4" s="130">
        <v>0</v>
      </c>
      <c r="AN4" s="130">
        <v>0</v>
      </c>
      <c r="AO4" s="130">
        <v>0</v>
      </c>
      <c r="AP4" s="130">
        <v>0</v>
      </c>
      <c r="AQ4" s="130">
        <v>0</v>
      </c>
      <c r="AR4" s="130">
        <v>2.4743900628495074E-5</v>
      </c>
      <c r="AS4" s="130">
        <v>0</v>
      </c>
      <c r="AT4" s="130">
        <v>0</v>
      </c>
      <c r="AU4" s="130">
        <v>0</v>
      </c>
      <c r="AV4" s="130">
        <v>0</v>
      </c>
      <c r="AW4" s="130">
        <v>0</v>
      </c>
      <c r="AX4" s="130">
        <v>0</v>
      </c>
      <c r="AY4" s="130">
        <v>0</v>
      </c>
      <c r="AZ4" s="130">
        <v>0</v>
      </c>
      <c r="BA4" s="130">
        <v>0</v>
      </c>
      <c r="BB4" s="130">
        <v>0</v>
      </c>
      <c r="BC4" s="130">
        <v>0</v>
      </c>
      <c r="BD4" s="130">
        <v>0</v>
      </c>
      <c r="BE4" s="130">
        <v>0</v>
      </c>
      <c r="BF4" s="130">
        <v>0</v>
      </c>
      <c r="BG4" s="130">
        <v>0</v>
      </c>
      <c r="BH4" s="130">
        <v>0</v>
      </c>
      <c r="BI4" s="130">
        <v>0</v>
      </c>
      <c r="BJ4" s="130">
        <v>0</v>
      </c>
      <c r="BK4" s="130">
        <v>2.1017404707888527E-3</v>
      </c>
      <c r="BL4" s="142">
        <v>0</v>
      </c>
      <c r="BM4" s="142">
        <v>5.9946837585714307E-4</v>
      </c>
      <c r="BN4" s="130">
        <v>7.9198234345246065E-6</v>
      </c>
      <c r="BO4" s="130">
        <v>2.3872432855583481E-3</v>
      </c>
      <c r="BP4" s="130">
        <v>1.6470446574745759E-3</v>
      </c>
      <c r="BQ4" s="130">
        <v>0</v>
      </c>
      <c r="BR4" s="130">
        <v>0</v>
      </c>
      <c r="BS4" s="130">
        <v>0</v>
      </c>
      <c r="BT4" s="130">
        <v>0</v>
      </c>
      <c r="BU4" s="130">
        <v>1.3472313153518975E-4</v>
      </c>
      <c r="BV4" s="130">
        <v>0</v>
      </c>
      <c r="BW4" s="130">
        <v>8.0604234140419391E-7</v>
      </c>
      <c r="BX4" s="130">
        <v>1.8289384703947443E-7</v>
      </c>
      <c r="BY4" s="130">
        <v>3.2551867168590416E-6</v>
      </c>
      <c r="BZ4" s="130">
        <v>0</v>
      </c>
      <c r="CA4" s="130">
        <v>0</v>
      </c>
      <c r="CB4" s="130">
        <v>0</v>
      </c>
      <c r="CC4" s="130">
        <v>0</v>
      </c>
      <c r="CD4" s="130">
        <v>0</v>
      </c>
      <c r="CE4" s="130">
        <v>0</v>
      </c>
      <c r="CF4" s="130">
        <v>0</v>
      </c>
      <c r="CG4" s="130">
        <v>4.1086446386296109E-6</v>
      </c>
      <c r="CH4" s="130">
        <v>0</v>
      </c>
      <c r="CI4" s="130">
        <v>0</v>
      </c>
      <c r="CJ4" s="130">
        <v>0</v>
      </c>
      <c r="CK4" s="130">
        <v>0</v>
      </c>
      <c r="CL4" s="130">
        <v>0</v>
      </c>
      <c r="CM4" s="130">
        <v>0</v>
      </c>
      <c r="CN4" s="130">
        <v>1.4511912868450979E-5</v>
      </c>
      <c r="CO4" s="130">
        <v>2.624993651374898E-3</v>
      </c>
      <c r="CP4" s="130">
        <v>0</v>
      </c>
      <c r="CQ4" s="130">
        <v>1.1245195354028785E-3</v>
      </c>
      <c r="CR4" s="130">
        <v>0</v>
      </c>
      <c r="CS4" s="130">
        <v>2.9090475662443614E-3</v>
      </c>
      <c r="CT4" s="130">
        <v>5.1183081975844091E-3</v>
      </c>
      <c r="CU4" s="130">
        <v>2.0390238099451444E-3</v>
      </c>
      <c r="CV4" s="130">
        <v>7.6002918023679951E-5</v>
      </c>
      <c r="CW4" s="130">
        <v>0</v>
      </c>
      <c r="CX4" s="130">
        <v>0</v>
      </c>
      <c r="CY4" s="130">
        <v>1.3498473944792127E-6</v>
      </c>
      <c r="CZ4" s="130">
        <v>1.1056919053047313E-2</v>
      </c>
      <c r="DA4" s="130">
        <v>2.3365798669896919E-2</v>
      </c>
      <c r="DB4" s="130">
        <v>6.7199667285034945E-5</v>
      </c>
      <c r="DC4" s="130">
        <v>7.6691752543296926E-4</v>
      </c>
      <c r="DD4" s="130">
        <v>8.410448018080002E-3</v>
      </c>
      <c r="DE4" s="130">
        <v>0</v>
      </c>
      <c r="DF4" s="130">
        <v>0</v>
      </c>
      <c r="DG4" s="136">
        <v>5.4412383159145421E-3</v>
      </c>
      <c r="DH4" s="124"/>
      <c r="DI4" s="131"/>
    </row>
    <row r="5" spans="2:113" x14ac:dyDescent="0.15">
      <c r="B5" s="309" t="s">
        <v>14</v>
      </c>
      <c r="C5" s="310" t="s">
        <v>871</v>
      </c>
      <c r="D5" s="132">
        <v>4.8588118248867902E-3</v>
      </c>
      <c r="E5" s="132">
        <v>0.10527100726849013</v>
      </c>
      <c r="F5" s="132">
        <v>2.4942802895848746E-2</v>
      </c>
      <c r="G5" s="132">
        <v>6.072976439813841E-6</v>
      </c>
      <c r="H5" s="132">
        <v>0</v>
      </c>
      <c r="I5" s="132">
        <v>0</v>
      </c>
      <c r="J5" s="132">
        <v>0</v>
      </c>
      <c r="K5" s="132">
        <v>6.8101119986431632E-2</v>
      </c>
      <c r="L5" s="132">
        <v>0</v>
      </c>
      <c r="M5" s="132">
        <v>1.1262051962528587E-2</v>
      </c>
      <c r="N5" s="132">
        <v>0</v>
      </c>
      <c r="O5" s="132">
        <v>3.0148464705917612E-3</v>
      </c>
      <c r="P5" s="132">
        <v>9.705811507601705E-4</v>
      </c>
      <c r="Q5" s="132">
        <v>0</v>
      </c>
      <c r="R5" s="132">
        <v>0</v>
      </c>
      <c r="S5" s="132">
        <v>0</v>
      </c>
      <c r="T5" s="132">
        <v>0</v>
      </c>
      <c r="U5" s="132">
        <v>0</v>
      </c>
      <c r="V5" s="134">
        <v>6.2991370182285023E-4</v>
      </c>
      <c r="W5" s="132">
        <v>0</v>
      </c>
      <c r="X5" s="132">
        <v>0</v>
      </c>
      <c r="Y5" s="132">
        <v>0</v>
      </c>
      <c r="Z5" s="132">
        <v>0</v>
      </c>
      <c r="AA5" s="132">
        <v>0</v>
      </c>
      <c r="AB5" s="132">
        <v>1.7282884305996059E-5</v>
      </c>
      <c r="AC5" s="132">
        <v>0</v>
      </c>
      <c r="AD5" s="132">
        <v>0</v>
      </c>
      <c r="AE5" s="132">
        <v>0</v>
      </c>
      <c r="AF5" s="132">
        <v>0</v>
      </c>
      <c r="AG5" s="132">
        <v>0</v>
      </c>
      <c r="AH5" s="132">
        <v>2.6527697792631897E-2</v>
      </c>
      <c r="AI5" s="134">
        <v>0</v>
      </c>
      <c r="AJ5" s="132">
        <v>0</v>
      </c>
      <c r="AK5" s="132">
        <v>4.5565224340382039E-6</v>
      </c>
      <c r="AL5" s="132">
        <v>0</v>
      </c>
      <c r="AM5" s="132">
        <v>0</v>
      </c>
      <c r="AN5" s="132">
        <v>0</v>
      </c>
      <c r="AO5" s="132">
        <v>0</v>
      </c>
      <c r="AP5" s="132">
        <v>0</v>
      </c>
      <c r="AQ5" s="132">
        <v>0</v>
      </c>
      <c r="AR5" s="132">
        <v>0</v>
      </c>
      <c r="AS5" s="132">
        <v>0</v>
      </c>
      <c r="AT5" s="132">
        <v>0</v>
      </c>
      <c r="AU5" s="132">
        <v>0</v>
      </c>
      <c r="AV5" s="132">
        <v>0</v>
      </c>
      <c r="AW5" s="132">
        <v>0</v>
      </c>
      <c r="AX5" s="132">
        <v>0</v>
      </c>
      <c r="AY5" s="132">
        <v>0</v>
      </c>
      <c r="AZ5" s="132">
        <v>0</v>
      </c>
      <c r="BA5" s="132">
        <v>0</v>
      </c>
      <c r="BB5" s="132">
        <v>0</v>
      </c>
      <c r="BC5" s="132">
        <v>0</v>
      </c>
      <c r="BD5" s="132">
        <v>0</v>
      </c>
      <c r="BE5" s="132">
        <v>0</v>
      </c>
      <c r="BF5" s="132">
        <v>0</v>
      </c>
      <c r="BG5" s="132">
        <v>0</v>
      </c>
      <c r="BH5" s="132">
        <v>0</v>
      </c>
      <c r="BI5" s="132">
        <v>0</v>
      </c>
      <c r="BJ5" s="132">
        <v>0</v>
      </c>
      <c r="BK5" s="132">
        <v>9.6290468269220303E-5</v>
      </c>
      <c r="BL5" s="134">
        <v>0</v>
      </c>
      <c r="BM5" s="134">
        <v>0</v>
      </c>
      <c r="BN5" s="132">
        <v>0</v>
      </c>
      <c r="BO5" s="132">
        <v>0</v>
      </c>
      <c r="BP5" s="132">
        <v>0</v>
      </c>
      <c r="BQ5" s="132">
        <v>0</v>
      </c>
      <c r="BR5" s="132">
        <v>0</v>
      </c>
      <c r="BS5" s="132">
        <v>0</v>
      </c>
      <c r="BT5" s="132">
        <v>0</v>
      </c>
      <c r="BU5" s="132">
        <v>0</v>
      </c>
      <c r="BV5" s="132">
        <v>0</v>
      </c>
      <c r="BW5" s="132">
        <v>0</v>
      </c>
      <c r="BX5" s="132">
        <v>0</v>
      </c>
      <c r="BY5" s="132">
        <v>0</v>
      </c>
      <c r="BZ5" s="132">
        <v>0</v>
      </c>
      <c r="CA5" s="132">
        <v>0</v>
      </c>
      <c r="CB5" s="132">
        <v>0</v>
      </c>
      <c r="CC5" s="132">
        <v>0</v>
      </c>
      <c r="CD5" s="132">
        <v>0</v>
      </c>
      <c r="CE5" s="132">
        <v>0</v>
      </c>
      <c r="CF5" s="132">
        <v>0</v>
      </c>
      <c r="CG5" s="132">
        <v>5.0309934350566665E-7</v>
      </c>
      <c r="CH5" s="132">
        <v>0</v>
      </c>
      <c r="CI5" s="132">
        <v>0</v>
      </c>
      <c r="CJ5" s="132">
        <v>0</v>
      </c>
      <c r="CK5" s="132">
        <v>0</v>
      </c>
      <c r="CL5" s="132">
        <v>0</v>
      </c>
      <c r="CM5" s="132">
        <v>0</v>
      </c>
      <c r="CN5" s="132">
        <v>1.2569373350626832E-6</v>
      </c>
      <c r="CO5" s="132">
        <v>3.1848544245156331E-4</v>
      </c>
      <c r="CP5" s="132">
        <v>1.6063572422592473E-3</v>
      </c>
      <c r="CQ5" s="132">
        <v>1.504379043061852E-4</v>
      </c>
      <c r="CR5" s="132">
        <v>0</v>
      </c>
      <c r="CS5" s="132">
        <v>4.3979627289308975E-4</v>
      </c>
      <c r="CT5" s="132">
        <v>9.1988050969513742E-4</v>
      </c>
      <c r="CU5" s="132">
        <v>0</v>
      </c>
      <c r="CV5" s="132">
        <v>0</v>
      </c>
      <c r="CW5" s="132">
        <v>0</v>
      </c>
      <c r="CX5" s="132">
        <v>0</v>
      </c>
      <c r="CY5" s="132">
        <v>0</v>
      </c>
      <c r="CZ5" s="132">
        <v>1.8219712916281946E-3</v>
      </c>
      <c r="DA5" s="132">
        <v>5.9963994119663182E-3</v>
      </c>
      <c r="DB5" s="132">
        <v>0</v>
      </c>
      <c r="DC5" s="132">
        <v>2.9267809234841573E-6</v>
      </c>
      <c r="DD5" s="132">
        <v>3.3870256942233998E-4</v>
      </c>
      <c r="DE5" s="132">
        <v>0</v>
      </c>
      <c r="DF5" s="132">
        <v>0</v>
      </c>
      <c r="DG5" s="137">
        <v>3.4165540760656035E-3</v>
      </c>
      <c r="DH5" s="124"/>
      <c r="DI5" s="131"/>
    </row>
    <row r="6" spans="2:113" x14ac:dyDescent="0.15">
      <c r="B6" s="309" t="s">
        <v>15</v>
      </c>
      <c r="C6" s="310" t="s">
        <v>252</v>
      </c>
      <c r="D6" s="132">
        <v>5.3293570129711525E-2</v>
      </c>
      <c r="E6" s="132">
        <v>4.2426089832367633E-2</v>
      </c>
      <c r="F6" s="132">
        <v>0</v>
      </c>
      <c r="G6" s="132">
        <v>1.1849710126466031E-5</v>
      </c>
      <c r="H6" s="132">
        <v>0</v>
      </c>
      <c r="I6" s="132">
        <v>0</v>
      </c>
      <c r="J6" s="132">
        <v>0</v>
      </c>
      <c r="K6" s="132">
        <v>0</v>
      </c>
      <c r="L6" s="132">
        <v>0</v>
      </c>
      <c r="M6" s="132">
        <v>0</v>
      </c>
      <c r="N6" s="132">
        <v>0</v>
      </c>
      <c r="O6" s="132">
        <v>0</v>
      </c>
      <c r="P6" s="132">
        <v>0</v>
      </c>
      <c r="Q6" s="132">
        <v>0</v>
      </c>
      <c r="R6" s="132">
        <v>0</v>
      </c>
      <c r="S6" s="132">
        <v>0</v>
      </c>
      <c r="T6" s="132">
        <v>0</v>
      </c>
      <c r="U6" s="132">
        <v>0</v>
      </c>
      <c r="V6" s="134">
        <v>0</v>
      </c>
      <c r="W6" s="132">
        <v>0</v>
      </c>
      <c r="X6" s="132">
        <v>0</v>
      </c>
      <c r="Y6" s="132">
        <v>0</v>
      </c>
      <c r="Z6" s="132">
        <v>0</v>
      </c>
      <c r="AA6" s="132">
        <v>0</v>
      </c>
      <c r="AB6" s="132">
        <v>0</v>
      </c>
      <c r="AC6" s="132">
        <v>0</v>
      </c>
      <c r="AD6" s="132">
        <v>0</v>
      </c>
      <c r="AE6" s="132">
        <v>0</v>
      </c>
      <c r="AF6" s="132">
        <v>0</v>
      </c>
      <c r="AG6" s="132">
        <v>0</v>
      </c>
      <c r="AH6" s="132">
        <v>0</v>
      </c>
      <c r="AI6" s="134">
        <v>0</v>
      </c>
      <c r="AJ6" s="132">
        <v>0</v>
      </c>
      <c r="AK6" s="132">
        <v>0</v>
      </c>
      <c r="AL6" s="132">
        <v>0</v>
      </c>
      <c r="AM6" s="132">
        <v>0</v>
      </c>
      <c r="AN6" s="132">
        <v>0</v>
      </c>
      <c r="AO6" s="132">
        <v>0</v>
      </c>
      <c r="AP6" s="132">
        <v>0</v>
      </c>
      <c r="AQ6" s="132">
        <v>0</v>
      </c>
      <c r="AR6" s="132">
        <v>0</v>
      </c>
      <c r="AS6" s="132">
        <v>0</v>
      </c>
      <c r="AT6" s="132">
        <v>0</v>
      </c>
      <c r="AU6" s="132">
        <v>0</v>
      </c>
      <c r="AV6" s="132">
        <v>0</v>
      </c>
      <c r="AW6" s="132">
        <v>0</v>
      </c>
      <c r="AX6" s="132">
        <v>0</v>
      </c>
      <c r="AY6" s="132">
        <v>0</v>
      </c>
      <c r="AZ6" s="132">
        <v>0</v>
      </c>
      <c r="BA6" s="132">
        <v>0</v>
      </c>
      <c r="BB6" s="132">
        <v>0</v>
      </c>
      <c r="BC6" s="132">
        <v>0</v>
      </c>
      <c r="BD6" s="132">
        <v>0</v>
      </c>
      <c r="BE6" s="132">
        <v>0</v>
      </c>
      <c r="BF6" s="132">
        <v>0</v>
      </c>
      <c r="BG6" s="132">
        <v>0</v>
      </c>
      <c r="BH6" s="132">
        <v>0</v>
      </c>
      <c r="BI6" s="132">
        <v>0</v>
      </c>
      <c r="BJ6" s="132">
        <v>0</v>
      </c>
      <c r="BK6" s="132">
        <v>0</v>
      </c>
      <c r="BL6" s="134">
        <v>0</v>
      </c>
      <c r="BM6" s="134">
        <v>0</v>
      </c>
      <c r="BN6" s="132">
        <v>0</v>
      </c>
      <c r="BO6" s="132">
        <v>0</v>
      </c>
      <c r="BP6" s="132">
        <v>0</v>
      </c>
      <c r="BQ6" s="132">
        <v>0</v>
      </c>
      <c r="BR6" s="132">
        <v>0</v>
      </c>
      <c r="BS6" s="132">
        <v>0</v>
      </c>
      <c r="BT6" s="132">
        <v>0</v>
      </c>
      <c r="BU6" s="132">
        <v>0</v>
      </c>
      <c r="BV6" s="132">
        <v>0</v>
      </c>
      <c r="BW6" s="132">
        <v>0</v>
      </c>
      <c r="BX6" s="132">
        <v>0</v>
      </c>
      <c r="BY6" s="132">
        <v>0</v>
      </c>
      <c r="BZ6" s="132">
        <v>0</v>
      </c>
      <c r="CA6" s="132">
        <v>0</v>
      </c>
      <c r="CB6" s="132">
        <v>0</v>
      </c>
      <c r="CC6" s="132">
        <v>0</v>
      </c>
      <c r="CD6" s="132">
        <v>0</v>
      </c>
      <c r="CE6" s="132">
        <v>0</v>
      </c>
      <c r="CF6" s="132">
        <v>0</v>
      </c>
      <c r="CG6" s="132">
        <v>0</v>
      </c>
      <c r="CH6" s="132">
        <v>0</v>
      </c>
      <c r="CI6" s="132">
        <v>0</v>
      </c>
      <c r="CJ6" s="132">
        <v>0</v>
      </c>
      <c r="CK6" s="132">
        <v>0</v>
      </c>
      <c r="CL6" s="132">
        <v>0</v>
      </c>
      <c r="CM6" s="132">
        <v>0</v>
      </c>
      <c r="CN6" s="132">
        <v>0</v>
      </c>
      <c r="CO6" s="132">
        <v>4.8965323843265735E-4</v>
      </c>
      <c r="CP6" s="132">
        <v>0</v>
      </c>
      <c r="CQ6" s="132">
        <v>0</v>
      </c>
      <c r="CR6" s="132">
        <v>0</v>
      </c>
      <c r="CS6" s="132">
        <v>0</v>
      </c>
      <c r="CT6" s="132">
        <v>0</v>
      </c>
      <c r="CU6" s="132">
        <v>0</v>
      </c>
      <c r="CV6" s="132">
        <v>0</v>
      </c>
      <c r="CW6" s="132">
        <v>0</v>
      </c>
      <c r="CX6" s="132">
        <v>0</v>
      </c>
      <c r="CY6" s="132">
        <v>0</v>
      </c>
      <c r="CZ6" s="132">
        <v>0</v>
      </c>
      <c r="DA6" s="132">
        <v>0</v>
      </c>
      <c r="DB6" s="132">
        <v>0</v>
      </c>
      <c r="DC6" s="132">
        <v>2.8288851477676182E-4</v>
      </c>
      <c r="DD6" s="132">
        <v>0</v>
      </c>
      <c r="DE6" s="132">
        <v>0</v>
      </c>
      <c r="DF6" s="132">
        <v>0</v>
      </c>
      <c r="DG6" s="137">
        <v>8.2816192210420387E-4</v>
      </c>
      <c r="DH6" s="124"/>
      <c r="DI6" s="131"/>
    </row>
    <row r="7" spans="2:113" x14ac:dyDescent="0.15">
      <c r="B7" s="309" t="s">
        <v>16</v>
      </c>
      <c r="C7" s="310" t="s">
        <v>254</v>
      </c>
      <c r="D7" s="132">
        <v>3.561020796998644E-4</v>
      </c>
      <c r="E7" s="132">
        <v>0</v>
      </c>
      <c r="F7" s="132">
        <v>0</v>
      </c>
      <c r="G7" s="132">
        <v>9.1187370578947213E-2</v>
      </c>
      <c r="H7" s="132">
        <v>1.6132422747693796E-4</v>
      </c>
      <c r="I7" s="132">
        <v>0</v>
      </c>
      <c r="J7" s="132">
        <v>9.5517369833704257E-6</v>
      </c>
      <c r="K7" s="132">
        <v>4.3926909185815606E-4</v>
      </c>
      <c r="L7" s="132">
        <v>0</v>
      </c>
      <c r="M7" s="132">
        <v>1.7553568134620991E-3</v>
      </c>
      <c r="N7" s="132">
        <v>0</v>
      </c>
      <c r="O7" s="132">
        <v>2.0978056952427761E-5</v>
      </c>
      <c r="P7" s="132">
        <v>0</v>
      </c>
      <c r="Q7" s="132">
        <v>0.14227645806665001</v>
      </c>
      <c r="R7" s="132">
        <v>1.6668055671305941E-5</v>
      </c>
      <c r="S7" s="132">
        <v>0</v>
      </c>
      <c r="T7" s="132">
        <v>4.0874351426228744E-7</v>
      </c>
      <c r="U7" s="132">
        <v>0</v>
      </c>
      <c r="V7" s="134">
        <v>0</v>
      </c>
      <c r="W7" s="132">
        <v>4.6800672156728805E-4</v>
      </c>
      <c r="X7" s="132">
        <v>0</v>
      </c>
      <c r="Y7" s="132">
        <v>0</v>
      </c>
      <c r="Z7" s="132">
        <v>0</v>
      </c>
      <c r="AA7" s="132">
        <v>0</v>
      </c>
      <c r="AB7" s="132">
        <v>0</v>
      </c>
      <c r="AC7" s="132">
        <v>1.500352291771958E-4</v>
      </c>
      <c r="AD7" s="132">
        <v>0</v>
      </c>
      <c r="AE7" s="132">
        <v>0</v>
      </c>
      <c r="AF7" s="132">
        <v>0</v>
      </c>
      <c r="AG7" s="132">
        <v>0</v>
      </c>
      <c r="AH7" s="132">
        <v>6.2149845374380418E-3</v>
      </c>
      <c r="AI7" s="134">
        <v>0</v>
      </c>
      <c r="AJ7" s="132">
        <v>0</v>
      </c>
      <c r="AK7" s="132">
        <v>1.4020069027809859E-6</v>
      </c>
      <c r="AL7" s="132">
        <v>0</v>
      </c>
      <c r="AM7" s="132">
        <v>0</v>
      </c>
      <c r="AN7" s="132">
        <v>0</v>
      </c>
      <c r="AO7" s="132">
        <v>1.8071701282006489E-6</v>
      </c>
      <c r="AP7" s="132">
        <v>0</v>
      </c>
      <c r="AQ7" s="132">
        <v>0</v>
      </c>
      <c r="AR7" s="132">
        <v>0</v>
      </c>
      <c r="AS7" s="132">
        <v>0</v>
      </c>
      <c r="AT7" s="132">
        <v>0</v>
      </c>
      <c r="AU7" s="132">
        <v>0</v>
      </c>
      <c r="AV7" s="132">
        <v>0</v>
      </c>
      <c r="AW7" s="132">
        <v>0</v>
      </c>
      <c r="AX7" s="132">
        <v>0</v>
      </c>
      <c r="AY7" s="132">
        <v>0</v>
      </c>
      <c r="AZ7" s="132">
        <v>0</v>
      </c>
      <c r="BA7" s="132">
        <v>0</v>
      </c>
      <c r="BB7" s="132">
        <v>0</v>
      </c>
      <c r="BC7" s="132">
        <v>0</v>
      </c>
      <c r="BD7" s="132">
        <v>0</v>
      </c>
      <c r="BE7" s="132">
        <v>0</v>
      </c>
      <c r="BF7" s="132">
        <v>0</v>
      </c>
      <c r="BG7" s="132">
        <v>0</v>
      </c>
      <c r="BH7" s="132">
        <v>0</v>
      </c>
      <c r="BI7" s="132">
        <v>3.186909704649956E-7</v>
      </c>
      <c r="BJ7" s="132">
        <v>0</v>
      </c>
      <c r="BK7" s="132">
        <v>2.320847183924797E-4</v>
      </c>
      <c r="BL7" s="134">
        <v>0</v>
      </c>
      <c r="BM7" s="134">
        <v>1.3750650502669333E-5</v>
      </c>
      <c r="BN7" s="132">
        <v>4.3947255528832622E-5</v>
      </c>
      <c r="BO7" s="132">
        <v>9.025415475965574E-5</v>
      </c>
      <c r="BP7" s="132">
        <v>3.274646103708383E-5</v>
      </c>
      <c r="BQ7" s="132">
        <v>0</v>
      </c>
      <c r="BR7" s="132">
        <v>0</v>
      </c>
      <c r="BS7" s="132">
        <v>0</v>
      </c>
      <c r="BT7" s="132">
        <v>0</v>
      </c>
      <c r="BU7" s="132">
        <v>0</v>
      </c>
      <c r="BV7" s="132">
        <v>0</v>
      </c>
      <c r="BW7" s="132">
        <v>0</v>
      </c>
      <c r="BX7" s="132">
        <v>0</v>
      </c>
      <c r="BY7" s="132">
        <v>0</v>
      </c>
      <c r="BZ7" s="132">
        <v>0</v>
      </c>
      <c r="CA7" s="132">
        <v>0</v>
      </c>
      <c r="CB7" s="132">
        <v>0</v>
      </c>
      <c r="CC7" s="132">
        <v>0</v>
      </c>
      <c r="CD7" s="132">
        <v>0</v>
      </c>
      <c r="CE7" s="132">
        <v>0</v>
      </c>
      <c r="CF7" s="132">
        <v>0</v>
      </c>
      <c r="CG7" s="132">
        <v>0</v>
      </c>
      <c r="CH7" s="132">
        <v>0</v>
      </c>
      <c r="CI7" s="132">
        <v>0</v>
      </c>
      <c r="CJ7" s="132">
        <v>0</v>
      </c>
      <c r="CK7" s="132">
        <v>0</v>
      </c>
      <c r="CL7" s="132">
        <v>0</v>
      </c>
      <c r="CM7" s="132">
        <v>0</v>
      </c>
      <c r="CN7" s="132">
        <v>1.8772440718468645E-6</v>
      </c>
      <c r="CO7" s="132">
        <v>1.1366422604613055E-4</v>
      </c>
      <c r="CP7" s="132">
        <v>0</v>
      </c>
      <c r="CQ7" s="132">
        <v>1.166035368118471E-5</v>
      </c>
      <c r="CR7" s="132">
        <v>0</v>
      </c>
      <c r="CS7" s="132">
        <v>1.1107822314497358E-4</v>
      </c>
      <c r="CT7" s="132">
        <v>2.3408014519382157E-4</v>
      </c>
      <c r="CU7" s="132">
        <v>0</v>
      </c>
      <c r="CV7" s="132">
        <v>0</v>
      </c>
      <c r="CW7" s="132">
        <v>0</v>
      </c>
      <c r="CX7" s="132">
        <v>0</v>
      </c>
      <c r="CY7" s="132">
        <v>0</v>
      </c>
      <c r="CZ7" s="132">
        <v>1.0356654645419855E-3</v>
      </c>
      <c r="DA7" s="132">
        <v>1.8588674282487686E-3</v>
      </c>
      <c r="DB7" s="132">
        <v>0</v>
      </c>
      <c r="DC7" s="132">
        <v>0</v>
      </c>
      <c r="DD7" s="132">
        <v>1.9633699758233512E-4</v>
      </c>
      <c r="DE7" s="132">
        <v>0</v>
      </c>
      <c r="DF7" s="132">
        <v>0</v>
      </c>
      <c r="DG7" s="137">
        <v>8.7661192315054712E-4</v>
      </c>
      <c r="DH7" s="124"/>
      <c r="DI7" s="131"/>
    </row>
    <row r="8" spans="2:113" x14ac:dyDescent="0.15">
      <c r="B8" s="311" t="s">
        <v>17</v>
      </c>
      <c r="C8" s="312" t="s">
        <v>258</v>
      </c>
      <c r="D8" s="133">
        <v>0</v>
      </c>
      <c r="E8" s="133">
        <v>0</v>
      </c>
      <c r="F8" s="133">
        <v>0</v>
      </c>
      <c r="G8" s="133">
        <v>0</v>
      </c>
      <c r="H8" s="133">
        <v>0.18206172362715528</v>
      </c>
      <c r="I8" s="133">
        <v>0</v>
      </c>
      <c r="J8" s="133">
        <v>0</v>
      </c>
      <c r="K8" s="133">
        <v>8.0960807719469424E-3</v>
      </c>
      <c r="L8" s="133">
        <v>0</v>
      </c>
      <c r="M8" s="133">
        <v>2.3662606536274397E-3</v>
      </c>
      <c r="N8" s="133">
        <v>0</v>
      </c>
      <c r="O8" s="133">
        <v>2.9968652789182516E-6</v>
      </c>
      <c r="P8" s="133">
        <v>0</v>
      </c>
      <c r="Q8" s="133">
        <v>0</v>
      </c>
      <c r="R8" s="133">
        <v>0</v>
      </c>
      <c r="S8" s="133">
        <v>0</v>
      </c>
      <c r="T8" s="133">
        <v>0</v>
      </c>
      <c r="U8" s="133">
        <v>0</v>
      </c>
      <c r="V8" s="143">
        <v>5.0993013957087877E-5</v>
      </c>
      <c r="W8" s="133">
        <v>0</v>
      </c>
      <c r="X8" s="133">
        <v>0</v>
      </c>
      <c r="Y8" s="133">
        <v>0</v>
      </c>
      <c r="Z8" s="133">
        <v>0</v>
      </c>
      <c r="AA8" s="133">
        <v>0</v>
      </c>
      <c r="AB8" s="133">
        <v>1.4225974144373006E-4</v>
      </c>
      <c r="AC8" s="133">
        <v>0</v>
      </c>
      <c r="AD8" s="133">
        <v>0</v>
      </c>
      <c r="AE8" s="133">
        <v>0</v>
      </c>
      <c r="AF8" s="133">
        <v>0</v>
      </c>
      <c r="AG8" s="133">
        <v>0</v>
      </c>
      <c r="AH8" s="133">
        <v>0</v>
      </c>
      <c r="AI8" s="143">
        <v>0</v>
      </c>
      <c r="AJ8" s="133">
        <v>0</v>
      </c>
      <c r="AK8" s="133">
        <v>0</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c r="BF8" s="133">
        <v>0</v>
      </c>
      <c r="BG8" s="133">
        <v>0</v>
      </c>
      <c r="BH8" s="133">
        <v>0</v>
      </c>
      <c r="BI8" s="133">
        <v>0</v>
      </c>
      <c r="BJ8" s="133">
        <v>0</v>
      </c>
      <c r="BK8" s="133">
        <v>7.9192421148805425E-3</v>
      </c>
      <c r="BL8" s="143">
        <v>0</v>
      </c>
      <c r="BM8" s="143">
        <v>0</v>
      </c>
      <c r="BN8" s="133">
        <v>0</v>
      </c>
      <c r="BO8" s="133">
        <v>0</v>
      </c>
      <c r="BP8" s="133">
        <v>0</v>
      </c>
      <c r="BQ8" s="133">
        <v>0</v>
      </c>
      <c r="BR8" s="133">
        <v>0</v>
      </c>
      <c r="BS8" s="133">
        <v>0</v>
      </c>
      <c r="BT8" s="133">
        <v>0</v>
      </c>
      <c r="BU8" s="133">
        <v>0</v>
      </c>
      <c r="BV8" s="133">
        <v>0</v>
      </c>
      <c r="BW8" s="133">
        <v>0</v>
      </c>
      <c r="BX8" s="133">
        <v>0</v>
      </c>
      <c r="BY8" s="133">
        <v>0</v>
      </c>
      <c r="BZ8" s="133">
        <v>0</v>
      </c>
      <c r="CA8" s="133">
        <v>0</v>
      </c>
      <c r="CB8" s="133">
        <v>0</v>
      </c>
      <c r="CC8" s="133">
        <v>0</v>
      </c>
      <c r="CD8" s="133">
        <v>0</v>
      </c>
      <c r="CE8" s="133">
        <v>0</v>
      </c>
      <c r="CF8" s="133">
        <v>0</v>
      </c>
      <c r="CG8" s="133">
        <v>5.0309934350566665E-7</v>
      </c>
      <c r="CH8" s="133">
        <v>0</v>
      </c>
      <c r="CI8" s="133">
        <v>0</v>
      </c>
      <c r="CJ8" s="133">
        <v>0</v>
      </c>
      <c r="CK8" s="133">
        <v>0</v>
      </c>
      <c r="CL8" s="133">
        <v>0</v>
      </c>
      <c r="CM8" s="133">
        <v>0</v>
      </c>
      <c r="CN8" s="133">
        <v>2.9382950689777011E-6</v>
      </c>
      <c r="CO8" s="133">
        <v>1.2303776453622968E-4</v>
      </c>
      <c r="CP8" s="133">
        <v>0</v>
      </c>
      <c r="CQ8" s="133">
        <v>2.6894799183841556E-4</v>
      </c>
      <c r="CR8" s="133">
        <v>0</v>
      </c>
      <c r="CS8" s="133">
        <v>7.0252574348823058E-4</v>
      </c>
      <c r="CT8" s="133">
        <v>1.6738333670023953E-3</v>
      </c>
      <c r="CU8" s="133">
        <v>0</v>
      </c>
      <c r="CV8" s="133">
        <v>0</v>
      </c>
      <c r="CW8" s="133">
        <v>0</v>
      </c>
      <c r="CX8" s="133">
        <v>0</v>
      </c>
      <c r="CY8" s="133">
        <v>0</v>
      </c>
      <c r="CZ8" s="133">
        <v>3.8749500097707006E-3</v>
      </c>
      <c r="DA8" s="133">
        <v>6.5770906150341832E-3</v>
      </c>
      <c r="DB8" s="133">
        <v>0</v>
      </c>
      <c r="DC8" s="133">
        <v>3.5323218042050175E-5</v>
      </c>
      <c r="DD8" s="133">
        <v>6.93639063753003E-4</v>
      </c>
      <c r="DE8" s="133">
        <v>0</v>
      </c>
      <c r="DF8" s="133">
        <v>0</v>
      </c>
      <c r="DG8" s="138">
        <v>7.2804275232511944E-4</v>
      </c>
      <c r="DH8" s="124"/>
      <c r="DI8" s="131"/>
    </row>
    <row r="9" spans="2:113" x14ac:dyDescent="0.15">
      <c r="B9" s="309" t="s">
        <v>19</v>
      </c>
      <c r="C9" s="310" t="s">
        <v>525</v>
      </c>
      <c r="D9" s="132">
        <v>0</v>
      </c>
      <c r="E9" s="132">
        <v>1.9923028801299665E-5</v>
      </c>
      <c r="F9" s="132">
        <v>0</v>
      </c>
      <c r="G9" s="132">
        <v>2.4143784382674538E-4</v>
      </c>
      <c r="H9" s="132">
        <v>0</v>
      </c>
      <c r="I9" s="132">
        <v>1.9723865877712033E-3</v>
      </c>
      <c r="J9" s="132">
        <v>0</v>
      </c>
      <c r="K9" s="132">
        <v>4.4753292691363921E-4</v>
      </c>
      <c r="L9" s="132">
        <v>2.763560930582078E-4</v>
      </c>
      <c r="M9" s="132">
        <v>2.9355119592360527E-4</v>
      </c>
      <c r="N9" s="132">
        <v>0</v>
      </c>
      <c r="O9" s="132">
        <v>8.1215049058684619E-4</v>
      </c>
      <c r="P9" s="132">
        <v>1.3782638769918812E-4</v>
      </c>
      <c r="Q9" s="132">
        <v>6.6993911245970127E-6</v>
      </c>
      <c r="R9" s="132">
        <v>0</v>
      </c>
      <c r="S9" s="132">
        <v>4.7161000557954342E-3</v>
      </c>
      <c r="T9" s="132">
        <v>1.4408208877745633E-4</v>
      </c>
      <c r="U9" s="132">
        <v>0</v>
      </c>
      <c r="V9" s="134">
        <v>8.6166195231253323E-2</v>
      </c>
      <c r="W9" s="132">
        <v>4.5497032263783709E-4</v>
      </c>
      <c r="X9" s="132">
        <v>0</v>
      </c>
      <c r="Y9" s="132">
        <v>7.266121707538601E-3</v>
      </c>
      <c r="Z9" s="132">
        <v>1.7377355968453416E-3</v>
      </c>
      <c r="AA9" s="132">
        <v>0</v>
      </c>
      <c r="AB9" s="132">
        <v>1.8492686207415783E-4</v>
      </c>
      <c r="AC9" s="132">
        <v>2.9036990474379704E-4</v>
      </c>
      <c r="AD9" s="132">
        <v>0.58973205680138796</v>
      </c>
      <c r="AE9" s="132">
        <v>1.4788490198326264E-4</v>
      </c>
      <c r="AF9" s="132">
        <v>2.9941686665365986E-5</v>
      </c>
      <c r="AG9" s="132">
        <v>1.3496112677053511E-4</v>
      </c>
      <c r="AH9" s="132">
        <v>9.986584687902585E-6</v>
      </c>
      <c r="AI9" s="134">
        <v>7.1279374143919565E-3</v>
      </c>
      <c r="AJ9" s="132">
        <v>9.710763676491703E-4</v>
      </c>
      <c r="AK9" s="132">
        <v>1.3100001997859836E-2</v>
      </c>
      <c r="AL9" s="132">
        <v>5.9343523100166776E-3</v>
      </c>
      <c r="AM9" s="132">
        <v>0</v>
      </c>
      <c r="AN9" s="132">
        <v>0</v>
      </c>
      <c r="AO9" s="132">
        <v>9.3972846666433741E-5</v>
      </c>
      <c r="AP9" s="132">
        <v>1.4201148050705572E-5</v>
      </c>
      <c r="AQ9" s="132">
        <v>1.8225384917318062E-3</v>
      </c>
      <c r="AR9" s="132">
        <v>2.4148214131883159E-4</v>
      </c>
      <c r="AS9" s="132">
        <v>9.9425054362575698E-5</v>
      </c>
      <c r="AT9" s="132">
        <v>3.5013561334034689E-4</v>
      </c>
      <c r="AU9" s="132">
        <v>7.7873915880669596E-5</v>
      </c>
      <c r="AV9" s="132">
        <v>3.441905680141217E-5</v>
      </c>
      <c r="AW9" s="132">
        <v>4.7629386219945362E-7</v>
      </c>
      <c r="AX9" s="132">
        <v>8.0616059587777423E-5</v>
      </c>
      <c r="AY9" s="132">
        <v>2.6786458214749149E-4</v>
      </c>
      <c r="AZ9" s="132">
        <v>5.8569405660855074E-5</v>
      </c>
      <c r="BA9" s="132">
        <v>0</v>
      </c>
      <c r="BB9" s="132">
        <v>0</v>
      </c>
      <c r="BC9" s="132">
        <v>1.6397650318890507E-4</v>
      </c>
      <c r="BD9" s="132">
        <v>0</v>
      </c>
      <c r="BE9" s="132">
        <v>1.0358726246052671E-4</v>
      </c>
      <c r="BF9" s="132">
        <v>0</v>
      </c>
      <c r="BG9" s="132">
        <v>0</v>
      </c>
      <c r="BH9" s="132">
        <v>1.9110496761321654E-4</v>
      </c>
      <c r="BI9" s="132">
        <v>0</v>
      </c>
      <c r="BJ9" s="132">
        <v>6.1128430833180507E-5</v>
      </c>
      <c r="BK9" s="132">
        <v>2.0448271696882418E-5</v>
      </c>
      <c r="BL9" s="134">
        <v>2.4388211302404017E-4</v>
      </c>
      <c r="BM9" s="134">
        <v>7.1521839862877403E-7</v>
      </c>
      <c r="BN9" s="132">
        <v>6.9880795010511237E-7</v>
      </c>
      <c r="BO9" s="132">
        <v>1.1125078104054788E-5</v>
      </c>
      <c r="BP9" s="132">
        <v>7.8455062901346675E-6</v>
      </c>
      <c r="BQ9" s="132">
        <v>2.541162096939286E-2</v>
      </c>
      <c r="BR9" s="132">
        <v>0.43874982166429116</v>
      </c>
      <c r="BS9" s="132">
        <v>0</v>
      </c>
      <c r="BT9" s="132">
        <v>2.140402335204129E-6</v>
      </c>
      <c r="BU9" s="132">
        <v>2.9227207690237472E-6</v>
      </c>
      <c r="BV9" s="132">
        <v>1.1737154112533685E-6</v>
      </c>
      <c r="BW9" s="132">
        <v>5.0842670765495314E-6</v>
      </c>
      <c r="BX9" s="132">
        <v>0</v>
      </c>
      <c r="BY9" s="132">
        <v>0</v>
      </c>
      <c r="BZ9" s="132">
        <v>2.067768838244756E-5</v>
      </c>
      <c r="CA9" s="132">
        <v>7.74824855684028E-8</v>
      </c>
      <c r="CB9" s="132">
        <v>0</v>
      </c>
      <c r="CC9" s="132">
        <v>0</v>
      </c>
      <c r="CD9" s="132">
        <v>0</v>
      </c>
      <c r="CE9" s="132">
        <v>1.4282826921781312E-4</v>
      </c>
      <c r="CF9" s="132">
        <v>8.461004767391596E-6</v>
      </c>
      <c r="CG9" s="132">
        <v>1.693767789802411E-5</v>
      </c>
      <c r="CH9" s="132">
        <v>0</v>
      </c>
      <c r="CI9" s="132">
        <v>0</v>
      </c>
      <c r="CJ9" s="132">
        <v>4.0821749991682567E-7</v>
      </c>
      <c r="CK9" s="132">
        <v>0</v>
      </c>
      <c r="CL9" s="132">
        <v>0</v>
      </c>
      <c r="CM9" s="132">
        <v>1.8374634918972453E-6</v>
      </c>
      <c r="CN9" s="132">
        <v>1.6323861494320562E-7</v>
      </c>
      <c r="CO9" s="132">
        <v>2.4441031593095179E-6</v>
      </c>
      <c r="CP9" s="132">
        <v>9.3435601533179566E-5</v>
      </c>
      <c r="CQ9" s="132">
        <v>9.3531509978223323E-6</v>
      </c>
      <c r="CR9" s="132">
        <v>0</v>
      </c>
      <c r="CS9" s="132">
        <v>3.5214322981866195E-6</v>
      </c>
      <c r="CT9" s="132">
        <v>1.4607741176478972E-5</v>
      </c>
      <c r="CU9" s="132">
        <v>6.7042379436948468E-5</v>
      </c>
      <c r="CV9" s="132">
        <v>5.9215124885919316E-5</v>
      </c>
      <c r="CW9" s="132">
        <v>0</v>
      </c>
      <c r="CX9" s="132">
        <v>1.5287844171004365E-6</v>
      </c>
      <c r="CY9" s="132">
        <v>4.2182731077475398E-7</v>
      </c>
      <c r="CZ9" s="132">
        <v>8.846917830526714E-5</v>
      </c>
      <c r="DA9" s="132">
        <v>8.0686576197011208E-7</v>
      </c>
      <c r="DB9" s="132">
        <v>1.3713547737483514E-4</v>
      </c>
      <c r="DC9" s="132">
        <v>1.3422822855979065E-5</v>
      </c>
      <c r="DD9" s="132">
        <v>1.7848817962030464E-6</v>
      </c>
      <c r="DE9" s="132">
        <v>0</v>
      </c>
      <c r="DF9" s="132">
        <v>0</v>
      </c>
      <c r="DG9" s="137">
        <v>1.2623537444800227E-3</v>
      </c>
      <c r="DH9" s="124"/>
      <c r="DI9" s="131"/>
    </row>
    <row r="10" spans="2:113" x14ac:dyDescent="0.15">
      <c r="B10" s="309" t="s">
        <v>20</v>
      </c>
      <c r="C10" s="310" t="s">
        <v>872</v>
      </c>
      <c r="D10" s="132">
        <v>0</v>
      </c>
      <c r="E10" s="132">
        <v>0</v>
      </c>
      <c r="F10" s="132">
        <v>0</v>
      </c>
      <c r="G10" s="132">
        <v>1.2101516466653435E-4</v>
      </c>
      <c r="H10" s="132">
        <v>0</v>
      </c>
      <c r="I10" s="132">
        <v>0</v>
      </c>
      <c r="J10" s="132">
        <v>2.0775027938830677E-4</v>
      </c>
      <c r="K10" s="132">
        <v>0</v>
      </c>
      <c r="L10" s="132">
        <v>0</v>
      </c>
      <c r="M10" s="132">
        <v>2.3979959180516135E-3</v>
      </c>
      <c r="N10" s="132">
        <v>0</v>
      </c>
      <c r="O10" s="132">
        <v>2.9968652789182516E-6</v>
      </c>
      <c r="P10" s="132">
        <v>0</v>
      </c>
      <c r="Q10" s="132">
        <v>1.4887535832437806E-6</v>
      </c>
      <c r="R10" s="132">
        <v>0</v>
      </c>
      <c r="S10" s="132">
        <v>8.3572643124929958E-4</v>
      </c>
      <c r="T10" s="132">
        <v>7.5617550138523179E-6</v>
      </c>
      <c r="U10" s="132">
        <v>0</v>
      </c>
      <c r="V10" s="134">
        <v>4.1094370071300228E-3</v>
      </c>
      <c r="W10" s="132">
        <v>2.8567964613998745E-2</v>
      </c>
      <c r="X10" s="132">
        <v>0</v>
      </c>
      <c r="Y10" s="132">
        <v>0</v>
      </c>
      <c r="Z10" s="132">
        <v>6.6835984494051598E-4</v>
      </c>
      <c r="AA10" s="132">
        <v>0</v>
      </c>
      <c r="AB10" s="132">
        <v>8.0149375969056717E-5</v>
      </c>
      <c r="AC10" s="132">
        <v>2.2440614019175409E-4</v>
      </c>
      <c r="AD10" s="132">
        <v>-1.2208443102229647E-3</v>
      </c>
      <c r="AE10" s="132">
        <v>6.0540525048721767E-2</v>
      </c>
      <c r="AF10" s="132">
        <v>0</v>
      </c>
      <c r="AG10" s="132">
        <v>1.5708590165095071E-4</v>
      </c>
      <c r="AH10" s="132">
        <v>6.9906092815318085E-5</v>
      </c>
      <c r="AI10" s="134">
        <v>5.0388783080730797E-2</v>
      </c>
      <c r="AJ10" s="132">
        <v>5.9847933208670955E-2</v>
      </c>
      <c r="AK10" s="132">
        <v>4.1249146090170774E-2</v>
      </c>
      <c r="AL10" s="132">
        <v>2.4703205976529509E-2</v>
      </c>
      <c r="AM10" s="132">
        <v>0</v>
      </c>
      <c r="AN10" s="132">
        <v>0</v>
      </c>
      <c r="AO10" s="132">
        <v>2.9276156076850514E-4</v>
      </c>
      <c r="AP10" s="132">
        <v>0</v>
      </c>
      <c r="AQ10" s="132">
        <v>3.7588842669134925E-2</v>
      </c>
      <c r="AR10" s="132">
        <v>7.6866469082037948E-5</v>
      </c>
      <c r="AS10" s="132">
        <v>6.2461863178079371E-5</v>
      </c>
      <c r="AT10" s="132">
        <v>2.6825436959367013E-5</v>
      </c>
      <c r="AU10" s="132">
        <v>1.2284594912725612E-5</v>
      </c>
      <c r="AV10" s="132">
        <v>3.1468396232245695E-5</v>
      </c>
      <c r="AW10" s="132">
        <v>5.5646999566969494E-5</v>
      </c>
      <c r="AX10" s="132">
        <v>0</v>
      </c>
      <c r="AY10" s="132">
        <v>0</v>
      </c>
      <c r="AZ10" s="132">
        <v>0</v>
      </c>
      <c r="BA10" s="132">
        <v>0</v>
      </c>
      <c r="BB10" s="132">
        <v>0</v>
      </c>
      <c r="BC10" s="132">
        <v>0</v>
      </c>
      <c r="BD10" s="132">
        <v>0</v>
      </c>
      <c r="BE10" s="132">
        <v>0</v>
      </c>
      <c r="BF10" s="132">
        <v>0</v>
      </c>
      <c r="BG10" s="132">
        <v>0</v>
      </c>
      <c r="BH10" s="132">
        <v>0</v>
      </c>
      <c r="BI10" s="132">
        <v>0</v>
      </c>
      <c r="BJ10" s="132">
        <v>0</v>
      </c>
      <c r="BK10" s="132">
        <v>6.2440032119613403E-4</v>
      </c>
      <c r="BL10" s="134">
        <v>0</v>
      </c>
      <c r="BM10" s="134">
        <v>2.201003871315691E-3</v>
      </c>
      <c r="BN10" s="132">
        <v>2.6352824251741681E-4</v>
      </c>
      <c r="BO10" s="132">
        <v>1.5294893176529972E-2</v>
      </c>
      <c r="BP10" s="132">
        <v>1.5951790387174029E-2</v>
      </c>
      <c r="BQ10" s="132">
        <v>-9.0033910146832933E-7</v>
      </c>
      <c r="BR10" s="132">
        <v>0</v>
      </c>
      <c r="BS10" s="132">
        <v>0</v>
      </c>
      <c r="BT10" s="132">
        <v>0</v>
      </c>
      <c r="BU10" s="132">
        <v>0</v>
      </c>
      <c r="BV10" s="132">
        <v>0</v>
      </c>
      <c r="BW10" s="132">
        <v>0</v>
      </c>
      <c r="BX10" s="132">
        <v>0</v>
      </c>
      <c r="BY10" s="132">
        <v>0</v>
      </c>
      <c r="BZ10" s="132">
        <v>0</v>
      </c>
      <c r="CA10" s="132">
        <v>0</v>
      </c>
      <c r="CB10" s="132">
        <v>0</v>
      </c>
      <c r="CC10" s="132">
        <v>0</v>
      </c>
      <c r="CD10" s="132">
        <v>0</v>
      </c>
      <c r="CE10" s="132">
        <v>0</v>
      </c>
      <c r="CF10" s="132">
        <v>0</v>
      </c>
      <c r="CG10" s="132">
        <v>0</v>
      </c>
      <c r="CH10" s="132">
        <v>0</v>
      </c>
      <c r="CI10" s="132">
        <v>0</v>
      </c>
      <c r="CJ10" s="132">
        <v>0</v>
      </c>
      <c r="CK10" s="132">
        <v>0</v>
      </c>
      <c r="CL10" s="132">
        <v>0</v>
      </c>
      <c r="CM10" s="132">
        <v>0</v>
      </c>
      <c r="CN10" s="132">
        <v>5.2073118166882589E-6</v>
      </c>
      <c r="CO10" s="132">
        <v>0</v>
      </c>
      <c r="CP10" s="132">
        <v>0</v>
      </c>
      <c r="CQ10" s="132">
        <v>0</v>
      </c>
      <c r="CR10" s="132">
        <v>0</v>
      </c>
      <c r="CS10" s="132">
        <v>0</v>
      </c>
      <c r="CT10" s="132">
        <v>0</v>
      </c>
      <c r="CU10" s="132">
        <v>0</v>
      </c>
      <c r="CV10" s="132">
        <v>0</v>
      </c>
      <c r="CW10" s="132">
        <v>0</v>
      </c>
      <c r="CX10" s="132">
        <v>0</v>
      </c>
      <c r="CY10" s="132">
        <v>0</v>
      </c>
      <c r="CZ10" s="132">
        <v>-4.9048958390641129E-5</v>
      </c>
      <c r="DA10" s="132">
        <v>-2.7887297898091997E-5</v>
      </c>
      <c r="DB10" s="132">
        <v>0</v>
      </c>
      <c r="DC10" s="132">
        <v>3.9864774647456624E-5</v>
      </c>
      <c r="DD10" s="132">
        <v>7.4285080470545833E-5</v>
      </c>
      <c r="DE10" s="132">
        <v>0</v>
      </c>
      <c r="DF10" s="132">
        <v>2.2054997865901286E-4</v>
      </c>
      <c r="DG10" s="137">
        <v>7.880383408499956E-4</v>
      </c>
      <c r="DH10" s="124"/>
      <c r="DI10" s="131"/>
    </row>
    <row r="11" spans="2:113" x14ac:dyDescent="0.15">
      <c r="B11" s="309" t="s">
        <v>21</v>
      </c>
      <c r="C11" s="310" t="s">
        <v>873</v>
      </c>
      <c r="D11" s="132">
        <v>0</v>
      </c>
      <c r="E11" s="132">
        <v>1.8152725384955607E-2</v>
      </c>
      <c r="F11" s="132">
        <v>0</v>
      </c>
      <c r="G11" s="132">
        <v>4.9430325185670143E-2</v>
      </c>
      <c r="H11" s="132">
        <v>1.0226978299447098E-2</v>
      </c>
      <c r="I11" s="132">
        <v>0</v>
      </c>
      <c r="J11" s="132">
        <v>0</v>
      </c>
      <c r="K11" s="132">
        <v>0.21151141560215822</v>
      </c>
      <c r="L11" s="132">
        <v>0.11301173434340731</v>
      </c>
      <c r="M11" s="132">
        <v>0.26391640931350674</v>
      </c>
      <c r="N11" s="132">
        <v>0</v>
      </c>
      <c r="O11" s="132">
        <v>1.2886520699348481E-4</v>
      </c>
      <c r="P11" s="132">
        <v>7.8734934094512841E-3</v>
      </c>
      <c r="Q11" s="132">
        <v>3.3695456100750904E-4</v>
      </c>
      <c r="R11" s="132">
        <v>0</v>
      </c>
      <c r="S11" s="132">
        <v>4.6648839442913316E-3</v>
      </c>
      <c r="T11" s="132">
        <v>4.6596760625900771E-5</v>
      </c>
      <c r="U11" s="132">
        <v>0</v>
      </c>
      <c r="V11" s="134">
        <v>1.409806856460665E-4</v>
      </c>
      <c r="W11" s="132">
        <v>3.6241189023873558E-4</v>
      </c>
      <c r="X11" s="132">
        <v>0</v>
      </c>
      <c r="Y11" s="132">
        <v>0</v>
      </c>
      <c r="Z11" s="132">
        <v>0</v>
      </c>
      <c r="AA11" s="132">
        <v>0</v>
      </c>
      <c r="AB11" s="132">
        <v>1.0173245792643842E-2</v>
      </c>
      <c r="AC11" s="132">
        <v>1.5512478630488775E-2</v>
      </c>
      <c r="AD11" s="132">
        <v>0</v>
      </c>
      <c r="AE11" s="132">
        <v>0</v>
      </c>
      <c r="AF11" s="132">
        <v>2.0315763710341388E-5</v>
      </c>
      <c r="AG11" s="132">
        <v>2.9499699840554121E-6</v>
      </c>
      <c r="AH11" s="132">
        <v>8.8144925316990849E-2</v>
      </c>
      <c r="AI11" s="134">
        <v>2.8375073908896699E-4</v>
      </c>
      <c r="AJ11" s="132">
        <v>0</v>
      </c>
      <c r="AK11" s="132">
        <v>8.4926568135958213E-4</v>
      </c>
      <c r="AL11" s="132">
        <v>7.1093370878511672E-4</v>
      </c>
      <c r="AM11" s="132">
        <v>0</v>
      </c>
      <c r="AN11" s="132">
        <v>0</v>
      </c>
      <c r="AO11" s="132">
        <v>1.626453115380584E-5</v>
      </c>
      <c r="AP11" s="132">
        <v>0</v>
      </c>
      <c r="AQ11" s="132">
        <v>0</v>
      </c>
      <c r="AR11" s="132">
        <v>0</v>
      </c>
      <c r="AS11" s="132">
        <v>0</v>
      </c>
      <c r="AT11" s="132">
        <v>0</v>
      </c>
      <c r="AU11" s="132">
        <v>0</v>
      </c>
      <c r="AV11" s="132">
        <v>0</v>
      </c>
      <c r="AW11" s="132">
        <v>0</v>
      </c>
      <c r="AX11" s="132">
        <v>0</v>
      </c>
      <c r="AY11" s="132">
        <v>0</v>
      </c>
      <c r="AZ11" s="132">
        <v>0</v>
      </c>
      <c r="BA11" s="132">
        <v>0</v>
      </c>
      <c r="BB11" s="132">
        <v>0</v>
      </c>
      <c r="BC11" s="132">
        <v>0</v>
      </c>
      <c r="BD11" s="132">
        <v>0</v>
      </c>
      <c r="BE11" s="132">
        <v>0</v>
      </c>
      <c r="BF11" s="132">
        <v>0</v>
      </c>
      <c r="BG11" s="132">
        <v>0</v>
      </c>
      <c r="BH11" s="132">
        <v>0</v>
      </c>
      <c r="BI11" s="132">
        <v>0</v>
      </c>
      <c r="BJ11" s="132">
        <v>0</v>
      </c>
      <c r="BK11" s="132">
        <v>1.4365702208843833E-3</v>
      </c>
      <c r="BL11" s="134">
        <v>0</v>
      </c>
      <c r="BM11" s="134">
        <v>0</v>
      </c>
      <c r="BN11" s="132">
        <v>0</v>
      </c>
      <c r="BO11" s="132">
        <v>0</v>
      </c>
      <c r="BP11" s="132">
        <v>0</v>
      </c>
      <c r="BQ11" s="132">
        <v>0</v>
      </c>
      <c r="BR11" s="132">
        <v>0</v>
      </c>
      <c r="BS11" s="132">
        <v>0</v>
      </c>
      <c r="BT11" s="132">
        <v>0</v>
      </c>
      <c r="BU11" s="132">
        <v>0</v>
      </c>
      <c r="BV11" s="132">
        <v>0</v>
      </c>
      <c r="BW11" s="132">
        <v>0</v>
      </c>
      <c r="BX11" s="132">
        <v>0</v>
      </c>
      <c r="BY11" s="132">
        <v>0</v>
      </c>
      <c r="BZ11" s="132">
        <v>0</v>
      </c>
      <c r="CA11" s="132">
        <v>0</v>
      </c>
      <c r="CB11" s="132">
        <v>0</v>
      </c>
      <c r="CC11" s="132">
        <v>0</v>
      </c>
      <c r="CD11" s="132">
        <v>0</v>
      </c>
      <c r="CE11" s="132">
        <v>0</v>
      </c>
      <c r="CF11" s="132">
        <v>0</v>
      </c>
      <c r="CG11" s="132">
        <v>9.7265873077762218E-6</v>
      </c>
      <c r="CH11" s="132">
        <v>0</v>
      </c>
      <c r="CI11" s="132">
        <v>0</v>
      </c>
      <c r="CJ11" s="132">
        <v>0</v>
      </c>
      <c r="CK11" s="132">
        <v>0</v>
      </c>
      <c r="CL11" s="132">
        <v>0</v>
      </c>
      <c r="CM11" s="132">
        <v>1.2249756612648302E-6</v>
      </c>
      <c r="CN11" s="132">
        <v>2.1640543183020769E-4</v>
      </c>
      <c r="CO11" s="132">
        <v>9.3684891341216641E-3</v>
      </c>
      <c r="CP11" s="132">
        <v>0</v>
      </c>
      <c r="CQ11" s="132">
        <v>4.1214652964111642E-3</v>
      </c>
      <c r="CR11" s="132">
        <v>0</v>
      </c>
      <c r="CS11" s="132">
        <v>1.0595415638673181E-2</v>
      </c>
      <c r="CT11" s="132">
        <v>2.1587696556191933E-2</v>
      </c>
      <c r="CU11" s="132">
        <v>1.3807611913805016E-3</v>
      </c>
      <c r="CV11" s="132">
        <v>0</v>
      </c>
      <c r="CW11" s="132">
        <v>0</v>
      </c>
      <c r="CX11" s="132">
        <v>0</v>
      </c>
      <c r="CY11" s="132">
        <v>0</v>
      </c>
      <c r="CZ11" s="132">
        <v>4.8697674030086679E-2</v>
      </c>
      <c r="DA11" s="132">
        <v>0.16896984397208115</v>
      </c>
      <c r="DB11" s="132">
        <v>0</v>
      </c>
      <c r="DC11" s="132">
        <v>3.7947228525173897E-5</v>
      </c>
      <c r="DD11" s="132">
        <v>9.2915846648055737E-3</v>
      </c>
      <c r="DE11" s="132">
        <v>0</v>
      </c>
      <c r="DF11" s="132">
        <v>0</v>
      </c>
      <c r="DG11" s="137">
        <v>1.6468293468539882E-2</v>
      </c>
      <c r="DH11" s="124"/>
      <c r="DI11" s="131"/>
    </row>
    <row r="12" spans="2:113" x14ac:dyDescent="0.15">
      <c r="B12" s="309" t="s">
        <v>22</v>
      </c>
      <c r="C12" s="310" t="s">
        <v>874</v>
      </c>
      <c r="D12" s="132">
        <v>0</v>
      </c>
      <c r="E12" s="132">
        <v>2.9258390868194367E-4</v>
      </c>
      <c r="F12" s="132">
        <v>2.4880325633701894E-5</v>
      </c>
      <c r="G12" s="132">
        <v>0</v>
      </c>
      <c r="H12" s="132">
        <v>1.1048265275693328E-3</v>
      </c>
      <c r="I12" s="132">
        <v>0</v>
      </c>
      <c r="J12" s="132">
        <v>0</v>
      </c>
      <c r="K12" s="132">
        <v>3.3188157457074629E-3</v>
      </c>
      <c r="L12" s="132">
        <v>7.1645497514435066E-2</v>
      </c>
      <c r="M12" s="132">
        <v>0</v>
      </c>
      <c r="N12" s="132">
        <v>0</v>
      </c>
      <c r="O12" s="132">
        <v>0</v>
      </c>
      <c r="P12" s="132">
        <v>0</v>
      </c>
      <c r="Q12" s="132">
        <v>0</v>
      </c>
      <c r="R12" s="132">
        <v>0</v>
      </c>
      <c r="S12" s="132">
        <v>0</v>
      </c>
      <c r="T12" s="132">
        <v>0</v>
      </c>
      <c r="U12" s="132">
        <v>0</v>
      </c>
      <c r="V12" s="134">
        <v>0</v>
      </c>
      <c r="W12" s="132">
        <v>0</v>
      </c>
      <c r="X12" s="132">
        <v>0</v>
      </c>
      <c r="Y12" s="132">
        <v>0</v>
      </c>
      <c r="Z12" s="132">
        <v>0</v>
      </c>
      <c r="AA12" s="132">
        <v>0</v>
      </c>
      <c r="AB12" s="132">
        <v>5.0552436595038469E-5</v>
      </c>
      <c r="AC12" s="132">
        <v>2.2634625091387299E-6</v>
      </c>
      <c r="AD12" s="132">
        <v>0</v>
      </c>
      <c r="AE12" s="132">
        <v>0</v>
      </c>
      <c r="AF12" s="132">
        <v>0</v>
      </c>
      <c r="AG12" s="132">
        <v>0</v>
      </c>
      <c r="AH12" s="132">
        <v>0</v>
      </c>
      <c r="AI12" s="134">
        <v>0</v>
      </c>
      <c r="AJ12" s="132">
        <v>0</v>
      </c>
      <c r="AK12" s="132">
        <v>0</v>
      </c>
      <c r="AL12" s="132">
        <v>0</v>
      </c>
      <c r="AM12" s="132">
        <v>0</v>
      </c>
      <c r="AN12" s="132">
        <v>0</v>
      </c>
      <c r="AO12" s="132">
        <v>0</v>
      </c>
      <c r="AP12" s="132">
        <v>0</v>
      </c>
      <c r="AQ12" s="132">
        <v>0</v>
      </c>
      <c r="AR12" s="132">
        <v>0</v>
      </c>
      <c r="AS12" s="132">
        <v>0</v>
      </c>
      <c r="AT12" s="132">
        <v>0</v>
      </c>
      <c r="AU12" s="132">
        <v>0</v>
      </c>
      <c r="AV12" s="132">
        <v>0</v>
      </c>
      <c r="AW12" s="132">
        <v>0</v>
      </c>
      <c r="AX12" s="132">
        <v>0</v>
      </c>
      <c r="AY12" s="132">
        <v>0</v>
      </c>
      <c r="AZ12" s="132">
        <v>0</v>
      </c>
      <c r="BA12" s="132">
        <v>0</v>
      </c>
      <c r="BB12" s="132">
        <v>0</v>
      </c>
      <c r="BC12" s="132">
        <v>0</v>
      </c>
      <c r="BD12" s="132">
        <v>0</v>
      </c>
      <c r="BE12" s="132">
        <v>0</v>
      </c>
      <c r="BF12" s="132">
        <v>0</v>
      </c>
      <c r="BG12" s="132">
        <v>0</v>
      </c>
      <c r="BH12" s="132">
        <v>0</v>
      </c>
      <c r="BI12" s="132">
        <v>0</v>
      </c>
      <c r="BJ12" s="132">
        <v>0</v>
      </c>
      <c r="BK12" s="132">
        <v>0</v>
      </c>
      <c r="BL12" s="134">
        <v>0</v>
      </c>
      <c r="BM12" s="134">
        <v>0</v>
      </c>
      <c r="BN12" s="132">
        <v>0</v>
      </c>
      <c r="BO12" s="132">
        <v>0</v>
      </c>
      <c r="BP12" s="132">
        <v>0</v>
      </c>
      <c r="BQ12" s="132">
        <v>0</v>
      </c>
      <c r="BR12" s="132">
        <v>0</v>
      </c>
      <c r="BS12" s="132">
        <v>0</v>
      </c>
      <c r="BT12" s="132">
        <v>0</v>
      </c>
      <c r="BU12" s="132">
        <v>9.374944553683781E-5</v>
      </c>
      <c r="BV12" s="132">
        <v>0</v>
      </c>
      <c r="BW12" s="132">
        <v>0</v>
      </c>
      <c r="BX12" s="132">
        <v>0</v>
      </c>
      <c r="BY12" s="132">
        <v>0</v>
      </c>
      <c r="BZ12" s="132">
        <v>0</v>
      </c>
      <c r="CA12" s="132">
        <v>0</v>
      </c>
      <c r="CB12" s="132">
        <v>0</v>
      </c>
      <c r="CC12" s="132">
        <v>0</v>
      </c>
      <c r="CD12" s="132">
        <v>0</v>
      </c>
      <c r="CE12" s="132">
        <v>0</v>
      </c>
      <c r="CF12" s="132">
        <v>0</v>
      </c>
      <c r="CG12" s="132">
        <v>1.0481236323034723E-5</v>
      </c>
      <c r="CH12" s="132">
        <v>0</v>
      </c>
      <c r="CI12" s="132">
        <v>0</v>
      </c>
      <c r="CJ12" s="132">
        <v>0</v>
      </c>
      <c r="CK12" s="132">
        <v>0</v>
      </c>
      <c r="CL12" s="132">
        <v>0</v>
      </c>
      <c r="CM12" s="132">
        <v>6.1248783063241509E-7</v>
      </c>
      <c r="CN12" s="132">
        <v>1.9523338347207391E-5</v>
      </c>
      <c r="CO12" s="132">
        <v>1.411671011574816E-4</v>
      </c>
      <c r="CP12" s="132">
        <v>0</v>
      </c>
      <c r="CQ12" s="132">
        <v>5.0440700580575086E-4</v>
      </c>
      <c r="CR12" s="132">
        <v>0</v>
      </c>
      <c r="CS12" s="132">
        <v>1.1626850814099646E-3</v>
      </c>
      <c r="CT12" s="132">
        <v>2.4174539195750706E-3</v>
      </c>
      <c r="CU12" s="132">
        <v>0</v>
      </c>
      <c r="CV12" s="132">
        <v>0</v>
      </c>
      <c r="CW12" s="132">
        <v>0</v>
      </c>
      <c r="CX12" s="132">
        <v>0</v>
      </c>
      <c r="CY12" s="132">
        <v>1.0630048231523801E-5</v>
      </c>
      <c r="CZ12" s="132">
        <v>2.3561070417803719E-2</v>
      </c>
      <c r="DA12" s="132">
        <v>7.5665072341945278E-2</v>
      </c>
      <c r="DB12" s="132">
        <v>0</v>
      </c>
      <c r="DC12" s="132">
        <v>6.0554088072086011E-7</v>
      </c>
      <c r="DD12" s="132">
        <v>2.3610586388916393E-3</v>
      </c>
      <c r="DE12" s="132">
        <v>0</v>
      </c>
      <c r="DF12" s="132">
        <v>3.0532252441303632E-3</v>
      </c>
      <c r="DG12" s="137">
        <v>3.2895584632887539E-3</v>
      </c>
      <c r="DH12" s="124"/>
      <c r="DI12" s="131"/>
    </row>
    <row r="13" spans="2:113" x14ac:dyDescent="0.15">
      <c r="B13" s="311" t="s">
        <v>23</v>
      </c>
      <c r="C13" s="312" t="s">
        <v>526</v>
      </c>
      <c r="D13" s="133">
        <v>6.6876907043213517E-3</v>
      </c>
      <c r="E13" s="133">
        <v>0.29022929129232716</v>
      </c>
      <c r="F13" s="133">
        <v>2.1025533848853681E-2</v>
      </c>
      <c r="G13" s="133">
        <v>2.74101569790349E-2</v>
      </c>
      <c r="H13" s="133">
        <v>0.15541389441573741</v>
      </c>
      <c r="I13" s="133">
        <v>0</v>
      </c>
      <c r="J13" s="133">
        <v>0</v>
      </c>
      <c r="K13" s="133">
        <v>-2.3050925107324793E-6</v>
      </c>
      <c r="L13" s="133">
        <v>0</v>
      </c>
      <c r="M13" s="133">
        <v>2.6556465960953724E-2</v>
      </c>
      <c r="N13" s="133">
        <v>0</v>
      </c>
      <c r="O13" s="133">
        <v>-8.9905958367547543E-6</v>
      </c>
      <c r="P13" s="133">
        <v>0</v>
      </c>
      <c r="Q13" s="133">
        <v>0</v>
      </c>
      <c r="R13" s="133">
        <v>0</v>
      </c>
      <c r="S13" s="133">
        <v>0</v>
      </c>
      <c r="T13" s="133">
        <v>0</v>
      </c>
      <c r="U13" s="133">
        <v>0</v>
      </c>
      <c r="V13" s="143">
        <v>3.7494863203741085E-4</v>
      </c>
      <c r="W13" s="133">
        <v>0</v>
      </c>
      <c r="X13" s="133">
        <v>0</v>
      </c>
      <c r="Y13" s="133">
        <v>0</v>
      </c>
      <c r="Z13" s="133">
        <v>0</v>
      </c>
      <c r="AA13" s="133">
        <v>0</v>
      </c>
      <c r="AB13" s="133">
        <v>0</v>
      </c>
      <c r="AC13" s="133">
        <v>0</v>
      </c>
      <c r="AD13" s="133">
        <v>0</v>
      </c>
      <c r="AE13" s="133">
        <v>0</v>
      </c>
      <c r="AF13" s="133">
        <v>0</v>
      </c>
      <c r="AG13" s="133">
        <v>0</v>
      </c>
      <c r="AH13" s="133">
        <v>0</v>
      </c>
      <c r="AI13" s="143">
        <v>0</v>
      </c>
      <c r="AJ13" s="133">
        <v>0</v>
      </c>
      <c r="AK13" s="133">
        <v>0</v>
      </c>
      <c r="AL13" s="133">
        <v>0</v>
      </c>
      <c r="AM13" s="133">
        <v>0</v>
      </c>
      <c r="AN13" s="133">
        <v>0</v>
      </c>
      <c r="AO13" s="133">
        <v>0</v>
      </c>
      <c r="AP13" s="133">
        <v>0</v>
      </c>
      <c r="AQ13" s="133">
        <v>0</v>
      </c>
      <c r="AR13" s="133">
        <v>0</v>
      </c>
      <c r="AS13" s="133">
        <v>0</v>
      </c>
      <c r="AT13" s="133">
        <v>0</v>
      </c>
      <c r="AU13" s="133">
        <v>0</v>
      </c>
      <c r="AV13" s="133">
        <v>0</v>
      </c>
      <c r="AW13" s="133">
        <v>0</v>
      </c>
      <c r="AX13" s="133">
        <v>0</v>
      </c>
      <c r="AY13" s="133">
        <v>0</v>
      </c>
      <c r="AZ13" s="133">
        <v>0</v>
      </c>
      <c r="BA13" s="133">
        <v>0</v>
      </c>
      <c r="BB13" s="133">
        <v>0</v>
      </c>
      <c r="BC13" s="133">
        <v>0</v>
      </c>
      <c r="BD13" s="133">
        <v>0</v>
      </c>
      <c r="BE13" s="133">
        <v>0</v>
      </c>
      <c r="BF13" s="133">
        <v>0</v>
      </c>
      <c r="BG13" s="133">
        <v>0</v>
      </c>
      <c r="BH13" s="133">
        <v>0</v>
      </c>
      <c r="BI13" s="133">
        <v>0</v>
      </c>
      <c r="BJ13" s="133">
        <v>0</v>
      </c>
      <c r="BK13" s="133">
        <v>0</v>
      </c>
      <c r="BL13" s="143">
        <v>0</v>
      </c>
      <c r="BM13" s="143">
        <v>0</v>
      </c>
      <c r="BN13" s="133">
        <v>0</v>
      </c>
      <c r="BO13" s="133">
        <v>9.5216044054891453E-5</v>
      </c>
      <c r="BP13" s="133">
        <v>0</v>
      </c>
      <c r="BQ13" s="133">
        <v>0</v>
      </c>
      <c r="BR13" s="133">
        <v>0</v>
      </c>
      <c r="BS13" s="133">
        <v>0</v>
      </c>
      <c r="BT13" s="133">
        <v>0</v>
      </c>
      <c r="BU13" s="133">
        <v>4.7557749904658152E-5</v>
      </c>
      <c r="BV13" s="133">
        <v>0</v>
      </c>
      <c r="BW13" s="133">
        <v>0</v>
      </c>
      <c r="BX13" s="133">
        <v>0</v>
      </c>
      <c r="BY13" s="133">
        <v>0</v>
      </c>
      <c r="BZ13" s="133">
        <v>0</v>
      </c>
      <c r="CA13" s="133">
        <v>0</v>
      </c>
      <c r="CB13" s="133">
        <v>0</v>
      </c>
      <c r="CC13" s="133">
        <v>0</v>
      </c>
      <c r="CD13" s="133">
        <v>0</v>
      </c>
      <c r="CE13" s="133">
        <v>0</v>
      </c>
      <c r="CF13" s="133">
        <v>0</v>
      </c>
      <c r="CG13" s="133">
        <v>0</v>
      </c>
      <c r="CH13" s="133">
        <v>0</v>
      </c>
      <c r="CI13" s="133">
        <v>0</v>
      </c>
      <c r="CJ13" s="133">
        <v>0</v>
      </c>
      <c r="CK13" s="133">
        <v>0</v>
      </c>
      <c r="CL13" s="133">
        <v>0</v>
      </c>
      <c r="CM13" s="133">
        <v>0</v>
      </c>
      <c r="CN13" s="133">
        <v>6.5295445977282239E-8</v>
      </c>
      <c r="CO13" s="133">
        <v>4.2873866738525092E-4</v>
      </c>
      <c r="CP13" s="133">
        <v>3.9553630855244494E-3</v>
      </c>
      <c r="CQ13" s="133">
        <v>4.0935578148519307E-5</v>
      </c>
      <c r="CR13" s="133">
        <v>0</v>
      </c>
      <c r="CS13" s="133">
        <v>5.4773582812011439E-5</v>
      </c>
      <c r="CT13" s="133">
        <v>2.4431065382264483E-5</v>
      </c>
      <c r="CU13" s="133">
        <v>0</v>
      </c>
      <c r="CV13" s="133">
        <v>0</v>
      </c>
      <c r="CW13" s="133">
        <v>0</v>
      </c>
      <c r="CX13" s="133">
        <v>0</v>
      </c>
      <c r="CY13" s="133">
        <v>0</v>
      </c>
      <c r="CZ13" s="133">
        <v>0</v>
      </c>
      <c r="DA13" s="133">
        <v>0</v>
      </c>
      <c r="DB13" s="133">
        <v>0</v>
      </c>
      <c r="DC13" s="133">
        <v>6.6518665747186483E-4</v>
      </c>
      <c r="DD13" s="133">
        <v>0</v>
      </c>
      <c r="DE13" s="133">
        <v>0</v>
      </c>
      <c r="DF13" s="133">
        <v>0</v>
      </c>
      <c r="DG13" s="138">
        <v>1.0164978554760198E-3</v>
      </c>
      <c r="DH13" s="124"/>
      <c r="DI13" s="131"/>
    </row>
    <row r="14" spans="2:113" x14ac:dyDescent="0.15">
      <c r="B14" s="309" t="s">
        <v>24</v>
      </c>
      <c r="C14" s="310" t="s">
        <v>279</v>
      </c>
      <c r="D14" s="132">
        <v>0</v>
      </c>
      <c r="E14" s="132">
        <v>0</v>
      </c>
      <c r="F14" s="132">
        <v>0</v>
      </c>
      <c r="G14" s="132">
        <v>0</v>
      </c>
      <c r="H14" s="132">
        <v>0</v>
      </c>
      <c r="I14" s="132">
        <v>0</v>
      </c>
      <c r="J14" s="132">
        <v>0</v>
      </c>
      <c r="K14" s="132">
        <v>0</v>
      </c>
      <c r="L14" s="132">
        <v>0</v>
      </c>
      <c r="M14" s="132">
        <v>0</v>
      </c>
      <c r="N14" s="132">
        <v>0</v>
      </c>
      <c r="O14" s="132">
        <v>0</v>
      </c>
      <c r="P14" s="132">
        <v>0</v>
      </c>
      <c r="Q14" s="132">
        <v>0</v>
      </c>
      <c r="R14" s="132">
        <v>0</v>
      </c>
      <c r="S14" s="132">
        <v>0</v>
      </c>
      <c r="T14" s="132">
        <v>0</v>
      </c>
      <c r="U14" s="132">
        <v>0</v>
      </c>
      <c r="V14" s="134">
        <v>0</v>
      </c>
      <c r="W14" s="132">
        <v>0</v>
      </c>
      <c r="X14" s="132">
        <v>0</v>
      </c>
      <c r="Y14" s="132">
        <v>0</v>
      </c>
      <c r="Z14" s="132">
        <v>0</v>
      </c>
      <c r="AA14" s="132">
        <v>0</v>
      </c>
      <c r="AB14" s="132">
        <v>0</v>
      </c>
      <c r="AC14" s="132">
        <v>0</v>
      </c>
      <c r="AD14" s="132">
        <v>0</v>
      </c>
      <c r="AE14" s="132">
        <v>0</v>
      </c>
      <c r="AF14" s="132">
        <v>0</v>
      </c>
      <c r="AG14" s="132">
        <v>0</v>
      </c>
      <c r="AH14" s="132">
        <v>0</v>
      </c>
      <c r="AI14" s="134">
        <v>0</v>
      </c>
      <c r="AJ14" s="132">
        <v>0</v>
      </c>
      <c r="AK14" s="132">
        <v>0</v>
      </c>
      <c r="AL14" s="132">
        <v>0</v>
      </c>
      <c r="AM14" s="132">
        <v>0</v>
      </c>
      <c r="AN14" s="132">
        <v>0</v>
      </c>
      <c r="AO14" s="132">
        <v>0</v>
      </c>
      <c r="AP14" s="132">
        <v>0</v>
      </c>
      <c r="AQ14" s="132">
        <v>0</v>
      </c>
      <c r="AR14" s="132">
        <v>0</v>
      </c>
      <c r="AS14" s="132">
        <v>0</v>
      </c>
      <c r="AT14" s="132">
        <v>0</v>
      </c>
      <c r="AU14" s="132">
        <v>0</v>
      </c>
      <c r="AV14" s="132">
        <v>0</v>
      </c>
      <c r="AW14" s="132">
        <v>0</v>
      </c>
      <c r="AX14" s="132">
        <v>0</v>
      </c>
      <c r="AY14" s="132">
        <v>0</v>
      </c>
      <c r="AZ14" s="132">
        <v>0</v>
      </c>
      <c r="BA14" s="132">
        <v>0</v>
      </c>
      <c r="BB14" s="132">
        <v>0</v>
      </c>
      <c r="BC14" s="132">
        <v>0</v>
      </c>
      <c r="BD14" s="132">
        <v>0</v>
      </c>
      <c r="BE14" s="132">
        <v>0</v>
      </c>
      <c r="BF14" s="132">
        <v>0</v>
      </c>
      <c r="BG14" s="132">
        <v>0</v>
      </c>
      <c r="BH14" s="132">
        <v>0</v>
      </c>
      <c r="BI14" s="132">
        <v>0</v>
      </c>
      <c r="BJ14" s="132">
        <v>0</v>
      </c>
      <c r="BK14" s="132">
        <v>0</v>
      </c>
      <c r="BL14" s="134">
        <v>0</v>
      </c>
      <c r="BM14" s="134">
        <v>0</v>
      </c>
      <c r="BN14" s="132">
        <v>0</v>
      </c>
      <c r="BO14" s="132">
        <v>0</v>
      </c>
      <c r="BP14" s="132">
        <v>0</v>
      </c>
      <c r="BQ14" s="132">
        <v>0</v>
      </c>
      <c r="BR14" s="132">
        <v>0</v>
      </c>
      <c r="BS14" s="132">
        <v>0</v>
      </c>
      <c r="BT14" s="132">
        <v>0</v>
      </c>
      <c r="BU14" s="132">
        <v>0</v>
      </c>
      <c r="BV14" s="132">
        <v>0</v>
      </c>
      <c r="BW14" s="132">
        <v>0</v>
      </c>
      <c r="BX14" s="132">
        <v>0</v>
      </c>
      <c r="BY14" s="132">
        <v>0</v>
      </c>
      <c r="BZ14" s="132">
        <v>0</v>
      </c>
      <c r="CA14" s="132">
        <v>0</v>
      </c>
      <c r="CB14" s="132">
        <v>0</v>
      </c>
      <c r="CC14" s="132">
        <v>0</v>
      </c>
      <c r="CD14" s="132">
        <v>0</v>
      </c>
      <c r="CE14" s="132">
        <v>0</v>
      </c>
      <c r="CF14" s="132">
        <v>0</v>
      </c>
      <c r="CG14" s="132">
        <v>0</v>
      </c>
      <c r="CH14" s="132">
        <v>0</v>
      </c>
      <c r="CI14" s="132">
        <v>0</v>
      </c>
      <c r="CJ14" s="132">
        <v>0</v>
      </c>
      <c r="CK14" s="132">
        <v>0</v>
      </c>
      <c r="CL14" s="132">
        <v>0</v>
      </c>
      <c r="CM14" s="132">
        <v>0</v>
      </c>
      <c r="CN14" s="132">
        <v>0</v>
      </c>
      <c r="CO14" s="132">
        <v>0</v>
      </c>
      <c r="CP14" s="132">
        <v>0</v>
      </c>
      <c r="CQ14" s="132">
        <v>0</v>
      </c>
      <c r="CR14" s="132">
        <v>0</v>
      </c>
      <c r="CS14" s="132">
        <v>0</v>
      </c>
      <c r="CT14" s="132">
        <v>0</v>
      </c>
      <c r="CU14" s="132">
        <v>0</v>
      </c>
      <c r="CV14" s="132">
        <v>0</v>
      </c>
      <c r="CW14" s="132">
        <v>0</v>
      </c>
      <c r="CX14" s="132">
        <v>0</v>
      </c>
      <c r="CY14" s="132">
        <v>0</v>
      </c>
      <c r="CZ14" s="132">
        <v>0</v>
      </c>
      <c r="DA14" s="132">
        <v>0</v>
      </c>
      <c r="DB14" s="132">
        <v>0</v>
      </c>
      <c r="DC14" s="132">
        <v>0</v>
      </c>
      <c r="DD14" s="132">
        <v>0</v>
      </c>
      <c r="DE14" s="132">
        <v>0</v>
      </c>
      <c r="DF14" s="132">
        <v>0</v>
      </c>
      <c r="DG14" s="137">
        <v>0</v>
      </c>
      <c r="DH14" s="124"/>
      <c r="DI14" s="131"/>
    </row>
    <row r="15" spans="2:113" x14ac:dyDescent="0.15">
      <c r="B15" s="309" t="s">
        <v>25</v>
      </c>
      <c r="C15" s="310" t="s">
        <v>281</v>
      </c>
      <c r="D15" s="132">
        <v>1.2367270275058325E-4</v>
      </c>
      <c r="E15" s="132">
        <v>3.529222244801655E-5</v>
      </c>
      <c r="F15" s="132">
        <v>1.4154140804950412E-4</v>
      </c>
      <c r="G15" s="132">
        <v>4.8702308619775385E-3</v>
      </c>
      <c r="H15" s="132">
        <v>1.6376853395386128E-3</v>
      </c>
      <c r="I15" s="132">
        <v>0</v>
      </c>
      <c r="J15" s="132">
        <v>1.1939671229213032E-5</v>
      </c>
      <c r="K15" s="132">
        <v>8.9381138171259401E-7</v>
      </c>
      <c r="L15" s="132">
        <v>1.6202220504480735E-5</v>
      </c>
      <c r="M15" s="132">
        <v>0</v>
      </c>
      <c r="N15" s="132">
        <v>0</v>
      </c>
      <c r="O15" s="132">
        <v>0.16876846818228133</v>
      </c>
      <c r="P15" s="132">
        <v>0.2437897619467784</v>
      </c>
      <c r="Q15" s="132">
        <v>3.7293277260256707E-4</v>
      </c>
      <c r="R15" s="132">
        <v>9.517167366286371E-3</v>
      </c>
      <c r="S15" s="132">
        <v>2.3469029918644713E-3</v>
      </c>
      <c r="T15" s="132">
        <v>6.7626614434695455E-4</v>
      </c>
      <c r="U15" s="132">
        <v>4.6717124405269109E-4</v>
      </c>
      <c r="V15" s="134">
        <v>9.9286397763506391E-4</v>
      </c>
      <c r="W15" s="132">
        <v>0</v>
      </c>
      <c r="X15" s="132">
        <v>0</v>
      </c>
      <c r="Y15" s="132">
        <v>0</v>
      </c>
      <c r="Z15" s="132">
        <v>0</v>
      </c>
      <c r="AA15" s="132">
        <v>0</v>
      </c>
      <c r="AB15" s="132">
        <v>3.2405408073742611E-7</v>
      </c>
      <c r="AC15" s="132">
        <v>3.7832159081318769E-5</v>
      </c>
      <c r="AD15" s="132">
        <v>0</v>
      </c>
      <c r="AE15" s="132">
        <v>0</v>
      </c>
      <c r="AF15" s="132">
        <v>6.7725967401457271E-4</v>
      </c>
      <c r="AG15" s="132">
        <v>1.6296371684418109E-2</v>
      </c>
      <c r="AH15" s="132">
        <v>3.3205394087276095E-2</v>
      </c>
      <c r="AI15" s="134">
        <v>6.4475298829639617E-4</v>
      </c>
      <c r="AJ15" s="132">
        <v>6.5651841434247252E-6</v>
      </c>
      <c r="AK15" s="132">
        <v>0</v>
      </c>
      <c r="AL15" s="132">
        <v>2.6900699183861005E-3</v>
      </c>
      <c r="AM15" s="132">
        <v>0</v>
      </c>
      <c r="AN15" s="132">
        <v>0</v>
      </c>
      <c r="AO15" s="132">
        <v>3.4336232435812328E-5</v>
      </c>
      <c r="AP15" s="132">
        <v>0</v>
      </c>
      <c r="AQ15" s="132">
        <v>0</v>
      </c>
      <c r="AR15" s="132">
        <v>6.6476321919980064E-4</v>
      </c>
      <c r="AS15" s="132">
        <v>1.2433073398421493E-4</v>
      </c>
      <c r="AT15" s="132">
        <v>2.9380658614089046E-4</v>
      </c>
      <c r="AU15" s="132">
        <v>4.2766320444301631E-5</v>
      </c>
      <c r="AV15" s="132">
        <v>3.9963108768127122E-4</v>
      </c>
      <c r="AW15" s="132">
        <v>1.8765978170658473E-4</v>
      </c>
      <c r="AX15" s="132">
        <v>1.1227176229659864E-3</v>
      </c>
      <c r="AY15" s="132">
        <v>6.9022624780754426E-5</v>
      </c>
      <c r="AZ15" s="132">
        <v>0</v>
      </c>
      <c r="BA15" s="132">
        <v>2.4704142287345493E-3</v>
      </c>
      <c r="BB15" s="132">
        <v>0</v>
      </c>
      <c r="BC15" s="132">
        <v>3.6249998479446372E-5</v>
      </c>
      <c r="BD15" s="132">
        <v>4.5721082461661761E-4</v>
      </c>
      <c r="BE15" s="132">
        <v>0</v>
      </c>
      <c r="BF15" s="132">
        <v>0</v>
      </c>
      <c r="BG15" s="132">
        <v>4.5385779122541603E-5</v>
      </c>
      <c r="BH15" s="132">
        <v>5.9460888701582803E-4</v>
      </c>
      <c r="BI15" s="132">
        <v>3.5056006751149516E-6</v>
      </c>
      <c r="BJ15" s="132">
        <v>2.377895959410722E-4</v>
      </c>
      <c r="BK15" s="132">
        <v>1.862058871270596E-3</v>
      </c>
      <c r="BL15" s="134">
        <v>3.1863994666457505E-5</v>
      </c>
      <c r="BM15" s="134">
        <v>4.4714992851046034E-4</v>
      </c>
      <c r="BN15" s="132">
        <v>2.786147297069083E-3</v>
      </c>
      <c r="BO15" s="132">
        <v>1.1276546303593563E-4</v>
      </c>
      <c r="BP15" s="132">
        <v>3.4281451398197134E-5</v>
      </c>
      <c r="BQ15" s="132">
        <v>0</v>
      </c>
      <c r="BR15" s="132">
        <v>0</v>
      </c>
      <c r="BS15" s="132">
        <v>8.4511403663451072E-5</v>
      </c>
      <c r="BT15" s="132">
        <v>4.3941200881543589E-5</v>
      </c>
      <c r="BU15" s="132">
        <v>2.9422585219905905E-4</v>
      </c>
      <c r="BV15" s="132">
        <v>7.2213338014402165E-6</v>
      </c>
      <c r="BW15" s="132">
        <v>1.1160586265596531E-6</v>
      </c>
      <c r="BX15" s="132">
        <v>0</v>
      </c>
      <c r="BY15" s="132">
        <v>0</v>
      </c>
      <c r="BZ15" s="132">
        <v>4.6209192037827547E-4</v>
      </c>
      <c r="CA15" s="132">
        <v>5.9738996373238557E-5</v>
      </c>
      <c r="CB15" s="132">
        <v>1.6377380536247511E-5</v>
      </c>
      <c r="CC15" s="132">
        <v>3.7354812350434835E-3</v>
      </c>
      <c r="CD15" s="132">
        <v>5.0248099993718991E-5</v>
      </c>
      <c r="CE15" s="132">
        <v>5.7670282287947182E-4</v>
      </c>
      <c r="CF15" s="132">
        <v>2.7767479282076054E-4</v>
      </c>
      <c r="CG15" s="132">
        <v>1.8153501311496138E-4</v>
      </c>
      <c r="CH15" s="132">
        <v>3.4257948650156219E-5</v>
      </c>
      <c r="CI15" s="132">
        <v>4.2726364739814817E-6</v>
      </c>
      <c r="CJ15" s="132">
        <v>6.9396974985860365E-6</v>
      </c>
      <c r="CK15" s="132">
        <v>3.9715211729264907E-4</v>
      </c>
      <c r="CL15" s="132">
        <v>2.5763468175031851E-6</v>
      </c>
      <c r="CM15" s="132">
        <v>1.2096634654990198E-4</v>
      </c>
      <c r="CN15" s="132">
        <v>5.0130578649058441E-5</v>
      </c>
      <c r="CO15" s="132">
        <v>3.3841428359670245E-6</v>
      </c>
      <c r="CP15" s="132">
        <v>3.868969007585075E-7</v>
      </c>
      <c r="CQ15" s="132">
        <v>5.8011641122386961E-5</v>
      </c>
      <c r="CR15" s="132">
        <v>2.3211216734932488E-3</v>
      </c>
      <c r="CS15" s="132">
        <v>8.6887514313952453E-5</v>
      </c>
      <c r="CT15" s="132">
        <v>7.3853074728470346E-5</v>
      </c>
      <c r="CU15" s="132">
        <v>1.3166811496396043E-4</v>
      </c>
      <c r="CV15" s="132">
        <v>1.5711848213931427E-4</v>
      </c>
      <c r="CW15" s="132">
        <v>0</v>
      </c>
      <c r="CX15" s="132">
        <v>1.517864528406862E-5</v>
      </c>
      <c r="CY15" s="132">
        <v>3.624762081487461E-4</v>
      </c>
      <c r="CZ15" s="132">
        <v>6.0702200853920973E-4</v>
      </c>
      <c r="DA15" s="132">
        <v>5.7993476641601807E-7</v>
      </c>
      <c r="DB15" s="132">
        <v>2.464717438532552E-4</v>
      </c>
      <c r="DC15" s="132">
        <v>2.4655606193351022E-3</v>
      </c>
      <c r="DD15" s="132">
        <v>4.2352695192760859E-4</v>
      </c>
      <c r="DE15" s="132">
        <v>1.6691294233075516E-2</v>
      </c>
      <c r="DF15" s="132">
        <v>1.4020574182901276E-4</v>
      </c>
      <c r="DG15" s="137">
        <v>6.157761478481189E-4</v>
      </c>
      <c r="DH15" s="124"/>
      <c r="DI15" s="131"/>
    </row>
    <row r="16" spans="2:113" x14ac:dyDescent="0.15">
      <c r="B16" s="309" t="s">
        <v>26</v>
      </c>
      <c r="C16" s="310" t="s">
        <v>875</v>
      </c>
      <c r="D16" s="132">
        <v>6.2982327161122554E-3</v>
      </c>
      <c r="E16" s="132">
        <v>5.6069095340800486E-4</v>
      </c>
      <c r="F16" s="132">
        <v>5.1109717812875622E-3</v>
      </c>
      <c r="G16" s="132">
        <v>3.863005501227926E-4</v>
      </c>
      <c r="H16" s="132">
        <v>2.3954203473848367E-3</v>
      </c>
      <c r="I16" s="132">
        <v>3.9447731755424065E-3</v>
      </c>
      <c r="J16" s="132">
        <v>4.180078897347483E-3</v>
      </c>
      <c r="K16" s="132">
        <v>1.0530038930660372E-3</v>
      </c>
      <c r="L16" s="132">
        <v>9.855804173272188E-4</v>
      </c>
      <c r="M16" s="132">
        <v>5.5536712742303706E-5</v>
      </c>
      <c r="N16" s="132">
        <v>0</v>
      </c>
      <c r="O16" s="132">
        <v>2.0528527160590024E-3</v>
      </c>
      <c r="P16" s="132">
        <v>1.8639408814963565E-2</v>
      </c>
      <c r="Q16" s="132">
        <v>1.974583502575668E-3</v>
      </c>
      <c r="R16" s="132">
        <v>2.0525102238052001E-3</v>
      </c>
      <c r="S16" s="132">
        <v>1.6955545620299416E-3</v>
      </c>
      <c r="T16" s="132">
        <v>1.3760350407639908E-3</v>
      </c>
      <c r="U16" s="132">
        <v>3.2592493823363527E-4</v>
      </c>
      <c r="V16" s="134">
        <v>4.7393507089528737E-3</v>
      </c>
      <c r="W16" s="132">
        <v>7.6654025705171413E-4</v>
      </c>
      <c r="X16" s="132">
        <v>0</v>
      </c>
      <c r="Y16" s="132">
        <v>3.0275507114744171E-4</v>
      </c>
      <c r="Z16" s="132">
        <v>1.3367196898810319E-4</v>
      </c>
      <c r="AA16" s="132">
        <v>0</v>
      </c>
      <c r="AB16" s="132">
        <v>9.8598854965707521E-4</v>
      </c>
      <c r="AC16" s="132">
        <v>9.3642677520939458E-4</v>
      </c>
      <c r="AD16" s="132">
        <v>0</v>
      </c>
      <c r="AE16" s="132">
        <v>2.2985211509801674E-4</v>
      </c>
      <c r="AF16" s="132">
        <v>3.6872351192983695E-4</v>
      </c>
      <c r="AG16" s="132">
        <v>2.3703008821885237E-3</v>
      </c>
      <c r="AH16" s="132">
        <v>1.7543100435082207E-3</v>
      </c>
      <c r="AI16" s="134">
        <v>3.0350929840772755E-3</v>
      </c>
      <c r="AJ16" s="132">
        <v>7.6070503227073445E-4</v>
      </c>
      <c r="AK16" s="132">
        <v>4.6644769655523402E-3</v>
      </c>
      <c r="AL16" s="132">
        <v>2.3557426022652755E-3</v>
      </c>
      <c r="AM16" s="132">
        <v>0</v>
      </c>
      <c r="AN16" s="132">
        <v>0</v>
      </c>
      <c r="AO16" s="132">
        <v>1.2234541767918393E-3</v>
      </c>
      <c r="AP16" s="132">
        <v>5.0264589811049984E-4</v>
      </c>
      <c r="AQ16" s="132">
        <v>3.5791174177586939E-4</v>
      </c>
      <c r="AR16" s="132">
        <v>7.9375225673538143E-4</v>
      </c>
      <c r="AS16" s="132">
        <v>1.029928918004375E-3</v>
      </c>
      <c r="AT16" s="132">
        <v>1.106955387981212E-3</v>
      </c>
      <c r="AU16" s="132">
        <v>1.2181355299618667E-3</v>
      </c>
      <c r="AV16" s="132">
        <v>7.5372630549783821E-4</v>
      </c>
      <c r="AW16" s="132">
        <v>7.7000841055578336E-4</v>
      </c>
      <c r="AX16" s="132">
        <v>1.9985485634444046E-3</v>
      </c>
      <c r="AY16" s="132">
        <v>3.15111376712478E-3</v>
      </c>
      <c r="AZ16" s="132">
        <v>1.4793655713170979E-3</v>
      </c>
      <c r="BA16" s="132">
        <v>5.0892927697613844E-3</v>
      </c>
      <c r="BB16" s="132">
        <v>9.320119483231707E-4</v>
      </c>
      <c r="BC16" s="132">
        <v>1.4835737632729127E-3</v>
      </c>
      <c r="BD16" s="132">
        <v>1.2485935139370269E-3</v>
      </c>
      <c r="BE16" s="132">
        <v>1.1844853582903307E-3</v>
      </c>
      <c r="BF16" s="132">
        <v>0</v>
      </c>
      <c r="BG16" s="132">
        <v>7.8668683812405452E-4</v>
      </c>
      <c r="BH16" s="132">
        <v>3.773703933682107E-4</v>
      </c>
      <c r="BI16" s="132">
        <v>2.8841532827082104E-4</v>
      </c>
      <c r="BJ16" s="132">
        <v>5.1714652484870715E-4</v>
      </c>
      <c r="BK16" s="132">
        <v>4.738364680175103E-3</v>
      </c>
      <c r="BL16" s="134">
        <v>1.5564335856308091E-3</v>
      </c>
      <c r="BM16" s="134">
        <v>3.2444383002313338E-3</v>
      </c>
      <c r="BN16" s="132">
        <v>1.7473304565739387E-3</v>
      </c>
      <c r="BO16" s="132">
        <v>1.2392187938817085E-3</v>
      </c>
      <c r="BP16" s="132">
        <v>1.5211754478632849E-3</v>
      </c>
      <c r="BQ16" s="132">
        <v>3.9243530585250804E-4</v>
      </c>
      <c r="BR16" s="132">
        <v>3.4039611996902844E-4</v>
      </c>
      <c r="BS16" s="132">
        <v>1.0863908684675696E-3</v>
      </c>
      <c r="BT16" s="132">
        <v>1.8971519051091655E-3</v>
      </c>
      <c r="BU16" s="132">
        <v>3.9724619978394422E-3</v>
      </c>
      <c r="BV16" s="132">
        <v>1.4533381878733237E-3</v>
      </c>
      <c r="BW16" s="132">
        <v>1.3150890816294579E-4</v>
      </c>
      <c r="BX16" s="132">
        <v>1.7832150086348756E-5</v>
      </c>
      <c r="BY16" s="132">
        <v>0</v>
      </c>
      <c r="BZ16" s="132">
        <v>1.2108418997005871E-3</v>
      </c>
      <c r="CA16" s="132">
        <v>1.1467795276551456E-3</v>
      </c>
      <c r="CB16" s="132">
        <v>5.8429454559319959E-4</v>
      </c>
      <c r="CC16" s="132">
        <v>7.9962645187649558E-3</v>
      </c>
      <c r="CD16" s="132">
        <v>1.7586834997801646E-3</v>
      </c>
      <c r="CE16" s="132">
        <v>3.1799501448494239E-4</v>
      </c>
      <c r="CF16" s="132">
        <v>9.3763316467730499E-4</v>
      </c>
      <c r="CG16" s="132">
        <v>1.3626445718850982E-3</v>
      </c>
      <c r="CH16" s="132">
        <v>1.7193459875478403E-3</v>
      </c>
      <c r="CI16" s="132">
        <v>4.5335888951880926E-4</v>
      </c>
      <c r="CJ16" s="132">
        <v>6.2049059987357509E-4</v>
      </c>
      <c r="CK16" s="132">
        <v>9.9810928150438237E-4</v>
      </c>
      <c r="CL16" s="132">
        <v>8.7209339772482812E-4</v>
      </c>
      <c r="CM16" s="132">
        <v>1.5662845048847436E-3</v>
      </c>
      <c r="CN16" s="132">
        <v>3.895444687697187E-3</v>
      </c>
      <c r="CO16" s="132">
        <v>1.0147056852605887E-4</v>
      </c>
      <c r="CP16" s="132">
        <v>9.4232609148742089E-4</v>
      </c>
      <c r="CQ16" s="132">
        <v>2.1326427677678646E-3</v>
      </c>
      <c r="CR16" s="132">
        <v>5.0186838835100207E-3</v>
      </c>
      <c r="CS16" s="132">
        <v>5.3789112826040132E-3</v>
      </c>
      <c r="CT16" s="132">
        <v>2.9129464643591219E-3</v>
      </c>
      <c r="CU16" s="132">
        <v>2.5996072407952566E-2</v>
      </c>
      <c r="CV16" s="132">
        <v>3.4225731718856354E-3</v>
      </c>
      <c r="CW16" s="132">
        <v>3.8062893570654582E-4</v>
      </c>
      <c r="CX16" s="132">
        <v>8.9706885617714903E-4</v>
      </c>
      <c r="CY16" s="132">
        <v>1.7028113967699882E-3</v>
      </c>
      <c r="CZ16" s="132">
        <v>9.3495050602106829E-3</v>
      </c>
      <c r="DA16" s="132">
        <v>6.7388419857541298E-4</v>
      </c>
      <c r="DB16" s="132">
        <v>6.0081318164157621E-3</v>
      </c>
      <c r="DC16" s="132">
        <v>3.9052340632489469E-3</v>
      </c>
      <c r="DD16" s="132">
        <v>6.5694699368534322E-3</v>
      </c>
      <c r="DE16" s="132">
        <v>2.8118711377086943E-3</v>
      </c>
      <c r="DF16" s="132">
        <v>3.6811219459633799E-4</v>
      </c>
      <c r="DG16" s="137">
        <v>2.1926093632018487E-3</v>
      </c>
      <c r="DH16" s="124"/>
      <c r="DI16" s="131"/>
    </row>
    <row r="17" spans="2:113" x14ac:dyDescent="0.15">
      <c r="B17" s="309" t="s">
        <v>27</v>
      </c>
      <c r="C17" s="310" t="s">
        <v>876</v>
      </c>
      <c r="D17" s="132">
        <v>1.2738964190428929E-4</v>
      </c>
      <c r="E17" s="132">
        <v>4.2401897583108916E-3</v>
      </c>
      <c r="F17" s="132">
        <v>1.3711823904795711E-4</v>
      </c>
      <c r="G17" s="132">
        <v>1.4463608058987857E-2</v>
      </c>
      <c r="H17" s="132">
        <v>2.3465342178463703E-4</v>
      </c>
      <c r="I17" s="132">
        <v>0</v>
      </c>
      <c r="J17" s="132">
        <v>7.7846656414468974E-4</v>
      </c>
      <c r="K17" s="132">
        <v>3.4153003322281224E-4</v>
      </c>
      <c r="L17" s="132">
        <v>2.8107900753724676E-4</v>
      </c>
      <c r="M17" s="132">
        <v>3.9210902650092923E-2</v>
      </c>
      <c r="N17" s="132">
        <v>0</v>
      </c>
      <c r="O17" s="132">
        <v>2.037868389664411E-4</v>
      </c>
      <c r="P17" s="132">
        <v>4.1283511455691394E-4</v>
      </c>
      <c r="Q17" s="132">
        <v>0.16881373881356759</v>
      </c>
      <c r="R17" s="132">
        <v>9.1821979316989863E-2</v>
      </c>
      <c r="S17" s="132">
        <v>0</v>
      </c>
      <c r="T17" s="132">
        <v>2.0725339890669283E-3</v>
      </c>
      <c r="U17" s="132">
        <v>4.1972416457858966E-5</v>
      </c>
      <c r="V17" s="134">
        <v>2.2196959016614724E-4</v>
      </c>
      <c r="W17" s="132">
        <v>1.303639892945092E-6</v>
      </c>
      <c r="X17" s="132">
        <v>0</v>
      </c>
      <c r="Y17" s="132">
        <v>0</v>
      </c>
      <c r="Z17" s="132">
        <v>1.3367196898810319E-4</v>
      </c>
      <c r="AA17" s="132">
        <v>0</v>
      </c>
      <c r="AB17" s="132">
        <v>8.2093700453481274E-6</v>
      </c>
      <c r="AC17" s="132">
        <v>2.8260946185532142E-4</v>
      </c>
      <c r="AD17" s="132">
        <v>0</v>
      </c>
      <c r="AE17" s="132">
        <v>0</v>
      </c>
      <c r="AF17" s="132">
        <v>1.6409665500697194E-4</v>
      </c>
      <c r="AG17" s="132">
        <v>5.309945971299742E-5</v>
      </c>
      <c r="AH17" s="132">
        <v>4.9932923439512924E-4</v>
      </c>
      <c r="AI17" s="134">
        <v>3.6976732439394705E-3</v>
      </c>
      <c r="AJ17" s="132">
        <v>4.9952488047796823E-5</v>
      </c>
      <c r="AK17" s="132">
        <v>2.3778738074616911E-2</v>
      </c>
      <c r="AL17" s="132">
        <v>1.4722966775437656E-3</v>
      </c>
      <c r="AM17" s="132">
        <v>0</v>
      </c>
      <c r="AN17" s="132">
        <v>0</v>
      </c>
      <c r="AO17" s="132">
        <v>1.0541825747837118E-4</v>
      </c>
      <c r="AP17" s="132">
        <v>9.7165749820617084E-6</v>
      </c>
      <c r="AQ17" s="132">
        <v>0</v>
      </c>
      <c r="AR17" s="132">
        <v>2.1526047995835693E-3</v>
      </c>
      <c r="AS17" s="132">
        <v>9.3248050488161207E-4</v>
      </c>
      <c r="AT17" s="132">
        <v>5.5235813811095971E-4</v>
      </c>
      <c r="AU17" s="132">
        <v>1.6193608156774957E-4</v>
      </c>
      <c r="AV17" s="132">
        <v>1.8257411640674936E-4</v>
      </c>
      <c r="AW17" s="132">
        <v>1.1297293499819207E-3</v>
      </c>
      <c r="AX17" s="132">
        <v>9.5123475483422713E-5</v>
      </c>
      <c r="AY17" s="132">
        <v>1.6737456068258136E-4</v>
      </c>
      <c r="AZ17" s="132">
        <v>2.666128153520174E-4</v>
      </c>
      <c r="BA17" s="132">
        <v>4.1053841194802474E-4</v>
      </c>
      <c r="BB17" s="132">
        <v>1.3715811336758265E-4</v>
      </c>
      <c r="BC17" s="132">
        <v>2.1360737359029473E-4</v>
      </c>
      <c r="BD17" s="132">
        <v>1.8549301585272479E-4</v>
      </c>
      <c r="BE17" s="132">
        <v>6.5674094970821201E-5</v>
      </c>
      <c r="BF17" s="132">
        <v>0</v>
      </c>
      <c r="BG17" s="132">
        <v>5.1437216338880479E-4</v>
      </c>
      <c r="BH17" s="132">
        <v>2.3969966144842591E-4</v>
      </c>
      <c r="BI17" s="132">
        <v>4.1111135189984438E-5</v>
      </c>
      <c r="BJ17" s="132">
        <v>4.6885506449049455E-4</v>
      </c>
      <c r="BK17" s="132">
        <v>1.7350643417846947E-2</v>
      </c>
      <c r="BL17" s="134">
        <v>0</v>
      </c>
      <c r="BM17" s="134">
        <v>7.6898805640646037E-2</v>
      </c>
      <c r="BN17" s="132">
        <v>1.5438996977655616E-2</v>
      </c>
      <c r="BO17" s="132">
        <v>1.8267064864376157E-3</v>
      </c>
      <c r="BP17" s="132">
        <v>4.3607370614383301E-3</v>
      </c>
      <c r="BQ17" s="132">
        <v>1.7962890498170005E-3</v>
      </c>
      <c r="BR17" s="132">
        <v>7.6182244550545536E-6</v>
      </c>
      <c r="BS17" s="132">
        <v>0</v>
      </c>
      <c r="BT17" s="132">
        <v>3.9030866112545882E-6</v>
      </c>
      <c r="BU17" s="132">
        <v>7.3000510729570036E-4</v>
      </c>
      <c r="BV17" s="132">
        <v>8.3930598645389179E-5</v>
      </c>
      <c r="BW17" s="132">
        <v>1.240065140621837E-7</v>
      </c>
      <c r="BX17" s="132">
        <v>1.0973630822368467E-6</v>
      </c>
      <c r="BY17" s="132">
        <v>2.1050207435688471E-6</v>
      </c>
      <c r="BZ17" s="132">
        <v>3.2648981656496144E-6</v>
      </c>
      <c r="CA17" s="132">
        <v>5.4237739897881958E-7</v>
      </c>
      <c r="CB17" s="132">
        <v>0</v>
      </c>
      <c r="CC17" s="132">
        <v>0</v>
      </c>
      <c r="CD17" s="132">
        <v>0</v>
      </c>
      <c r="CE17" s="132">
        <v>2.6948730041096812E-6</v>
      </c>
      <c r="CF17" s="132">
        <v>5.0458355703717145E-4</v>
      </c>
      <c r="CG17" s="132">
        <v>2.7507795105078166E-3</v>
      </c>
      <c r="CH17" s="132">
        <v>3.9094364930178268E-5</v>
      </c>
      <c r="CI17" s="132">
        <v>3.9877940423827161E-5</v>
      </c>
      <c r="CJ17" s="132">
        <v>9.2665372481119429E-5</v>
      </c>
      <c r="CK17" s="132">
        <v>1.5812460536825506E-5</v>
      </c>
      <c r="CL17" s="132">
        <v>3.2204335218789811E-5</v>
      </c>
      <c r="CM17" s="132">
        <v>1.2203820025350871E-4</v>
      </c>
      <c r="CN17" s="132">
        <v>2.0257912114451818E-5</v>
      </c>
      <c r="CO17" s="132">
        <v>2.5058771952041538E-5</v>
      </c>
      <c r="CP17" s="132">
        <v>1.058936817376035E-4</v>
      </c>
      <c r="CQ17" s="132">
        <v>9.9472211498258188E-7</v>
      </c>
      <c r="CR17" s="132">
        <v>3.8899901981037947E-4</v>
      </c>
      <c r="CS17" s="132">
        <v>3.3989476965105632E-5</v>
      </c>
      <c r="CT17" s="132">
        <v>2.6161599180174883E-5</v>
      </c>
      <c r="CU17" s="132">
        <v>1.3346110883262301E-4</v>
      </c>
      <c r="CV17" s="132">
        <v>4.0367011681251698E-5</v>
      </c>
      <c r="CW17" s="132">
        <v>4.4674757712035893E-7</v>
      </c>
      <c r="CX17" s="132">
        <v>3.8656405975253893E-5</v>
      </c>
      <c r="CY17" s="132">
        <v>2.4849846877740756E-4</v>
      </c>
      <c r="CZ17" s="132">
        <v>2.2401218915994153E-4</v>
      </c>
      <c r="DA17" s="132">
        <v>8.920909580782051E-4</v>
      </c>
      <c r="DB17" s="132">
        <v>4.1589370632432045E-4</v>
      </c>
      <c r="DC17" s="132">
        <v>5.8999866478235796E-4</v>
      </c>
      <c r="DD17" s="132">
        <v>7.467605457828555E-4</v>
      </c>
      <c r="DE17" s="132">
        <v>0</v>
      </c>
      <c r="DF17" s="132">
        <v>2.2790645276732526E-5</v>
      </c>
      <c r="DG17" s="137">
        <v>3.5646760861060035E-3</v>
      </c>
      <c r="DH17" s="124"/>
      <c r="DI17" s="131"/>
    </row>
    <row r="18" spans="2:113" x14ac:dyDescent="0.15">
      <c r="B18" s="311" t="s">
        <v>28</v>
      </c>
      <c r="C18" s="312" t="s">
        <v>298</v>
      </c>
      <c r="D18" s="133">
        <v>0</v>
      </c>
      <c r="E18" s="133">
        <v>0</v>
      </c>
      <c r="F18" s="133">
        <v>3.9808521013923027E-5</v>
      </c>
      <c r="G18" s="133">
        <v>4.72507191292833E-5</v>
      </c>
      <c r="H18" s="133">
        <v>6.0618800627697906E-4</v>
      </c>
      <c r="I18" s="133">
        <v>5.9171597633136093E-3</v>
      </c>
      <c r="J18" s="133">
        <v>1.480519232422416E-3</v>
      </c>
      <c r="K18" s="133">
        <v>3.4529344956686528E-4</v>
      </c>
      <c r="L18" s="133">
        <v>1.0326127740143147E-3</v>
      </c>
      <c r="M18" s="133">
        <v>9.9172701325542327E-6</v>
      </c>
      <c r="N18" s="133">
        <v>0</v>
      </c>
      <c r="O18" s="133">
        <v>8.1514735586576438E-4</v>
      </c>
      <c r="P18" s="133">
        <v>6.5757356000407041E-4</v>
      </c>
      <c r="Q18" s="133">
        <v>1.8485356991943609E-4</v>
      </c>
      <c r="R18" s="133">
        <v>2.5263508801172029E-2</v>
      </c>
      <c r="S18" s="133">
        <v>7.7607472490922702E-4</v>
      </c>
      <c r="T18" s="133">
        <v>8.9617015502006521E-4</v>
      </c>
      <c r="U18" s="133">
        <v>4.166826851251216E-4</v>
      </c>
      <c r="V18" s="143">
        <v>1.0258594572543562E-3</v>
      </c>
      <c r="W18" s="133">
        <v>9.9076631863826998E-4</v>
      </c>
      <c r="X18" s="133">
        <v>0</v>
      </c>
      <c r="Y18" s="133">
        <v>6.0551014229488342E-4</v>
      </c>
      <c r="Z18" s="133">
        <v>4.010159069643096E-4</v>
      </c>
      <c r="AA18" s="133">
        <v>0</v>
      </c>
      <c r="AB18" s="133">
        <v>1.6022313931927472E-3</v>
      </c>
      <c r="AC18" s="133">
        <v>5.5939859154428612E-4</v>
      </c>
      <c r="AD18" s="133">
        <v>0</v>
      </c>
      <c r="AE18" s="133">
        <v>7.6235240169666399E-5</v>
      </c>
      <c r="AF18" s="133">
        <v>8.6825825054321867E-4</v>
      </c>
      <c r="AG18" s="133">
        <v>1.3990232649382793E-3</v>
      </c>
      <c r="AH18" s="133">
        <v>5.9919508127415503E-5</v>
      </c>
      <c r="AI18" s="143">
        <v>1.09934841322427E-4</v>
      </c>
      <c r="AJ18" s="133">
        <v>5.2435840310744439E-4</v>
      </c>
      <c r="AK18" s="133">
        <v>4.9084261666362313E-3</v>
      </c>
      <c r="AL18" s="133">
        <v>1.3301778539819929E-3</v>
      </c>
      <c r="AM18" s="133">
        <v>0</v>
      </c>
      <c r="AN18" s="133">
        <v>0</v>
      </c>
      <c r="AO18" s="133">
        <v>1.0614112552965143E-3</v>
      </c>
      <c r="AP18" s="133">
        <v>5.2320019134178427E-6</v>
      </c>
      <c r="AQ18" s="133">
        <v>1.4327282714592958E-4</v>
      </c>
      <c r="AR18" s="133">
        <v>4.93503351423874E-4</v>
      </c>
      <c r="AS18" s="133">
        <v>2.9165341493435473E-4</v>
      </c>
      <c r="AT18" s="133">
        <v>2.5319524540862452E-4</v>
      </c>
      <c r="AU18" s="133">
        <v>3.4433627635669793E-4</v>
      </c>
      <c r="AV18" s="133">
        <v>3.3332894721627105E-4</v>
      </c>
      <c r="AW18" s="133">
        <v>3.7504172532688645E-4</v>
      </c>
      <c r="AX18" s="133">
        <v>9.3038577390635365E-4</v>
      </c>
      <c r="AY18" s="133">
        <v>1.0218743290430444E-3</v>
      </c>
      <c r="AZ18" s="133">
        <v>6.107690834071043E-4</v>
      </c>
      <c r="BA18" s="133">
        <v>1.2483773356190097E-3</v>
      </c>
      <c r="BB18" s="133">
        <v>9.417760584755977E-4</v>
      </c>
      <c r="BC18" s="133">
        <v>7.9433721500263364E-4</v>
      </c>
      <c r="BD18" s="133">
        <v>3.2012478133461595E-3</v>
      </c>
      <c r="BE18" s="133">
        <v>2.7431696646938817E-3</v>
      </c>
      <c r="BF18" s="133">
        <v>0</v>
      </c>
      <c r="BG18" s="133">
        <v>3.479576399394856E-4</v>
      </c>
      <c r="BH18" s="133">
        <v>2.6933473835671706E-4</v>
      </c>
      <c r="BI18" s="133">
        <v>5.6408301772304227E-5</v>
      </c>
      <c r="BJ18" s="133">
        <v>3.698270065407421E-4</v>
      </c>
      <c r="BK18" s="133">
        <v>2.8559841518930543E-3</v>
      </c>
      <c r="BL18" s="143">
        <v>1.2745597866583002E-4</v>
      </c>
      <c r="BM18" s="143">
        <v>1.133095130230196E-2</v>
      </c>
      <c r="BN18" s="133">
        <v>2.4457967672367773E-2</v>
      </c>
      <c r="BO18" s="133">
        <v>6.5183556215306929E-5</v>
      </c>
      <c r="BP18" s="133">
        <v>1.1819425780572445E-4</v>
      </c>
      <c r="BQ18" s="133">
        <v>9.684272460168717E-4</v>
      </c>
      <c r="BR18" s="133">
        <v>3.2792993449712099E-4</v>
      </c>
      <c r="BS18" s="133">
        <v>4.2397629379862635E-3</v>
      </c>
      <c r="BT18" s="133">
        <v>2.7271243870894959E-3</v>
      </c>
      <c r="BU18" s="133">
        <v>1.2006108041645403E-3</v>
      </c>
      <c r="BV18" s="133">
        <v>2.4604456911733537E-3</v>
      </c>
      <c r="BW18" s="133">
        <v>3.7263957475686197E-4</v>
      </c>
      <c r="BX18" s="133">
        <v>1.1132748469292809E-3</v>
      </c>
      <c r="BY18" s="133">
        <v>1.4920690847842894E-4</v>
      </c>
      <c r="BZ18" s="133">
        <v>3.1821874121198241E-4</v>
      </c>
      <c r="CA18" s="133">
        <v>4.0546584697945183E-4</v>
      </c>
      <c r="CB18" s="133">
        <v>0</v>
      </c>
      <c r="CC18" s="133">
        <v>3.0934453977703846E-3</v>
      </c>
      <c r="CD18" s="133">
        <v>7.0347339991206584E-4</v>
      </c>
      <c r="CE18" s="133">
        <v>3.4224887152192951E-4</v>
      </c>
      <c r="CF18" s="133">
        <v>2.2852404694473118E-3</v>
      </c>
      <c r="CG18" s="133">
        <v>2.3799952943441404E-3</v>
      </c>
      <c r="CH18" s="133">
        <v>3.3371272332152172E-4</v>
      </c>
      <c r="CI18" s="133">
        <v>2.8175051294608853E-3</v>
      </c>
      <c r="CJ18" s="133">
        <v>6.7723283236201378E-4</v>
      </c>
      <c r="CK18" s="133">
        <v>3.7453778881061765E-3</v>
      </c>
      <c r="CL18" s="133">
        <v>3.0027322157999622E-3</v>
      </c>
      <c r="CM18" s="133">
        <v>1.7947424657106343E-3</v>
      </c>
      <c r="CN18" s="133">
        <v>1.0207800308243476E-3</v>
      </c>
      <c r="CO18" s="133">
        <v>1.347184289756111E-3</v>
      </c>
      <c r="CP18" s="133">
        <v>3.5245533865298517E-3</v>
      </c>
      <c r="CQ18" s="133">
        <v>1.6798646028466958E-3</v>
      </c>
      <c r="CR18" s="133">
        <v>7.0139129157093438E-4</v>
      </c>
      <c r="CS18" s="133">
        <v>6.6852095594791541E-3</v>
      </c>
      <c r="CT18" s="133">
        <v>3.5000046062737857E-3</v>
      </c>
      <c r="CU18" s="133">
        <v>1.4141264685886574E-2</v>
      </c>
      <c r="CV18" s="133">
        <v>1.4824384422148899E-3</v>
      </c>
      <c r="CW18" s="133">
        <v>5.6960316082845766E-4</v>
      </c>
      <c r="CX18" s="133">
        <v>2.2374851933134246E-4</v>
      </c>
      <c r="CY18" s="133">
        <v>1.8994672890531785E-3</v>
      </c>
      <c r="CZ18" s="133">
        <v>3.0085281407494424E-3</v>
      </c>
      <c r="DA18" s="133">
        <v>2.5875428549729648E-3</v>
      </c>
      <c r="DB18" s="133">
        <v>9.6990790143319165E-4</v>
      </c>
      <c r="DC18" s="133">
        <v>5.5944912734999059E-3</v>
      </c>
      <c r="DD18" s="133">
        <v>3.5186819752861865E-3</v>
      </c>
      <c r="DE18" s="133">
        <v>0</v>
      </c>
      <c r="DF18" s="133">
        <v>3.0868342336840254E-4</v>
      </c>
      <c r="DG18" s="138">
        <v>1.9836019926675278E-3</v>
      </c>
      <c r="DH18" s="124"/>
      <c r="DI18" s="131"/>
    </row>
    <row r="19" spans="2:113" x14ac:dyDescent="0.15">
      <c r="B19" s="309" t="s">
        <v>29</v>
      </c>
      <c r="C19" s="310" t="s">
        <v>300</v>
      </c>
      <c r="D19" s="132">
        <v>9.4082005332118168E-5</v>
      </c>
      <c r="E19" s="132">
        <v>0</v>
      </c>
      <c r="F19" s="132">
        <v>2.0125418957038865E-4</v>
      </c>
      <c r="G19" s="132">
        <v>0</v>
      </c>
      <c r="H19" s="132">
        <v>2.7376232541540988E-4</v>
      </c>
      <c r="I19" s="132">
        <v>0</v>
      </c>
      <c r="J19" s="132">
        <v>0</v>
      </c>
      <c r="K19" s="132">
        <v>2.6220035287046113E-4</v>
      </c>
      <c r="L19" s="132">
        <v>5.4838284784396327E-5</v>
      </c>
      <c r="M19" s="132">
        <v>8.5288523139966406E-5</v>
      </c>
      <c r="N19" s="132">
        <v>0</v>
      </c>
      <c r="O19" s="132">
        <v>6.9826960998795257E-4</v>
      </c>
      <c r="P19" s="132">
        <v>1.9031634376219667E-3</v>
      </c>
      <c r="Q19" s="132">
        <v>7.1432878180008666E-3</v>
      </c>
      <c r="R19" s="132">
        <v>9.6168832782848861E-3</v>
      </c>
      <c r="S19" s="132">
        <v>0.43876963234062449</v>
      </c>
      <c r="T19" s="132">
        <v>0.321091737576854</v>
      </c>
      <c r="U19" s="132">
        <v>0.13155286748249689</v>
      </c>
      <c r="V19" s="134">
        <v>0</v>
      </c>
      <c r="W19" s="132">
        <v>0</v>
      </c>
      <c r="X19" s="132">
        <v>0</v>
      </c>
      <c r="Y19" s="132">
        <v>0</v>
      </c>
      <c r="Z19" s="132">
        <v>8.2876620772623973E-3</v>
      </c>
      <c r="AA19" s="132">
        <v>0</v>
      </c>
      <c r="AB19" s="132">
        <v>1.9768379105252116E-3</v>
      </c>
      <c r="AC19" s="132">
        <v>1.0848452454514912E-3</v>
      </c>
      <c r="AD19" s="132">
        <v>0</v>
      </c>
      <c r="AE19" s="132">
        <v>0</v>
      </c>
      <c r="AF19" s="132">
        <v>3.7243202540514116E-3</v>
      </c>
      <c r="AG19" s="132">
        <v>4.4817418982761852E-3</v>
      </c>
      <c r="AH19" s="132">
        <v>8.2222880597064606E-4</v>
      </c>
      <c r="AI19" s="134">
        <v>1.6444172413485735E-2</v>
      </c>
      <c r="AJ19" s="132">
        <v>0</v>
      </c>
      <c r="AK19" s="132">
        <v>1.511924243959015E-2</v>
      </c>
      <c r="AL19" s="132">
        <v>4.9777245299127016E-3</v>
      </c>
      <c r="AM19" s="132">
        <v>0</v>
      </c>
      <c r="AN19" s="132">
        <v>0</v>
      </c>
      <c r="AO19" s="132">
        <v>0</v>
      </c>
      <c r="AP19" s="132">
        <v>2.2422865343219326E-4</v>
      </c>
      <c r="AQ19" s="132">
        <v>0</v>
      </c>
      <c r="AR19" s="132">
        <v>9.6283557769676444E-4</v>
      </c>
      <c r="AS19" s="132">
        <v>1.2947000120772778E-4</v>
      </c>
      <c r="AT19" s="132">
        <v>5.0792713614225364E-4</v>
      </c>
      <c r="AU19" s="132">
        <v>7.2289173604884354E-4</v>
      </c>
      <c r="AV19" s="132">
        <v>1.9458410239908642E-4</v>
      </c>
      <c r="AW19" s="132">
        <v>3.4455891814612138E-4</v>
      </c>
      <c r="AX19" s="132">
        <v>4.1663213554200487E-4</v>
      </c>
      <c r="AY19" s="132">
        <v>3.9494031028191471E-3</v>
      </c>
      <c r="AZ19" s="132">
        <v>5.8260696085184324E-3</v>
      </c>
      <c r="BA19" s="132">
        <v>1.9106133092668604E-3</v>
      </c>
      <c r="BB19" s="132">
        <v>2.293644743353128E-4</v>
      </c>
      <c r="BC19" s="132">
        <v>2.3769294304979267E-3</v>
      </c>
      <c r="BD19" s="132">
        <v>2.0401793719494981E-3</v>
      </c>
      <c r="BE19" s="132">
        <v>1.5368311796054002E-3</v>
      </c>
      <c r="BF19" s="132">
        <v>0</v>
      </c>
      <c r="BG19" s="132">
        <v>0</v>
      </c>
      <c r="BH19" s="132">
        <v>4.1130412216233464E-4</v>
      </c>
      <c r="BI19" s="132">
        <v>6.5012957974859101E-5</v>
      </c>
      <c r="BJ19" s="132">
        <v>0</v>
      </c>
      <c r="BK19" s="132">
        <v>6.7678714729263621E-3</v>
      </c>
      <c r="BL19" s="134">
        <v>1.2500490215302561E-4</v>
      </c>
      <c r="BM19" s="134">
        <v>4.5145508183898064E-3</v>
      </c>
      <c r="BN19" s="132">
        <v>2.7192946698423605E-3</v>
      </c>
      <c r="BO19" s="132">
        <v>7.8345620451090057E-7</v>
      </c>
      <c r="BP19" s="132">
        <v>5.1166345370443484E-7</v>
      </c>
      <c r="BQ19" s="132">
        <v>0</v>
      </c>
      <c r="BR19" s="132">
        <v>0</v>
      </c>
      <c r="BS19" s="132">
        <v>1.0752086980082835E-7</v>
      </c>
      <c r="BT19" s="132">
        <v>1.801715142163005E-4</v>
      </c>
      <c r="BU19" s="132">
        <v>-5.2631211935235235E-4</v>
      </c>
      <c r="BV19" s="132">
        <v>4.6686022493718735E-4</v>
      </c>
      <c r="BW19" s="132">
        <v>0</v>
      </c>
      <c r="BX19" s="132">
        <v>0</v>
      </c>
      <c r="BY19" s="132">
        <v>7.9252945933128139E-5</v>
      </c>
      <c r="BZ19" s="132">
        <v>0</v>
      </c>
      <c r="CA19" s="132">
        <v>2.3686395838260735E-4</v>
      </c>
      <c r="CB19" s="132">
        <v>0</v>
      </c>
      <c r="CC19" s="132">
        <v>1.1673378859510886E-4</v>
      </c>
      <c r="CD19" s="132">
        <v>1.0049619998743798E-4</v>
      </c>
      <c r="CE19" s="132">
        <v>1.4336724381863505E-3</v>
      </c>
      <c r="CF19" s="132">
        <v>4.0597439238448038E-3</v>
      </c>
      <c r="CG19" s="132">
        <v>2.636156710079109E-3</v>
      </c>
      <c r="CH19" s="132">
        <v>0</v>
      </c>
      <c r="CI19" s="132">
        <v>1.3213013439968539E-4</v>
      </c>
      <c r="CJ19" s="132">
        <v>1.6328699996673027E-6</v>
      </c>
      <c r="CK19" s="132">
        <v>6.0755823900726525E-3</v>
      </c>
      <c r="CL19" s="132">
        <v>2.6536372220282804E-4</v>
      </c>
      <c r="CM19" s="132">
        <v>7.4717390458848315E-2</v>
      </c>
      <c r="CN19" s="132">
        <v>1.5564801934834656E-4</v>
      </c>
      <c r="CO19" s="132">
        <v>1.683503627787691E-3</v>
      </c>
      <c r="CP19" s="132">
        <v>4.0956519017394848E-3</v>
      </c>
      <c r="CQ19" s="132">
        <v>2.6249611367595909E-7</v>
      </c>
      <c r="CR19" s="132">
        <v>3.1311438454954916E-3</v>
      </c>
      <c r="CS19" s="132">
        <v>1.3150253047445597E-3</v>
      </c>
      <c r="CT19" s="132">
        <v>8.6888066070966031E-4</v>
      </c>
      <c r="CU19" s="132">
        <v>2.0710638308155931E-3</v>
      </c>
      <c r="CV19" s="132">
        <v>0</v>
      </c>
      <c r="CW19" s="132">
        <v>2.903859251282333E-6</v>
      </c>
      <c r="CX19" s="132">
        <v>1.593757754827205E-4</v>
      </c>
      <c r="CY19" s="132">
        <v>2.5895978608462145E-3</v>
      </c>
      <c r="CZ19" s="132">
        <v>1.0022117706060868E-3</v>
      </c>
      <c r="DA19" s="132">
        <v>7.5643665184697997E-8</v>
      </c>
      <c r="DB19" s="132">
        <v>6.1015984546265441E-4</v>
      </c>
      <c r="DC19" s="132">
        <v>7.7690894996486348E-4</v>
      </c>
      <c r="DD19" s="132">
        <v>3.654757963653857E-5</v>
      </c>
      <c r="DE19" s="132">
        <v>0.1219111217863572</v>
      </c>
      <c r="DF19" s="132">
        <v>4.8523880196790011E-4</v>
      </c>
      <c r="DG19" s="136">
        <v>3.770609876186261E-3</v>
      </c>
      <c r="DH19" s="124"/>
      <c r="DI19" s="131"/>
    </row>
    <row r="20" spans="2:113" x14ac:dyDescent="0.15">
      <c r="B20" s="309" t="s">
        <v>30</v>
      </c>
      <c r="C20" s="310" t="s">
        <v>303</v>
      </c>
      <c r="D20" s="132">
        <v>4.4262469968821154E-2</v>
      </c>
      <c r="E20" s="132">
        <v>2.7180703578915969E-3</v>
      </c>
      <c r="F20" s="132">
        <v>4.2502783831990347E-2</v>
      </c>
      <c r="G20" s="132">
        <v>1.1666632105012131E-2</v>
      </c>
      <c r="H20" s="132">
        <v>1.0706062368924065E-3</v>
      </c>
      <c r="I20" s="132">
        <v>0</v>
      </c>
      <c r="J20" s="132">
        <v>0</v>
      </c>
      <c r="K20" s="132">
        <v>1.7784729574387093E-2</v>
      </c>
      <c r="L20" s="132">
        <v>3.394896523567606E-2</v>
      </c>
      <c r="M20" s="132">
        <v>2.3920455559720811E-3</v>
      </c>
      <c r="N20" s="132">
        <v>0</v>
      </c>
      <c r="O20" s="132">
        <v>1.9599498924125366E-3</v>
      </c>
      <c r="P20" s="132">
        <v>4.4426468334065406E-3</v>
      </c>
      <c r="Q20" s="132">
        <v>1.2418686140225205E-3</v>
      </c>
      <c r="R20" s="132">
        <v>9.7525670998899038E-3</v>
      </c>
      <c r="S20" s="132">
        <v>1.2532883756298077E-4</v>
      </c>
      <c r="T20" s="132">
        <v>1.8234048171240642E-3</v>
      </c>
      <c r="U20" s="132">
        <v>1.0697491533737794E-3</v>
      </c>
      <c r="V20" s="134">
        <v>3.8754690607386787E-3</v>
      </c>
      <c r="W20" s="132">
        <v>5.3840327578632294E-4</v>
      </c>
      <c r="X20" s="132">
        <v>0</v>
      </c>
      <c r="Y20" s="132">
        <v>9.0826521344232513E-4</v>
      </c>
      <c r="Z20" s="132">
        <v>8.020318139286192E-4</v>
      </c>
      <c r="AA20" s="132">
        <v>0</v>
      </c>
      <c r="AB20" s="132">
        <v>2.0865734240655954E-2</v>
      </c>
      <c r="AC20" s="132">
        <v>2.1662952971392743E-2</v>
      </c>
      <c r="AD20" s="132">
        <v>0</v>
      </c>
      <c r="AE20" s="132">
        <v>6.0758913217929611E-5</v>
      </c>
      <c r="AF20" s="132">
        <v>2.1866043933624294E-3</v>
      </c>
      <c r="AG20" s="132">
        <v>1.3982857724422653E-3</v>
      </c>
      <c r="AH20" s="132">
        <v>6.5012666318245826E-3</v>
      </c>
      <c r="AI20" s="134">
        <v>1.8604243484875046E-2</v>
      </c>
      <c r="AJ20" s="132">
        <v>1.6841124541828643E-4</v>
      </c>
      <c r="AK20" s="132">
        <v>2.4816223182674839E-2</v>
      </c>
      <c r="AL20" s="132">
        <v>3.9044472494659081E-3</v>
      </c>
      <c r="AM20" s="132">
        <v>0</v>
      </c>
      <c r="AN20" s="132">
        <v>0</v>
      </c>
      <c r="AO20" s="132">
        <v>7.8310705555361451E-6</v>
      </c>
      <c r="AP20" s="132">
        <v>5.6542992107151398E-4</v>
      </c>
      <c r="AQ20" s="132">
        <v>0</v>
      </c>
      <c r="AR20" s="132">
        <v>4.0552503807811375E-4</v>
      </c>
      <c r="AS20" s="132">
        <v>8.0350466398383742E-5</v>
      </c>
      <c r="AT20" s="132">
        <v>2.1410298834050601E-3</v>
      </c>
      <c r="AU20" s="132">
        <v>6.6918875629321266E-4</v>
      </c>
      <c r="AV20" s="132">
        <v>4.1581984702021162E-4</v>
      </c>
      <c r="AW20" s="132">
        <v>2.8245813674634933E-3</v>
      </c>
      <c r="AX20" s="132">
        <v>4.3843669476240587E-4</v>
      </c>
      <c r="AY20" s="132">
        <v>2.5795267861725927E-3</v>
      </c>
      <c r="AZ20" s="132">
        <v>1.5972365002095686E-3</v>
      </c>
      <c r="BA20" s="132">
        <v>5.7901081793991669E-3</v>
      </c>
      <c r="BB20" s="132">
        <v>1.106199988872599E-3</v>
      </c>
      <c r="BC20" s="132">
        <v>2.5416357994280285E-3</v>
      </c>
      <c r="BD20" s="132">
        <v>2.9611836868055465E-3</v>
      </c>
      <c r="BE20" s="132">
        <v>9.0395086178178346E-4</v>
      </c>
      <c r="BF20" s="132">
        <v>0</v>
      </c>
      <c r="BG20" s="132">
        <v>6.0514372163388808E-5</v>
      </c>
      <c r="BH20" s="132">
        <v>3.255588275919476E-4</v>
      </c>
      <c r="BI20" s="132">
        <v>3.6012079662544505E-5</v>
      </c>
      <c r="BJ20" s="132">
        <v>8.1300813008130081E-5</v>
      </c>
      <c r="BK20" s="132">
        <v>4.0129891473488534E-3</v>
      </c>
      <c r="BL20" s="134">
        <v>1.1605847288128947E-3</v>
      </c>
      <c r="BM20" s="134">
        <v>2.0233759212820478E-5</v>
      </c>
      <c r="BN20" s="132">
        <v>2.2655353742407742E-3</v>
      </c>
      <c r="BO20" s="132">
        <v>5.223041363406004E-8</v>
      </c>
      <c r="BP20" s="132">
        <v>0</v>
      </c>
      <c r="BQ20" s="132">
        <v>0</v>
      </c>
      <c r="BR20" s="132">
        <v>0</v>
      </c>
      <c r="BS20" s="132">
        <v>4.2040660092123882E-5</v>
      </c>
      <c r="BT20" s="132">
        <v>5.9855721773884876E-4</v>
      </c>
      <c r="BU20" s="132">
        <v>6.5325906636321835E-3</v>
      </c>
      <c r="BV20" s="132">
        <v>1.387192361730655E-3</v>
      </c>
      <c r="BW20" s="132">
        <v>3.2675716455385404E-5</v>
      </c>
      <c r="BX20" s="132">
        <v>0</v>
      </c>
      <c r="BY20" s="132">
        <v>0</v>
      </c>
      <c r="BZ20" s="132">
        <v>2.6554505080616863E-4</v>
      </c>
      <c r="CA20" s="132">
        <v>4.1743689099977009E-4</v>
      </c>
      <c r="CB20" s="132">
        <v>0</v>
      </c>
      <c r="CC20" s="132">
        <v>2.2763088776046225E-3</v>
      </c>
      <c r="CD20" s="132">
        <v>4.7735694994033041E-4</v>
      </c>
      <c r="CE20" s="132">
        <v>2.2636933234521323E-4</v>
      </c>
      <c r="CF20" s="132">
        <v>1.6752789439435358E-3</v>
      </c>
      <c r="CG20" s="132">
        <v>3.3176047708575345E-3</v>
      </c>
      <c r="CH20" s="132">
        <v>3.5668570065162648E-4</v>
      </c>
      <c r="CI20" s="132">
        <v>2.6646550052787736E-4</v>
      </c>
      <c r="CJ20" s="132">
        <v>3.3126850118250404E-4</v>
      </c>
      <c r="CK20" s="132">
        <v>1.0462159736137721E-3</v>
      </c>
      <c r="CL20" s="132">
        <v>4.0062193012174529E-4</v>
      </c>
      <c r="CM20" s="132">
        <v>5.7742290232870933E-4</v>
      </c>
      <c r="CN20" s="132">
        <v>1.6088797888802345E-4</v>
      </c>
      <c r="CO20" s="132">
        <v>5.9727435227170396E-4</v>
      </c>
      <c r="CP20" s="132">
        <v>1.6266306398589931E-3</v>
      </c>
      <c r="CQ20" s="132">
        <v>8.8215272897038631E-4</v>
      </c>
      <c r="CR20" s="132">
        <v>3.0853053814984656E-3</v>
      </c>
      <c r="CS20" s="132">
        <v>7.8672625185291448E-3</v>
      </c>
      <c r="CT20" s="132">
        <v>4.2508526823553808E-3</v>
      </c>
      <c r="CU20" s="132">
        <v>1.91600883930386E-3</v>
      </c>
      <c r="CV20" s="132">
        <v>1.0683141087665855E-5</v>
      </c>
      <c r="CW20" s="132">
        <v>5.8456920466198967E-4</v>
      </c>
      <c r="CX20" s="132">
        <v>3.7673615992832184E-6</v>
      </c>
      <c r="CY20" s="132">
        <v>1.1597298255130312E-3</v>
      </c>
      <c r="CZ20" s="132">
        <v>6.7314757576551862E-4</v>
      </c>
      <c r="DA20" s="132">
        <v>2.941227418821551E-3</v>
      </c>
      <c r="DB20" s="132">
        <v>4.4566294004016657E-4</v>
      </c>
      <c r="DC20" s="132">
        <v>5.4882188489333949E-4</v>
      </c>
      <c r="DD20" s="132">
        <v>1.1753871599853301E-3</v>
      </c>
      <c r="DE20" s="132">
        <v>0.31002470678201588</v>
      </c>
      <c r="DF20" s="132">
        <v>3.9595140053563788E-4</v>
      </c>
      <c r="DG20" s="137">
        <v>4.0313033139713628E-3</v>
      </c>
      <c r="DH20" s="124"/>
      <c r="DI20" s="131"/>
    </row>
    <row r="21" spans="2:113" x14ac:dyDescent="0.15">
      <c r="B21" s="309" t="s">
        <v>31</v>
      </c>
      <c r="C21" s="310" t="s">
        <v>877</v>
      </c>
      <c r="D21" s="132">
        <v>1.1136335879999827E-4</v>
      </c>
      <c r="E21" s="132">
        <v>0</v>
      </c>
      <c r="F21" s="132">
        <v>3.5440641624895363E-4</v>
      </c>
      <c r="G21" s="132">
        <v>1.5552744540986667E-5</v>
      </c>
      <c r="H21" s="132">
        <v>3.1775984200002936E-4</v>
      </c>
      <c r="I21" s="132">
        <v>0</v>
      </c>
      <c r="J21" s="132">
        <v>3.1401335332830274E-4</v>
      </c>
      <c r="K21" s="132">
        <v>1.1015080573803073E-2</v>
      </c>
      <c r="L21" s="132">
        <v>2.2136037779117686E-3</v>
      </c>
      <c r="M21" s="132">
        <v>1.0313960937856402E-4</v>
      </c>
      <c r="N21" s="132">
        <v>0</v>
      </c>
      <c r="O21" s="132">
        <v>2.3075862647670535E-4</v>
      </c>
      <c r="P21" s="132">
        <v>4.0452688838252364E-3</v>
      </c>
      <c r="Q21" s="132">
        <v>9.438697717765569E-4</v>
      </c>
      <c r="R21" s="132">
        <v>3.4652010474557089E-3</v>
      </c>
      <c r="S21" s="132">
        <v>3.3742379343879432E-4</v>
      </c>
      <c r="T21" s="132">
        <v>8.5008432378699227E-3</v>
      </c>
      <c r="U21" s="132">
        <v>4.9639986160051892E-2</v>
      </c>
      <c r="V21" s="134">
        <v>3.1195726185512582E-4</v>
      </c>
      <c r="W21" s="132">
        <v>1.5904406693930122E-4</v>
      </c>
      <c r="X21" s="132">
        <v>0</v>
      </c>
      <c r="Y21" s="132">
        <v>3.0275507114744171E-4</v>
      </c>
      <c r="Z21" s="132">
        <v>5.3468787595241276E-4</v>
      </c>
      <c r="AA21" s="132">
        <v>0</v>
      </c>
      <c r="AB21" s="132">
        <v>2.2721591961039193E-3</v>
      </c>
      <c r="AC21" s="132">
        <v>8.0175075591564018E-3</v>
      </c>
      <c r="AD21" s="132">
        <v>0</v>
      </c>
      <c r="AE21" s="132">
        <v>2.1953456379685888E-4</v>
      </c>
      <c r="AF21" s="132">
        <v>3.595028909939713E-4</v>
      </c>
      <c r="AG21" s="132">
        <v>1.1645006512058739E-3</v>
      </c>
      <c r="AH21" s="132">
        <v>1.0785511462934791E-3</v>
      </c>
      <c r="AI21" s="134">
        <v>5.3511526816673255E-3</v>
      </c>
      <c r="AJ21" s="132">
        <v>7.8782209721096709E-5</v>
      </c>
      <c r="AK21" s="132">
        <v>1.767930704406823E-3</v>
      </c>
      <c r="AL21" s="132">
        <v>3.6862600472235211E-4</v>
      </c>
      <c r="AM21" s="132">
        <v>0</v>
      </c>
      <c r="AN21" s="132">
        <v>0</v>
      </c>
      <c r="AO21" s="132">
        <v>1.9186122861063555E-3</v>
      </c>
      <c r="AP21" s="132">
        <v>5.1572590289404447E-5</v>
      </c>
      <c r="AQ21" s="132">
        <v>2.6546021935340162E-4</v>
      </c>
      <c r="AR21" s="132">
        <v>9.7715496463455088E-4</v>
      </c>
      <c r="AS21" s="132">
        <v>3.2426799539126327E-4</v>
      </c>
      <c r="AT21" s="132">
        <v>1.2256283112237144E-3</v>
      </c>
      <c r="AU21" s="132">
        <v>1.2449104325896027E-3</v>
      </c>
      <c r="AV21" s="132">
        <v>1.1702160322148336E-3</v>
      </c>
      <c r="AW21" s="132">
        <v>3.3021453466288118E-3</v>
      </c>
      <c r="AX21" s="132">
        <v>5.7550137021240072E-3</v>
      </c>
      <c r="AY21" s="132">
        <v>1.8146470775593803E-3</v>
      </c>
      <c r="AZ21" s="132">
        <v>7.2662668897998327E-4</v>
      </c>
      <c r="BA21" s="132">
        <v>1.2113942900838344E-2</v>
      </c>
      <c r="BB21" s="132">
        <v>2.0607799276424169E-3</v>
      </c>
      <c r="BC21" s="132">
        <v>9.8045297900784486E-5</v>
      </c>
      <c r="BD21" s="132">
        <v>6.7627543514568881E-3</v>
      </c>
      <c r="BE21" s="132">
        <v>3.9948777647360054E-3</v>
      </c>
      <c r="BF21" s="132">
        <v>0</v>
      </c>
      <c r="BG21" s="132">
        <v>8.4720121028744328E-4</v>
      </c>
      <c r="BH21" s="132">
        <v>3.8354792621076513E-4</v>
      </c>
      <c r="BI21" s="132">
        <v>2.3920944243102571E-3</v>
      </c>
      <c r="BJ21" s="132">
        <v>2.6462497707683843E-3</v>
      </c>
      <c r="BK21" s="132">
        <v>4.869664108965611E-3</v>
      </c>
      <c r="BL21" s="134">
        <v>2.708439546648888E-3</v>
      </c>
      <c r="BM21" s="134">
        <v>5.703982086870704E-4</v>
      </c>
      <c r="BN21" s="132">
        <v>9.1373021742632919E-4</v>
      </c>
      <c r="BO21" s="132">
        <v>4.8485492976497931E-4</v>
      </c>
      <c r="BP21" s="132">
        <v>3.3633344356838186E-4</v>
      </c>
      <c r="BQ21" s="132">
        <v>2.238861989382526E-3</v>
      </c>
      <c r="BR21" s="132">
        <v>3.5504388789851971E-3</v>
      </c>
      <c r="BS21" s="132">
        <v>3.4110995944312793E-3</v>
      </c>
      <c r="BT21" s="132">
        <v>3.2440945040511523E-3</v>
      </c>
      <c r="BU21" s="132">
        <v>5.9506753700843545E-3</v>
      </c>
      <c r="BV21" s="132">
        <v>1.5704093374273056E-2</v>
      </c>
      <c r="BW21" s="132">
        <v>2.4962511280717577E-4</v>
      </c>
      <c r="BX21" s="132">
        <v>3.1914976308388287E-5</v>
      </c>
      <c r="BY21" s="132">
        <v>0</v>
      </c>
      <c r="BZ21" s="132">
        <v>1.5279723415240196E-3</v>
      </c>
      <c r="CA21" s="132">
        <v>1.4601574405365507E-3</v>
      </c>
      <c r="CB21" s="132">
        <v>0</v>
      </c>
      <c r="CC21" s="132">
        <v>2.3346757719021772E-3</v>
      </c>
      <c r="CD21" s="132">
        <v>6.2810124992148731E-4</v>
      </c>
      <c r="CE21" s="132">
        <v>1.8405982618069125E-3</v>
      </c>
      <c r="CF21" s="132">
        <v>1.0491645911565577E-3</v>
      </c>
      <c r="CG21" s="132">
        <v>5.4756494048250918E-3</v>
      </c>
      <c r="CH21" s="132">
        <v>7.1570900250526367E-3</v>
      </c>
      <c r="CI21" s="132">
        <v>7.5584317494562722E-3</v>
      </c>
      <c r="CJ21" s="132">
        <v>2.2215196345473655E-3</v>
      </c>
      <c r="CK21" s="132">
        <v>7.1238062951831651E-3</v>
      </c>
      <c r="CL21" s="132">
        <v>8.5483187404755672E-3</v>
      </c>
      <c r="CM21" s="132">
        <v>8.1664686799754152E-2</v>
      </c>
      <c r="CN21" s="132">
        <v>7.1029365565777281E-3</v>
      </c>
      <c r="CO21" s="132">
        <v>5.8422928738734534E-3</v>
      </c>
      <c r="CP21" s="132">
        <v>2.0168277711809707E-2</v>
      </c>
      <c r="CQ21" s="132">
        <v>2.2661427649494853E-3</v>
      </c>
      <c r="CR21" s="132">
        <v>6.0870968491393354E-3</v>
      </c>
      <c r="CS21" s="132">
        <v>7.043477019381619E-3</v>
      </c>
      <c r="CT21" s="132">
        <v>1.7600037705277573E-3</v>
      </c>
      <c r="CU21" s="132">
        <v>4.0184422671955322E-2</v>
      </c>
      <c r="CV21" s="132">
        <v>1.1407305437108348E-3</v>
      </c>
      <c r="CW21" s="132">
        <v>4.3026929273827452E-2</v>
      </c>
      <c r="CX21" s="132">
        <v>1.0262511394221359E-3</v>
      </c>
      <c r="CY21" s="132">
        <v>3.052068233014116E-3</v>
      </c>
      <c r="CZ21" s="132">
        <v>4.8308286200178426E-4</v>
      </c>
      <c r="DA21" s="132">
        <v>4.9470957030792499E-4</v>
      </c>
      <c r="DB21" s="132">
        <v>2.1070488510936364E-3</v>
      </c>
      <c r="DC21" s="132">
        <v>7.0509180151136948E-3</v>
      </c>
      <c r="DD21" s="132">
        <v>3.7412822335840808E-3</v>
      </c>
      <c r="DE21" s="132">
        <v>0</v>
      </c>
      <c r="DF21" s="132">
        <v>5.5822656468958778E-5</v>
      </c>
      <c r="DG21" s="137">
        <v>4.7923131251612437E-3</v>
      </c>
      <c r="DH21" s="124"/>
      <c r="DI21" s="131"/>
    </row>
    <row r="22" spans="2:113" x14ac:dyDescent="0.15">
      <c r="B22" s="309" t="s">
        <v>32</v>
      </c>
      <c r="C22" s="310" t="s">
        <v>308</v>
      </c>
      <c r="D22" s="134">
        <v>4.5124365405047412E-2</v>
      </c>
      <c r="E22" s="134">
        <v>0</v>
      </c>
      <c r="F22" s="134">
        <v>7.4917424963702375E-4</v>
      </c>
      <c r="G22" s="134">
        <v>3.717846552178717E-5</v>
      </c>
      <c r="H22" s="134">
        <v>0</v>
      </c>
      <c r="I22" s="134">
        <v>0</v>
      </c>
      <c r="J22" s="134">
        <v>0</v>
      </c>
      <c r="K22" s="134">
        <v>9.4085408601325692E-8</v>
      </c>
      <c r="L22" s="134">
        <v>9.1178487859223566E-6</v>
      </c>
      <c r="M22" s="134">
        <v>1.9834540265108465E-5</v>
      </c>
      <c r="N22" s="134">
        <v>0</v>
      </c>
      <c r="O22" s="134">
        <v>5.9937305578365031E-6</v>
      </c>
      <c r="P22" s="134">
        <v>3.2202427032520589E-6</v>
      </c>
      <c r="Q22" s="134">
        <v>1.0421275082706465E-5</v>
      </c>
      <c r="R22" s="134">
        <v>0</v>
      </c>
      <c r="S22" s="134">
        <v>0</v>
      </c>
      <c r="T22" s="134">
        <v>0</v>
      </c>
      <c r="U22" s="134">
        <v>2.7981610971905976E-6</v>
      </c>
      <c r="V22" s="134">
        <v>0.1838658103839774</v>
      </c>
      <c r="W22" s="134">
        <v>9.8568212305578402E-3</v>
      </c>
      <c r="X22" s="134">
        <v>0</v>
      </c>
      <c r="Y22" s="134">
        <v>8.77989706327581E-3</v>
      </c>
      <c r="Z22" s="134">
        <v>4.010159069643096E-4</v>
      </c>
      <c r="AA22" s="134">
        <v>0</v>
      </c>
      <c r="AB22" s="134">
        <v>1.1061045955837478E-3</v>
      </c>
      <c r="AC22" s="134">
        <v>2.6265865659619862E-3</v>
      </c>
      <c r="AD22" s="134">
        <v>0</v>
      </c>
      <c r="AE22" s="134">
        <v>0</v>
      </c>
      <c r="AF22" s="134">
        <v>0</v>
      </c>
      <c r="AG22" s="134">
        <v>6.1211877169149809E-5</v>
      </c>
      <c r="AH22" s="134">
        <v>1.997316937580517E-5</v>
      </c>
      <c r="AI22" s="134">
        <v>1.2627650692440939E-4</v>
      </c>
      <c r="AJ22" s="134">
        <v>0</v>
      </c>
      <c r="AK22" s="134">
        <v>0</v>
      </c>
      <c r="AL22" s="134">
        <v>9.8141792137042613E-5</v>
      </c>
      <c r="AM22" s="134">
        <v>0</v>
      </c>
      <c r="AN22" s="134">
        <v>0</v>
      </c>
      <c r="AO22" s="134">
        <v>0</v>
      </c>
      <c r="AP22" s="134">
        <v>0</v>
      </c>
      <c r="AQ22" s="134">
        <v>2.1626087116366729E-6</v>
      </c>
      <c r="AR22" s="134">
        <v>7.7897464941558571E-6</v>
      </c>
      <c r="AS22" s="134">
        <v>0</v>
      </c>
      <c r="AT22" s="134">
        <v>0</v>
      </c>
      <c r="AU22" s="134">
        <v>0</v>
      </c>
      <c r="AV22" s="134">
        <v>1.2360875357319015E-5</v>
      </c>
      <c r="AW22" s="134">
        <v>0</v>
      </c>
      <c r="AX22" s="134">
        <v>0</v>
      </c>
      <c r="AY22" s="134">
        <v>4.7984515690569399E-6</v>
      </c>
      <c r="AZ22" s="134">
        <v>0</v>
      </c>
      <c r="BA22" s="134">
        <v>0</v>
      </c>
      <c r="BB22" s="134">
        <v>0</v>
      </c>
      <c r="BC22" s="134">
        <v>7.3229862700089656E-5</v>
      </c>
      <c r="BD22" s="134">
        <v>0</v>
      </c>
      <c r="BE22" s="134">
        <v>0</v>
      </c>
      <c r="BF22" s="134">
        <v>0</v>
      </c>
      <c r="BG22" s="134">
        <v>0</v>
      </c>
      <c r="BH22" s="134">
        <v>0</v>
      </c>
      <c r="BI22" s="134">
        <v>0</v>
      </c>
      <c r="BJ22" s="134">
        <v>0</v>
      </c>
      <c r="BK22" s="134">
        <v>1.1332014345950318E-5</v>
      </c>
      <c r="BL22" s="134">
        <v>0</v>
      </c>
      <c r="BM22" s="134">
        <v>0</v>
      </c>
      <c r="BN22" s="134">
        <v>0</v>
      </c>
      <c r="BO22" s="134">
        <v>3.782526555378628E-4</v>
      </c>
      <c r="BP22" s="134">
        <v>1.6287953276257844E-4</v>
      </c>
      <c r="BQ22" s="134">
        <v>2.5322037228796762E-5</v>
      </c>
      <c r="BR22" s="134">
        <v>1.0007576670503482E-4</v>
      </c>
      <c r="BS22" s="134">
        <v>0</v>
      </c>
      <c r="BT22" s="134">
        <v>0</v>
      </c>
      <c r="BU22" s="134">
        <v>0</v>
      </c>
      <c r="BV22" s="134">
        <v>0</v>
      </c>
      <c r="BW22" s="134">
        <v>4.216221478114245E-6</v>
      </c>
      <c r="BX22" s="134">
        <v>0</v>
      </c>
      <c r="BY22" s="134">
        <v>0</v>
      </c>
      <c r="BZ22" s="134">
        <v>0</v>
      </c>
      <c r="CA22" s="134">
        <v>0</v>
      </c>
      <c r="CB22" s="134">
        <v>0</v>
      </c>
      <c r="CC22" s="134">
        <v>0</v>
      </c>
      <c r="CD22" s="134">
        <v>0</v>
      </c>
      <c r="CE22" s="134">
        <v>0</v>
      </c>
      <c r="CF22" s="134">
        <v>9.9993692705537038E-6</v>
      </c>
      <c r="CG22" s="134">
        <v>0</v>
      </c>
      <c r="CH22" s="134">
        <v>0</v>
      </c>
      <c r="CI22" s="134">
        <v>0</v>
      </c>
      <c r="CJ22" s="134">
        <v>0</v>
      </c>
      <c r="CK22" s="134">
        <v>0</v>
      </c>
      <c r="CL22" s="134">
        <v>0</v>
      </c>
      <c r="CM22" s="134">
        <v>0</v>
      </c>
      <c r="CN22" s="134">
        <v>3.9503744816255757E-6</v>
      </c>
      <c r="CO22" s="134">
        <v>0</v>
      </c>
      <c r="CP22" s="134">
        <v>0</v>
      </c>
      <c r="CQ22" s="134">
        <v>0</v>
      </c>
      <c r="CR22" s="134">
        <v>0</v>
      </c>
      <c r="CS22" s="134">
        <v>0</v>
      </c>
      <c r="CT22" s="134">
        <v>0</v>
      </c>
      <c r="CU22" s="134">
        <v>0</v>
      </c>
      <c r="CV22" s="134">
        <v>0</v>
      </c>
      <c r="CW22" s="134">
        <v>0</v>
      </c>
      <c r="CX22" s="134">
        <v>0</v>
      </c>
      <c r="CY22" s="134">
        <v>0</v>
      </c>
      <c r="CZ22" s="134">
        <v>0</v>
      </c>
      <c r="DA22" s="134">
        <v>0</v>
      </c>
      <c r="DB22" s="134">
        <v>0</v>
      </c>
      <c r="DC22" s="134">
        <v>1.5158706714045532E-4</v>
      </c>
      <c r="DD22" s="134">
        <v>7.4880041069280191E-4</v>
      </c>
      <c r="DE22" s="134">
        <v>0</v>
      </c>
      <c r="DF22" s="134">
        <v>1.2889696594486192E-3</v>
      </c>
      <c r="DG22" s="139">
        <v>6.8553453019843107E-4</v>
      </c>
      <c r="DH22" s="125"/>
      <c r="DI22" s="131"/>
    </row>
    <row r="23" spans="2:113" x14ac:dyDescent="0.15">
      <c r="B23" s="311" t="s">
        <v>33</v>
      </c>
      <c r="C23" s="312" t="s">
        <v>878</v>
      </c>
      <c r="D23" s="133">
        <v>8.207677458501822E-4</v>
      </c>
      <c r="E23" s="133">
        <v>7.8411349067972246E-4</v>
      </c>
      <c r="F23" s="133">
        <v>1.2158185793002326E-3</v>
      </c>
      <c r="G23" s="133">
        <v>1.5256501787825015E-5</v>
      </c>
      <c r="H23" s="133">
        <v>3.6029077469849481E-3</v>
      </c>
      <c r="I23" s="133">
        <v>0</v>
      </c>
      <c r="J23" s="133">
        <v>8.2383731481569923E-5</v>
      </c>
      <c r="K23" s="133">
        <v>4.8447399451080637E-3</v>
      </c>
      <c r="L23" s="133">
        <v>5.2404671907002667E-3</v>
      </c>
      <c r="M23" s="133">
        <v>2.2789886764609628E-3</v>
      </c>
      <c r="N23" s="133">
        <v>0</v>
      </c>
      <c r="O23" s="133">
        <v>1.3333053625907301E-2</v>
      </c>
      <c r="P23" s="133">
        <v>5.435769683089475E-4</v>
      </c>
      <c r="Q23" s="133">
        <v>3.6151899513103141E-4</v>
      </c>
      <c r="R23" s="133">
        <v>5.4419739656667301E-4</v>
      </c>
      <c r="S23" s="133">
        <v>2.4559631822437958E-3</v>
      </c>
      <c r="T23" s="133">
        <v>7.0773939494515067E-4</v>
      </c>
      <c r="U23" s="133">
        <v>6.0829589069360814E-6</v>
      </c>
      <c r="V23" s="143">
        <v>8.7387027977167131E-2</v>
      </c>
      <c r="W23" s="133">
        <v>0.16218192816162005</v>
      </c>
      <c r="X23" s="133">
        <v>0</v>
      </c>
      <c r="Y23" s="133">
        <v>2.5431425976385105E-2</v>
      </c>
      <c r="Z23" s="133">
        <v>8.6886779842267076E-3</v>
      </c>
      <c r="AA23" s="133">
        <v>0</v>
      </c>
      <c r="AB23" s="133">
        <v>2.739628811173039E-2</v>
      </c>
      <c r="AC23" s="133">
        <v>3.5842575535785827E-2</v>
      </c>
      <c r="AD23" s="133">
        <v>0</v>
      </c>
      <c r="AE23" s="133">
        <v>3.3016164163705147E-4</v>
      </c>
      <c r="AF23" s="133">
        <v>3.9627391668216527E-3</v>
      </c>
      <c r="AG23" s="133">
        <v>1.4780087112613629E-2</v>
      </c>
      <c r="AH23" s="133">
        <v>1.7077059816313419E-3</v>
      </c>
      <c r="AI23" s="143">
        <v>3.978601331697186E-2</v>
      </c>
      <c r="AJ23" s="133">
        <v>1.0358718807168838E-3</v>
      </c>
      <c r="AK23" s="133">
        <v>1.7362453484039728E-2</v>
      </c>
      <c r="AL23" s="133">
        <v>2.1002003926350868E-3</v>
      </c>
      <c r="AM23" s="133">
        <v>0</v>
      </c>
      <c r="AN23" s="133">
        <v>0</v>
      </c>
      <c r="AO23" s="133">
        <v>1.4812771150817985E-3</v>
      </c>
      <c r="AP23" s="133">
        <v>2.3581380052618991E-4</v>
      </c>
      <c r="AQ23" s="133">
        <v>1.0381603120211849E-2</v>
      </c>
      <c r="AR23" s="133">
        <v>7.2055155070941681E-4</v>
      </c>
      <c r="AS23" s="133">
        <v>5.5415137158147309E-3</v>
      </c>
      <c r="AT23" s="133">
        <v>9.5026146898287997E-4</v>
      </c>
      <c r="AU23" s="133">
        <v>1.386443670736217E-3</v>
      </c>
      <c r="AV23" s="133">
        <v>6.0944697842389272E-4</v>
      </c>
      <c r="AW23" s="133">
        <v>4.1608237978640601E-4</v>
      </c>
      <c r="AX23" s="133">
        <v>4.0615552262574846E-3</v>
      </c>
      <c r="AY23" s="133">
        <v>2.4870178627256039E-3</v>
      </c>
      <c r="AZ23" s="133">
        <v>5.2742969993551259E-4</v>
      </c>
      <c r="BA23" s="133">
        <v>1.8031230186466387E-3</v>
      </c>
      <c r="BB23" s="133">
        <v>7.5358665242457594E-4</v>
      </c>
      <c r="BC23" s="133">
        <v>6.8164594456183118E-3</v>
      </c>
      <c r="BD23" s="133">
        <v>3.0906834111259483E-3</v>
      </c>
      <c r="BE23" s="133">
        <v>1.6588874888612147E-3</v>
      </c>
      <c r="BF23" s="133">
        <v>0</v>
      </c>
      <c r="BG23" s="133">
        <v>3.0257186081694404E-5</v>
      </c>
      <c r="BH23" s="133">
        <v>1.5492227524968336E-4</v>
      </c>
      <c r="BI23" s="133">
        <v>7.7123214852528943E-5</v>
      </c>
      <c r="BJ23" s="133">
        <v>9.8661287364753343E-4</v>
      </c>
      <c r="BK23" s="133">
        <v>1.6282648546248166E-3</v>
      </c>
      <c r="BL23" s="143">
        <v>5.4168790932977761E-4</v>
      </c>
      <c r="BM23" s="143">
        <v>1.5088801054942525E-4</v>
      </c>
      <c r="BN23" s="133">
        <v>3.3441842678919102E-4</v>
      </c>
      <c r="BO23" s="133">
        <v>6.4614244706695675E-4</v>
      </c>
      <c r="BP23" s="133">
        <v>7.6834795297949302E-4</v>
      </c>
      <c r="BQ23" s="133">
        <v>9.0033910146832933E-7</v>
      </c>
      <c r="BR23" s="133">
        <v>1.3158751331457864E-5</v>
      </c>
      <c r="BS23" s="133">
        <v>8.5360818534877623E-3</v>
      </c>
      <c r="BT23" s="133">
        <v>6.7717293645069921E-3</v>
      </c>
      <c r="BU23" s="133">
        <v>0</v>
      </c>
      <c r="BV23" s="133">
        <v>0</v>
      </c>
      <c r="BW23" s="133">
        <v>0</v>
      </c>
      <c r="BX23" s="133">
        <v>0</v>
      </c>
      <c r="BY23" s="133">
        <v>0</v>
      </c>
      <c r="BZ23" s="133">
        <v>2.7425144591456764E-5</v>
      </c>
      <c r="CA23" s="133">
        <v>4.6838162526099493E-5</v>
      </c>
      <c r="CB23" s="133">
        <v>0</v>
      </c>
      <c r="CC23" s="133">
        <v>0</v>
      </c>
      <c r="CD23" s="133">
        <v>0</v>
      </c>
      <c r="CE23" s="133">
        <v>0</v>
      </c>
      <c r="CF23" s="133">
        <v>6.5918918960496337E-4</v>
      </c>
      <c r="CG23" s="133">
        <v>1.3281822668549599E-4</v>
      </c>
      <c r="CH23" s="133">
        <v>0</v>
      </c>
      <c r="CI23" s="133">
        <v>0</v>
      </c>
      <c r="CJ23" s="133">
        <v>0</v>
      </c>
      <c r="CK23" s="133">
        <v>0</v>
      </c>
      <c r="CL23" s="133">
        <v>0</v>
      </c>
      <c r="CM23" s="133">
        <v>1.9691483754832146E-4</v>
      </c>
      <c r="CN23" s="133">
        <v>1.6079003571905752E-4</v>
      </c>
      <c r="CO23" s="133">
        <v>2.0466006674657721E-5</v>
      </c>
      <c r="CP23" s="133">
        <v>5.2318133405069179E-3</v>
      </c>
      <c r="CQ23" s="133">
        <v>3.030448554464296E-4</v>
      </c>
      <c r="CR23" s="133">
        <v>1.1859603691942916E-2</v>
      </c>
      <c r="CS23" s="133">
        <v>4.1269655477226225E-4</v>
      </c>
      <c r="CT23" s="133">
        <v>2.926638040583766E-4</v>
      </c>
      <c r="CU23" s="133">
        <v>0</v>
      </c>
      <c r="CV23" s="133">
        <v>0</v>
      </c>
      <c r="CW23" s="133">
        <v>2.6425119186669231E-4</v>
      </c>
      <c r="CX23" s="133">
        <v>3.9688335456796689E-4</v>
      </c>
      <c r="CY23" s="133">
        <v>0</v>
      </c>
      <c r="CZ23" s="133">
        <v>7.7029907808120963E-5</v>
      </c>
      <c r="DA23" s="133">
        <v>3.0877744128393722E-4</v>
      </c>
      <c r="DB23" s="133">
        <v>2.3557095091907036E-3</v>
      </c>
      <c r="DC23" s="133">
        <v>6.9384892582598548E-4</v>
      </c>
      <c r="DD23" s="133">
        <v>2.9068074966735328E-5</v>
      </c>
      <c r="DE23" s="133">
        <v>0</v>
      </c>
      <c r="DF23" s="133">
        <v>9.9730709774258661E-4</v>
      </c>
      <c r="DG23" s="138">
        <v>1.4133998480841427E-3</v>
      </c>
      <c r="DH23" s="124"/>
      <c r="DI23" s="131"/>
    </row>
    <row r="24" spans="2:113" x14ac:dyDescent="0.15">
      <c r="B24" s="309" t="s">
        <v>35</v>
      </c>
      <c r="C24" s="310" t="s">
        <v>879</v>
      </c>
      <c r="D24" s="132">
        <v>0</v>
      </c>
      <c r="E24" s="132">
        <v>0</v>
      </c>
      <c r="F24" s="132">
        <v>0</v>
      </c>
      <c r="G24" s="132">
        <v>0</v>
      </c>
      <c r="H24" s="132">
        <v>0</v>
      </c>
      <c r="I24" s="132">
        <v>0</v>
      </c>
      <c r="J24" s="132">
        <v>0</v>
      </c>
      <c r="K24" s="132">
        <v>0</v>
      </c>
      <c r="L24" s="132">
        <v>0</v>
      </c>
      <c r="M24" s="132">
        <v>0</v>
      </c>
      <c r="N24" s="132">
        <v>0</v>
      </c>
      <c r="O24" s="132">
        <v>5.6940440299446778E-5</v>
      </c>
      <c r="P24" s="132">
        <v>0</v>
      </c>
      <c r="Q24" s="132">
        <v>0</v>
      </c>
      <c r="R24" s="132">
        <v>0</v>
      </c>
      <c r="S24" s="132">
        <v>3.6152549297013681E-6</v>
      </c>
      <c r="T24" s="132">
        <v>0</v>
      </c>
      <c r="U24" s="132">
        <v>1.7153944117559749E-5</v>
      </c>
      <c r="V24" s="134">
        <v>1.6458745151914186E-2</v>
      </c>
      <c r="W24" s="132">
        <v>0</v>
      </c>
      <c r="X24" s="132">
        <v>0</v>
      </c>
      <c r="Y24" s="132">
        <v>0.2482591583409022</v>
      </c>
      <c r="Z24" s="132">
        <v>2.2590562758989439E-2</v>
      </c>
      <c r="AA24" s="132">
        <v>0</v>
      </c>
      <c r="AB24" s="132">
        <v>4.0398742065265785E-4</v>
      </c>
      <c r="AC24" s="132">
        <v>1.315071717809602E-2</v>
      </c>
      <c r="AD24" s="132">
        <v>1.2850992739189102E-4</v>
      </c>
      <c r="AE24" s="132">
        <v>0</v>
      </c>
      <c r="AF24" s="132">
        <v>1.7883951595387806E-5</v>
      </c>
      <c r="AG24" s="132">
        <v>4.8010761490501836E-4</v>
      </c>
      <c r="AH24" s="132">
        <v>0</v>
      </c>
      <c r="AI24" s="134">
        <v>1.3103044600862245E-3</v>
      </c>
      <c r="AJ24" s="132">
        <v>0</v>
      </c>
      <c r="AK24" s="132">
        <v>0</v>
      </c>
      <c r="AL24" s="132">
        <v>2.0528274514478292E-4</v>
      </c>
      <c r="AM24" s="132">
        <v>0</v>
      </c>
      <c r="AN24" s="132">
        <v>0</v>
      </c>
      <c r="AO24" s="132">
        <v>0</v>
      </c>
      <c r="AP24" s="132">
        <v>0</v>
      </c>
      <c r="AQ24" s="132">
        <v>0</v>
      </c>
      <c r="AR24" s="132">
        <v>0</v>
      </c>
      <c r="AS24" s="132">
        <v>0</v>
      </c>
      <c r="AT24" s="132">
        <v>8.7808304285980404E-8</v>
      </c>
      <c r="AU24" s="132">
        <v>2.9256329530306633E-5</v>
      </c>
      <c r="AV24" s="132">
        <v>1.5152040760584598E-6</v>
      </c>
      <c r="AW24" s="132">
        <v>0</v>
      </c>
      <c r="AX24" s="132">
        <v>1.0337619710070596E-5</v>
      </c>
      <c r="AY24" s="132">
        <v>1.5201625140883108E-4</v>
      </c>
      <c r="AZ24" s="132">
        <v>0</v>
      </c>
      <c r="BA24" s="132">
        <v>0</v>
      </c>
      <c r="BB24" s="132">
        <v>0</v>
      </c>
      <c r="BC24" s="132">
        <v>0</v>
      </c>
      <c r="BD24" s="132">
        <v>0</v>
      </c>
      <c r="BE24" s="132">
        <v>0</v>
      </c>
      <c r="BF24" s="132">
        <v>0</v>
      </c>
      <c r="BG24" s="132">
        <v>0</v>
      </c>
      <c r="BH24" s="132">
        <v>0</v>
      </c>
      <c r="BI24" s="132">
        <v>0</v>
      </c>
      <c r="BJ24" s="132">
        <v>0</v>
      </c>
      <c r="BK24" s="132">
        <v>1.6675154071079965E-4</v>
      </c>
      <c r="BL24" s="134">
        <v>0</v>
      </c>
      <c r="BM24" s="134">
        <v>0</v>
      </c>
      <c r="BN24" s="132">
        <v>0</v>
      </c>
      <c r="BO24" s="132">
        <v>0</v>
      </c>
      <c r="BP24" s="132">
        <v>0</v>
      </c>
      <c r="BQ24" s="132">
        <v>0</v>
      </c>
      <c r="BR24" s="132">
        <v>2.5555680217410274E-4</v>
      </c>
      <c r="BS24" s="132">
        <v>0</v>
      </c>
      <c r="BT24" s="132">
        <v>0</v>
      </c>
      <c r="BU24" s="132">
        <v>0</v>
      </c>
      <c r="BV24" s="132">
        <v>0</v>
      </c>
      <c r="BW24" s="132">
        <v>0</v>
      </c>
      <c r="BX24" s="132">
        <v>0</v>
      </c>
      <c r="BY24" s="132">
        <v>0</v>
      </c>
      <c r="BZ24" s="132">
        <v>0</v>
      </c>
      <c r="CA24" s="132">
        <v>0</v>
      </c>
      <c r="CB24" s="132">
        <v>0</v>
      </c>
      <c r="CC24" s="132">
        <v>0</v>
      </c>
      <c r="CD24" s="132">
        <v>0</v>
      </c>
      <c r="CE24" s="132">
        <v>0</v>
      </c>
      <c r="CF24" s="132">
        <v>0</v>
      </c>
      <c r="CG24" s="132">
        <v>0</v>
      </c>
      <c r="CH24" s="132">
        <v>0</v>
      </c>
      <c r="CI24" s="132">
        <v>0</v>
      </c>
      <c r="CJ24" s="132">
        <v>0</v>
      </c>
      <c r="CK24" s="132">
        <v>0</v>
      </c>
      <c r="CL24" s="132">
        <v>0</v>
      </c>
      <c r="CM24" s="132">
        <v>1.1790390739673992E-5</v>
      </c>
      <c r="CN24" s="132">
        <v>0</v>
      </c>
      <c r="CO24" s="132">
        <v>0</v>
      </c>
      <c r="CP24" s="132">
        <v>1.2989289649165373E-3</v>
      </c>
      <c r="CQ24" s="132">
        <v>6.49332491724741E-5</v>
      </c>
      <c r="CR24" s="132">
        <v>6.5618075173825112E-5</v>
      </c>
      <c r="CS24" s="132">
        <v>0</v>
      </c>
      <c r="CT24" s="132">
        <v>0</v>
      </c>
      <c r="CU24" s="132">
        <v>0</v>
      </c>
      <c r="CV24" s="132">
        <v>0</v>
      </c>
      <c r="CW24" s="132">
        <v>0</v>
      </c>
      <c r="CX24" s="132">
        <v>0</v>
      </c>
      <c r="CY24" s="132">
        <v>0</v>
      </c>
      <c r="CZ24" s="132">
        <v>0</v>
      </c>
      <c r="DA24" s="132">
        <v>0</v>
      </c>
      <c r="DB24" s="132">
        <v>0</v>
      </c>
      <c r="DC24" s="132">
        <v>0</v>
      </c>
      <c r="DD24" s="132">
        <v>0</v>
      </c>
      <c r="DE24" s="132">
        <v>0</v>
      </c>
      <c r="DF24" s="132">
        <v>0</v>
      </c>
      <c r="DG24" s="137">
        <v>6.9261175954169529E-5</v>
      </c>
      <c r="DH24" s="124"/>
      <c r="DI24" s="131"/>
    </row>
    <row r="25" spans="2:113" x14ac:dyDescent="0.15">
      <c r="B25" s="309" t="s">
        <v>36</v>
      </c>
      <c r="C25" s="310" t="s">
        <v>880</v>
      </c>
      <c r="D25" s="132">
        <v>0</v>
      </c>
      <c r="E25" s="132">
        <v>8.5384409148427133E-7</v>
      </c>
      <c r="F25" s="132">
        <v>3.3007898674044514E-4</v>
      </c>
      <c r="G25" s="132">
        <v>1.7596819537802057E-4</v>
      </c>
      <c r="H25" s="132">
        <v>0</v>
      </c>
      <c r="I25" s="132">
        <v>0</v>
      </c>
      <c r="J25" s="132">
        <v>1.85064904052802E-4</v>
      </c>
      <c r="K25" s="132">
        <v>4.7552019979224683E-3</v>
      </c>
      <c r="L25" s="132">
        <v>6.9722680957156344E-3</v>
      </c>
      <c r="M25" s="132">
        <v>9.143723062215003E-4</v>
      </c>
      <c r="N25" s="132">
        <v>0</v>
      </c>
      <c r="O25" s="132">
        <v>1.6530708878513076E-2</v>
      </c>
      <c r="P25" s="132">
        <v>9.2742989853659285E-5</v>
      </c>
      <c r="Q25" s="132">
        <v>2.3944120130504139E-3</v>
      </c>
      <c r="R25" s="132">
        <v>1.2957220119220461E-3</v>
      </c>
      <c r="S25" s="132">
        <v>8.8905144146239467E-3</v>
      </c>
      <c r="T25" s="132">
        <v>3.126887884106499E-4</v>
      </c>
      <c r="U25" s="132">
        <v>5.3274554106946207E-4</v>
      </c>
      <c r="V25" s="134">
        <v>6.095164962400151E-3</v>
      </c>
      <c r="W25" s="132">
        <v>1.0536017614782234E-2</v>
      </c>
      <c r="X25" s="132">
        <v>0</v>
      </c>
      <c r="Y25" s="132">
        <v>0.37571904329397515</v>
      </c>
      <c r="Z25" s="132">
        <v>0.53629193958026999</v>
      </c>
      <c r="AA25" s="132">
        <v>0</v>
      </c>
      <c r="AB25" s="132">
        <v>6.7518504028100237E-2</v>
      </c>
      <c r="AC25" s="132">
        <v>0.14032109479154642</v>
      </c>
      <c r="AD25" s="132">
        <v>2.5701985478378205E-4</v>
      </c>
      <c r="AE25" s="132">
        <v>3.7848217356414079E-3</v>
      </c>
      <c r="AF25" s="132">
        <v>3.7055598368395927E-2</v>
      </c>
      <c r="AG25" s="132">
        <v>9.2051600874961101E-2</v>
      </c>
      <c r="AH25" s="132">
        <v>3.9080834745325449E-3</v>
      </c>
      <c r="AI25" s="134">
        <v>6.8337874335562734E-3</v>
      </c>
      <c r="AJ25" s="132">
        <v>9.5623334262925352E-5</v>
      </c>
      <c r="AK25" s="132">
        <v>7.9528841560251422E-4</v>
      </c>
      <c r="AL25" s="132">
        <v>6.1077304829425152E-2</v>
      </c>
      <c r="AM25" s="132">
        <v>0</v>
      </c>
      <c r="AN25" s="132">
        <v>0</v>
      </c>
      <c r="AO25" s="132">
        <v>2.4697991752075534E-5</v>
      </c>
      <c r="AP25" s="132">
        <v>0</v>
      </c>
      <c r="AQ25" s="132">
        <v>7.0284783128191874E-6</v>
      </c>
      <c r="AR25" s="132">
        <v>2.893088936910385E-3</v>
      </c>
      <c r="AS25" s="132">
        <v>1.1494168809510491E-4</v>
      </c>
      <c r="AT25" s="132">
        <v>2.4634619767431804E-4</v>
      </c>
      <c r="AU25" s="132">
        <v>6.2204164514437297E-4</v>
      </c>
      <c r="AV25" s="132">
        <v>3.0591172819790798E-5</v>
      </c>
      <c r="AW25" s="132">
        <v>9.3933087856768913E-4</v>
      </c>
      <c r="AX25" s="132">
        <v>5.8447511908677292E-3</v>
      </c>
      <c r="AY25" s="132">
        <v>1.2031219639899061E-3</v>
      </c>
      <c r="AZ25" s="132">
        <v>1.4276902727809058E-3</v>
      </c>
      <c r="BA25" s="132">
        <v>4.3831560586077506E-3</v>
      </c>
      <c r="BB25" s="132">
        <v>1.2183951413787882E-3</v>
      </c>
      <c r="BC25" s="132">
        <v>4.0045300333670287E-4</v>
      </c>
      <c r="BD25" s="132">
        <v>5.3213943824913126E-4</v>
      </c>
      <c r="BE25" s="132">
        <v>2.1566340357230369E-5</v>
      </c>
      <c r="BF25" s="132">
        <v>0</v>
      </c>
      <c r="BG25" s="132">
        <v>6.0514372163388808E-5</v>
      </c>
      <c r="BH25" s="132">
        <v>2.6620327009551433E-4</v>
      </c>
      <c r="BI25" s="132">
        <v>3.9453942143566459E-4</v>
      </c>
      <c r="BJ25" s="132">
        <v>7.3354116999816615E-6</v>
      </c>
      <c r="BK25" s="132">
        <v>8.364799192907349E-4</v>
      </c>
      <c r="BL25" s="134">
        <v>0</v>
      </c>
      <c r="BM25" s="134">
        <v>7.3298350078826295E-5</v>
      </c>
      <c r="BN25" s="132">
        <v>2.2020214961089986E-4</v>
      </c>
      <c r="BO25" s="132">
        <v>1.5669124090218012E-7</v>
      </c>
      <c r="BP25" s="132">
        <v>0</v>
      </c>
      <c r="BQ25" s="132">
        <v>0</v>
      </c>
      <c r="BR25" s="132">
        <v>3.1165463679768627E-6</v>
      </c>
      <c r="BS25" s="132">
        <v>4.784678706136861E-5</v>
      </c>
      <c r="BT25" s="132">
        <v>0</v>
      </c>
      <c r="BU25" s="132">
        <v>0</v>
      </c>
      <c r="BV25" s="132">
        <v>0</v>
      </c>
      <c r="BW25" s="132">
        <v>0</v>
      </c>
      <c r="BX25" s="132">
        <v>0</v>
      </c>
      <c r="BY25" s="132">
        <v>0</v>
      </c>
      <c r="BZ25" s="132">
        <v>0</v>
      </c>
      <c r="CA25" s="132">
        <v>3.8741242784201397E-7</v>
      </c>
      <c r="CB25" s="132">
        <v>0</v>
      </c>
      <c r="CC25" s="132">
        <v>0</v>
      </c>
      <c r="CD25" s="132">
        <v>0</v>
      </c>
      <c r="CE25" s="132">
        <v>0</v>
      </c>
      <c r="CF25" s="132">
        <v>5.3842757610673788E-6</v>
      </c>
      <c r="CG25" s="132">
        <v>1.8748835534644512E-4</v>
      </c>
      <c r="CH25" s="132">
        <v>2.8212428300128651E-6</v>
      </c>
      <c r="CI25" s="132">
        <v>0</v>
      </c>
      <c r="CJ25" s="132">
        <v>0</v>
      </c>
      <c r="CK25" s="132">
        <v>0</v>
      </c>
      <c r="CL25" s="132">
        <v>0</v>
      </c>
      <c r="CM25" s="132">
        <v>2.5234498622055503E-4</v>
      </c>
      <c r="CN25" s="132">
        <v>3.1341814069095479E-6</v>
      </c>
      <c r="CO25" s="132">
        <v>3.4813697968098865E-4</v>
      </c>
      <c r="CP25" s="132">
        <v>4.5204260090822498E-3</v>
      </c>
      <c r="CQ25" s="132">
        <v>3.7075503718989679E-4</v>
      </c>
      <c r="CR25" s="132">
        <v>9.9243414174383341E-4</v>
      </c>
      <c r="CS25" s="132">
        <v>1.4659875763102992E-5</v>
      </c>
      <c r="CT25" s="132">
        <v>6.6116570690753255E-5</v>
      </c>
      <c r="CU25" s="132">
        <v>0</v>
      </c>
      <c r="CV25" s="132">
        <v>1.0683141087665855E-6</v>
      </c>
      <c r="CW25" s="132">
        <v>0</v>
      </c>
      <c r="CX25" s="132">
        <v>3.6576167179127944E-4</v>
      </c>
      <c r="CY25" s="132">
        <v>0</v>
      </c>
      <c r="CZ25" s="132">
        <v>0</v>
      </c>
      <c r="DA25" s="132">
        <v>0</v>
      </c>
      <c r="DB25" s="132">
        <v>8.134005330006184E-4</v>
      </c>
      <c r="DC25" s="132">
        <v>0</v>
      </c>
      <c r="DD25" s="132">
        <v>8.9839050408886678E-5</v>
      </c>
      <c r="DE25" s="132">
        <v>0</v>
      </c>
      <c r="DF25" s="132">
        <v>2.7666112430868979E-4</v>
      </c>
      <c r="DG25" s="137">
        <v>2.117413557701041E-3</v>
      </c>
      <c r="DH25" s="124"/>
      <c r="DI25" s="131"/>
    </row>
    <row r="26" spans="2:113" x14ac:dyDescent="0.15">
      <c r="B26" s="309" t="s">
        <v>38</v>
      </c>
      <c r="C26" s="310" t="s">
        <v>317</v>
      </c>
      <c r="D26" s="132">
        <v>0</v>
      </c>
      <c r="E26" s="132">
        <v>0</v>
      </c>
      <c r="F26" s="132">
        <v>0</v>
      </c>
      <c r="G26" s="132">
        <v>0</v>
      </c>
      <c r="H26" s="132">
        <v>0</v>
      </c>
      <c r="I26" s="132">
        <v>0</v>
      </c>
      <c r="J26" s="132">
        <v>0</v>
      </c>
      <c r="K26" s="132">
        <v>6.9011647209072394E-5</v>
      </c>
      <c r="L26" s="132">
        <v>0</v>
      </c>
      <c r="M26" s="132">
        <v>1.7256050030644364E-4</v>
      </c>
      <c r="N26" s="132">
        <v>0</v>
      </c>
      <c r="O26" s="132">
        <v>2.1907085188892419E-3</v>
      </c>
      <c r="P26" s="132">
        <v>1.3525019353658646E-5</v>
      </c>
      <c r="Q26" s="132">
        <v>3.3916287882265399E-3</v>
      </c>
      <c r="R26" s="132">
        <v>5.4770646091852689E-4</v>
      </c>
      <c r="S26" s="132">
        <v>1.8714969686087414E-3</v>
      </c>
      <c r="T26" s="132">
        <v>1.8060332177679171E-3</v>
      </c>
      <c r="U26" s="132">
        <v>5.2325612517464175E-4</v>
      </c>
      <c r="V26" s="134">
        <v>0</v>
      </c>
      <c r="W26" s="132">
        <v>0</v>
      </c>
      <c r="X26" s="132">
        <v>0</v>
      </c>
      <c r="Y26" s="132">
        <v>0</v>
      </c>
      <c r="Z26" s="132">
        <v>0</v>
      </c>
      <c r="AA26" s="132">
        <v>0</v>
      </c>
      <c r="AB26" s="132">
        <v>0</v>
      </c>
      <c r="AC26" s="132">
        <v>1.7492361622411124E-2</v>
      </c>
      <c r="AD26" s="132">
        <v>0</v>
      </c>
      <c r="AE26" s="132">
        <v>0</v>
      </c>
      <c r="AF26" s="132">
        <v>0.154166350235559</v>
      </c>
      <c r="AG26" s="132">
        <v>9.1006574008109466E-4</v>
      </c>
      <c r="AH26" s="132">
        <v>1.0988572018255477E-2</v>
      </c>
      <c r="AI26" s="134">
        <v>1.8896907859746912E-3</v>
      </c>
      <c r="AJ26" s="132">
        <v>0</v>
      </c>
      <c r="AK26" s="132">
        <v>0</v>
      </c>
      <c r="AL26" s="132">
        <v>3.4882785080681722E-3</v>
      </c>
      <c r="AM26" s="132">
        <v>0</v>
      </c>
      <c r="AN26" s="132">
        <v>0</v>
      </c>
      <c r="AO26" s="132">
        <v>0</v>
      </c>
      <c r="AP26" s="132">
        <v>0</v>
      </c>
      <c r="AQ26" s="132">
        <v>0</v>
      </c>
      <c r="AR26" s="132">
        <v>4.652540648730088E-3</v>
      </c>
      <c r="AS26" s="132">
        <v>2.0655900956042069E-5</v>
      </c>
      <c r="AT26" s="132">
        <v>2.1346198771921837E-4</v>
      </c>
      <c r="AU26" s="132">
        <v>3.9825370041255103E-6</v>
      </c>
      <c r="AV26" s="132">
        <v>7.8997955670711067E-5</v>
      </c>
      <c r="AW26" s="132">
        <v>2.5703992096697179E-3</v>
      </c>
      <c r="AX26" s="132">
        <v>1.6412491527929729E-3</v>
      </c>
      <c r="AY26" s="132">
        <v>2.308789661589203E-3</v>
      </c>
      <c r="AZ26" s="132">
        <v>2.6120124630814464E-3</v>
      </c>
      <c r="BA26" s="132">
        <v>5.5865683964178067E-3</v>
      </c>
      <c r="BB26" s="132">
        <v>0</v>
      </c>
      <c r="BC26" s="132">
        <v>2.8737247116726213E-3</v>
      </c>
      <c r="BD26" s="132">
        <v>1.7910132880045019E-3</v>
      </c>
      <c r="BE26" s="132">
        <v>1.2104108525495545E-3</v>
      </c>
      <c r="BF26" s="132">
        <v>0</v>
      </c>
      <c r="BG26" s="132">
        <v>0</v>
      </c>
      <c r="BH26" s="132">
        <v>2.739152223860581E-3</v>
      </c>
      <c r="BI26" s="132">
        <v>1.529716658231979E-5</v>
      </c>
      <c r="BJ26" s="132">
        <v>3.6677058499908308E-5</v>
      </c>
      <c r="BK26" s="132">
        <v>1.4142227289060567E-3</v>
      </c>
      <c r="BL26" s="134">
        <v>0</v>
      </c>
      <c r="BM26" s="134">
        <v>4.6143122492178974E-8</v>
      </c>
      <c r="BN26" s="132">
        <v>0</v>
      </c>
      <c r="BO26" s="132">
        <v>0</v>
      </c>
      <c r="BP26" s="132">
        <v>0</v>
      </c>
      <c r="BQ26" s="132">
        <v>0</v>
      </c>
      <c r="BR26" s="132">
        <v>0</v>
      </c>
      <c r="BS26" s="132">
        <v>0</v>
      </c>
      <c r="BT26" s="132">
        <v>0</v>
      </c>
      <c r="BU26" s="132">
        <v>0</v>
      </c>
      <c r="BV26" s="132">
        <v>0</v>
      </c>
      <c r="BW26" s="132">
        <v>0</v>
      </c>
      <c r="BX26" s="132">
        <v>0</v>
      </c>
      <c r="BY26" s="132">
        <v>0</v>
      </c>
      <c r="BZ26" s="132">
        <v>0</v>
      </c>
      <c r="CA26" s="132">
        <v>0</v>
      </c>
      <c r="CB26" s="132">
        <v>0</v>
      </c>
      <c r="CC26" s="132">
        <v>0</v>
      </c>
      <c r="CD26" s="132">
        <v>0</v>
      </c>
      <c r="CE26" s="132">
        <v>0</v>
      </c>
      <c r="CF26" s="132">
        <v>0</v>
      </c>
      <c r="CG26" s="132">
        <v>0</v>
      </c>
      <c r="CH26" s="132">
        <v>0</v>
      </c>
      <c r="CI26" s="132">
        <v>0</v>
      </c>
      <c r="CJ26" s="132">
        <v>0</v>
      </c>
      <c r="CK26" s="132">
        <v>0</v>
      </c>
      <c r="CL26" s="132">
        <v>0</v>
      </c>
      <c r="CM26" s="132">
        <v>2.4346391267638501E-5</v>
      </c>
      <c r="CN26" s="132">
        <v>0</v>
      </c>
      <c r="CO26" s="132">
        <v>0</v>
      </c>
      <c r="CP26" s="132">
        <v>0</v>
      </c>
      <c r="CQ26" s="132">
        <v>1.4924976400217823E-4</v>
      </c>
      <c r="CR26" s="132">
        <v>2.5587909696970075E-4</v>
      </c>
      <c r="CS26" s="132">
        <v>0</v>
      </c>
      <c r="CT26" s="132">
        <v>1.4913129493757278E-5</v>
      </c>
      <c r="CU26" s="132">
        <v>0</v>
      </c>
      <c r="CV26" s="132">
        <v>0</v>
      </c>
      <c r="CW26" s="132">
        <v>0</v>
      </c>
      <c r="CX26" s="132">
        <v>0</v>
      </c>
      <c r="CY26" s="132">
        <v>0</v>
      </c>
      <c r="CZ26" s="132">
        <v>0</v>
      </c>
      <c r="DA26" s="132">
        <v>0</v>
      </c>
      <c r="DB26" s="132">
        <v>0</v>
      </c>
      <c r="DC26" s="132">
        <v>0</v>
      </c>
      <c r="DD26" s="132">
        <v>0</v>
      </c>
      <c r="DE26" s="132">
        <v>0</v>
      </c>
      <c r="DF26" s="132">
        <v>1.5249538092760523E-3</v>
      </c>
      <c r="DG26" s="137">
        <v>2.4167857534480299E-3</v>
      </c>
      <c r="DH26" s="124"/>
      <c r="DI26" s="131"/>
    </row>
    <row r="27" spans="2:113" x14ac:dyDescent="0.15">
      <c r="B27" s="309" t="s">
        <v>40</v>
      </c>
      <c r="C27" s="310" t="s">
        <v>319</v>
      </c>
      <c r="D27" s="132">
        <v>0</v>
      </c>
      <c r="E27" s="132">
        <v>0</v>
      </c>
      <c r="F27" s="132">
        <v>0</v>
      </c>
      <c r="G27" s="132">
        <v>0</v>
      </c>
      <c r="H27" s="132">
        <v>0</v>
      </c>
      <c r="I27" s="132">
        <v>0</v>
      </c>
      <c r="J27" s="132">
        <v>0</v>
      </c>
      <c r="K27" s="132">
        <v>0</v>
      </c>
      <c r="L27" s="132">
        <v>0</v>
      </c>
      <c r="M27" s="132">
        <v>0</v>
      </c>
      <c r="N27" s="132">
        <v>0</v>
      </c>
      <c r="O27" s="132">
        <v>0.12629689344945189</v>
      </c>
      <c r="P27" s="132">
        <v>3.9550376832801132E-2</v>
      </c>
      <c r="Q27" s="132">
        <v>1.2555155218689216E-4</v>
      </c>
      <c r="R27" s="132">
        <v>8.6030561026284352E-4</v>
      </c>
      <c r="S27" s="132">
        <v>6.0736282818982983E-4</v>
      </c>
      <c r="T27" s="132">
        <v>1.0627331370819473E-5</v>
      </c>
      <c r="U27" s="132">
        <v>0</v>
      </c>
      <c r="V27" s="134">
        <v>0</v>
      </c>
      <c r="W27" s="132">
        <v>0</v>
      </c>
      <c r="X27" s="132">
        <v>0</v>
      </c>
      <c r="Y27" s="132">
        <v>0</v>
      </c>
      <c r="Z27" s="132">
        <v>0</v>
      </c>
      <c r="AA27" s="132">
        <v>0</v>
      </c>
      <c r="AB27" s="132">
        <v>0</v>
      </c>
      <c r="AC27" s="132">
        <v>0</v>
      </c>
      <c r="AD27" s="132">
        <v>0</v>
      </c>
      <c r="AE27" s="132">
        <v>7.5776682334059383E-4</v>
      </c>
      <c r="AF27" s="132">
        <v>3.2140450119303181E-4</v>
      </c>
      <c r="AG27" s="132">
        <v>2.2198524130016977E-4</v>
      </c>
      <c r="AH27" s="132">
        <v>1.9307397063278328E-4</v>
      </c>
      <c r="AI27" s="134">
        <v>1.7039900404976186E-3</v>
      </c>
      <c r="AJ27" s="132">
        <v>0</v>
      </c>
      <c r="AK27" s="132">
        <v>0</v>
      </c>
      <c r="AL27" s="132">
        <v>1.9001303689757835E-2</v>
      </c>
      <c r="AM27" s="132">
        <v>0</v>
      </c>
      <c r="AN27" s="132">
        <v>0</v>
      </c>
      <c r="AO27" s="132">
        <v>0</v>
      </c>
      <c r="AP27" s="132">
        <v>0</v>
      </c>
      <c r="AQ27" s="132">
        <v>0</v>
      </c>
      <c r="AR27" s="132">
        <v>0</v>
      </c>
      <c r="AS27" s="132">
        <v>0</v>
      </c>
      <c r="AT27" s="132">
        <v>0</v>
      </c>
      <c r="AU27" s="132">
        <v>0</v>
      </c>
      <c r="AV27" s="132">
        <v>0</v>
      </c>
      <c r="AW27" s="132">
        <v>4.8585943059862598E-4</v>
      </c>
      <c r="AX27" s="132">
        <v>0</v>
      </c>
      <c r="AY27" s="132">
        <v>0</v>
      </c>
      <c r="AZ27" s="132">
        <v>0</v>
      </c>
      <c r="BA27" s="132">
        <v>0</v>
      </c>
      <c r="BB27" s="132">
        <v>0</v>
      </c>
      <c r="BC27" s="132">
        <v>0</v>
      </c>
      <c r="BD27" s="132">
        <v>0</v>
      </c>
      <c r="BE27" s="132">
        <v>0</v>
      </c>
      <c r="BF27" s="132">
        <v>0</v>
      </c>
      <c r="BG27" s="132">
        <v>0</v>
      </c>
      <c r="BH27" s="132">
        <v>0</v>
      </c>
      <c r="BI27" s="132">
        <v>0</v>
      </c>
      <c r="BJ27" s="132">
        <v>0</v>
      </c>
      <c r="BK27" s="132">
        <v>6.4645026866370098E-3</v>
      </c>
      <c r="BL27" s="134">
        <v>0</v>
      </c>
      <c r="BM27" s="134">
        <v>0</v>
      </c>
      <c r="BN27" s="132">
        <v>0</v>
      </c>
      <c r="BO27" s="132">
        <v>0</v>
      </c>
      <c r="BP27" s="132">
        <v>0</v>
      </c>
      <c r="BQ27" s="132">
        <v>0</v>
      </c>
      <c r="BR27" s="132">
        <v>0</v>
      </c>
      <c r="BS27" s="132">
        <v>0</v>
      </c>
      <c r="BT27" s="132">
        <v>0</v>
      </c>
      <c r="BU27" s="132">
        <v>0</v>
      </c>
      <c r="BV27" s="132">
        <v>0</v>
      </c>
      <c r="BW27" s="132">
        <v>0</v>
      </c>
      <c r="BX27" s="132">
        <v>0</v>
      </c>
      <c r="BY27" s="132">
        <v>0</v>
      </c>
      <c r="BZ27" s="132">
        <v>0</v>
      </c>
      <c r="CA27" s="132">
        <v>0</v>
      </c>
      <c r="CB27" s="132">
        <v>0</v>
      </c>
      <c r="CC27" s="132">
        <v>0</v>
      </c>
      <c r="CD27" s="132">
        <v>0</v>
      </c>
      <c r="CE27" s="132">
        <v>0</v>
      </c>
      <c r="CF27" s="132">
        <v>0</v>
      </c>
      <c r="CG27" s="132">
        <v>0</v>
      </c>
      <c r="CH27" s="132">
        <v>0</v>
      </c>
      <c r="CI27" s="132">
        <v>0</v>
      </c>
      <c r="CJ27" s="132">
        <v>0</v>
      </c>
      <c r="CK27" s="132">
        <v>0</v>
      </c>
      <c r="CL27" s="132">
        <v>0</v>
      </c>
      <c r="CM27" s="132">
        <v>0</v>
      </c>
      <c r="CN27" s="132">
        <v>5.2236356781825791E-7</v>
      </c>
      <c r="CO27" s="132">
        <v>0</v>
      </c>
      <c r="CP27" s="132">
        <v>0</v>
      </c>
      <c r="CQ27" s="132">
        <v>0</v>
      </c>
      <c r="CR27" s="132">
        <v>0</v>
      </c>
      <c r="CS27" s="132">
        <v>0</v>
      </c>
      <c r="CT27" s="132">
        <v>0</v>
      </c>
      <c r="CU27" s="132">
        <v>0</v>
      </c>
      <c r="CV27" s="132">
        <v>0</v>
      </c>
      <c r="CW27" s="132">
        <v>0</v>
      </c>
      <c r="CX27" s="132">
        <v>0</v>
      </c>
      <c r="CY27" s="132">
        <v>0</v>
      </c>
      <c r="CZ27" s="132">
        <v>0</v>
      </c>
      <c r="DA27" s="132">
        <v>0</v>
      </c>
      <c r="DB27" s="132">
        <v>0</v>
      </c>
      <c r="DC27" s="132">
        <v>0</v>
      </c>
      <c r="DD27" s="132">
        <v>0</v>
      </c>
      <c r="DE27" s="132">
        <v>0</v>
      </c>
      <c r="DF27" s="132">
        <v>1.2996437591351903E-4</v>
      </c>
      <c r="DG27" s="137">
        <v>2.2385726823244772E-4</v>
      </c>
      <c r="DH27" s="124"/>
      <c r="DI27" s="131"/>
    </row>
    <row r="28" spans="2:113" x14ac:dyDescent="0.15">
      <c r="B28" s="311" t="s">
        <v>42</v>
      </c>
      <c r="C28" s="312" t="s">
        <v>881</v>
      </c>
      <c r="D28" s="133">
        <v>0</v>
      </c>
      <c r="E28" s="133">
        <v>7.8954963139550565E-3</v>
      </c>
      <c r="F28" s="133">
        <v>2.8170057578602477E-2</v>
      </c>
      <c r="G28" s="133">
        <v>0</v>
      </c>
      <c r="H28" s="133">
        <v>1.1913549768524177E-2</v>
      </c>
      <c r="I28" s="133">
        <v>0</v>
      </c>
      <c r="J28" s="133">
        <v>0</v>
      </c>
      <c r="K28" s="133">
        <v>1.977988906828537E-4</v>
      </c>
      <c r="L28" s="133">
        <v>0</v>
      </c>
      <c r="M28" s="133">
        <v>1.2039565940920839E-3</v>
      </c>
      <c r="N28" s="133">
        <v>0</v>
      </c>
      <c r="O28" s="133">
        <v>0</v>
      </c>
      <c r="P28" s="133">
        <v>1.0240371796341546E-4</v>
      </c>
      <c r="Q28" s="133">
        <v>0</v>
      </c>
      <c r="R28" s="133">
        <v>0</v>
      </c>
      <c r="S28" s="133">
        <v>0</v>
      </c>
      <c r="T28" s="133">
        <v>0</v>
      </c>
      <c r="U28" s="133">
        <v>0</v>
      </c>
      <c r="V28" s="143">
        <v>0</v>
      </c>
      <c r="W28" s="133">
        <v>0</v>
      </c>
      <c r="X28" s="133">
        <v>0</v>
      </c>
      <c r="Y28" s="133">
        <v>0</v>
      </c>
      <c r="Z28" s="133">
        <v>0</v>
      </c>
      <c r="AA28" s="133">
        <v>0</v>
      </c>
      <c r="AB28" s="133">
        <v>3.8145810077952293E-2</v>
      </c>
      <c r="AC28" s="133">
        <v>1.6174056386731323E-3</v>
      </c>
      <c r="AD28" s="133">
        <v>0</v>
      </c>
      <c r="AE28" s="133">
        <v>0</v>
      </c>
      <c r="AF28" s="133">
        <v>0</v>
      </c>
      <c r="AG28" s="133">
        <v>0</v>
      </c>
      <c r="AH28" s="133">
        <v>0</v>
      </c>
      <c r="AI28" s="14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c r="BF28" s="133">
        <v>0</v>
      </c>
      <c r="BG28" s="133">
        <v>0</v>
      </c>
      <c r="BH28" s="133">
        <v>0</v>
      </c>
      <c r="BI28" s="133">
        <v>0</v>
      </c>
      <c r="BJ28" s="133">
        <v>0</v>
      </c>
      <c r="BK28" s="133">
        <v>0</v>
      </c>
      <c r="BL28" s="143">
        <v>3.1863994666457505E-5</v>
      </c>
      <c r="BM28" s="143">
        <v>0</v>
      </c>
      <c r="BN28" s="133">
        <v>0</v>
      </c>
      <c r="BO28" s="133">
        <v>0</v>
      </c>
      <c r="BP28" s="133">
        <v>0</v>
      </c>
      <c r="BQ28" s="133">
        <v>0</v>
      </c>
      <c r="BR28" s="133">
        <v>0</v>
      </c>
      <c r="BS28" s="133">
        <v>2.1074090480962355E-5</v>
      </c>
      <c r="BT28" s="133">
        <v>5.0617997107183293E-3</v>
      </c>
      <c r="BU28" s="133">
        <v>0</v>
      </c>
      <c r="BV28" s="133">
        <v>0</v>
      </c>
      <c r="BW28" s="133">
        <v>0</v>
      </c>
      <c r="BX28" s="133">
        <v>0</v>
      </c>
      <c r="BY28" s="133">
        <v>0</v>
      </c>
      <c r="BZ28" s="133">
        <v>0</v>
      </c>
      <c r="CA28" s="133">
        <v>1.4760413500780733E-5</v>
      </c>
      <c r="CB28" s="133">
        <v>0</v>
      </c>
      <c r="CC28" s="133">
        <v>1.1673378859510886E-4</v>
      </c>
      <c r="CD28" s="133">
        <v>0</v>
      </c>
      <c r="CE28" s="133">
        <v>0</v>
      </c>
      <c r="CF28" s="133">
        <v>0</v>
      </c>
      <c r="CG28" s="133">
        <v>0</v>
      </c>
      <c r="CH28" s="133">
        <v>8.5080623059387967E-4</v>
      </c>
      <c r="CI28" s="133">
        <v>0</v>
      </c>
      <c r="CJ28" s="133">
        <v>0</v>
      </c>
      <c r="CK28" s="133">
        <v>0</v>
      </c>
      <c r="CL28" s="133">
        <v>0</v>
      </c>
      <c r="CM28" s="133">
        <v>3.0624391531620757E-6</v>
      </c>
      <c r="CN28" s="133">
        <v>2.3899765613834734E-4</v>
      </c>
      <c r="CO28" s="133">
        <v>3.3035680065392383E-6</v>
      </c>
      <c r="CP28" s="133">
        <v>8.0238548248306877E-4</v>
      </c>
      <c r="CQ28" s="133">
        <v>0.18958694772061085</v>
      </c>
      <c r="CR28" s="133">
        <v>1.6235921155330228E-2</v>
      </c>
      <c r="CS28" s="133">
        <v>8.8968987013684931E-3</v>
      </c>
      <c r="CT28" s="133">
        <v>4.0102575863929556E-3</v>
      </c>
      <c r="CU28" s="133">
        <v>0</v>
      </c>
      <c r="CV28" s="133">
        <v>0</v>
      </c>
      <c r="CW28" s="133">
        <v>0</v>
      </c>
      <c r="CX28" s="133">
        <v>0</v>
      </c>
      <c r="CY28" s="133">
        <v>0</v>
      </c>
      <c r="CZ28" s="133">
        <v>1.872254703669607E-5</v>
      </c>
      <c r="DA28" s="133">
        <v>0</v>
      </c>
      <c r="DB28" s="133">
        <v>0</v>
      </c>
      <c r="DC28" s="133">
        <v>1.2009894134297059E-5</v>
      </c>
      <c r="DD28" s="133">
        <v>1.7848817962030464E-6</v>
      </c>
      <c r="DE28" s="133">
        <v>0</v>
      </c>
      <c r="DF28" s="133">
        <v>1.888161687800182E-3</v>
      </c>
      <c r="DG28" s="138">
        <v>9.5089312885965321E-3</v>
      </c>
      <c r="DH28" s="124"/>
      <c r="DI28" s="131"/>
    </row>
    <row r="29" spans="2:113" x14ac:dyDescent="0.15">
      <c r="B29" s="309" t="s">
        <v>43</v>
      </c>
      <c r="C29" s="310" t="s">
        <v>641</v>
      </c>
      <c r="D29" s="132">
        <v>4.2667951343818317E-2</v>
      </c>
      <c r="E29" s="132">
        <v>1.9168799853821891E-3</v>
      </c>
      <c r="F29" s="132">
        <v>6.0254619723574057E-3</v>
      </c>
      <c r="G29" s="132">
        <v>4.2333089426799898E-4</v>
      </c>
      <c r="H29" s="132">
        <v>8.310642021539229E-4</v>
      </c>
      <c r="I29" s="132">
        <v>1.9723865877712033E-3</v>
      </c>
      <c r="J29" s="132">
        <v>1.5434412998003686E-2</v>
      </c>
      <c r="K29" s="132">
        <v>2.1965963537137175E-3</v>
      </c>
      <c r="L29" s="132">
        <v>6.1832789935784109E-3</v>
      </c>
      <c r="M29" s="132">
        <v>1.2099069561716164E-4</v>
      </c>
      <c r="N29" s="132">
        <v>0</v>
      </c>
      <c r="O29" s="132">
        <v>1.8349806102816453E-2</v>
      </c>
      <c r="P29" s="132">
        <v>4.6036589685691433E-3</v>
      </c>
      <c r="Q29" s="132">
        <v>1.8250133925791091E-2</v>
      </c>
      <c r="R29" s="132">
        <v>2.48166879403693E-2</v>
      </c>
      <c r="S29" s="132">
        <v>5.6952315992562213E-3</v>
      </c>
      <c r="T29" s="132">
        <v>2.1357257363718782E-2</v>
      </c>
      <c r="U29" s="132">
        <v>3.0364792612465392E-2</v>
      </c>
      <c r="V29" s="134">
        <v>3.8094781015000946E-3</v>
      </c>
      <c r="W29" s="132">
        <v>1.9558509313855214E-2</v>
      </c>
      <c r="X29" s="132">
        <v>0</v>
      </c>
      <c r="Y29" s="132">
        <v>7.8716318498334853E-3</v>
      </c>
      <c r="Z29" s="132">
        <v>8.6886779842267076E-3</v>
      </c>
      <c r="AA29" s="132">
        <v>0</v>
      </c>
      <c r="AB29" s="132">
        <v>1.543664019000803E-2</v>
      </c>
      <c r="AC29" s="132">
        <v>0.13421718310797331</v>
      </c>
      <c r="AD29" s="132">
        <v>7.0680460065540064E-4</v>
      </c>
      <c r="AE29" s="132">
        <v>3.2855668921242691E-2</v>
      </c>
      <c r="AF29" s="132">
        <v>5.5039000946734851E-3</v>
      </c>
      <c r="AG29" s="132">
        <v>1.295626816997137E-2</v>
      </c>
      <c r="AH29" s="132">
        <v>2.2103640775891051E-3</v>
      </c>
      <c r="AI29" s="134">
        <v>4.4419618318115774E-3</v>
      </c>
      <c r="AJ29" s="132">
        <v>7.0858317902771908E-3</v>
      </c>
      <c r="AK29" s="132">
        <v>8.0720547427615261E-4</v>
      </c>
      <c r="AL29" s="132">
        <v>1.2954546766601498E-2</v>
      </c>
      <c r="AM29" s="132">
        <v>0</v>
      </c>
      <c r="AN29" s="132">
        <v>0</v>
      </c>
      <c r="AO29" s="132">
        <v>5.5986130571656105E-3</v>
      </c>
      <c r="AP29" s="132">
        <v>1.7340349198756278E-4</v>
      </c>
      <c r="AQ29" s="132">
        <v>5.4065217790916824E-7</v>
      </c>
      <c r="AR29" s="132">
        <v>2.4247877064970153E-3</v>
      </c>
      <c r="AS29" s="132">
        <v>7.9827644790453293E-3</v>
      </c>
      <c r="AT29" s="132">
        <v>5.6787825589350678E-3</v>
      </c>
      <c r="AU29" s="132">
        <v>2.7617668727609145E-3</v>
      </c>
      <c r="AV29" s="132">
        <v>3.2053424500770164E-3</v>
      </c>
      <c r="AW29" s="132">
        <v>4.3475309918462463E-3</v>
      </c>
      <c r="AX29" s="132">
        <v>1.706662830454176E-3</v>
      </c>
      <c r="AY29" s="132">
        <v>4.026553716992386E-3</v>
      </c>
      <c r="AZ29" s="132">
        <v>3.7832785567034209E-3</v>
      </c>
      <c r="BA29" s="132">
        <v>3.3183636252856539E-3</v>
      </c>
      <c r="BB29" s="132">
        <v>3.1436750120946008E-3</v>
      </c>
      <c r="BC29" s="132">
        <v>5.5440601701317047E-3</v>
      </c>
      <c r="BD29" s="132">
        <v>5.0646704232016043E-3</v>
      </c>
      <c r="BE29" s="132">
        <v>6.3031644704178635E-3</v>
      </c>
      <c r="BF29" s="132">
        <v>0</v>
      </c>
      <c r="BG29" s="132">
        <v>8.6686838124054467E-3</v>
      </c>
      <c r="BH29" s="132">
        <v>7.9509971904466754E-3</v>
      </c>
      <c r="BI29" s="132">
        <v>2.7299068530031523E-3</v>
      </c>
      <c r="BJ29" s="132">
        <v>4.5669050675469164E-3</v>
      </c>
      <c r="BK29" s="132">
        <v>1.5500296404978591E-2</v>
      </c>
      <c r="BL29" s="134">
        <v>2.1569473312678928E-4</v>
      </c>
      <c r="BM29" s="134">
        <v>5.9569156128115829E-3</v>
      </c>
      <c r="BN29" s="132">
        <v>7.2399609444001216E-3</v>
      </c>
      <c r="BO29" s="132">
        <v>1.8307282282874384E-3</v>
      </c>
      <c r="BP29" s="132">
        <v>2.4358591486022462E-3</v>
      </c>
      <c r="BQ29" s="132">
        <v>4.3610175227372201E-5</v>
      </c>
      <c r="BR29" s="132">
        <v>2.5676879242831599E-3</v>
      </c>
      <c r="BS29" s="132">
        <v>1.6498002262239101E-3</v>
      </c>
      <c r="BT29" s="132">
        <v>2.5386430755718146E-3</v>
      </c>
      <c r="BU29" s="132">
        <v>9.276461571249284E-6</v>
      </c>
      <c r="BV29" s="132">
        <v>2.2400060221547339E-5</v>
      </c>
      <c r="BW29" s="132">
        <v>1.1966628607000725E-5</v>
      </c>
      <c r="BX29" s="132">
        <v>2.1490027027138248E-5</v>
      </c>
      <c r="BY29" s="132">
        <v>4.3109522753603239E-5</v>
      </c>
      <c r="BZ29" s="132">
        <v>8.662863132856977E-5</v>
      </c>
      <c r="CA29" s="132">
        <v>3.8187243012387321E-4</v>
      </c>
      <c r="CB29" s="132">
        <v>9.8474249634616438E-5</v>
      </c>
      <c r="CC29" s="132">
        <v>3.5020136578532658E-4</v>
      </c>
      <c r="CD29" s="132">
        <v>2.0099239997487596E-4</v>
      </c>
      <c r="CE29" s="132">
        <v>1.8864111028767768E-5</v>
      </c>
      <c r="CF29" s="132">
        <v>2.2998549322273518E-4</v>
      </c>
      <c r="CG29" s="132">
        <v>4.0918746605127557E-4</v>
      </c>
      <c r="CH29" s="132">
        <v>6.4485550400294055E-6</v>
      </c>
      <c r="CI29" s="132">
        <v>3.215962937405416E-7</v>
      </c>
      <c r="CJ29" s="132">
        <v>4.2046402491433048E-4</v>
      </c>
      <c r="CK29" s="132">
        <v>8.1312859236723327E-4</v>
      </c>
      <c r="CL29" s="132">
        <v>1.2881734087515926E-6</v>
      </c>
      <c r="CM29" s="132">
        <v>8.0777957542956073E-3</v>
      </c>
      <c r="CN29" s="132">
        <v>4.6485460377376661E-4</v>
      </c>
      <c r="CO29" s="132">
        <v>2.6938851305356553E-5</v>
      </c>
      <c r="CP29" s="132">
        <v>7.1026533041246807E-3</v>
      </c>
      <c r="CQ29" s="132">
        <v>1.6309436166084552E-3</v>
      </c>
      <c r="CR29" s="132">
        <v>8.8622076934524469E-3</v>
      </c>
      <c r="CS29" s="132">
        <v>3.5873826009015708E-3</v>
      </c>
      <c r="CT29" s="132">
        <v>2.9291320451748722E-3</v>
      </c>
      <c r="CU29" s="132">
        <v>2.4015983526907811E-3</v>
      </c>
      <c r="CV29" s="132">
        <v>3.0103565422029857E-3</v>
      </c>
      <c r="CW29" s="132">
        <v>4.8521254351042188E-3</v>
      </c>
      <c r="CX29" s="132">
        <v>6.9152379129799532E-3</v>
      </c>
      <c r="CY29" s="132">
        <v>3.4168434000065849E-3</v>
      </c>
      <c r="CZ29" s="132">
        <v>3.0538325897327447E-3</v>
      </c>
      <c r="DA29" s="132">
        <v>2.224881909522461E-3</v>
      </c>
      <c r="DB29" s="132">
        <v>2.3018512742217043E-2</v>
      </c>
      <c r="DC29" s="132">
        <v>2.0844735584014409E-3</v>
      </c>
      <c r="DD29" s="132">
        <v>8.0810948294949159E-3</v>
      </c>
      <c r="DE29" s="132">
        <v>9.337822594950515E-3</v>
      </c>
      <c r="DF29" s="132">
        <v>1.2012689485103069E-3</v>
      </c>
      <c r="DG29" s="137">
        <v>4.1015394044277721E-3</v>
      </c>
      <c r="DH29" s="124"/>
      <c r="DI29" s="131"/>
    </row>
    <row r="30" spans="2:113" x14ac:dyDescent="0.15">
      <c r="B30" s="309" t="s">
        <v>44</v>
      </c>
      <c r="C30" s="310" t="s">
        <v>327</v>
      </c>
      <c r="D30" s="132">
        <v>9.1773158582484915E-3</v>
      </c>
      <c r="E30" s="132">
        <v>1.5323655295171057E-3</v>
      </c>
      <c r="F30" s="132">
        <v>5.6517041917266836E-3</v>
      </c>
      <c r="G30" s="132">
        <v>1.4658683911944805E-2</v>
      </c>
      <c r="H30" s="132">
        <v>2.1891208807325098E-2</v>
      </c>
      <c r="I30" s="132">
        <v>3.9447731755424065E-3</v>
      </c>
      <c r="J30" s="132">
        <v>3.2214426943539681E-2</v>
      </c>
      <c r="K30" s="132">
        <v>6.6047172793058957E-3</v>
      </c>
      <c r="L30" s="132">
        <v>8.155489364783745E-3</v>
      </c>
      <c r="M30" s="132">
        <v>2.2357493786830263E-2</v>
      </c>
      <c r="N30" s="132">
        <v>0</v>
      </c>
      <c r="O30" s="132">
        <v>1.657566185769685E-2</v>
      </c>
      <c r="P30" s="132">
        <v>3.4250501391788896E-3</v>
      </c>
      <c r="Q30" s="132">
        <v>2.4308864758398867E-3</v>
      </c>
      <c r="R30" s="132">
        <v>3.1338868882348383E-3</v>
      </c>
      <c r="S30" s="132">
        <v>4.8769789001671454E-3</v>
      </c>
      <c r="T30" s="132">
        <v>3.2370442612001853E-3</v>
      </c>
      <c r="U30" s="132">
        <v>6.112035450511236E-3</v>
      </c>
      <c r="V30" s="134">
        <v>8.6325173451237178E-2</v>
      </c>
      <c r="W30" s="132">
        <v>4.7331253593157457E-2</v>
      </c>
      <c r="X30" s="132">
        <v>0</v>
      </c>
      <c r="Y30" s="132">
        <v>3.3303057826218591E-2</v>
      </c>
      <c r="Z30" s="132">
        <v>1.8714075658334448E-3</v>
      </c>
      <c r="AA30" s="132">
        <v>0</v>
      </c>
      <c r="AB30" s="132">
        <v>3.8602402277711323E-3</v>
      </c>
      <c r="AC30" s="132">
        <v>8.0094237644809056E-3</v>
      </c>
      <c r="AD30" s="132">
        <v>5.5901818415472593E-2</v>
      </c>
      <c r="AE30" s="132">
        <v>0.32778287286484009</v>
      </c>
      <c r="AF30" s="132">
        <v>1.0697440168176021E-3</v>
      </c>
      <c r="AG30" s="132">
        <v>4.3489932489936918E-3</v>
      </c>
      <c r="AH30" s="132">
        <v>2.376807155720815E-3</v>
      </c>
      <c r="AI30" s="134">
        <v>5.5760734245891556E-2</v>
      </c>
      <c r="AJ30" s="132">
        <v>7.5471073370499886E-3</v>
      </c>
      <c r="AK30" s="132">
        <v>0.13620532110689848</v>
      </c>
      <c r="AL30" s="132">
        <v>2.5559145032174546E-2</v>
      </c>
      <c r="AM30" s="132">
        <v>0</v>
      </c>
      <c r="AN30" s="132">
        <v>0</v>
      </c>
      <c r="AO30" s="132">
        <v>2.5179903786262375E-3</v>
      </c>
      <c r="AP30" s="132">
        <v>3.522632145419756E-3</v>
      </c>
      <c r="AQ30" s="132">
        <v>5.1989113427745618E-3</v>
      </c>
      <c r="AR30" s="132">
        <v>4.5084303385882043E-3</v>
      </c>
      <c r="AS30" s="132">
        <v>4.3858704149582718E-3</v>
      </c>
      <c r="AT30" s="132">
        <v>8.0335817591243482E-3</v>
      </c>
      <c r="AU30" s="132">
        <v>1.9919424698634533E-3</v>
      </c>
      <c r="AV30" s="132">
        <v>1.2844943185828218E-3</v>
      </c>
      <c r="AW30" s="132">
        <v>1.2530497691363959E-3</v>
      </c>
      <c r="AX30" s="132">
        <v>6.1487119586453517E-3</v>
      </c>
      <c r="AY30" s="132">
        <v>1.9148596375390048E-3</v>
      </c>
      <c r="AZ30" s="132">
        <v>2.2599859311406819E-3</v>
      </c>
      <c r="BA30" s="132">
        <v>7.1145801266948676E-4</v>
      </c>
      <c r="BB30" s="132">
        <v>2.695262859056728E-4</v>
      </c>
      <c r="BC30" s="132">
        <v>3.9716860750131679E-3</v>
      </c>
      <c r="BD30" s="132">
        <v>6.4644214440328566E-4</v>
      </c>
      <c r="BE30" s="132">
        <v>6.2129414561042377E-4</v>
      </c>
      <c r="BF30" s="132">
        <v>0</v>
      </c>
      <c r="BG30" s="132">
        <v>8.4720121028744328E-4</v>
      </c>
      <c r="BH30" s="132">
        <v>3.9528808540094697E-3</v>
      </c>
      <c r="BI30" s="132">
        <v>2.7909680429442457E-2</v>
      </c>
      <c r="BJ30" s="132">
        <v>9.2310043401185888E-3</v>
      </c>
      <c r="BK30" s="132">
        <v>1.1318719803980208E-3</v>
      </c>
      <c r="BL30" s="134">
        <v>6.8434056237499513E-3</v>
      </c>
      <c r="BM30" s="134">
        <v>1.9788708796383411E-3</v>
      </c>
      <c r="BN30" s="132">
        <v>3.3725248125350618E-3</v>
      </c>
      <c r="BO30" s="132">
        <v>1.0825536681863453E-2</v>
      </c>
      <c r="BP30" s="132">
        <v>4.9999752695997378E-3</v>
      </c>
      <c r="BQ30" s="132">
        <v>1.7483403655444277E-2</v>
      </c>
      <c r="BR30" s="132">
        <v>8.7380341933616171E-2</v>
      </c>
      <c r="BS30" s="132">
        <v>1.9194840718583479E-2</v>
      </c>
      <c r="BT30" s="132">
        <v>1.22035668671762E-2</v>
      </c>
      <c r="BU30" s="132">
        <v>1.7293452871977413E-3</v>
      </c>
      <c r="BV30" s="132">
        <v>1.0860448380772059E-3</v>
      </c>
      <c r="BW30" s="132">
        <v>1.8192375645492659E-3</v>
      </c>
      <c r="BX30" s="132">
        <v>8.8895554353536545E-4</v>
      </c>
      <c r="BY30" s="132">
        <v>1.1067634837320742E-6</v>
      </c>
      <c r="BZ30" s="132">
        <v>3.466451212409051E-3</v>
      </c>
      <c r="CA30" s="132">
        <v>7.2147893919503839E-2</v>
      </c>
      <c r="CB30" s="132">
        <v>0.33972255541559659</v>
      </c>
      <c r="CC30" s="132">
        <v>0.11031343022237787</v>
      </c>
      <c r="CD30" s="132">
        <v>0.24161798881979776</v>
      </c>
      <c r="CE30" s="132">
        <v>2.6574142693525569E-2</v>
      </c>
      <c r="CF30" s="132">
        <v>1.4545236377397734E-3</v>
      </c>
      <c r="CG30" s="132">
        <v>1.533446799005272E-3</v>
      </c>
      <c r="CH30" s="132">
        <v>5.5808213524554482E-3</v>
      </c>
      <c r="CI30" s="132">
        <v>6.9216710878500004E-4</v>
      </c>
      <c r="CJ30" s="132">
        <v>1.1662773972623711E-3</v>
      </c>
      <c r="CK30" s="132">
        <v>6.7240605997072268E-4</v>
      </c>
      <c r="CL30" s="132">
        <v>2.6922824242908282E-4</v>
      </c>
      <c r="CM30" s="132">
        <v>2.4585261521585145E-3</v>
      </c>
      <c r="CN30" s="132">
        <v>8.6502753876243742E-3</v>
      </c>
      <c r="CO30" s="132">
        <v>2.4060718398196028E-3</v>
      </c>
      <c r="CP30" s="132">
        <v>6.3959861148892667E-3</v>
      </c>
      <c r="CQ30" s="132">
        <v>3.0828510681049758E-3</v>
      </c>
      <c r="CR30" s="132">
        <v>4.1342526980331536E-3</v>
      </c>
      <c r="CS30" s="132">
        <v>3.6270752671322178E-3</v>
      </c>
      <c r="CT30" s="132">
        <v>7.4454689713508602E-3</v>
      </c>
      <c r="CU30" s="132">
        <v>3.8978127579621206E-3</v>
      </c>
      <c r="CV30" s="132">
        <v>2.0488738443130588E-3</v>
      </c>
      <c r="CW30" s="132">
        <v>1.5488738498762845E-3</v>
      </c>
      <c r="CX30" s="132">
        <v>4.6750227474931351E-3</v>
      </c>
      <c r="CY30" s="132">
        <v>1.9546001185714386E-3</v>
      </c>
      <c r="CZ30" s="132">
        <v>4.2487014267691848E-3</v>
      </c>
      <c r="DA30" s="132">
        <v>9.6592421820948272E-3</v>
      </c>
      <c r="DB30" s="132">
        <v>1.2631567426767137E-2</v>
      </c>
      <c r="DC30" s="132">
        <v>1.2475756918531641E-2</v>
      </c>
      <c r="DD30" s="132">
        <v>4.1102427991706247E-3</v>
      </c>
      <c r="DE30" s="132">
        <v>0</v>
      </c>
      <c r="DF30" s="132">
        <v>2.3668085119886727E-2</v>
      </c>
      <c r="DG30" s="137">
        <v>1.130234241056598E-2</v>
      </c>
      <c r="DH30" s="124"/>
      <c r="DI30" s="131"/>
    </row>
    <row r="31" spans="2:113" x14ac:dyDescent="0.15">
      <c r="B31" s="309" t="s">
        <v>45</v>
      </c>
      <c r="C31" s="310" t="s">
        <v>330</v>
      </c>
      <c r="D31" s="132">
        <v>0</v>
      </c>
      <c r="E31" s="132">
        <v>0</v>
      </c>
      <c r="F31" s="132">
        <v>0</v>
      </c>
      <c r="G31" s="132">
        <v>0</v>
      </c>
      <c r="H31" s="132">
        <v>0</v>
      </c>
      <c r="I31" s="132">
        <v>0</v>
      </c>
      <c r="J31" s="132">
        <v>2.9610384648448318E-4</v>
      </c>
      <c r="K31" s="132">
        <v>0</v>
      </c>
      <c r="L31" s="132">
        <v>0</v>
      </c>
      <c r="M31" s="132">
        <v>0</v>
      </c>
      <c r="N31" s="132">
        <v>0</v>
      </c>
      <c r="O31" s="132">
        <v>0</v>
      </c>
      <c r="P31" s="132">
        <v>0</v>
      </c>
      <c r="Q31" s="132">
        <v>4.9625119441459351E-7</v>
      </c>
      <c r="R31" s="132">
        <v>0</v>
      </c>
      <c r="S31" s="132">
        <v>1.4581528216462184E-4</v>
      </c>
      <c r="T31" s="132">
        <v>0</v>
      </c>
      <c r="U31" s="132">
        <v>0</v>
      </c>
      <c r="V31" s="134">
        <v>4.5653745436875148E-3</v>
      </c>
      <c r="W31" s="132">
        <v>3.871810482046923E-4</v>
      </c>
      <c r="X31" s="132">
        <v>0</v>
      </c>
      <c r="Y31" s="132">
        <v>3.0275507114744171E-4</v>
      </c>
      <c r="Z31" s="132">
        <v>0</v>
      </c>
      <c r="AA31" s="132">
        <v>0</v>
      </c>
      <c r="AB31" s="132">
        <v>0</v>
      </c>
      <c r="AC31" s="132">
        <v>7.7281077097736636E-5</v>
      </c>
      <c r="AD31" s="132">
        <v>0</v>
      </c>
      <c r="AE31" s="132">
        <v>0</v>
      </c>
      <c r="AF31" s="132">
        <v>5.2334623223896891E-5</v>
      </c>
      <c r="AG31" s="132">
        <v>0</v>
      </c>
      <c r="AH31" s="132">
        <v>0</v>
      </c>
      <c r="AI31" s="134">
        <v>0</v>
      </c>
      <c r="AJ31" s="132">
        <v>4.5670846215128529E-6</v>
      </c>
      <c r="AK31" s="132">
        <v>0</v>
      </c>
      <c r="AL31" s="132">
        <v>1.0296907786447535E-2</v>
      </c>
      <c r="AM31" s="132">
        <v>0</v>
      </c>
      <c r="AN31" s="132">
        <v>0</v>
      </c>
      <c r="AO31" s="132">
        <v>1.3179089354924598E-2</v>
      </c>
      <c r="AP31" s="132">
        <v>6.1662879693853142E-5</v>
      </c>
      <c r="AQ31" s="132">
        <v>1.1688900086396219E-3</v>
      </c>
      <c r="AR31" s="132">
        <v>9.7486386272450503E-5</v>
      </c>
      <c r="AS31" s="132">
        <v>2.0952397142013965E-5</v>
      </c>
      <c r="AT31" s="132">
        <v>5.9094988784464815E-5</v>
      </c>
      <c r="AU31" s="132">
        <v>1.3785705014280612E-5</v>
      </c>
      <c r="AV31" s="132">
        <v>1.7018134201625018E-5</v>
      </c>
      <c r="AW31" s="132">
        <v>2.437036928253871E-5</v>
      </c>
      <c r="AX31" s="132">
        <v>0</v>
      </c>
      <c r="AY31" s="132">
        <v>0</v>
      </c>
      <c r="AZ31" s="132">
        <v>1.0432675383339811E-5</v>
      </c>
      <c r="BA31" s="132">
        <v>0</v>
      </c>
      <c r="BB31" s="132">
        <v>5.5268548032605493E-7</v>
      </c>
      <c r="BC31" s="132">
        <v>0</v>
      </c>
      <c r="BD31" s="132">
        <v>2.4380243047455616E-6</v>
      </c>
      <c r="BE31" s="132">
        <v>0</v>
      </c>
      <c r="BF31" s="132">
        <v>0</v>
      </c>
      <c r="BG31" s="132">
        <v>0</v>
      </c>
      <c r="BH31" s="132">
        <v>5.2039308922532372E-5</v>
      </c>
      <c r="BI31" s="132">
        <v>5.4177464979049253E-6</v>
      </c>
      <c r="BJ31" s="132">
        <v>4.8230331927379426E-4</v>
      </c>
      <c r="BK31" s="132">
        <v>4.8366809834111972E-5</v>
      </c>
      <c r="BL31" s="134">
        <v>1.862818149731362E-4</v>
      </c>
      <c r="BM31" s="134">
        <v>6.6319202801884229E-4</v>
      </c>
      <c r="BN31" s="132">
        <v>2.9971096526730373E-5</v>
      </c>
      <c r="BO31" s="132">
        <v>2.9059226311927446E-2</v>
      </c>
      <c r="BP31" s="132">
        <v>1.440434954868725E-2</v>
      </c>
      <c r="BQ31" s="132">
        <v>1.0768899721468845E-2</v>
      </c>
      <c r="BR31" s="132">
        <v>0</v>
      </c>
      <c r="BS31" s="132">
        <v>1.0752086980082835E-7</v>
      </c>
      <c r="BT31" s="132">
        <v>1.8974037171486013E-4</v>
      </c>
      <c r="BU31" s="132">
        <v>-5.3689109778805795E-6</v>
      </c>
      <c r="BV31" s="132">
        <v>0</v>
      </c>
      <c r="BW31" s="132">
        <v>0</v>
      </c>
      <c r="BX31" s="132">
        <v>0</v>
      </c>
      <c r="BY31" s="132">
        <v>0</v>
      </c>
      <c r="BZ31" s="132">
        <v>1.7848109972217892E-5</v>
      </c>
      <c r="CA31" s="132">
        <v>0</v>
      </c>
      <c r="CB31" s="132">
        <v>0</v>
      </c>
      <c r="CC31" s="132">
        <v>0</v>
      </c>
      <c r="CD31" s="132">
        <v>0</v>
      </c>
      <c r="CE31" s="132">
        <v>0</v>
      </c>
      <c r="CF31" s="132">
        <v>0</v>
      </c>
      <c r="CG31" s="132">
        <v>0</v>
      </c>
      <c r="CH31" s="132">
        <v>0</v>
      </c>
      <c r="CI31" s="132">
        <v>0</v>
      </c>
      <c r="CJ31" s="132">
        <v>0</v>
      </c>
      <c r="CK31" s="132">
        <v>0</v>
      </c>
      <c r="CL31" s="132">
        <v>0</v>
      </c>
      <c r="CM31" s="132">
        <v>1.3780976189229341E-5</v>
      </c>
      <c r="CN31" s="132">
        <v>0</v>
      </c>
      <c r="CO31" s="132">
        <v>0</v>
      </c>
      <c r="CP31" s="132">
        <v>0</v>
      </c>
      <c r="CQ31" s="132">
        <v>0</v>
      </c>
      <c r="CR31" s="132">
        <v>0</v>
      </c>
      <c r="CS31" s="132">
        <v>1.9138219011883799E-5</v>
      </c>
      <c r="CT31" s="132">
        <v>2.0868201680684246E-5</v>
      </c>
      <c r="CU31" s="132">
        <v>2.0915663259224738E-4</v>
      </c>
      <c r="CV31" s="132">
        <v>1.3353926359582321E-5</v>
      </c>
      <c r="CW31" s="132">
        <v>0</v>
      </c>
      <c r="CX31" s="132">
        <v>0</v>
      </c>
      <c r="CY31" s="132">
        <v>3.6909889692790974E-6</v>
      </c>
      <c r="CZ31" s="132">
        <v>1.9751258412338709E-6</v>
      </c>
      <c r="DA31" s="132">
        <v>4.9939947754937622E-4</v>
      </c>
      <c r="DB31" s="132">
        <v>0</v>
      </c>
      <c r="DC31" s="132">
        <v>0</v>
      </c>
      <c r="DD31" s="132">
        <v>7.488004106928018E-5</v>
      </c>
      <c r="DE31" s="132">
        <v>0</v>
      </c>
      <c r="DF31" s="132">
        <v>1.2116545590161596E-5</v>
      </c>
      <c r="DG31" s="137">
        <v>6.3945877093654407E-4</v>
      </c>
      <c r="DH31" s="124"/>
      <c r="DI31" s="131"/>
    </row>
    <row r="32" spans="2:113" x14ac:dyDescent="0.15">
      <c r="B32" s="309" t="s">
        <v>46</v>
      </c>
      <c r="C32" s="310" t="s">
        <v>332</v>
      </c>
      <c r="D32" s="132">
        <v>8.1385520446303015E-3</v>
      </c>
      <c r="E32" s="132">
        <v>1.5995345980472017E-3</v>
      </c>
      <c r="F32" s="132">
        <v>3.9642652176365015E-3</v>
      </c>
      <c r="G32" s="132">
        <v>3.6508216292758938E-2</v>
      </c>
      <c r="H32" s="132">
        <v>6.8245036835698604E-3</v>
      </c>
      <c r="I32" s="132">
        <v>0</v>
      </c>
      <c r="J32" s="132">
        <v>1.0626307393999599E-4</v>
      </c>
      <c r="K32" s="132">
        <v>2.5994810499755973E-2</v>
      </c>
      <c r="L32" s="132">
        <v>5.5128153660547345E-2</v>
      </c>
      <c r="M32" s="132">
        <v>1.1345357031642043E-3</v>
      </c>
      <c r="N32" s="132">
        <v>0</v>
      </c>
      <c r="O32" s="132">
        <v>4.7829969851535294E-3</v>
      </c>
      <c r="P32" s="132">
        <v>8.7680768324147063E-3</v>
      </c>
      <c r="Q32" s="132">
        <v>1.1001640854574331E-2</v>
      </c>
      <c r="R32" s="132">
        <v>3.5328675050406246E-2</v>
      </c>
      <c r="S32" s="132">
        <v>9.1646712467929675E-4</v>
      </c>
      <c r="T32" s="132">
        <v>1.5590908236263561E-2</v>
      </c>
      <c r="U32" s="132">
        <v>4.7853056151550354E-2</v>
      </c>
      <c r="V32" s="134">
        <v>1.0126612654066393E-2</v>
      </c>
      <c r="W32" s="132">
        <v>7.1674121314121162E-3</v>
      </c>
      <c r="X32" s="132">
        <v>0</v>
      </c>
      <c r="Y32" s="132">
        <v>6.0551014229488342E-4</v>
      </c>
      <c r="Z32" s="132">
        <v>-5.3468787595241276E-4</v>
      </c>
      <c r="AA32" s="132">
        <v>0</v>
      </c>
      <c r="AB32" s="132">
        <v>3.572264168022473E-2</v>
      </c>
      <c r="AC32" s="132">
        <v>2.7619092888297801E-2</v>
      </c>
      <c r="AD32" s="132">
        <v>6.4254963695945511E-5</v>
      </c>
      <c r="AE32" s="132">
        <v>0</v>
      </c>
      <c r="AF32" s="132">
        <v>0.24943426170969463</v>
      </c>
      <c r="AG32" s="132">
        <v>6.3455329342023942E-2</v>
      </c>
      <c r="AH32" s="132">
        <v>7.0898093560983075E-2</v>
      </c>
      <c r="AI32" s="134">
        <v>1.5451787629656261E-2</v>
      </c>
      <c r="AJ32" s="132">
        <v>6.1027668254965491E-4</v>
      </c>
      <c r="AK32" s="132">
        <v>1.941078556900275E-3</v>
      </c>
      <c r="AL32" s="132">
        <v>2.999776888728602E-3</v>
      </c>
      <c r="AM32" s="132">
        <v>0</v>
      </c>
      <c r="AN32" s="132">
        <v>0</v>
      </c>
      <c r="AO32" s="132">
        <v>4.2287780999895186E-4</v>
      </c>
      <c r="AP32" s="132">
        <v>6.8763453719205929E-5</v>
      </c>
      <c r="AQ32" s="132">
        <v>3.9413543769578369E-4</v>
      </c>
      <c r="AR32" s="132">
        <v>9.6840295533817573E-3</v>
      </c>
      <c r="AS32" s="132">
        <v>1.9774318963085634E-3</v>
      </c>
      <c r="AT32" s="132">
        <v>2.0417625954097596E-3</v>
      </c>
      <c r="AU32" s="132">
        <v>5.1088291037922357E-3</v>
      </c>
      <c r="AV32" s="132">
        <v>5.0406533240985631E-3</v>
      </c>
      <c r="AW32" s="132">
        <v>3.1209830070257315E-2</v>
      </c>
      <c r="AX32" s="132">
        <v>1.6425087787240319E-2</v>
      </c>
      <c r="AY32" s="132">
        <v>1.2615178138842217E-2</v>
      </c>
      <c r="AZ32" s="132">
        <v>1.8875577228947196E-2</v>
      </c>
      <c r="BA32" s="132">
        <v>3.8564004215535061E-2</v>
      </c>
      <c r="BB32" s="132">
        <v>9.024156408517104E-3</v>
      </c>
      <c r="BC32" s="132">
        <v>3.793915109315641E-2</v>
      </c>
      <c r="BD32" s="132">
        <v>4.1260351292484045E-2</v>
      </c>
      <c r="BE32" s="132">
        <v>3.1956727826360679E-2</v>
      </c>
      <c r="BF32" s="132">
        <v>0</v>
      </c>
      <c r="BG32" s="132">
        <v>5.4009077155824509E-3</v>
      </c>
      <c r="BH32" s="132">
        <v>2.5488557444166206E-2</v>
      </c>
      <c r="BI32" s="132">
        <v>1.1123908324080672E-2</v>
      </c>
      <c r="BJ32" s="132">
        <v>1.7590317256556024E-2</v>
      </c>
      <c r="BK32" s="132">
        <v>4.8730827054722106E-2</v>
      </c>
      <c r="BL32" s="134">
        <v>2.2880799247029294E-3</v>
      </c>
      <c r="BM32" s="134">
        <v>1.1406210735086705E-2</v>
      </c>
      <c r="BN32" s="132">
        <v>1.6902766697142458E-2</v>
      </c>
      <c r="BO32" s="132">
        <v>8.89233238202599E-3</v>
      </c>
      <c r="BP32" s="132">
        <v>1.1759902265458163E-2</v>
      </c>
      <c r="BQ32" s="132">
        <v>0</v>
      </c>
      <c r="BR32" s="132">
        <v>0</v>
      </c>
      <c r="BS32" s="132">
        <v>4.4719327521471917E-2</v>
      </c>
      <c r="BT32" s="132">
        <v>1.7580257533208973E-3</v>
      </c>
      <c r="BU32" s="132">
        <v>5.4686011710674979E-3</v>
      </c>
      <c r="BV32" s="132">
        <v>2.7153209767492546E-3</v>
      </c>
      <c r="BW32" s="132">
        <v>5.0793068159870442E-4</v>
      </c>
      <c r="BX32" s="132">
        <v>1.2916877947162881E-3</v>
      </c>
      <c r="BY32" s="132">
        <v>4.0468481263991607E-4</v>
      </c>
      <c r="BZ32" s="132">
        <v>0</v>
      </c>
      <c r="CA32" s="132">
        <v>3.5839523699664715E-4</v>
      </c>
      <c r="CB32" s="132">
        <v>4.4764840132409862E-5</v>
      </c>
      <c r="CC32" s="132">
        <v>8.1713652016576202E-4</v>
      </c>
      <c r="CD32" s="132">
        <v>7.5372149990578479E-4</v>
      </c>
      <c r="CE32" s="132">
        <v>1.77592130970828E-3</v>
      </c>
      <c r="CF32" s="132">
        <v>3.6336169564688998E-3</v>
      </c>
      <c r="CG32" s="132">
        <v>1.3396697018650059E-3</v>
      </c>
      <c r="CH32" s="132">
        <v>0</v>
      </c>
      <c r="CI32" s="132">
        <v>3.0275993939288134E-5</v>
      </c>
      <c r="CJ32" s="132">
        <v>6.1028516237565439E-4</v>
      </c>
      <c r="CK32" s="132">
        <v>9.2158199233488888E-3</v>
      </c>
      <c r="CL32" s="132">
        <v>7.8578577933847147E-5</v>
      </c>
      <c r="CM32" s="132">
        <v>2.8831333407444361E-3</v>
      </c>
      <c r="CN32" s="132">
        <v>8.3116205570632007E-4</v>
      </c>
      <c r="CO32" s="132">
        <v>2.3812547923558443E-4</v>
      </c>
      <c r="CP32" s="132">
        <v>8.3123251540362306E-3</v>
      </c>
      <c r="CQ32" s="132">
        <v>1.1784832101406836E-3</v>
      </c>
      <c r="CR32" s="132">
        <v>3.4849791121026732E-5</v>
      </c>
      <c r="CS32" s="132">
        <v>1.4388113053134241E-4</v>
      </c>
      <c r="CT32" s="132">
        <v>2.9210392547669972E-4</v>
      </c>
      <c r="CU32" s="132">
        <v>2.5860428523975486E-3</v>
      </c>
      <c r="CV32" s="132">
        <v>3.9825223811805786E-4</v>
      </c>
      <c r="CW32" s="132">
        <v>4.6979975209976944E-3</v>
      </c>
      <c r="CX32" s="132">
        <v>7.4553902072076184E-3</v>
      </c>
      <c r="CY32" s="132">
        <v>1.4274425282962287E-3</v>
      </c>
      <c r="CZ32" s="132">
        <v>1.7730869270576562E-3</v>
      </c>
      <c r="DA32" s="132">
        <v>1.1504392892390104E-3</v>
      </c>
      <c r="DB32" s="132">
        <v>3.7304571000169643E-3</v>
      </c>
      <c r="DC32" s="132">
        <v>5.9230981247710927E-3</v>
      </c>
      <c r="DD32" s="132">
        <v>1.103651910652217E-3</v>
      </c>
      <c r="DE32" s="132">
        <v>3.7034286495125267E-2</v>
      </c>
      <c r="DF32" s="132">
        <v>3.6441953308314588E-3</v>
      </c>
      <c r="DG32" s="137">
        <v>1.2243068611041869E-2</v>
      </c>
      <c r="DH32" s="124"/>
      <c r="DI32" s="131"/>
    </row>
    <row r="33" spans="2:113" x14ac:dyDescent="0.15">
      <c r="B33" s="311" t="s">
        <v>47</v>
      </c>
      <c r="C33" s="312" t="s">
        <v>334</v>
      </c>
      <c r="D33" s="133">
        <v>2.2982269234798083E-3</v>
      </c>
      <c r="E33" s="133">
        <v>4.5310659788098663E-4</v>
      </c>
      <c r="F33" s="133">
        <v>5.6218478009662414E-3</v>
      </c>
      <c r="G33" s="133">
        <v>1.6160042184968051E-4</v>
      </c>
      <c r="H33" s="133">
        <v>2.3758658955694502E-3</v>
      </c>
      <c r="I33" s="133">
        <v>5.9171597633136093E-3</v>
      </c>
      <c r="J33" s="133">
        <v>3.6487635276475027E-3</v>
      </c>
      <c r="K33" s="133">
        <v>2.5192936243148307E-4</v>
      </c>
      <c r="L33" s="133">
        <v>1.3434067851488479E-4</v>
      </c>
      <c r="M33" s="133">
        <v>3.5702172477195237E-5</v>
      </c>
      <c r="N33" s="133">
        <v>0</v>
      </c>
      <c r="O33" s="133">
        <v>2.037868389664411E-4</v>
      </c>
      <c r="P33" s="133">
        <v>5.1729978785041075E-3</v>
      </c>
      <c r="Q33" s="133">
        <v>3.5209022243715414E-4</v>
      </c>
      <c r="R33" s="133">
        <v>1.3094658473001405E-3</v>
      </c>
      <c r="S33" s="133">
        <v>1.2050849765671227E-5</v>
      </c>
      <c r="T33" s="133">
        <v>3.2331611978146939E-4</v>
      </c>
      <c r="U33" s="133">
        <v>5.745962983491823E-4</v>
      </c>
      <c r="V33" s="143">
        <v>1.1908368553508169E-3</v>
      </c>
      <c r="W33" s="133">
        <v>1.4991858768868558E-4</v>
      </c>
      <c r="X33" s="133">
        <v>0</v>
      </c>
      <c r="Y33" s="133">
        <v>1.2110202845897668E-3</v>
      </c>
      <c r="Z33" s="133">
        <v>2.6734393797620638E-4</v>
      </c>
      <c r="AA33" s="133">
        <v>0</v>
      </c>
      <c r="AB33" s="133">
        <v>1.4372878660973973E-3</v>
      </c>
      <c r="AC33" s="133">
        <v>3.6409411218431568E-4</v>
      </c>
      <c r="AD33" s="133">
        <v>0</v>
      </c>
      <c r="AE33" s="133">
        <v>7.6636478275822538E-4</v>
      </c>
      <c r="AF33" s="133">
        <v>7.2726381062830582E-4</v>
      </c>
      <c r="AG33" s="133">
        <v>5.693294570727743E-2</v>
      </c>
      <c r="AH33" s="133">
        <v>5.5691853942870075E-3</v>
      </c>
      <c r="AI33" s="143">
        <v>8.3193933973728544E-5</v>
      </c>
      <c r="AJ33" s="133">
        <v>4.838255270915178E-4</v>
      </c>
      <c r="AK33" s="133">
        <v>5.5905025248391806E-4</v>
      </c>
      <c r="AL33" s="133">
        <v>1.7713065321343054E-3</v>
      </c>
      <c r="AM33" s="133">
        <v>0</v>
      </c>
      <c r="AN33" s="133">
        <v>0</v>
      </c>
      <c r="AO33" s="133">
        <v>1.2951385918771318E-4</v>
      </c>
      <c r="AP33" s="133">
        <v>1.293051901458981E-4</v>
      </c>
      <c r="AQ33" s="133">
        <v>1.0813043558183365E-6</v>
      </c>
      <c r="AR33" s="133">
        <v>2.4549156966141182E-4</v>
      </c>
      <c r="AS33" s="133">
        <v>2.8940004392096837E-3</v>
      </c>
      <c r="AT33" s="133">
        <v>6.5377672956126709E-4</v>
      </c>
      <c r="AU33" s="133">
        <v>7.5061325708756024E-3</v>
      </c>
      <c r="AV33" s="133">
        <v>1.4679153543205047E-2</v>
      </c>
      <c r="AW33" s="133">
        <v>7.6023247903413953E-3</v>
      </c>
      <c r="AX33" s="133">
        <v>4.1479916263542933E-3</v>
      </c>
      <c r="AY33" s="133">
        <v>8.0419763320456667E-4</v>
      </c>
      <c r="AZ33" s="133">
        <v>9.2410930271292265E-3</v>
      </c>
      <c r="BA33" s="133">
        <v>8.1120580958414287E-3</v>
      </c>
      <c r="BB33" s="133">
        <v>1.7157199594255166E-3</v>
      </c>
      <c r="BC33" s="133">
        <v>4.1376088868452648E-3</v>
      </c>
      <c r="BD33" s="133">
        <v>5.4029056617466388E-3</v>
      </c>
      <c r="BE33" s="133">
        <v>2.2942341700767487E-3</v>
      </c>
      <c r="BF33" s="133">
        <v>0</v>
      </c>
      <c r="BG33" s="133">
        <v>2.4931921331316189E-2</v>
      </c>
      <c r="BH33" s="133">
        <v>1.5555853266457318E-2</v>
      </c>
      <c r="BI33" s="133">
        <v>8.502037710065153E-3</v>
      </c>
      <c r="BJ33" s="133">
        <v>6.3970902866923402E-3</v>
      </c>
      <c r="BK33" s="133">
        <v>5.1439115176061517E-3</v>
      </c>
      <c r="BL33" s="143">
        <v>5.2342738930938465E-3</v>
      </c>
      <c r="BM33" s="143">
        <v>2.6324651381788106E-4</v>
      </c>
      <c r="BN33" s="133">
        <v>2.7230216455762543E-4</v>
      </c>
      <c r="BO33" s="133">
        <v>3.4578100738156766E-3</v>
      </c>
      <c r="BP33" s="133">
        <v>4.5266865749231354E-3</v>
      </c>
      <c r="BQ33" s="133">
        <v>0</v>
      </c>
      <c r="BR33" s="133">
        <v>0</v>
      </c>
      <c r="BS33" s="133">
        <v>1.8431227501257994E-3</v>
      </c>
      <c r="BT33" s="133">
        <v>1.2323051679888477E-2</v>
      </c>
      <c r="BU33" s="133">
        <v>1.1717092256904169E-4</v>
      </c>
      <c r="BV33" s="133">
        <v>1.0066101662613635E-5</v>
      </c>
      <c r="BW33" s="133">
        <v>0</v>
      </c>
      <c r="BX33" s="133">
        <v>0</v>
      </c>
      <c r="BY33" s="133">
        <v>0</v>
      </c>
      <c r="BZ33" s="133">
        <v>1.5453851317408175E-4</v>
      </c>
      <c r="CA33" s="133">
        <v>1.7308037626269817E-3</v>
      </c>
      <c r="CB33" s="133">
        <v>7.6582731051664668E-3</v>
      </c>
      <c r="CC33" s="133">
        <v>5.7783225354578879E-3</v>
      </c>
      <c r="CD33" s="133">
        <v>0</v>
      </c>
      <c r="CE33" s="133">
        <v>8.9739271036852388E-4</v>
      </c>
      <c r="CF33" s="133">
        <v>6.314986285480454E-4</v>
      </c>
      <c r="CG33" s="133">
        <v>2.5741916409373279E-5</v>
      </c>
      <c r="CH33" s="133">
        <v>3.3854913960154376E-4</v>
      </c>
      <c r="CI33" s="133">
        <v>2.3040077330125947E-4</v>
      </c>
      <c r="CJ33" s="133">
        <v>6.6131234986525756E-5</v>
      </c>
      <c r="CK33" s="133">
        <v>0</v>
      </c>
      <c r="CL33" s="133">
        <v>3.7357028853796185E-4</v>
      </c>
      <c r="CM33" s="133">
        <v>3.5677416134338181E-5</v>
      </c>
      <c r="CN33" s="133">
        <v>8.5989205193632418E-4</v>
      </c>
      <c r="CO33" s="133">
        <v>7.0878991619976014E-5</v>
      </c>
      <c r="CP33" s="133">
        <v>4.0264360461937876E-4</v>
      </c>
      <c r="CQ33" s="133">
        <v>1.0895799211141153E-3</v>
      </c>
      <c r="CR33" s="133">
        <v>7.0578676072133415E-4</v>
      </c>
      <c r="CS33" s="133">
        <v>1.5532578550044892E-3</v>
      </c>
      <c r="CT33" s="133">
        <v>1.5464864386973416E-3</v>
      </c>
      <c r="CU33" s="133">
        <v>5.4195188586705322E-3</v>
      </c>
      <c r="CV33" s="133">
        <v>5.0164978221653813E-4</v>
      </c>
      <c r="CW33" s="133">
        <v>1.3625801102170947E-5</v>
      </c>
      <c r="CX33" s="133">
        <v>4.9813966046244093E-2</v>
      </c>
      <c r="CY33" s="133">
        <v>4.4692603576585181E-5</v>
      </c>
      <c r="CZ33" s="133">
        <v>1.2916088548018745E-3</v>
      </c>
      <c r="DA33" s="133">
        <v>1.4682435412349882E-4</v>
      </c>
      <c r="DB33" s="133">
        <v>5.2457329852959684E-4</v>
      </c>
      <c r="DC33" s="133">
        <v>2.2352532377009349E-3</v>
      </c>
      <c r="DD33" s="133">
        <v>6.596413152538973E-4</v>
      </c>
      <c r="DE33" s="133">
        <v>1.0255733441745549E-2</v>
      </c>
      <c r="DF33" s="133">
        <v>2.8416184300736124E-4</v>
      </c>
      <c r="DG33" s="138">
        <v>2.9691333138373833E-3</v>
      </c>
      <c r="DH33" s="124"/>
      <c r="DI33" s="131"/>
    </row>
    <row r="34" spans="2:113" x14ac:dyDescent="0.15">
      <c r="B34" s="309" t="s">
        <v>48</v>
      </c>
      <c r="C34" s="310" t="s">
        <v>882</v>
      </c>
      <c r="D34" s="132">
        <v>9.2054583975551235E-5</v>
      </c>
      <c r="E34" s="132">
        <v>6.2615233375513231E-6</v>
      </c>
      <c r="F34" s="132">
        <v>1.4928195380221137E-5</v>
      </c>
      <c r="G34" s="132">
        <v>2.6069362278225269E-5</v>
      </c>
      <c r="H34" s="132">
        <v>1.2074873996001114E-3</v>
      </c>
      <c r="I34" s="132">
        <v>0</v>
      </c>
      <c r="J34" s="132">
        <v>3.2595302455751579E-3</v>
      </c>
      <c r="K34" s="132">
        <v>3.4262769632316108E-5</v>
      </c>
      <c r="L34" s="132">
        <v>2.4532916877229937E-5</v>
      </c>
      <c r="M34" s="132">
        <v>0</v>
      </c>
      <c r="N34" s="132">
        <v>0</v>
      </c>
      <c r="O34" s="132">
        <v>1.4085266810915783E-4</v>
      </c>
      <c r="P34" s="132">
        <v>3.7651077686423071E-3</v>
      </c>
      <c r="Q34" s="132">
        <v>2.3472681495810275E-4</v>
      </c>
      <c r="R34" s="132">
        <v>9.9131067939872176E-4</v>
      </c>
      <c r="S34" s="132">
        <v>5.6638993898654766E-5</v>
      </c>
      <c r="T34" s="132">
        <v>1.6533675151909528E-4</v>
      </c>
      <c r="U34" s="132">
        <v>8.8081244972434467E-5</v>
      </c>
      <c r="V34" s="134">
        <v>1.1698397319567219E-4</v>
      </c>
      <c r="W34" s="132">
        <v>1.1732759036505828E-5</v>
      </c>
      <c r="X34" s="132">
        <v>0</v>
      </c>
      <c r="Y34" s="132">
        <v>0</v>
      </c>
      <c r="Z34" s="132">
        <v>0</v>
      </c>
      <c r="AA34" s="132">
        <v>0</v>
      </c>
      <c r="AB34" s="132">
        <v>8.5334241260855545E-6</v>
      </c>
      <c r="AC34" s="132">
        <v>2.5383115281055755E-4</v>
      </c>
      <c r="AD34" s="132">
        <v>0</v>
      </c>
      <c r="AE34" s="132">
        <v>7.1019144789636593E-4</v>
      </c>
      <c r="AF34" s="132">
        <v>1.0816497636303956E-4</v>
      </c>
      <c r="AG34" s="132">
        <v>2.485349711566685E-4</v>
      </c>
      <c r="AH34" s="132">
        <v>0.13516176602763622</v>
      </c>
      <c r="AI34" s="134">
        <v>3.2683331203964786E-5</v>
      </c>
      <c r="AJ34" s="132">
        <v>6.8791712111537339E-5</v>
      </c>
      <c r="AK34" s="132">
        <v>8.2367905538382915E-4</v>
      </c>
      <c r="AL34" s="132">
        <v>7.8954901978762666E-5</v>
      </c>
      <c r="AM34" s="132">
        <v>0</v>
      </c>
      <c r="AN34" s="132">
        <v>0</v>
      </c>
      <c r="AO34" s="132">
        <v>2.4637752747802181E-4</v>
      </c>
      <c r="AP34" s="132">
        <v>1.7564577852188473E-5</v>
      </c>
      <c r="AQ34" s="132">
        <v>3.5142391564095936E-5</v>
      </c>
      <c r="AR34" s="132">
        <v>6.8962167492379796E-5</v>
      </c>
      <c r="AS34" s="132">
        <v>4.3041362996920195E-4</v>
      </c>
      <c r="AT34" s="132">
        <v>3.7230721017255694E-5</v>
      </c>
      <c r="AU34" s="132">
        <v>2.9470773830528773E-5</v>
      </c>
      <c r="AV34" s="132">
        <v>2.1625949544501743E-4</v>
      </c>
      <c r="AW34" s="132">
        <v>4.0392894806928334E-3</v>
      </c>
      <c r="AX34" s="132">
        <v>1.5680171072838172E-4</v>
      </c>
      <c r="AY34" s="132">
        <v>2.0972824034823701E-4</v>
      </c>
      <c r="AZ34" s="132">
        <v>6.1619895539024618E-5</v>
      </c>
      <c r="BA34" s="132">
        <v>1.7028164850728182E-5</v>
      </c>
      <c r="BB34" s="132">
        <v>3.2562386215876738E-4</v>
      </c>
      <c r="BC34" s="132">
        <v>9.9748317963577269E-6</v>
      </c>
      <c r="BD34" s="132">
        <v>2.4733756571643722E-4</v>
      </c>
      <c r="BE34" s="132">
        <v>3.5963019691445321E-5</v>
      </c>
      <c r="BF34" s="132">
        <v>0</v>
      </c>
      <c r="BG34" s="132">
        <v>7.5642965204236E-5</v>
      </c>
      <c r="BH34" s="132">
        <v>9.4428002021903652E-5</v>
      </c>
      <c r="BI34" s="132">
        <v>0</v>
      </c>
      <c r="BJ34" s="132">
        <v>7.7633107158139248E-5</v>
      </c>
      <c r="BK34" s="132">
        <v>3.9871597515212121E-3</v>
      </c>
      <c r="BL34" s="134">
        <v>7.1081218871328294E-5</v>
      </c>
      <c r="BM34" s="134">
        <v>2.9531598394994543E-6</v>
      </c>
      <c r="BN34" s="132">
        <v>1.5296129574523014E-5</v>
      </c>
      <c r="BO34" s="132">
        <v>1.1542921413127269E-5</v>
      </c>
      <c r="BP34" s="132">
        <v>6.549292207416766E-5</v>
      </c>
      <c r="BQ34" s="132">
        <v>5.6721363392504742E-5</v>
      </c>
      <c r="BR34" s="132">
        <v>3.6470518163924798E-3</v>
      </c>
      <c r="BS34" s="132">
        <v>1.9654814999591421E-4</v>
      </c>
      <c r="BT34" s="132">
        <v>1.7400211925012389E-4</v>
      </c>
      <c r="BU34" s="132">
        <v>9.460720054513826E-5</v>
      </c>
      <c r="BV34" s="132">
        <v>1.1245785118331003E-4</v>
      </c>
      <c r="BW34" s="132">
        <v>1.2400651406218369E-6</v>
      </c>
      <c r="BX34" s="132">
        <v>3.6578769407894887E-7</v>
      </c>
      <c r="BY34" s="132">
        <v>0</v>
      </c>
      <c r="BZ34" s="132">
        <v>2.2070711599791394E-4</v>
      </c>
      <c r="CA34" s="132">
        <v>3.6920404373343931E-5</v>
      </c>
      <c r="CB34" s="132">
        <v>0</v>
      </c>
      <c r="CC34" s="132">
        <v>5.836689429755443E-5</v>
      </c>
      <c r="CD34" s="132">
        <v>0</v>
      </c>
      <c r="CE34" s="132">
        <v>5.3897460082193623E-6</v>
      </c>
      <c r="CF34" s="132">
        <v>1.84603740379453E-5</v>
      </c>
      <c r="CG34" s="132">
        <v>1.8195426256788277E-5</v>
      </c>
      <c r="CH34" s="132">
        <v>5.9487920244271264E-4</v>
      </c>
      <c r="CI34" s="132">
        <v>3.066374718488387E-3</v>
      </c>
      <c r="CJ34" s="132">
        <v>2.0063890120911983E-4</v>
      </c>
      <c r="CK34" s="132">
        <v>4.5178458676644302E-6</v>
      </c>
      <c r="CL34" s="132">
        <v>1.6772017781945734E-3</v>
      </c>
      <c r="CM34" s="132">
        <v>3.7821123541551632E-5</v>
      </c>
      <c r="CN34" s="132">
        <v>2.9229506391730399E-4</v>
      </c>
      <c r="CO34" s="132">
        <v>4.7055700385827198E-5</v>
      </c>
      <c r="CP34" s="132">
        <v>6.4650472116746602E-4</v>
      </c>
      <c r="CQ34" s="132">
        <v>2.9441011486498359E-5</v>
      </c>
      <c r="CR34" s="132">
        <v>2.1035459505484603E-4</v>
      </c>
      <c r="CS34" s="132">
        <v>7.1462109790374113E-5</v>
      </c>
      <c r="CT34" s="132">
        <v>4.6469922279182236E-5</v>
      </c>
      <c r="CU34" s="132">
        <v>1.6751240108618009E-3</v>
      </c>
      <c r="CV34" s="132">
        <v>6.9257277508325216E-4</v>
      </c>
      <c r="CW34" s="132">
        <v>2.7698349781462253E-5</v>
      </c>
      <c r="CX34" s="132">
        <v>1.1902678675996255E-5</v>
      </c>
      <c r="CY34" s="132">
        <v>9.8327946141595147E-5</v>
      </c>
      <c r="CZ34" s="132">
        <v>4.5999857873236339E-4</v>
      </c>
      <c r="DA34" s="132">
        <v>1.3741932508553471E-5</v>
      </c>
      <c r="DB34" s="132">
        <v>3.7222486716026682E-4</v>
      </c>
      <c r="DC34" s="132">
        <v>2.3606002000101529E-4</v>
      </c>
      <c r="DD34" s="132">
        <v>1.3956075758882868E-3</v>
      </c>
      <c r="DE34" s="132">
        <v>0</v>
      </c>
      <c r="DF34" s="132">
        <v>1.0881811896687986E-3</v>
      </c>
      <c r="DG34" s="137">
        <v>3.302886844420384E-4</v>
      </c>
      <c r="DH34" s="124"/>
      <c r="DI34" s="131"/>
    </row>
    <row r="35" spans="2:113" x14ac:dyDescent="0.15">
      <c r="B35" s="309" t="s">
        <v>49</v>
      </c>
      <c r="C35" s="310" t="s">
        <v>338</v>
      </c>
      <c r="D35" s="134">
        <v>0</v>
      </c>
      <c r="E35" s="134">
        <v>0</v>
      </c>
      <c r="F35" s="134">
        <v>0</v>
      </c>
      <c r="G35" s="134">
        <v>1.8710692289689863E-3</v>
      </c>
      <c r="H35" s="134">
        <v>0</v>
      </c>
      <c r="I35" s="134">
        <v>0</v>
      </c>
      <c r="J35" s="134">
        <v>0</v>
      </c>
      <c r="K35" s="134">
        <v>1.771973223794501E-3</v>
      </c>
      <c r="L35" s="134">
        <v>9.7345827016435214E-3</v>
      </c>
      <c r="M35" s="134">
        <v>0</v>
      </c>
      <c r="N35" s="134">
        <v>0</v>
      </c>
      <c r="O35" s="134">
        <v>4.1057054321180043E-4</v>
      </c>
      <c r="P35" s="134">
        <v>5.6096627890650866E-4</v>
      </c>
      <c r="Q35" s="134">
        <v>7.6422683939847405E-5</v>
      </c>
      <c r="R35" s="134">
        <v>1.5017333315788011E-2</v>
      </c>
      <c r="S35" s="134">
        <v>6.0254248828356135E-7</v>
      </c>
      <c r="T35" s="134">
        <v>0</v>
      </c>
      <c r="U35" s="134">
        <v>7.2995506883232983E-6</v>
      </c>
      <c r="V35" s="134">
        <v>5.9991781125985741E-5</v>
      </c>
      <c r="W35" s="134">
        <v>2.0219454739578376E-3</v>
      </c>
      <c r="X35" s="134">
        <v>0</v>
      </c>
      <c r="Y35" s="134">
        <v>3.0275507114744171E-4</v>
      </c>
      <c r="Z35" s="134">
        <v>0</v>
      </c>
      <c r="AA35" s="134">
        <v>0</v>
      </c>
      <c r="AB35" s="134">
        <v>9.8233754034743343E-3</v>
      </c>
      <c r="AC35" s="134">
        <v>9.5569854171577567E-3</v>
      </c>
      <c r="AD35" s="134">
        <v>0</v>
      </c>
      <c r="AE35" s="134">
        <v>0</v>
      </c>
      <c r="AF35" s="134">
        <v>3.4421287232120064E-3</v>
      </c>
      <c r="AG35" s="134">
        <v>1.0708391042121147E-3</v>
      </c>
      <c r="AH35" s="134">
        <v>3.3288615626341949E-6</v>
      </c>
      <c r="AI35" s="134">
        <v>4.31226843117039E-2</v>
      </c>
      <c r="AJ35" s="134">
        <v>1.7126567330673198E-5</v>
      </c>
      <c r="AK35" s="134">
        <v>0</v>
      </c>
      <c r="AL35" s="134">
        <v>2.8994277552459166E-3</v>
      </c>
      <c r="AM35" s="134">
        <v>0</v>
      </c>
      <c r="AN35" s="134">
        <v>0</v>
      </c>
      <c r="AO35" s="134">
        <v>0</v>
      </c>
      <c r="AP35" s="134">
        <v>0</v>
      </c>
      <c r="AQ35" s="134">
        <v>0</v>
      </c>
      <c r="AR35" s="134">
        <v>1.1951533113754127E-3</v>
      </c>
      <c r="AS35" s="134">
        <v>2.9046743019046716E-4</v>
      </c>
      <c r="AT35" s="134">
        <v>6.9934923948569098E-4</v>
      </c>
      <c r="AU35" s="134">
        <v>1.608025902665754E-4</v>
      </c>
      <c r="AV35" s="134">
        <v>1.2392774390499191E-4</v>
      </c>
      <c r="AW35" s="134">
        <v>4.6333350929745463E-2</v>
      </c>
      <c r="AX35" s="134">
        <v>2.1166059179484882E-3</v>
      </c>
      <c r="AY35" s="134">
        <v>7.6218506795317394E-3</v>
      </c>
      <c r="AZ35" s="134">
        <v>1.9474327382234312E-4</v>
      </c>
      <c r="BA35" s="134">
        <v>2.1846603373332669E-3</v>
      </c>
      <c r="BB35" s="134">
        <v>5.150107534171622E-4</v>
      </c>
      <c r="BC35" s="134">
        <v>1.7396349941428274E-2</v>
      </c>
      <c r="BD35" s="134">
        <v>5.4705202024649157E-4</v>
      </c>
      <c r="BE35" s="134">
        <v>1.5933854657549458E-4</v>
      </c>
      <c r="BF35" s="134">
        <v>0</v>
      </c>
      <c r="BG35" s="134">
        <v>4.296520423600605E-3</v>
      </c>
      <c r="BH35" s="134">
        <v>1.8134048021692078E-5</v>
      </c>
      <c r="BI35" s="134">
        <v>2.4220513755339667E-5</v>
      </c>
      <c r="BJ35" s="134">
        <v>7.001650467632496E-3</v>
      </c>
      <c r="BK35" s="134">
        <v>7.5183800208103897E-3</v>
      </c>
      <c r="BL35" s="134">
        <v>2.4510765128044236E-5</v>
      </c>
      <c r="BM35" s="134">
        <v>3.9051155280743523E-3</v>
      </c>
      <c r="BN35" s="134">
        <v>1.9914473671439913E-3</v>
      </c>
      <c r="BO35" s="134">
        <v>5.1760339911353498E-5</v>
      </c>
      <c r="BP35" s="134">
        <v>6.9074566250098714E-5</v>
      </c>
      <c r="BQ35" s="134">
        <v>0</v>
      </c>
      <c r="BR35" s="134">
        <v>0</v>
      </c>
      <c r="BS35" s="134">
        <v>2.1504173960165669E-6</v>
      </c>
      <c r="BT35" s="134">
        <v>1.0286521810951608E-4</v>
      </c>
      <c r="BU35" s="134">
        <v>8.3837609885365968E-5</v>
      </c>
      <c r="BV35" s="134">
        <v>4.7744355712001428E-6</v>
      </c>
      <c r="BW35" s="134">
        <v>0</v>
      </c>
      <c r="BX35" s="134">
        <v>0</v>
      </c>
      <c r="BY35" s="134">
        <v>0</v>
      </c>
      <c r="BZ35" s="134">
        <v>2.3942586548097176E-6</v>
      </c>
      <c r="CA35" s="134">
        <v>1.9370621392100701E-5</v>
      </c>
      <c r="CB35" s="134">
        <v>0</v>
      </c>
      <c r="CC35" s="134">
        <v>2.3346757719021772E-4</v>
      </c>
      <c r="CD35" s="134">
        <v>3.768607499528924E-5</v>
      </c>
      <c r="CE35" s="134">
        <v>0</v>
      </c>
      <c r="CF35" s="134">
        <v>0</v>
      </c>
      <c r="CG35" s="134">
        <v>0</v>
      </c>
      <c r="CH35" s="134">
        <v>0</v>
      </c>
      <c r="CI35" s="134">
        <v>0</v>
      </c>
      <c r="CJ35" s="134">
        <v>0</v>
      </c>
      <c r="CK35" s="134">
        <v>0</v>
      </c>
      <c r="CL35" s="134">
        <v>0</v>
      </c>
      <c r="CM35" s="134">
        <v>1.2709122485622613E-5</v>
      </c>
      <c r="CN35" s="134">
        <v>9.6571964600400444E-5</v>
      </c>
      <c r="CO35" s="134">
        <v>4.2946384085010096E-4</v>
      </c>
      <c r="CP35" s="134">
        <v>2.1458075909868341E-3</v>
      </c>
      <c r="CQ35" s="134">
        <v>3.1205261682099413E-4</v>
      </c>
      <c r="CR35" s="134">
        <v>4.4447611973006795E-3</v>
      </c>
      <c r="CS35" s="134">
        <v>2.1656808633847708E-4</v>
      </c>
      <c r="CT35" s="134">
        <v>2.5102919680276755E-4</v>
      </c>
      <c r="CU35" s="134">
        <v>2.9194617557136285E-4</v>
      </c>
      <c r="CV35" s="134">
        <v>0</v>
      </c>
      <c r="CW35" s="134">
        <v>2.9485340089943691E-5</v>
      </c>
      <c r="CX35" s="134">
        <v>4.7214868738842944E-3</v>
      </c>
      <c r="CY35" s="134">
        <v>8.1623584634914889E-6</v>
      </c>
      <c r="CZ35" s="134">
        <v>7.5651434564759834E-4</v>
      </c>
      <c r="DA35" s="134">
        <v>4.3936362194778756E-4</v>
      </c>
      <c r="DB35" s="134">
        <v>9.4013866771734556E-5</v>
      </c>
      <c r="DC35" s="134">
        <v>5.7112597399989118E-4</v>
      </c>
      <c r="DD35" s="134">
        <v>4.4962022390067218E-5</v>
      </c>
      <c r="DE35" s="134">
        <v>0</v>
      </c>
      <c r="DF35" s="134">
        <v>1.2875272135450286E-3</v>
      </c>
      <c r="DG35" s="139">
        <v>1.9349784568397856E-3</v>
      </c>
      <c r="DH35" s="125"/>
      <c r="DI35" s="131"/>
    </row>
    <row r="36" spans="2:113" x14ac:dyDescent="0.15">
      <c r="B36" s="309" t="s">
        <v>50</v>
      </c>
      <c r="C36" s="310" t="s">
        <v>340</v>
      </c>
      <c r="D36" s="132">
        <v>0</v>
      </c>
      <c r="E36" s="132">
        <v>0</v>
      </c>
      <c r="F36" s="132">
        <v>0</v>
      </c>
      <c r="G36" s="132">
        <v>2.3699420252932061E-5</v>
      </c>
      <c r="H36" s="132">
        <v>0</v>
      </c>
      <c r="I36" s="132">
        <v>0</v>
      </c>
      <c r="J36" s="132">
        <v>3.1043145195953887E-5</v>
      </c>
      <c r="K36" s="132">
        <v>0</v>
      </c>
      <c r="L36" s="132">
        <v>0</v>
      </c>
      <c r="M36" s="132">
        <v>0</v>
      </c>
      <c r="N36" s="132">
        <v>0</v>
      </c>
      <c r="O36" s="132">
        <v>0</v>
      </c>
      <c r="P36" s="132">
        <v>0</v>
      </c>
      <c r="Q36" s="132">
        <v>9.1806470966699814E-6</v>
      </c>
      <c r="R36" s="132">
        <v>0</v>
      </c>
      <c r="S36" s="132">
        <v>0</v>
      </c>
      <c r="T36" s="132">
        <v>0</v>
      </c>
      <c r="U36" s="132">
        <v>0</v>
      </c>
      <c r="V36" s="134">
        <v>0</v>
      </c>
      <c r="W36" s="132">
        <v>0</v>
      </c>
      <c r="X36" s="132">
        <v>0</v>
      </c>
      <c r="Y36" s="132">
        <v>0</v>
      </c>
      <c r="Z36" s="132">
        <v>0</v>
      </c>
      <c r="AA36" s="132">
        <v>0</v>
      </c>
      <c r="AB36" s="132">
        <v>0</v>
      </c>
      <c r="AC36" s="132">
        <v>1.6167589350990928E-6</v>
      </c>
      <c r="AD36" s="132">
        <v>0</v>
      </c>
      <c r="AE36" s="132">
        <v>2.0176544766708701E-4</v>
      </c>
      <c r="AF36" s="132">
        <v>0</v>
      </c>
      <c r="AG36" s="132">
        <v>0</v>
      </c>
      <c r="AH36" s="132">
        <v>0</v>
      </c>
      <c r="AI36" s="134">
        <v>0</v>
      </c>
      <c r="AJ36" s="132">
        <v>0.15207992169733417</v>
      </c>
      <c r="AK36" s="132">
        <v>0</v>
      </c>
      <c r="AL36" s="132">
        <v>5.5302390482759136E-4</v>
      </c>
      <c r="AM36" s="132">
        <v>0</v>
      </c>
      <c r="AN36" s="132">
        <v>0</v>
      </c>
      <c r="AO36" s="132">
        <v>0</v>
      </c>
      <c r="AP36" s="132">
        <v>0</v>
      </c>
      <c r="AQ36" s="132">
        <v>0</v>
      </c>
      <c r="AR36" s="132">
        <v>0</v>
      </c>
      <c r="AS36" s="132">
        <v>4.6451069135596997E-6</v>
      </c>
      <c r="AT36" s="132">
        <v>1.0207715373245223E-4</v>
      </c>
      <c r="AU36" s="132">
        <v>3.2779343033956123E-6</v>
      </c>
      <c r="AV36" s="132">
        <v>0</v>
      </c>
      <c r="AW36" s="132">
        <v>0</v>
      </c>
      <c r="AX36" s="132">
        <v>0</v>
      </c>
      <c r="AY36" s="132">
        <v>0</v>
      </c>
      <c r="AZ36" s="132">
        <v>0</v>
      </c>
      <c r="BA36" s="132">
        <v>0</v>
      </c>
      <c r="BB36" s="132">
        <v>0</v>
      </c>
      <c r="BC36" s="132">
        <v>1.1677851859150509E-5</v>
      </c>
      <c r="BD36" s="132">
        <v>0</v>
      </c>
      <c r="BE36" s="132">
        <v>0</v>
      </c>
      <c r="BF36" s="132">
        <v>0</v>
      </c>
      <c r="BG36" s="132">
        <v>0</v>
      </c>
      <c r="BH36" s="132">
        <v>0</v>
      </c>
      <c r="BI36" s="132">
        <v>0</v>
      </c>
      <c r="BJ36" s="132">
        <v>6.1128430833180516E-7</v>
      </c>
      <c r="BK36" s="132">
        <v>2.3562992958450885E-4</v>
      </c>
      <c r="BL36" s="134">
        <v>0</v>
      </c>
      <c r="BM36" s="134">
        <v>2.8596854091109226E-2</v>
      </c>
      <c r="BN36" s="132">
        <v>3.5850711328259212E-2</v>
      </c>
      <c r="BO36" s="132">
        <v>5.9133394021591949E-2</v>
      </c>
      <c r="BP36" s="132">
        <v>3.9292512709293806E-2</v>
      </c>
      <c r="BQ36" s="132">
        <v>0</v>
      </c>
      <c r="BR36" s="132">
        <v>8.3107903146049665E-6</v>
      </c>
      <c r="BS36" s="132">
        <v>0</v>
      </c>
      <c r="BT36" s="132">
        <v>1.7714976974307113E-4</v>
      </c>
      <c r="BU36" s="132">
        <v>0</v>
      </c>
      <c r="BV36" s="132">
        <v>0</v>
      </c>
      <c r="BW36" s="132">
        <v>2.4801302812436739E-7</v>
      </c>
      <c r="BX36" s="132">
        <v>3.493272478453962E-5</v>
      </c>
      <c r="BY36" s="132">
        <v>1.0149672183166492E-4</v>
      </c>
      <c r="BZ36" s="132">
        <v>0</v>
      </c>
      <c r="CA36" s="132">
        <v>0</v>
      </c>
      <c r="CB36" s="132">
        <v>0</v>
      </c>
      <c r="CC36" s="132">
        <v>0</v>
      </c>
      <c r="CD36" s="132">
        <v>0</v>
      </c>
      <c r="CE36" s="132">
        <v>0</v>
      </c>
      <c r="CF36" s="132">
        <v>0</v>
      </c>
      <c r="CG36" s="132">
        <v>0</v>
      </c>
      <c r="CH36" s="132">
        <v>0</v>
      </c>
      <c r="CI36" s="132">
        <v>0</v>
      </c>
      <c r="CJ36" s="132">
        <v>0</v>
      </c>
      <c r="CK36" s="132">
        <v>0</v>
      </c>
      <c r="CL36" s="132">
        <v>0</v>
      </c>
      <c r="CM36" s="132">
        <v>0</v>
      </c>
      <c r="CN36" s="132">
        <v>2.1873974402389552E-6</v>
      </c>
      <c r="CO36" s="132">
        <v>0</v>
      </c>
      <c r="CP36" s="132">
        <v>2.6734575842412868E-5</v>
      </c>
      <c r="CQ36" s="132">
        <v>0</v>
      </c>
      <c r="CR36" s="132">
        <v>0</v>
      </c>
      <c r="CS36" s="132">
        <v>0</v>
      </c>
      <c r="CT36" s="132">
        <v>0</v>
      </c>
      <c r="CU36" s="132">
        <v>0</v>
      </c>
      <c r="CV36" s="132">
        <v>0</v>
      </c>
      <c r="CW36" s="132">
        <v>0</v>
      </c>
      <c r="CX36" s="132">
        <v>0</v>
      </c>
      <c r="CY36" s="132">
        <v>0</v>
      </c>
      <c r="CZ36" s="132">
        <v>0</v>
      </c>
      <c r="DA36" s="132">
        <v>0</v>
      </c>
      <c r="DB36" s="132">
        <v>0</v>
      </c>
      <c r="DC36" s="132">
        <v>0</v>
      </c>
      <c r="DD36" s="132">
        <v>0</v>
      </c>
      <c r="DE36" s="132">
        <v>0</v>
      </c>
      <c r="DF36" s="132">
        <v>6.9251827831387882E-4</v>
      </c>
      <c r="DG36" s="137">
        <v>2.3550190702440834E-3</v>
      </c>
      <c r="DH36" s="124"/>
      <c r="DI36" s="131"/>
    </row>
    <row r="37" spans="2:113" x14ac:dyDescent="0.15">
      <c r="B37" s="309" t="s">
        <v>51</v>
      </c>
      <c r="C37" s="310" t="s">
        <v>342</v>
      </c>
      <c r="D37" s="132">
        <v>1.3501660795994588E-4</v>
      </c>
      <c r="E37" s="132">
        <v>0</v>
      </c>
      <c r="F37" s="132">
        <v>0</v>
      </c>
      <c r="G37" s="132">
        <v>0</v>
      </c>
      <c r="H37" s="132">
        <v>0</v>
      </c>
      <c r="I37" s="132">
        <v>0</v>
      </c>
      <c r="J37" s="132">
        <v>0</v>
      </c>
      <c r="K37" s="132">
        <v>0</v>
      </c>
      <c r="L37" s="132">
        <v>1.7271435865707599E-4</v>
      </c>
      <c r="M37" s="132">
        <v>0</v>
      </c>
      <c r="N37" s="132">
        <v>0</v>
      </c>
      <c r="O37" s="132">
        <v>0</v>
      </c>
      <c r="P37" s="132">
        <v>0</v>
      </c>
      <c r="Q37" s="132">
        <v>7.6918935134261995E-6</v>
      </c>
      <c r="R37" s="132">
        <v>1.425849814969961E-3</v>
      </c>
      <c r="S37" s="132">
        <v>0</v>
      </c>
      <c r="T37" s="132">
        <v>0</v>
      </c>
      <c r="U37" s="132">
        <v>0</v>
      </c>
      <c r="V37" s="134">
        <v>0</v>
      </c>
      <c r="W37" s="132">
        <v>1.8772414458409324E-4</v>
      </c>
      <c r="X37" s="132">
        <v>0</v>
      </c>
      <c r="Y37" s="132">
        <v>0</v>
      </c>
      <c r="Z37" s="132">
        <v>0</v>
      </c>
      <c r="AA37" s="132">
        <v>0</v>
      </c>
      <c r="AB37" s="132">
        <v>0</v>
      </c>
      <c r="AC37" s="132">
        <v>5.7233266302507883E-5</v>
      </c>
      <c r="AD37" s="132">
        <v>0</v>
      </c>
      <c r="AE37" s="132">
        <v>0</v>
      </c>
      <c r="AF37" s="132">
        <v>6.0693977369049832E-5</v>
      </c>
      <c r="AG37" s="132">
        <v>0</v>
      </c>
      <c r="AH37" s="132">
        <v>0</v>
      </c>
      <c r="AI37" s="134">
        <v>4.4568178914497432E-6</v>
      </c>
      <c r="AJ37" s="132">
        <v>4.3101861115527543E-5</v>
      </c>
      <c r="AK37" s="132">
        <v>6.2207046276392345E-3</v>
      </c>
      <c r="AL37" s="132">
        <v>1.6979548812637132E-7</v>
      </c>
      <c r="AM37" s="132">
        <v>0</v>
      </c>
      <c r="AN37" s="132">
        <v>0</v>
      </c>
      <c r="AO37" s="132">
        <v>9.0358506410032443E-6</v>
      </c>
      <c r="AP37" s="132">
        <v>0</v>
      </c>
      <c r="AQ37" s="132">
        <v>0</v>
      </c>
      <c r="AR37" s="132">
        <v>0</v>
      </c>
      <c r="AS37" s="132">
        <v>8.894885579156872E-7</v>
      </c>
      <c r="AT37" s="132">
        <v>7.7885965901664618E-5</v>
      </c>
      <c r="AU37" s="132">
        <v>3.4770611536018874E-5</v>
      </c>
      <c r="AV37" s="132">
        <v>3.295170127512398E-5</v>
      </c>
      <c r="AW37" s="132">
        <v>4.7470621599212211E-4</v>
      </c>
      <c r="AX37" s="132">
        <v>1.0061370712776273E-3</v>
      </c>
      <c r="AY37" s="132">
        <v>4.2433196863085734E-2</v>
      </c>
      <c r="AZ37" s="132">
        <v>2.0426690322198843E-3</v>
      </c>
      <c r="BA37" s="132">
        <v>2.6606507579262782E-5</v>
      </c>
      <c r="BB37" s="132">
        <v>4.8332345254513507E-4</v>
      </c>
      <c r="BC37" s="132">
        <v>3.2989931502100189E-4</v>
      </c>
      <c r="BD37" s="132">
        <v>8.4944830151176601E-4</v>
      </c>
      <c r="BE37" s="132">
        <v>0</v>
      </c>
      <c r="BF37" s="132">
        <v>0</v>
      </c>
      <c r="BG37" s="132">
        <v>0</v>
      </c>
      <c r="BH37" s="132">
        <v>1.1179341692493688E-4</v>
      </c>
      <c r="BI37" s="132">
        <v>0</v>
      </c>
      <c r="BJ37" s="132">
        <v>2.6896509566599424E-5</v>
      </c>
      <c r="BK37" s="132">
        <v>1.6092726518103747E-4</v>
      </c>
      <c r="BL37" s="134">
        <v>8.0885524922545978E-5</v>
      </c>
      <c r="BM37" s="134">
        <v>5.6903467941742643E-3</v>
      </c>
      <c r="BN37" s="132">
        <v>8.423741611878182E-4</v>
      </c>
      <c r="BO37" s="132">
        <v>2.4694539566183586E-4</v>
      </c>
      <c r="BP37" s="132">
        <v>4.8949137071057605E-4</v>
      </c>
      <c r="BQ37" s="132">
        <v>0</v>
      </c>
      <c r="BR37" s="132">
        <v>0</v>
      </c>
      <c r="BS37" s="132">
        <v>0</v>
      </c>
      <c r="BT37" s="132">
        <v>2.1454385759928446E-4</v>
      </c>
      <c r="BU37" s="132">
        <v>6.375978895033327E-5</v>
      </c>
      <c r="BV37" s="132">
        <v>3.0039157135467567E-6</v>
      </c>
      <c r="BW37" s="132">
        <v>0</v>
      </c>
      <c r="BX37" s="132">
        <v>0</v>
      </c>
      <c r="BY37" s="132">
        <v>0</v>
      </c>
      <c r="BZ37" s="132">
        <v>0</v>
      </c>
      <c r="CA37" s="132">
        <v>2.0377893704489934E-5</v>
      </c>
      <c r="CB37" s="132">
        <v>0</v>
      </c>
      <c r="CC37" s="132">
        <v>2.3346757719021772E-4</v>
      </c>
      <c r="CD37" s="132">
        <v>0</v>
      </c>
      <c r="CE37" s="132">
        <v>1.0779492016438725E-5</v>
      </c>
      <c r="CF37" s="132">
        <v>7.6918225158105409E-7</v>
      </c>
      <c r="CG37" s="132">
        <v>8.1334393866749441E-6</v>
      </c>
      <c r="CH37" s="132">
        <v>0</v>
      </c>
      <c r="CI37" s="132">
        <v>0</v>
      </c>
      <c r="CJ37" s="132">
        <v>0</v>
      </c>
      <c r="CK37" s="132">
        <v>0</v>
      </c>
      <c r="CL37" s="132">
        <v>0</v>
      </c>
      <c r="CM37" s="132">
        <v>0</v>
      </c>
      <c r="CN37" s="132">
        <v>5.7917060581849353E-5</v>
      </c>
      <c r="CO37" s="132">
        <v>1.0788969660380586E-4</v>
      </c>
      <c r="CP37" s="132">
        <v>8.0861452258528076E-6</v>
      </c>
      <c r="CQ37" s="132">
        <v>1.7153430249477412E-4</v>
      </c>
      <c r="CR37" s="132">
        <v>2.1443610212307438E-4</v>
      </c>
      <c r="CS37" s="132">
        <v>1.168885864369815E-3</v>
      </c>
      <c r="CT37" s="132">
        <v>7.1873140471449327E-4</v>
      </c>
      <c r="CU37" s="132">
        <v>1.84912237237723E-4</v>
      </c>
      <c r="CV37" s="132">
        <v>1.5261630125236937E-7</v>
      </c>
      <c r="CW37" s="132">
        <v>0</v>
      </c>
      <c r="CX37" s="132">
        <v>0</v>
      </c>
      <c r="CY37" s="132">
        <v>5.6946686954591786E-6</v>
      </c>
      <c r="CZ37" s="132">
        <v>1.0559516528696584E-3</v>
      </c>
      <c r="DA37" s="132">
        <v>1.1712665117198638E-3</v>
      </c>
      <c r="DB37" s="132">
        <v>0</v>
      </c>
      <c r="DC37" s="132">
        <v>1.5945909858982648E-5</v>
      </c>
      <c r="DD37" s="132">
        <v>1.8868750417003633E-4</v>
      </c>
      <c r="DE37" s="132">
        <v>0</v>
      </c>
      <c r="DF37" s="132">
        <v>1.1532354999207377E-3</v>
      </c>
      <c r="DG37" s="137">
        <v>2.0486879347801018E-3</v>
      </c>
      <c r="DH37" s="124"/>
      <c r="DI37" s="131"/>
    </row>
    <row r="38" spans="2:113" x14ac:dyDescent="0.15">
      <c r="B38" s="311" t="s">
        <v>53</v>
      </c>
      <c r="C38" s="312" t="s">
        <v>344</v>
      </c>
      <c r="D38" s="133">
        <v>2.8872410994995649E-3</v>
      </c>
      <c r="E38" s="133">
        <v>1.295566101478801E-3</v>
      </c>
      <c r="F38" s="133">
        <v>3.5164193562298679E-3</v>
      </c>
      <c r="G38" s="133">
        <v>3.6734101392044694E-5</v>
      </c>
      <c r="H38" s="133">
        <v>0</v>
      </c>
      <c r="I38" s="133">
        <v>1.9723865877712033E-3</v>
      </c>
      <c r="J38" s="133">
        <v>0</v>
      </c>
      <c r="K38" s="133">
        <v>2.7783421159971477E-4</v>
      </c>
      <c r="L38" s="133">
        <v>6.4349709776905263E-5</v>
      </c>
      <c r="M38" s="133">
        <v>1.7216380950114147E-3</v>
      </c>
      <c r="N38" s="133">
        <v>0</v>
      </c>
      <c r="O38" s="133">
        <v>0</v>
      </c>
      <c r="P38" s="133">
        <v>0</v>
      </c>
      <c r="Q38" s="133">
        <v>1.6847728050375452E-4</v>
      </c>
      <c r="R38" s="133">
        <v>6.7257066743866081E-4</v>
      </c>
      <c r="S38" s="133">
        <v>7.9535608453430099E-5</v>
      </c>
      <c r="T38" s="133">
        <v>1.6554112327622641E-5</v>
      </c>
      <c r="U38" s="133">
        <v>1.7640580830114637E-5</v>
      </c>
      <c r="V38" s="143">
        <v>4.2174222131567971E-3</v>
      </c>
      <c r="W38" s="133">
        <v>2.2944062115833618E-2</v>
      </c>
      <c r="X38" s="133">
        <v>0</v>
      </c>
      <c r="Y38" s="133">
        <v>3.0275507114744171E-4</v>
      </c>
      <c r="Z38" s="133">
        <v>5.3468787595241276E-4</v>
      </c>
      <c r="AA38" s="133">
        <v>0</v>
      </c>
      <c r="AB38" s="133">
        <v>1.135269462850116E-3</v>
      </c>
      <c r="AC38" s="133">
        <v>5.496980379336915E-4</v>
      </c>
      <c r="AD38" s="133">
        <v>0</v>
      </c>
      <c r="AE38" s="133">
        <v>1.0335893614582139E-2</v>
      </c>
      <c r="AF38" s="133">
        <v>1.2888604209253986E-4</v>
      </c>
      <c r="AG38" s="133">
        <v>3.1490929579791523E-4</v>
      </c>
      <c r="AH38" s="133">
        <v>7.989267750322068E-5</v>
      </c>
      <c r="AI38" s="143">
        <v>1.9968029759658668E-2</v>
      </c>
      <c r="AJ38" s="133">
        <v>1.3872234095056444E-2</v>
      </c>
      <c r="AK38" s="133">
        <v>2.3862507987058076E-2</v>
      </c>
      <c r="AL38" s="133">
        <v>5.2128912809677255E-2</v>
      </c>
      <c r="AM38" s="133">
        <v>0</v>
      </c>
      <c r="AN38" s="133">
        <v>0</v>
      </c>
      <c r="AO38" s="133">
        <v>1.427724640282786E-2</v>
      </c>
      <c r="AP38" s="133">
        <v>0</v>
      </c>
      <c r="AQ38" s="133">
        <v>4.9274498842463689E-2</v>
      </c>
      <c r="AR38" s="133">
        <v>2.6747469248830165E-3</v>
      </c>
      <c r="AS38" s="133">
        <v>3.7351601188119516E-3</v>
      </c>
      <c r="AT38" s="133">
        <v>2.1754507386851645E-3</v>
      </c>
      <c r="AU38" s="133">
        <v>8.4719590641761031E-3</v>
      </c>
      <c r="AV38" s="133">
        <v>3.7605929711277864E-3</v>
      </c>
      <c r="AW38" s="133">
        <v>1.568197541291701E-3</v>
      </c>
      <c r="AX38" s="133">
        <v>7.9947154783008151E-3</v>
      </c>
      <c r="AY38" s="133">
        <v>2.8705838842371925E-3</v>
      </c>
      <c r="AZ38" s="133">
        <v>6.7955152918007106E-3</v>
      </c>
      <c r="BA38" s="133">
        <v>1.6349698907456979E-3</v>
      </c>
      <c r="BB38" s="133">
        <v>2.093572599475096E-3</v>
      </c>
      <c r="BC38" s="133">
        <v>5.5837162087367361E-3</v>
      </c>
      <c r="BD38" s="133">
        <v>1.4920708745042837E-3</v>
      </c>
      <c r="BE38" s="133">
        <v>1.3392353218110954E-3</v>
      </c>
      <c r="BF38" s="133">
        <v>0</v>
      </c>
      <c r="BG38" s="133">
        <v>6.05143721633888E-4</v>
      </c>
      <c r="BH38" s="133">
        <v>1.5786300862588554E-3</v>
      </c>
      <c r="BI38" s="133">
        <v>2.7694245333408118E-4</v>
      </c>
      <c r="BJ38" s="133">
        <v>6.9075126841493977E-4</v>
      </c>
      <c r="BK38" s="133">
        <v>2.0994614064511197E-3</v>
      </c>
      <c r="BL38" s="143">
        <v>0</v>
      </c>
      <c r="BM38" s="143">
        <v>9.1939017987604302E-3</v>
      </c>
      <c r="BN38" s="133">
        <v>1.6463837659148658E-2</v>
      </c>
      <c r="BO38" s="133">
        <v>5.4323808612513165E-3</v>
      </c>
      <c r="BP38" s="133">
        <v>1.2847357659064656E-2</v>
      </c>
      <c r="BQ38" s="133">
        <v>3.477559779421422E-5</v>
      </c>
      <c r="BR38" s="133">
        <v>7.0988000603917434E-5</v>
      </c>
      <c r="BS38" s="133">
        <v>5.9105297338213347E-3</v>
      </c>
      <c r="BT38" s="133">
        <v>0</v>
      </c>
      <c r="BU38" s="133">
        <v>6.3648598486294321E-5</v>
      </c>
      <c r="BV38" s="133">
        <v>1.8500937838400554E-6</v>
      </c>
      <c r="BW38" s="133">
        <v>0</v>
      </c>
      <c r="BX38" s="133">
        <v>0</v>
      </c>
      <c r="BY38" s="133">
        <v>0</v>
      </c>
      <c r="BZ38" s="133">
        <v>0</v>
      </c>
      <c r="CA38" s="133">
        <v>0</v>
      </c>
      <c r="CB38" s="133">
        <v>0</v>
      </c>
      <c r="CC38" s="133">
        <v>0</v>
      </c>
      <c r="CD38" s="133">
        <v>0</v>
      </c>
      <c r="CE38" s="133">
        <v>0</v>
      </c>
      <c r="CF38" s="133">
        <v>0</v>
      </c>
      <c r="CG38" s="133">
        <v>0</v>
      </c>
      <c r="CH38" s="133">
        <v>0</v>
      </c>
      <c r="CI38" s="133">
        <v>0</v>
      </c>
      <c r="CJ38" s="133">
        <v>0</v>
      </c>
      <c r="CK38" s="133">
        <v>0</v>
      </c>
      <c r="CL38" s="133">
        <v>0</v>
      </c>
      <c r="CM38" s="133">
        <v>6.0636295232609098E-5</v>
      </c>
      <c r="CN38" s="133">
        <v>5.812927078127552E-5</v>
      </c>
      <c r="CO38" s="133">
        <v>8.8081717702808392E-4</v>
      </c>
      <c r="CP38" s="133">
        <v>9.9355124114784734E-5</v>
      </c>
      <c r="CQ38" s="133">
        <v>3.9250076787021042E-5</v>
      </c>
      <c r="CR38" s="133">
        <v>0</v>
      </c>
      <c r="CS38" s="133">
        <v>0</v>
      </c>
      <c r="CT38" s="133">
        <v>7.0239312974010389E-6</v>
      </c>
      <c r="CU38" s="133">
        <v>0</v>
      </c>
      <c r="CV38" s="133">
        <v>0</v>
      </c>
      <c r="CW38" s="133">
        <v>0</v>
      </c>
      <c r="CX38" s="133">
        <v>1.8995146382472925E-4</v>
      </c>
      <c r="CY38" s="133">
        <v>1.9825883606413437E-6</v>
      </c>
      <c r="CZ38" s="133">
        <v>3.958481373472883E-5</v>
      </c>
      <c r="DA38" s="133">
        <v>7.8518124461716523E-5</v>
      </c>
      <c r="DB38" s="133">
        <v>3.9838239237382279E-5</v>
      </c>
      <c r="DC38" s="133">
        <v>7.5682517742095491E-4</v>
      </c>
      <c r="DD38" s="133">
        <v>6.0949463621771645E-4</v>
      </c>
      <c r="DE38" s="133">
        <v>4.9863395514755746E-3</v>
      </c>
      <c r="DF38" s="133">
        <v>1.569958121468081E-3</v>
      </c>
      <c r="DG38" s="138">
        <v>1.8743400746864321E-3</v>
      </c>
      <c r="DH38" s="124"/>
      <c r="DI38" s="131"/>
    </row>
    <row r="39" spans="2:113" x14ac:dyDescent="0.15">
      <c r="B39" s="309" t="s">
        <v>54</v>
      </c>
      <c r="C39" s="310" t="s">
        <v>346</v>
      </c>
      <c r="D39" s="132">
        <v>0</v>
      </c>
      <c r="E39" s="132">
        <v>0</v>
      </c>
      <c r="F39" s="132">
        <v>0</v>
      </c>
      <c r="G39" s="132">
        <v>0</v>
      </c>
      <c r="H39" s="132">
        <v>0</v>
      </c>
      <c r="I39" s="132">
        <v>0</v>
      </c>
      <c r="J39" s="132">
        <v>-1.1939671229213032E-6</v>
      </c>
      <c r="K39" s="132">
        <v>0</v>
      </c>
      <c r="L39" s="132">
        <v>0</v>
      </c>
      <c r="M39" s="132">
        <v>0</v>
      </c>
      <c r="N39" s="132">
        <v>0</v>
      </c>
      <c r="O39" s="132">
        <v>0</v>
      </c>
      <c r="P39" s="132">
        <v>0</v>
      </c>
      <c r="Q39" s="132">
        <v>0</v>
      </c>
      <c r="R39" s="132">
        <v>-1.1696881172846276E-6</v>
      </c>
      <c r="S39" s="132">
        <v>0</v>
      </c>
      <c r="T39" s="132">
        <v>0</v>
      </c>
      <c r="U39" s="132">
        <v>0</v>
      </c>
      <c r="V39" s="134">
        <v>-2.999589056299287E-6</v>
      </c>
      <c r="W39" s="132">
        <v>2.0858238287121472E-5</v>
      </c>
      <c r="X39" s="132">
        <v>0</v>
      </c>
      <c r="Y39" s="132">
        <v>0</v>
      </c>
      <c r="Z39" s="132">
        <v>0</v>
      </c>
      <c r="AA39" s="132">
        <v>0</v>
      </c>
      <c r="AB39" s="132">
        <v>0</v>
      </c>
      <c r="AC39" s="132">
        <v>2.2634625091387299E-6</v>
      </c>
      <c r="AD39" s="132">
        <v>0</v>
      </c>
      <c r="AE39" s="132">
        <v>0</v>
      </c>
      <c r="AF39" s="132">
        <v>-2.026510095794652E-7</v>
      </c>
      <c r="AG39" s="132">
        <v>0</v>
      </c>
      <c r="AH39" s="132">
        <v>0</v>
      </c>
      <c r="AI39" s="134">
        <v>0</v>
      </c>
      <c r="AJ39" s="132">
        <v>-1.9980995219118731E-6</v>
      </c>
      <c r="AK39" s="132">
        <v>-4.5565224340382039E-6</v>
      </c>
      <c r="AL39" s="132">
        <v>-4.4146826912856537E-6</v>
      </c>
      <c r="AM39" s="132">
        <v>0</v>
      </c>
      <c r="AN39" s="132">
        <v>0</v>
      </c>
      <c r="AO39" s="132">
        <v>0.11600526247941333</v>
      </c>
      <c r="AP39" s="132">
        <v>2.8910547715857451E-3</v>
      </c>
      <c r="AQ39" s="132">
        <v>0</v>
      </c>
      <c r="AR39" s="132">
        <v>7.1024159211421055E-6</v>
      </c>
      <c r="AS39" s="132">
        <v>-4.4355829421395597E-4</v>
      </c>
      <c r="AT39" s="132">
        <v>-1.8379595211619989E-3</v>
      </c>
      <c r="AU39" s="132">
        <v>-5.6359025588382313E-4</v>
      </c>
      <c r="AV39" s="132">
        <v>-5.707056026265664E-4</v>
      </c>
      <c r="AW39" s="132">
        <v>-1.8797731094805103E-4</v>
      </c>
      <c r="AX39" s="132">
        <v>0</v>
      </c>
      <c r="AY39" s="132">
        <v>-3.5253929895112213E-6</v>
      </c>
      <c r="AZ39" s="132">
        <v>-3.170679179369415E-4</v>
      </c>
      <c r="BA39" s="132">
        <v>-4.2517199111661924E-4</v>
      </c>
      <c r="BB39" s="132">
        <v>-3.2239986352353208E-6</v>
      </c>
      <c r="BC39" s="132">
        <v>-1.1191274698352572E-4</v>
      </c>
      <c r="BD39" s="132">
        <v>-3.4806860324084133E-4</v>
      </c>
      <c r="BE39" s="132">
        <v>-1.3020104417795993E-5</v>
      </c>
      <c r="BF39" s="132">
        <v>0</v>
      </c>
      <c r="BG39" s="132">
        <v>-4.8411497730711046E-4</v>
      </c>
      <c r="BH39" s="132">
        <v>-1.6007496393402601E-4</v>
      </c>
      <c r="BI39" s="132">
        <v>-6.1220535426325664E-4</v>
      </c>
      <c r="BJ39" s="132">
        <v>-3.2520325203252032E-4</v>
      </c>
      <c r="BK39" s="132">
        <v>-1.9106156031328524E-4</v>
      </c>
      <c r="BL39" s="134">
        <v>0</v>
      </c>
      <c r="BM39" s="134">
        <v>0</v>
      </c>
      <c r="BN39" s="132">
        <v>-4.0895794146706966E-4</v>
      </c>
      <c r="BO39" s="132">
        <v>-9.4275896609478368E-5</v>
      </c>
      <c r="BP39" s="132">
        <v>-6.0887950990827748E-5</v>
      </c>
      <c r="BQ39" s="132">
        <v>0</v>
      </c>
      <c r="BR39" s="132">
        <v>0</v>
      </c>
      <c r="BS39" s="132">
        <v>0</v>
      </c>
      <c r="BT39" s="132">
        <v>0</v>
      </c>
      <c r="BU39" s="132">
        <v>0</v>
      </c>
      <c r="BV39" s="132">
        <v>0</v>
      </c>
      <c r="BW39" s="132">
        <v>0</v>
      </c>
      <c r="BX39" s="132">
        <v>0</v>
      </c>
      <c r="BY39" s="132">
        <v>0</v>
      </c>
      <c r="BZ39" s="132">
        <v>0</v>
      </c>
      <c r="CA39" s="132">
        <v>0</v>
      </c>
      <c r="CB39" s="132">
        <v>0</v>
      </c>
      <c r="CC39" s="132">
        <v>0</v>
      </c>
      <c r="CD39" s="132">
        <v>0</v>
      </c>
      <c r="CE39" s="132">
        <v>0</v>
      </c>
      <c r="CF39" s="132">
        <v>0</v>
      </c>
      <c r="CG39" s="132">
        <v>0</v>
      </c>
      <c r="CH39" s="132">
        <v>0</v>
      </c>
      <c r="CI39" s="132">
        <v>0</v>
      </c>
      <c r="CJ39" s="132">
        <v>0</v>
      </c>
      <c r="CK39" s="132">
        <v>0</v>
      </c>
      <c r="CL39" s="132">
        <v>0</v>
      </c>
      <c r="CM39" s="132">
        <v>0</v>
      </c>
      <c r="CN39" s="132">
        <v>0</v>
      </c>
      <c r="CO39" s="132">
        <v>0</v>
      </c>
      <c r="CP39" s="132">
        <v>0</v>
      </c>
      <c r="CQ39" s="132">
        <v>0</v>
      </c>
      <c r="CR39" s="132">
        <v>0</v>
      </c>
      <c r="CS39" s="132">
        <v>0</v>
      </c>
      <c r="CT39" s="132">
        <v>0</v>
      </c>
      <c r="CU39" s="132">
        <v>0</v>
      </c>
      <c r="CV39" s="132">
        <v>0</v>
      </c>
      <c r="CW39" s="132">
        <v>0</v>
      </c>
      <c r="CX39" s="132">
        <v>0</v>
      </c>
      <c r="CY39" s="132">
        <v>0</v>
      </c>
      <c r="CZ39" s="132">
        <v>0</v>
      </c>
      <c r="DA39" s="132">
        <v>0</v>
      </c>
      <c r="DB39" s="132">
        <v>0</v>
      </c>
      <c r="DC39" s="132">
        <v>0</v>
      </c>
      <c r="DD39" s="132">
        <v>1.1899211974686976E-6</v>
      </c>
      <c r="DE39" s="132">
        <v>0</v>
      </c>
      <c r="DF39" s="132">
        <v>0</v>
      </c>
      <c r="DG39" s="137">
        <v>3.9148666751967784E-5</v>
      </c>
      <c r="DH39" s="124"/>
      <c r="DI39" s="131"/>
    </row>
    <row r="40" spans="2:113" x14ac:dyDescent="0.15">
      <c r="B40" s="309" t="s">
        <v>55</v>
      </c>
      <c r="C40" s="310" t="s">
        <v>350</v>
      </c>
      <c r="D40" s="132">
        <v>4.9189103865278817E-5</v>
      </c>
      <c r="E40" s="132">
        <v>4.8384498517442046E-6</v>
      </c>
      <c r="F40" s="132">
        <v>1.6586883755801263E-6</v>
      </c>
      <c r="G40" s="132">
        <v>2.3699420252932062E-6</v>
      </c>
      <c r="H40" s="132">
        <v>0</v>
      </c>
      <c r="I40" s="132">
        <v>7.889546351084813E-3</v>
      </c>
      <c r="J40" s="132">
        <v>1.0578548709082747E-3</v>
      </c>
      <c r="K40" s="132">
        <v>0</v>
      </c>
      <c r="L40" s="132">
        <v>0</v>
      </c>
      <c r="M40" s="132">
        <v>0</v>
      </c>
      <c r="N40" s="132">
        <v>0</v>
      </c>
      <c r="O40" s="132">
        <v>8.6909093088629298E-5</v>
      </c>
      <c r="P40" s="132">
        <v>1.1399659169512288E-4</v>
      </c>
      <c r="Q40" s="132">
        <v>7.3767740049729337E-4</v>
      </c>
      <c r="R40" s="132">
        <v>2.7286191977986471E-2</v>
      </c>
      <c r="S40" s="132">
        <v>0</v>
      </c>
      <c r="T40" s="132">
        <v>0</v>
      </c>
      <c r="U40" s="132">
        <v>0</v>
      </c>
      <c r="V40" s="134">
        <v>0</v>
      </c>
      <c r="W40" s="132">
        <v>0</v>
      </c>
      <c r="X40" s="132">
        <v>0</v>
      </c>
      <c r="Y40" s="132">
        <v>0</v>
      </c>
      <c r="Z40" s="132">
        <v>0</v>
      </c>
      <c r="AA40" s="132">
        <v>0</v>
      </c>
      <c r="AB40" s="132">
        <v>0</v>
      </c>
      <c r="AC40" s="132">
        <v>0</v>
      </c>
      <c r="AD40" s="132">
        <v>0</v>
      </c>
      <c r="AE40" s="132">
        <v>0</v>
      </c>
      <c r="AF40" s="132">
        <v>1.4361370421372751E-3</v>
      </c>
      <c r="AG40" s="132">
        <v>5.9213272504952258E-3</v>
      </c>
      <c r="AH40" s="132">
        <v>9.986584687902585E-6</v>
      </c>
      <c r="AI40" s="134">
        <v>0</v>
      </c>
      <c r="AJ40" s="132">
        <v>8.230171930755004E-3</v>
      </c>
      <c r="AK40" s="132">
        <v>0</v>
      </c>
      <c r="AL40" s="132">
        <v>1.2423935866206588E-3</v>
      </c>
      <c r="AM40" s="132">
        <v>0</v>
      </c>
      <c r="AN40" s="132">
        <v>0</v>
      </c>
      <c r="AO40" s="132">
        <v>0.10947294485601071</v>
      </c>
      <c r="AP40" s="132">
        <v>0.5557301632384597</v>
      </c>
      <c r="AQ40" s="132">
        <v>3.2979782852459267E-5</v>
      </c>
      <c r="AR40" s="132">
        <v>7.2925773796759098E-4</v>
      </c>
      <c r="AS40" s="132">
        <v>0.17375249723912634</v>
      </c>
      <c r="AT40" s="132">
        <v>0.12426820010406162</v>
      </c>
      <c r="AU40" s="132">
        <v>6.8412357640768362E-2</v>
      </c>
      <c r="AV40" s="132">
        <v>5.0852290330645443E-2</v>
      </c>
      <c r="AW40" s="132">
        <v>9.3971191365744867E-3</v>
      </c>
      <c r="AX40" s="132">
        <v>1.9285307358282963E-4</v>
      </c>
      <c r="AY40" s="132">
        <v>4.8511692512612052E-3</v>
      </c>
      <c r="AZ40" s="132">
        <v>3.9848244229540822E-2</v>
      </c>
      <c r="BA40" s="132">
        <v>2.9175898016192189E-2</v>
      </c>
      <c r="BB40" s="132">
        <v>4.3441078753627916E-3</v>
      </c>
      <c r="BC40" s="132">
        <v>1.6431954008726761E-2</v>
      </c>
      <c r="BD40" s="132">
        <v>4.6829164508168618E-3</v>
      </c>
      <c r="BE40" s="132">
        <v>2.7003237704203418E-3</v>
      </c>
      <c r="BF40" s="132">
        <v>0</v>
      </c>
      <c r="BG40" s="132">
        <v>5.7095310136157339E-2</v>
      </c>
      <c r="BH40" s="132">
        <v>1.9103066641174619E-2</v>
      </c>
      <c r="BI40" s="132">
        <v>1.0676466201547819E-2</v>
      </c>
      <c r="BJ40" s="132">
        <v>1.3139556207592152E-2</v>
      </c>
      <c r="BK40" s="132">
        <v>8.1362596857068991E-3</v>
      </c>
      <c r="BL40" s="134">
        <v>0</v>
      </c>
      <c r="BM40" s="134">
        <v>1.6910646888739979E-2</v>
      </c>
      <c r="BN40" s="132">
        <v>1.4141310614310423E-2</v>
      </c>
      <c r="BO40" s="132">
        <v>2.0728423106881236E-2</v>
      </c>
      <c r="BP40" s="132">
        <v>3.2725823944451088E-2</v>
      </c>
      <c r="BQ40" s="132">
        <v>0</v>
      </c>
      <c r="BR40" s="132">
        <v>0</v>
      </c>
      <c r="BS40" s="132">
        <v>0</v>
      </c>
      <c r="BT40" s="132">
        <v>0</v>
      </c>
      <c r="BU40" s="132">
        <v>0</v>
      </c>
      <c r="BV40" s="132">
        <v>0</v>
      </c>
      <c r="BW40" s="132">
        <v>0</v>
      </c>
      <c r="BX40" s="132">
        <v>0</v>
      </c>
      <c r="BY40" s="132">
        <v>0</v>
      </c>
      <c r="BZ40" s="132">
        <v>0</v>
      </c>
      <c r="CA40" s="132">
        <v>0</v>
      </c>
      <c r="CB40" s="132">
        <v>0</v>
      </c>
      <c r="CC40" s="132">
        <v>0</v>
      </c>
      <c r="CD40" s="132">
        <v>0</v>
      </c>
      <c r="CE40" s="132">
        <v>0</v>
      </c>
      <c r="CF40" s="132">
        <v>0</v>
      </c>
      <c r="CG40" s="132">
        <v>5.8585918551234885E-4</v>
      </c>
      <c r="CH40" s="132">
        <v>0</v>
      </c>
      <c r="CI40" s="132">
        <v>0</v>
      </c>
      <c r="CJ40" s="132">
        <v>0</v>
      </c>
      <c r="CK40" s="132">
        <v>0</v>
      </c>
      <c r="CL40" s="132">
        <v>0</v>
      </c>
      <c r="CM40" s="132">
        <v>0</v>
      </c>
      <c r="CN40" s="132">
        <v>1.3548805040286066E-6</v>
      </c>
      <c r="CO40" s="132">
        <v>0</v>
      </c>
      <c r="CP40" s="132">
        <v>0</v>
      </c>
      <c r="CQ40" s="132">
        <v>0</v>
      </c>
      <c r="CR40" s="132">
        <v>0</v>
      </c>
      <c r="CS40" s="132">
        <v>0</v>
      </c>
      <c r="CT40" s="132">
        <v>0</v>
      </c>
      <c r="CU40" s="132">
        <v>0</v>
      </c>
      <c r="CV40" s="132">
        <v>0</v>
      </c>
      <c r="CW40" s="132">
        <v>0</v>
      </c>
      <c r="CX40" s="132">
        <v>3.1689516988753333E-4</v>
      </c>
      <c r="CY40" s="132">
        <v>0</v>
      </c>
      <c r="CZ40" s="132">
        <v>0</v>
      </c>
      <c r="DA40" s="132">
        <v>0</v>
      </c>
      <c r="DB40" s="132">
        <v>0</v>
      </c>
      <c r="DC40" s="132">
        <v>0</v>
      </c>
      <c r="DD40" s="132">
        <v>3.8332461432741617E-5</v>
      </c>
      <c r="DE40" s="132">
        <v>0</v>
      </c>
      <c r="DF40" s="132">
        <v>3.425809021027832E-3</v>
      </c>
      <c r="DG40" s="137">
        <v>1.0289521932592412E-2</v>
      </c>
      <c r="DH40" s="124"/>
      <c r="DI40" s="131"/>
    </row>
    <row r="41" spans="2:113" x14ac:dyDescent="0.15">
      <c r="B41" s="309" t="s">
        <v>103</v>
      </c>
      <c r="C41" s="310" t="s">
        <v>883</v>
      </c>
      <c r="D41" s="132">
        <v>0</v>
      </c>
      <c r="E41" s="132">
        <v>0</v>
      </c>
      <c r="F41" s="132">
        <v>0</v>
      </c>
      <c r="G41" s="132">
        <v>0</v>
      </c>
      <c r="H41" s="132">
        <v>0</v>
      </c>
      <c r="I41" s="132">
        <v>0</v>
      </c>
      <c r="J41" s="132">
        <v>1.0148720544831077E-4</v>
      </c>
      <c r="K41" s="132">
        <v>0</v>
      </c>
      <c r="L41" s="132">
        <v>0</v>
      </c>
      <c r="M41" s="132">
        <v>0</v>
      </c>
      <c r="N41" s="132">
        <v>0</v>
      </c>
      <c r="O41" s="132">
        <v>0</v>
      </c>
      <c r="P41" s="132">
        <v>0</v>
      </c>
      <c r="Q41" s="132">
        <v>2.2331303748656712E-6</v>
      </c>
      <c r="R41" s="132">
        <v>7.5825032202975976E-4</v>
      </c>
      <c r="S41" s="132">
        <v>0</v>
      </c>
      <c r="T41" s="132">
        <v>0</v>
      </c>
      <c r="U41" s="132">
        <v>0</v>
      </c>
      <c r="V41" s="134">
        <v>0</v>
      </c>
      <c r="W41" s="132">
        <v>0</v>
      </c>
      <c r="X41" s="132">
        <v>0</v>
      </c>
      <c r="Y41" s="132">
        <v>0</v>
      </c>
      <c r="Z41" s="132">
        <v>0</v>
      </c>
      <c r="AA41" s="132">
        <v>0</v>
      </c>
      <c r="AB41" s="132">
        <v>0</v>
      </c>
      <c r="AC41" s="132">
        <v>0</v>
      </c>
      <c r="AD41" s="132">
        <v>0</v>
      </c>
      <c r="AE41" s="132">
        <v>0</v>
      </c>
      <c r="AF41" s="132">
        <v>0</v>
      </c>
      <c r="AG41" s="132">
        <v>0</v>
      </c>
      <c r="AH41" s="132">
        <v>1.7310080125697812E-4</v>
      </c>
      <c r="AI41" s="134">
        <v>0</v>
      </c>
      <c r="AJ41" s="132">
        <v>7.4215125099583856E-5</v>
      </c>
      <c r="AK41" s="132">
        <v>2.2330464944044152E-3</v>
      </c>
      <c r="AL41" s="132">
        <v>3.1344247108128144E-4</v>
      </c>
      <c r="AM41" s="132">
        <v>0</v>
      </c>
      <c r="AN41" s="132">
        <v>0</v>
      </c>
      <c r="AO41" s="132">
        <v>8.350933162415199E-3</v>
      </c>
      <c r="AP41" s="132">
        <v>0</v>
      </c>
      <c r="AQ41" s="132">
        <v>0</v>
      </c>
      <c r="AR41" s="132">
        <v>0</v>
      </c>
      <c r="AS41" s="132">
        <v>1.7928531373348589E-2</v>
      </c>
      <c r="AT41" s="132">
        <v>4.1578988245497446E-3</v>
      </c>
      <c r="AU41" s="132">
        <v>2.7207467416184215E-2</v>
      </c>
      <c r="AV41" s="132">
        <v>2.9397622644804663E-2</v>
      </c>
      <c r="AW41" s="132">
        <v>2.8157302398576197E-3</v>
      </c>
      <c r="AX41" s="132">
        <v>0</v>
      </c>
      <c r="AY41" s="132">
        <v>4.0191112206811958E-4</v>
      </c>
      <c r="AZ41" s="132">
        <v>1.5088516064794845E-2</v>
      </c>
      <c r="BA41" s="132">
        <v>1.0780956871117278E-3</v>
      </c>
      <c r="BB41" s="132">
        <v>2.5420768667596899E-3</v>
      </c>
      <c r="BC41" s="132">
        <v>1.3378439036139302E-3</v>
      </c>
      <c r="BD41" s="132">
        <v>4.6233067565658331E-4</v>
      </c>
      <c r="BE41" s="132">
        <v>1.30424737601878E-3</v>
      </c>
      <c r="BF41" s="132">
        <v>0</v>
      </c>
      <c r="BG41" s="132">
        <v>4.5385779122541603E-4</v>
      </c>
      <c r="BH41" s="132">
        <v>2.1790122620326098E-2</v>
      </c>
      <c r="BI41" s="132">
        <v>6.4636265247769484E-2</v>
      </c>
      <c r="BJ41" s="132">
        <v>1.1834464209303747E-2</v>
      </c>
      <c r="BK41" s="132">
        <v>1.064512967749467E-3</v>
      </c>
      <c r="BL41" s="134">
        <v>0</v>
      </c>
      <c r="BM41" s="134">
        <v>3.1730318181746869E-4</v>
      </c>
      <c r="BN41" s="132">
        <v>2.6073301071699638E-4</v>
      </c>
      <c r="BO41" s="132">
        <v>1.1169473955643739E-3</v>
      </c>
      <c r="BP41" s="132">
        <v>1.0387620882622869E-2</v>
      </c>
      <c r="BQ41" s="132">
        <v>0</v>
      </c>
      <c r="BR41" s="132">
        <v>0</v>
      </c>
      <c r="BS41" s="132">
        <v>3.4729240945667551E-5</v>
      </c>
      <c r="BT41" s="132">
        <v>0</v>
      </c>
      <c r="BU41" s="132">
        <v>0</v>
      </c>
      <c r="BV41" s="132">
        <v>0</v>
      </c>
      <c r="BW41" s="132">
        <v>0</v>
      </c>
      <c r="BX41" s="132">
        <v>0</v>
      </c>
      <c r="BY41" s="132">
        <v>0</v>
      </c>
      <c r="BZ41" s="132">
        <v>0</v>
      </c>
      <c r="CA41" s="132">
        <v>0</v>
      </c>
      <c r="CB41" s="132">
        <v>0</v>
      </c>
      <c r="CC41" s="132">
        <v>0</v>
      </c>
      <c r="CD41" s="132">
        <v>0</v>
      </c>
      <c r="CE41" s="132">
        <v>0</v>
      </c>
      <c r="CF41" s="132">
        <v>0</v>
      </c>
      <c r="CG41" s="132">
        <v>0</v>
      </c>
      <c r="CH41" s="132">
        <v>0</v>
      </c>
      <c r="CI41" s="132">
        <v>0</v>
      </c>
      <c r="CJ41" s="132">
        <v>0</v>
      </c>
      <c r="CK41" s="132">
        <v>0</v>
      </c>
      <c r="CL41" s="132">
        <v>0</v>
      </c>
      <c r="CM41" s="132">
        <v>0</v>
      </c>
      <c r="CN41" s="132">
        <v>1.8119486258695823E-6</v>
      </c>
      <c r="CO41" s="132">
        <v>0</v>
      </c>
      <c r="CP41" s="132">
        <v>0</v>
      </c>
      <c r="CQ41" s="132">
        <v>5.2499222735191818E-7</v>
      </c>
      <c r="CR41" s="132">
        <v>0</v>
      </c>
      <c r="CS41" s="132">
        <v>7.5404582906822174E-6</v>
      </c>
      <c r="CT41" s="132">
        <v>8.3981787251534156E-6</v>
      </c>
      <c r="CU41" s="132">
        <v>4.4435065440768173E-6</v>
      </c>
      <c r="CV41" s="132">
        <v>0</v>
      </c>
      <c r="CW41" s="132">
        <v>0</v>
      </c>
      <c r="CX41" s="132">
        <v>0</v>
      </c>
      <c r="CY41" s="132">
        <v>0</v>
      </c>
      <c r="CZ41" s="132">
        <v>2.1273751248289818E-5</v>
      </c>
      <c r="DA41" s="132">
        <v>2.4407689299595889E-5</v>
      </c>
      <c r="DB41" s="132">
        <v>0</v>
      </c>
      <c r="DC41" s="132">
        <v>3.229551363844587E-6</v>
      </c>
      <c r="DD41" s="132">
        <v>1.240917820217356E-5</v>
      </c>
      <c r="DE41" s="132">
        <v>2.3340312794140988E-5</v>
      </c>
      <c r="DF41" s="132">
        <v>8.3892653752833145E-4</v>
      </c>
      <c r="DG41" s="137">
        <v>2.9630218997943386E-3</v>
      </c>
      <c r="DH41" s="124"/>
      <c r="DI41" s="131"/>
    </row>
    <row r="42" spans="2:113" x14ac:dyDescent="0.15">
      <c r="B42" s="309" t="s">
        <v>104</v>
      </c>
      <c r="C42" s="310" t="s">
        <v>884</v>
      </c>
      <c r="D42" s="132">
        <v>0</v>
      </c>
      <c r="E42" s="132">
        <v>0</v>
      </c>
      <c r="F42" s="132">
        <v>0</v>
      </c>
      <c r="G42" s="132">
        <v>0</v>
      </c>
      <c r="H42" s="132">
        <v>0</v>
      </c>
      <c r="I42" s="132">
        <v>0</v>
      </c>
      <c r="J42" s="132">
        <v>0</v>
      </c>
      <c r="K42" s="132">
        <v>0</v>
      </c>
      <c r="L42" s="132">
        <v>0</v>
      </c>
      <c r="M42" s="132">
        <v>0</v>
      </c>
      <c r="N42" s="132">
        <v>0</v>
      </c>
      <c r="O42" s="132">
        <v>0</v>
      </c>
      <c r="P42" s="132">
        <v>0</v>
      </c>
      <c r="Q42" s="132">
        <v>5.6572636163263662E-5</v>
      </c>
      <c r="R42" s="132">
        <v>4.8214544194472346E-2</v>
      </c>
      <c r="S42" s="132">
        <v>0</v>
      </c>
      <c r="T42" s="132">
        <v>0</v>
      </c>
      <c r="U42" s="132">
        <v>0</v>
      </c>
      <c r="V42" s="134">
        <v>0</v>
      </c>
      <c r="W42" s="132">
        <v>0</v>
      </c>
      <c r="X42" s="132">
        <v>0</v>
      </c>
      <c r="Y42" s="132">
        <v>0</v>
      </c>
      <c r="Z42" s="132">
        <v>0</v>
      </c>
      <c r="AA42" s="132">
        <v>0</v>
      </c>
      <c r="AB42" s="132">
        <v>0</v>
      </c>
      <c r="AC42" s="132">
        <v>7.4370911014558267E-6</v>
      </c>
      <c r="AD42" s="132">
        <v>0</v>
      </c>
      <c r="AE42" s="132">
        <v>0</v>
      </c>
      <c r="AF42" s="132">
        <v>6.0238012597496032E-5</v>
      </c>
      <c r="AG42" s="132">
        <v>0</v>
      </c>
      <c r="AH42" s="132">
        <v>0</v>
      </c>
      <c r="AI42" s="134">
        <v>1.337045367434923E-5</v>
      </c>
      <c r="AJ42" s="132">
        <v>1.7046643349796721E-3</v>
      </c>
      <c r="AK42" s="132">
        <v>1.1524496740859705E-3</v>
      </c>
      <c r="AL42" s="132">
        <v>1.219131604747346E-3</v>
      </c>
      <c r="AM42" s="132">
        <v>0</v>
      </c>
      <c r="AN42" s="132">
        <v>0</v>
      </c>
      <c r="AO42" s="132">
        <v>9.541858276899426E-4</v>
      </c>
      <c r="AP42" s="132">
        <v>0</v>
      </c>
      <c r="AQ42" s="132">
        <v>0</v>
      </c>
      <c r="AR42" s="132">
        <v>8.5240446563255494E-4</v>
      </c>
      <c r="AS42" s="132">
        <v>9.9519933142086708E-2</v>
      </c>
      <c r="AT42" s="132">
        <v>7.271383725845966E-2</v>
      </c>
      <c r="AU42" s="132">
        <v>1.9006933566289283E-2</v>
      </c>
      <c r="AV42" s="132">
        <v>1.8334862493236407E-2</v>
      </c>
      <c r="AW42" s="132">
        <v>4.5493605159532642E-3</v>
      </c>
      <c r="AX42" s="132">
        <v>1.047661291625642E-4</v>
      </c>
      <c r="AY42" s="132">
        <v>4.6621363734625065E-3</v>
      </c>
      <c r="AZ42" s="132">
        <v>1.537398090759395E-2</v>
      </c>
      <c r="BA42" s="132">
        <v>2.4041374183546058E-2</v>
      </c>
      <c r="BB42" s="132">
        <v>2.3857589900741372E-5</v>
      </c>
      <c r="BC42" s="132">
        <v>7.7231959847652689E-3</v>
      </c>
      <c r="BD42" s="132">
        <v>5.6448389402542236E-3</v>
      </c>
      <c r="BE42" s="132">
        <v>7.5396155318030098E-4</v>
      </c>
      <c r="BF42" s="132">
        <v>0</v>
      </c>
      <c r="BG42" s="132">
        <v>4.4780635400907716E-3</v>
      </c>
      <c r="BH42" s="132">
        <v>7.6248405370957714E-3</v>
      </c>
      <c r="BI42" s="132">
        <v>3.629571462625835E-2</v>
      </c>
      <c r="BJ42" s="132">
        <v>1.4780243291154717E-2</v>
      </c>
      <c r="BK42" s="132">
        <v>1.0439380813671549E-3</v>
      </c>
      <c r="BL42" s="134">
        <v>0</v>
      </c>
      <c r="BM42" s="134">
        <v>2.4935743394773519E-4</v>
      </c>
      <c r="BN42" s="132">
        <v>6.8591882569206256E-4</v>
      </c>
      <c r="BO42" s="132">
        <v>4.145527930135345E-4</v>
      </c>
      <c r="BP42" s="132">
        <v>9.0223322336548681E-5</v>
      </c>
      <c r="BQ42" s="132">
        <v>0</v>
      </c>
      <c r="BR42" s="132">
        <v>0</v>
      </c>
      <c r="BS42" s="132">
        <v>0</v>
      </c>
      <c r="BT42" s="132">
        <v>0</v>
      </c>
      <c r="BU42" s="132">
        <v>0</v>
      </c>
      <c r="BV42" s="132">
        <v>0</v>
      </c>
      <c r="BW42" s="132">
        <v>0</v>
      </c>
      <c r="BX42" s="132">
        <v>0</v>
      </c>
      <c r="BY42" s="132">
        <v>0</v>
      </c>
      <c r="BZ42" s="132">
        <v>0</v>
      </c>
      <c r="CA42" s="132">
        <v>0</v>
      </c>
      <c r="CB42" s="132">
        <v>0</v>
      </c>
      <c r="CC42" s="132">
        <v>0</v>
      </c>
      <c r="CD42" s="132">
        <v>0</v>
      </c>
      <c r="CE42" s="132">
        <v>0</v>
      </c>
      <c r="CF42" s="132">
        <v>0</v>
      </c>
      <c r="CG42" s="132">
        <v>0</v>
      </c>
      <c r="CH42" s="132">
        <v>0</v>
      </c>
      <c r="CI42" s="132">
        <v>0</v>
      </c>
      <c r="CJ42" s="132">
        <v>0</v>
      </c>
      <c r="CK42" s="132">
        <v>0</v>
      </c>
      <c r="CL42" s="132">
        <v>0</v>
      </c>
      <c r="CM42" s="132">
        <v>0</v>
      </c>
      <c r="CN42" s="132">
        <v>1.3565128901780386E-5</v>
      </c>
      <c r="CO42" s="132">
        <v>0</v>
      </c>
      <c r="CP42" s="132">
        <v>0</v>
      </c>
      <c r="CQ42" s="132">
        <v>0</v>
      </c>
      <c r="CR42" s="132">
        <v>0</v>
      </c>
      <c r="CS42" s="132">
        <v>0</v>
      </c>
      <c r="CT42" s="132">
        <v>0</v>
      </c>
      <c r="CU42" s="132">
        <v>0</v>
      </c>
      <c r="CV42" s="132">
        <v>0</v>
      </c>
      <c r="CW42" s="132">
        <v>0</v>
      </c>
      <c r="CX42" s="132">
        <v>3.2841565245925446E-4</v>
      </c>
      <c r="CY42" s="132">
        <v>0</v>
      </c>
      <c r="CZ42" s="132">
        <v>0</v>
      </c>
      <c r="DA42" s="132">
        <v>0</v>
      </c>
      <c r="DB42" s="132">
        <v>0</v>
      </c>
      <c r="DC42" s="132">
        <v>0</v>
      </c>
      <c r="DD42" s="132">
        <v>0</v>
      </c>
      <c r="DE42" s="132">
        <v>0</v>
      </c>
      <c r="DF42" s="132">
        <v>6.4996612415795419E-4</v>
      </c>
      <c r="DG42" s="137">
        <v>3.9093987047252128E-3</v>
      </c>
      <c r="DH42" s="124"/>
      <c r="DI42" s="131"/>
    </row>
    <row r="43" spans="2:113" x14ac:dyDescent="0.15">
      <c r="B43" s="311" t="s">
        <v>105</v>
      </c>
      <c r="C43" s="312" t="s">
        <v>358</v>
      </c>
      <c r="D43" s="133">
        <v>0</v>
      </c>
      <c r="E43" s="133">
        <v>0</v>
      </c>
      <c r="F43" s="133">
        <v>0</v>
      </c>
      <c r="G43" s="133">
        <v>0</v>
      </c>
      <c r="H43" s="133">
        <v>0</v>
      </c>
      <c r="I43" s="133">
        <v>0</v>
      </c>
      <c r="J43" s="133">
        <v>0</v>
      </c>
      <c r="K43" s="133">
        <v>0</v>
      </c>
      <c r="L43" s="133">
        <v>0</v>
      </c>
      <c r="M43" s="133">
        <v>0</v>
      </c>
      <c r="N43" s="133">
        <v>0</v>
      </c>
      <c r="O43" s="133">
        <v>2.9968652789182516E-6</v>
      </c>
      <c r="P43" s="133">
        <v>0</v>
      </c>
      <c r="Q43" s="133">
        <v>3.4737583609021552E-5</v>
      </c>
      <c r="R43" s="133">
        <v>8.1644230586466998E-4</v>
      </c>
      <c r="S43" s="133">
        <v>1.2050849765671227E-6</v>
      </c>
      <c r="T43" s="133">
        <v>0</v>
      </c>
      <c r="U43" s="133">
        <v>-5.9491338109834882E-4</v>
      </c>
      <c r="V43" s="143">
        <v>0</v>
      </c>
      <c r="W43" s="133">
        <v>3.8126252309072163E-2</v>
      </c>
      <c r="X43" s="133">
        <v>0</v>
      </c>
      <c r="Y43" s="133">
        <v>0</v>
      </c>
      <c r="Z43" s="133">
        <v>0</v>
      </c>
      <c r="AA43" s="133">
        <v>0</v>
      </c>
      <c r="AB43" s="133">
        <v>0</v>
      </c>
      <c r="AC43" s="133">
        <v>3.5002830944895359E-3</v>
      </c>
      <c r="AD43" s="133">
        <v>0</v>
      </c>
      <c r="AE43" s="133">
        <v>0</v>
      </c>
      <c r="AF43" s="133">
        <v>5.7385699637665065E-4</v>
      </c>
      <c r="AG43" s="133">
        <v>-2.876220734454027E-5</v>
      </c>
      <c r="AH43" s="133">
        <v>0</v>
      </c>
      <c r="AI43" s="143">
        <v>8.3015661258070556E-3</v>
      </c>
      <c r="AJ43" s="133">
        <v>0</v>
      </c>
      <c r="AK43" s="133">
        <v>3.1991694511107928E-2</v>
      </c>
      <c r="AL43" s="133">
        <v>1.46633685591053E-2</v>
      </c>
      <c r="AM43" s="133">
        <v>0</v>
      </c>
      <c r="AN43" s="133">
        <v>0</v>
      </c>
      <c r="AO43" s="133">
        <v>2.6794309100788287E-3</v>
      </c>
      <c r="AP43" s="133">
        <v>-2.2422865343219326E-4</v>
      </c>
      <c r="AQ43" s="133">
        <v>0.46559830191963963</v>
      </c>
      <c r="AR43" s="133">
        <v>0.55798733112287824</v>
      </c>
      <c r="AS43" s="133">
        <v>5.5009925703985714E-4</v>
      </c>
      <c r="AT43" s="133">
        <v>2.044177323777624E-2</v>
      </c>
      <c r="AU43" s="133">
        <v>5.4542376016500447E-4</v>
      </c>
      <c r="AV43" s="133">
        <v>1.4546437615658916E-3</v>
      </c>
      <c r="AW43" s="133">
        <v>1.5456450269165568E-2</v>
      </c>
      <c r="AX43" s="133">
        <v>-6.4854230006305075E-3</v>
      </c>
      <c r="AY43" s="133">
        <v>1.9186526992554975E-2</v>
      </c>
      <c r="AZ43" s="133">
        <v>8.9167039334846782E-3</v>
      </c>
      <c r="BA43" s="133">
        <v>9.5810033792925276E-4</v>
      </c>
      <c r="BB43" s="133">
        <v>1.2292646224918672E-3</v>
      </c>
      <c r="BC43" s="133">
        <v>2.8950611201736108E-2</v>
      </c>
      <c r="BD43" s="133">
        <v>1.4665935205196924E-3</v>
      </c>
      <c r="BE43" s="133">
        <v>-5.1334772924790374E-5</v>
      </c>
      <c r="BF43" s="133">
        <v>0</v>
      </c>
      <c r="BG43" s="133">
        <v>-2.7231467473524962E-4</v>
      </c>
      <c r="BH43" s="133">
        <v>6.9360883269908762E-3</v>
      </c>
      <c r="BI43" s="133">
        <v>-5.1946628185794283E-5</v>
      </c>
      <c r="BJ43" s="133">
        <v>5.2509322085702063E-4</v>
      </c>
      <c r="BK43" s="133">
        <v>1.1988384875217429E-2</v>
      </c>
      <c r="BL43" s="143">
        <v>0</v>
      </c>
      <c r="BM43" s="143">
        <v>7.6712941143247543E-5</v>
      </c>
      <c r="BN43" s="133">
        <v>0</v>
      </c>
      <c r="BO43" s="133">
        <v>-3.3427464725798426E-6</v>
      </c>
      <c r="BP43" s="133">
        <v>-8.6982787129753932E-6</v>
      </c>
      <c r="BQ43" s="133">
        <v>6.8313229323909479E-5</v>
      </c>
      <c r="BR43" s="133">
        <v>0</v>
      </c>
      <c r="BS43" s="133">
        <v>1.3117546115701057E-5</v>
      </c>
      <c r="BT43" s="133">
        <v>0</v>
      </c>
      <c r="BU43" s="133">
        <v>0</v>
      </c>
      <c r="BV43" s="133">
        <v>0</v>
      </c>
      <c r="BW43" s="133">
        <v>0</v>
      </c>
      <c r="BX43" s="133">
        <v>0</v>
      </c>
      <c r="BY43" s="133">
        <v>0</v>
      </c>
      <c r="BZ43" s="133">
        <v>0</v>
      </c>
      <c r="CA43" s="133">
        <v>0</v>
      </c>
      <c r="CB43" s="133">
        <v>0</v>
      </c>
      <c r="CC43" s="133">
        <v>0</v>
      </c>
      <c r="CD43" s="133">
        <v>0</v>
      </c>
      <c r="CE43" s="133">
        <v>0</v>
      </c>
      <c r="CF43" s="133">
        <v>0</v>
      </c>
      <c r="CG43" s="133">
        <v>0</v>
      </c>
      <c r="CH43" s="133">
        <v>0</v>
      </c>
      <c r="CI43" s="133">
        <v>0</v>
      </c>
      <c r="CJ43" s="133">
        <v>0</v>
      </c>
      <c r="CK43" s="133">
        <v>0</v>
      </c>
      <c r="CL43" s="133">
        <v>0</v>
      </c>
      <c r="CM43" s="133">
        <v>2.2279244839254101E-4</v>
      </c>
      <c r="CN43" s="133">
        <v>1.8445963488582235E-6</v>
      </c>
      <c r="CO43" s="133">
        <v>0</v>
      </c>
      <c r="CP43" s="133">
        <v>7.9700761556252548E-5</v>
      </c>
      <c r="CQ43" s="133">
        <v>0</v>
      </c>
      <c r="CR43" s="133">
        <v>0</v>
      </c>
      <c r="CS43" s="133">
        <v>0</v>
      </c>
      <c r="CT43" s="133">
        <v>0</v>
      </c>
      <c r="CU43" s="133">
        <v>0</v>
      </c>
      <c r="CV43" s="133">
        <v>0</v>
      </c>
      <c r="CW43" s="133">
        <v>0</v>
      </c>
      <c r="CX43" s="133">
        <v>0</v>
      </c>
      <c r="CY43" s="133">
        <v>0</v>
      </c>
      <c r="CZ43" s="133">
        <v>0</v>
      </c>
      <c r="DA43" s="133">
        <v>0</v>
      </c>
      <c r="DB43" s="133">
        <v>0</v>
      </c>
      <c r="DC43" s="133">
        <v>0</v>
      </c>
      <c r="DD43" s="133">
        <v>2.2948480236896312E-6</v>
      </c>
      <c r="DE43" s="133">
        <v>0</v>
      </c>
      <c r="DF43" s="133">
        <v>1.6642940835629107E-3</v>
      </c>
      <c r="DG43" s="138">
        <v>5.725850306097611E-3</v>
      </c>
      <c r="DH43" s="124"/>
      <c r="DI43" s="131"/>
    </row>
    <row r="44" spans="2:113" x14ac:dyDescent="0.15">
      <c r="B44" s="309" t="s">
        <v>106</v>
      </c>
      <c r="C44" s="310" t="s">
        <v>363</v>
      </c>
      <c r="D44" s="132">
        <v>0</v>
      </c>
      <c r="E44" s="132">
        <v>0</v>
      </c>
      <c r="F44" s="132">
        <v>0</v>
      </c>
      <c r="G44" s="132">
        <v>0</v>
      </c>
      <c r="H44" s="132">
        <v>0</v>
      </c>
      <c r="I44" s="132">
        <v>1.9723865877712033E-3</v>
      </c>
      <c r="J44" s="132">
        <v>4.2982816425166916E-5</v>
      </c>
      <c r="K44" s="132">
        <v>1.6509166647274618E-3</v>
      </c>
      <c r="L44" s="132">
        <v>2.4238390682634315E-3</v>
      </c>
      <c r="M44" s="132">
        <v>0</v>
      </c>
      <c r="N44" s="132">
        <v>0</v>
      </c>
      <c r="O44" s="132">
        <v>1.7981191673509509E-5</v>
      </c>
      <c r="P44" s="132">
        <v>0</v>
      </c>
      <c r="Q44" s="132">
        <v>1.3651870358345468E-3</v>
      </c>
      <c r="R44" s="132">
        <v>1.5789912317254507E-2</v>
      </c>
      <c r="S44" s="132">
        <v>6.0254248828356135E-7</v>
      </c>
      <c r="T44" s="132">
        <v>8.7879855566391798E-5</v>
      </c>
      <c r="U44" s="132">
        <v>2.5247929239128899E-3</v>
      </c>
      <c r="V44" s="134">
        <v>0</v>
      </c>
      <c r="W44" s="132">
        <v>0</v>
      </c>
      <c r="X44" s="132">
        <v>0</v>
      </c>
      <c r="Y44" s="132">
        <v>0</v>
      </c>
      <c r="Z44" s="132">
        <v>0</v>
      </c>
      <c r="AA44" s="132">
        <v>0</v>
      </c>
      <c r="AB44" s="132">
        <v>1.083420809932128E-3</v>
      </c>
      <c r="AC44" s="132">
        <v>2.2036424285400633E-3</v>
      </c>
      <c r="AD44" s="132">
        <v>0</v>
      </c>
      <c r="AE44" s="132">
        <v>0</v>
      </c>
      <c r="AF44" s="132">
        <v>1.8913418724051487E-3</v>
      </c>
      <c r="AG44" s="132">
        <v>1.2824994505680905E-3</v>
      </c>
      <c r="AH44" s="132">
        <v>1.6011824116270476E-3</v>
      </c>
      <c r="AI44" s="134">
        <v>7.5765904154645642E-4</v>
      </c>
      <c r="AJ44" s="132">
        <v>4.5099960637439417E-5</v>
      </c>
      <c r="AK44" s="132">
        <v>1.4317995494650818E-3</v>
      </c>
      <c r="AL44" s="132">
        <v>4.0063245423417309E-3</v>
      </c>
      <c r="AM44" s="132">
        <v>0</v>
      </c>
      <c r="AN44" s="132">
        <v>0</v>
      </c>
      <c r="AO44" s="132">
        <v>1.7589789247819649E-4</v>
      </c>
      <c r="AP44" s="132">
        <v>0</v>
      </c>
      <c r="AQ44" s="132">
        <v>2.7038015417237505E-3</v>
      </c>
      <c r="AR44" s="132">
        <v>3.0164762302759038E-2</v>
      </c>
      <c r="AS44" s="132">
        <v>5.3815737898952914E-2</v>
      </c>
      <c r="AT44" s="132">
        <v>3.4017332217758094E-2</v>
      </c>
      <c r="AU44" s="132">
        <v>3.8608674351594728E-2</v>
      </c>
      <c r="AV44" s="132">
        <v>2.0286062554801542E-2</v>
      </c>
      <c r="AW44" s="132">
        <v>1.8627535421379165E-2</v>
      </c>
      <c r="AX44" s="132">
        <v>6.4680488498572797E-3</v>
      </c>
      <c r="AY44" s="132">
        <v>5.2670513751766471E-2</v>
      </c>
      <c r="AZ44" s="132">
        <v>7.4946875718771677E-2</v>
      </c>
      <c r="BA44" s="132">
        <v>3.9853887702977722E-2</v>
      </c>
      <c r="BB44" s="132">
        <v>2.2603822888621717E-2</v>
      </c>
      <c r="BC44" s="132">
        <v>4.5280870583856096E-2</v>
      </c>
      <c r="BD44" s="132">
        <v>5.5739940173321588E-2</v>
      </c>
      <c r="BE44" s="132">
        <v>1.8396260396582056E-2</v>
      </c>
      <c r="BF44" s="132">
        <v>0</v>
      </c>
      <c r="BG44" s="132">
        <v>9.7881996974281387E-3</v>
      </c>
      <c r="BH44" s="132">
        <v>3.5322961986366613E-2</v>
      </c>
      <c r="BI44" s="132">
        <v>2.0531347081236877E-2</v>
      </c>
      <c r="BJ44" s="132">
        <v>1.5867106791368664E-2</v>
      </c>
      <c r="BK44" s="132">
        <v>1.5976430929536649E-2</v>
      </c>
      <c r="BL44" s="134">
        <v>0</v>
      </c>
      <c r="BM44" s="134">
        <v>6.4953366376115729E-3</v>
      </c>
      <c r="BN44" s="132">
        <v>9.1997290178060156E-3</v>
      </c>
      <c r="BO44" s="132">
        <v>3.9791740627108637E-3</v>
      </c>
      <c r="BP44" s="132">
        <v>1.8371105750773165E-2</v>
      </c>
      <c r="BQ44" s="132">
        <v>1.2735859302207934E-3</v>
      </c>
      <c r="BR44" s="132">
        <v>0</v>
      </c>
      <c r="BS44" s="132">
        <v>1.6859272384769884E-4</v>
      </c>
      <c r="BT44" s="132">
        <v>4.7844287492798176E-6</v>
      </c>
      <c r="BU44" s="132">
        <v>1.2874267300509495E-5</v>
      </c>
      <c r="BV44" s="132">
        <v>0</v>
      </c>
      <c r="BW44" s="132">
        <v>0</v>
      </c>
      <c r="BX44" s="132">
        <v>0</v>
      </c>
      <c r="BY44" s="132">
        <v>0</v>
      </c>
      <c r="BZ44" s="132">
        <v>0</v>
      </c>
      <c r="CA44" s="132">
        <v>0</v>
      </c>
      <c r="CB44" s="132">
        <v>0</v>
      </c>
      <c r="CC44" s="132">
        <v>2.9183447148777215E-4</v>
      </c>
      <c r="CD44" s="132">
        <v>0</v>
      </c>
      <c r="CE44" s="132">
        <v>0</v>
      </c>
      <c r="CF44" s="132">
        <v>0</v>
      </c>
      <c r="CG44" s="132">
        <v>8.8042385113491673E-6</v>
      </c>
      <c r="CH44" s="132">
        <v>0</v>
      </c>
      <c r="CI44" s="132">
        <v>0</v>
      </c>
      <c r="CJ44" s="132">
        <v>0</v>
      </c>
      <c r="CK44" s="132">
        <v>0</v>
      </c>
      <c r="CL44" s="132">
        <v>0</v>
      </c>
      <c r="CM44" s="132">
        <v>4.6671572694190032E-4</v>
      </c>
      <c r="CN44" s="132">
        <v>1.0961472993436257E-4</v>
      </c>
      <c r="CO44" s="132">
        <v>0</v>
      </c>
      <c r="CP44" s="132">
        <v>1.5290165517976216E-4</v>
      </c>
      <c r="CQ44" s="132">
        <v>1.6747113896676887E-3</v>
      </c>
      <c r="CR44" s="132">
        <v>0</v>
      </c>
      <c r="CS44" s="132">
        <v>1.4820636802802815E-4</v>
      </c>
      <c r="CT44" s="132">
        <v>3.7715457183870794E-4</v>
      </c>
      <c r="CU44" s="132">
        <v>2.2287693350027407E-4</v>
      </c>
      <c r="CV44" s="132">
        <v>0</v>
      </c>
      <c r="CW44" s="132">
        <v>0</v>
      </c>
      <c r="CX44" s="132">
        <v>1.8241674062616279E-3</v>
      </c>
      <c r="CY44" s="132">
        <v>3.6045143705702731E-5</v>
      </c>
      <c r="CZ44" s="132">
        <v>6.4656567381891276E-4</v>
      </c>
      <c r="DA44" s="132">
        <v>3.3144532628428511E-4</v>
      </c>
      <c r="DB44" s="132">
        <v>5.6222262352316693E-4</v>
      </c>
      <c r="DC44" s="132">
        <v>0</v>
      </c>
      <c r="DD44" s="132">
        <v>3.1073942128182559E-4</v>
      </c>
      <c r="DE44" s="132">
        <v>9.4252426755976604E-4</v>
      </c>
      <c r="DF44" s="132">
        <v>2.1423206560128574E-3</v>
      </c>
      <c r="DG44" s="137">
        <v>9.1862456373859661E-3</v>
      </c>
      <c r="DH44" s="124"/>
      <c r="DI44" s="131"/>
    </row>
    <row r="45" spans="2:113" x14ac:dyDescent="0.15">
      <c r="B45" s="309" t="s">
        <v>107</v>
      </c>
      <c r="C45" s="310" t="s">
        <v>885</v>
      </c>
      <c r="D45" s="132">
        <v>0</v>
      </c>
      <c r="E45" s="132">
        <v>0</v>
      </c>
      <c r="F45" s="132">
        <v>0</v>
      </c>
      <c r="G45" s="132">
        <v>1.5256501787825015E-5</v>
      </c>
      <c r="H45" s="132">
        <v>0</v>
      </c>
      <c r="I45" s="132">
        <v>0</v>
      </c>
      <c r="J45" s="132">
        <v>0</v>
      </c>
      <c r="K45" s="132">
        <v>0</v>
      </c>
      <c r="L45" s="132">
        <v>0</v>
      </c>
      <c r="M45" s="132">
        <v>0</v>
      </c>
      <c r="N45" s="132">
        <v>0</v>
      </c>
      <c r="O45" s="132">
        <v>0</v>
      </c>
      <c r="P45" s="132">
        <v>0</v>
      </c>
      <c r="Q45" s="132">
        <v>7.3197051176152546E-5</v>
      </c>
      <c r="R45" s="132">
        <v>1.5673820771614009E-3</v>
      </c>
      <c r="S45" s="132">
        <v>0</v>
      </c>
      <c r="T45" s="132">
        <v>0</v>
      </c>
      <c r="U45" s="132">
        <v>0</v>
      </c>
      <c r="V45" s="134">
        <v>0</v>
      </c>
      <c r="W45" s="132">
        <v>0</v>
      </c>
      <c r="X45" s="132">
        <v>0</v>
      </c>
      <c r="Y45" s="132">
        <v>0</v>
      </c>
      <c r="Z45" s="132">
        <v>0</v>
      </c>
      <c r="AA45" s="132">
        <v>0</v>
      </c>
      <c r="AB45" s="132">
        <v>0</v>
      </c>
      <c r="AC45" s="132">
        <v>0</v>
      </c>
      <c r="AD45" s="132">
        <v>0</v>
      </c>
      <c r="AE45" s="132">
        <v>0</v>
      </c>
      <c r="AF45" s="132">
        <v>0</v>
      </c>
      <c r="AG45" s="132">
        <v>0</v>
      </c>
      <c r="AH45" s="132">
        <v>0</v>
      </c>
      <c r="AI45" s="134">
        <v>0</v>
      </c>
      <c r="AJ45" s="132">
        <v>1.0818281697208569E-4</v>
      </c>
      <c r="AK45" s="132">
        <v>0</v>
      </c>
      <c r="AL45" s="132">
        <v>0</v>
      </c>
      <c r="AM45" s="132">
        <v>0</v>
      </c>
      <c r="AN45" s="132">
        <v>0</v>
      </c>
      <c r="AO45" s="132">
        <v>4.6384033290483321E-5</v>
      </c>
      <c r="AP45" s="132">
        <v>0</v>
      </c>
      <c r="AQ45" s="132">
        <v>0</v>
      </c>
      <c r="AR45" s="132">
        <v>0</v>
      </c>
      <c r="AS45" s="132">
        <v>2.3832659924606949E-2</v>
      </c>
      <c r="AT45" s="132">
        <v>1.4497590079136796E-3</v>
      </c>
      <c r="AU45" s="132">
        <v>5.3638646465564276E-4</v>
      </c>
      <c r="AV45" s="132">
        <v>1.0636732613930387E-4</v>
      </c>
      <c r="AW45" s="132">
        <v>0</v>
      </c>
      <c r="AX45" s="132">
        <v>0</v>
      </c>
      <c r="AY45" s="132">
        <v>4.1341761307555201E-5</v>
      </c>
      <c r="AZ45" s="132">
        <v>0</v>
      </c>
      <c r="BA45" s="132">
        <v>0</v>
      </c>
      <c r="BB45" s="132">
        <v>0</v>
      </c>
      <c r="BC45" s="132">
        <v>0</v>
      </c>
      <c r="BD45" s="132">
        <v>1.2433923954202364E-4</v>
      </c>
      <c r="BE45" s="132">
        <v>0</v>
      </c>
      <c r="BF45" s="132">
        <v>0</v>
      </c>
      <c r="BG45" s="132">
        <v>0</v>
      </c>
      <c r="BH45" s="132">
        <v>0</v>
      </c>
      <c r="BI45" s="132">
        <v>4.1429826160449432E-6</v>
      </c>
      <c r="BJ45" s="132">
        <v>1.6144018583042973E-3</v>
      </c>
      <c r="BK45" s="132">
        <v>4.050846938292307E-3</v>
      </c>
      <c r="BL45" s="134">
        <v>0</v>
      </c>
      <c r="BM45" s="134">
        <v>7.2795113184926596E-2</v>
      </c>
      <c r="BN45" s="132">
        <v>9.8477336299384849E-2</v>
      </c>
      <c r="BO45" s="132">
        <v>3.063324205720348E-2</v>
      </c>
      <c r="BP45" s="132">
        <v>6.3049558528244426E-2</v>
      </c>
      <c r="BQ45" s="132">
        <v>0</v>
      </c>
      <c r="BR45" s="132">
        <v>0</v>
      </c>
      <c r="BS45" s="132">
        <v>0</v>
      </c>
      <c r="BT45" s="132">
        <v>0</v>
      </c>
      <c r="BU45" s="132">
        <v>0</v>
      </c>
      <c r="BV45" s="132">
        <v>0</v>
      </c>
      <c r="BW45" s="132">
        <v>0</v>
      </c>
      <c r="BX45" s="132">
        <v>9.3824543531250391E-5</v>
      </c>
      <c r="BY45" s="132">
        <v>6.6839833919505652E-6</v>
      </c>
      <c r="BZ45" s="132">
        <v>3.0254723001686429E-5</v>
      </c>
      <c r="CA45" s="132">
        <v>0</v>
      </c>
      <c r="CB45" s="132">
        <v>0</v>
      </c>
      <c r="CC45" s="132">
        <v>1.9844744061168506E-3</v>
      </c>
      <c r="CD45" s="132">
        <v>0</v>
      </c>
      <c r="CE45" s="132">
        <v>0</v>
      </c>
      <c r="CF45" s="132">
        <v>0</v>
      </c>
      <c r="CG45" s="132">
        <v>0</v>
      </c>
      <c r="CH45" s="132">
        <v>0</v>
      </c>
      <c r="CI45" s="132">
        <v>0</v>
      </c>
      <c r="CJ45" s="132">
        <v>0</v>
      </c>
      <c r="CK45" s="132">
        <v>0</v>
      </c>
      <c r="CL45" s="132">
        <v>0</v>
      </c>
      <c r="CM45" s="132">
        <v>0</v>
      </c>
      <c r="CN45" s="132">
        <v>1.4691475344888506E-6</v>
      </c>
      <c r="CO45" s="132">
        <v>0</v>
      </c>
      <c r="CP45" s="132">
        <v>0</v>
      </c>
      <c r="CQ45" s="132">
        <v>0</v>
      </c>
      <c r="CR45" s="132">
        <v>0</v>
      </c>
      <c r="CS45" s="132">
        <v>0</v>
      </c>
      <c r="CT45" s="132">
        <v>0</v>
      </c>
      <c r="CU45" s="132">
        <v>0</v>
      </c>
      <c r="CV45" s="132">
        <v>1.0026890992280668E-4</v>
      </c>
      <c r="CW45" s="132">
        <v>0</v>
      </c>
      <c r="CX45" s="132">
        <v>2.0338292691782594E-4</v>
      </c>
      <c r="CY45" s="132">
        <v>0</v>
      </c>
      <c r="CZ45" s="132">
        <v>0</v>
      </c>
      <c r="DA45" s="132">
        <v>0</v>
      </c>
      <c r="DB45" s="132">
        <v>0</v>
      </c>
      <c r="DC45" s="132">
        <v>0</v>
      </c>
      <c r="DD45" s="132">
        <v>0</v>
      </c>
      <c r="DE45" s="132">
        <v>0</v>
      </c>
      <c r="DF45" s="132">
        <v>4.7499743605240637E-4</v>
      </c>
      <c r="DG45" s="137">
        <v>3.7480185073973439E-3</v>
      </c>
      <c r="DH45" s="124"/>
      <c r="DI45" s="131"/>
    </row>
    <row r="46" spans="2:113" x14ac:dyDescent="0.15">
      <c r="B46" s="309" t="s">
        <v>108</v>
      </c>
      <c r="C46" s="310" t="s">
        <v>370</v>
      </c>
      <c r="D46" s="132">
        <v>1.3926453842132422E-3</v>
      </c>
      <c r="E46" s="132">
        <v>6.8791372303916127E-4</v>
      </c>
      <c r="F46" s="132">
        <v>8.4040211029393059E-5</v>
      </c>
      <c r="G46" s="132">
        <v>3.7208089797103336E-4</v>
      </c>
      <c r="H46" s="132">
        <v>4.8886129538466053E-5</v>
      </c>
      <c r="I46" s="132">
        <v>2.3668639053254437E-2</v>
      </c>
      <c r="J46" s="132">
        <v>2.320594500109845E-2</v>
      </c>
      <c r="K46" s="132">
        <v>5.4931609002869669E-3</v>
      </c>
      <c r="L46" s="132">
        <v>6.130808725636977E-2</v>
      </c>
      <c r="M46" s="132">
        <v>8.8263704179732669E-4</v>
      </c>
      <c r="N46" s="132">
        <v>0</v>
      </c>
      <c r="O46" s="132">
        <v>2.1577430008211412E-4</v>
      </c>
      <c r="P46" s="132">
        <v>4.3518359891748324E-3</v>
      </c>
      <c r="Q46" s="132">
        <v>1.1928886211338001E-2</v>
      </c>
      <c r="R46" s="132">
        <v>6.8807488343326853E-2</v>
      </c>
      <c r="S46" s="132">
        <v>2.7909768057294559E-3</v>
      </c>
      <c r="T46" s="132">
        <v>1.3831880522635807E-3</v>
      </c>
      <c r="U46" s="132">
        <v>5.8980369561652246E-4</v>
      </c>
      <c r="V46" s="134">
        <v>2.6996301506693581E-5</v>
      </c>
      <c r="W46" s="132">
        <v>1.3162851999066593E-2</v>
      </c>
      <c r="X46" s="132">
        <v>0</v>
      </c>
      <c r="Y46" s="132">
        <v>9.0826521344232513E-4</v>
      </c>
      <c r="Z46" s="132">
        <v>1.336719689881032E-3</v>
      </c>
      <c r="AA46" s="132">
        <v>0</v>
      </c>
      <c r="AB46" s="132">
        <v>1.3186192617313517E-2</v>
      </c>
      <c r="AC46" s="132">
        <v>1.3652235799763759E-2</v>
      </c>
      <c r="AD46" s="132">
        <v>3.855297821756731E-4</v>
      </c>
      <c r="AE46" s="132">
        <v>6.5344491573999771E-5</v>
      </c>
      <c r="AF46" s="132">
        <v>1.8743698503528687E-3</v>
      </c>
      <c r="AG46" s="132">
        <v>3.1432667672606433E-2</v>
      </c>
      <c r="AH46" s="132">
        <v>1.5745515191259742E-2</v>
      </c>
      <c r="AI46" s="134">
        <v>5.4596019170259358E-3</v>
      </c>
      <c r="AJ46" s="132">
        <v>6.1367345173690508E-3</v>
      </c>
      <c r="AK46" s="132">
        <v>1.9016821629321293E-2</v>
      </c>
      <c r="AL46" s="132">
        <v>1.0200124358215504E-2</v>
      </c>
      <c r="AM46" s="132">
        <v>0</v>
      </c>
      <c r="AN46" s="132">
        <v>0</v>
      </c>
      <c r="AO46" s="132">
        <v>1.5695272563422635E-2</v>
      </c>
      <c r="AP46" s="132">
        <v>1.4873834011002154E-4</v>
      </c>
      <c r="AQ46" s="132">
        <v>3.7115772013464401E-3</v>
      </c>
      <c r="AR46" s="132">
        <v>2.9107304216177379E-3</v>
      </c>
      <c r="AS46" s="132">
        <v>4.9009238228162513E-2</v>
      </c>
      <c r="AT46" s="132">
        <v>6.0227101251623963E-2</v>
      </c>
      <c r="AU46" s="132">
        <v>3.9097209102400797E-2</v>
      </c>
      <c r="AV46" s="132">
        <v>3.3801874307442081E-2</v>
      </c>
      <c r="AW46" s="132">
        <v>3.4851136337927323E-2</v>
      </c>
      <c r="AX46" s="132">
        <v>8.136314807102623E-3</v>
      </c>
      <c r="AY46" s="132">
        <v>2.8835119573251178E-2</v>
      </c>
      <c r="AZ46" s="132">
        <v>3.1251719713668816E-2</v>
      </c>
      <c r="BA46" s="132">
        <v>2.6156059405945863E-2</v>
      </c>
      <c r="BB46" s="132">
        <v>2.2287041994148167E-2</v>
      </c>
      <c r="BC46" s="132">
        <v>1.0963313298518738E-2</v>
      </c>
      <c r="BD46" s="132">
        <v>2.9558931740642488E-2</v>
      </c>
      <c r="BE46" s="132">
        <v>2.6507269233275302E-2</v>
      </c>
      <c r="BF46" s="132">
        <v>0</v>
      </c>
      <c r="BG46" s="132">
        <v>7.3978819969742812E-3</v>
      </c>
      <c r="BH46" s="132">
        <v>1.0913907055516833E-2</v>
      </c>
      <c r="BI46" s="132">
        <v>3.32926896115667E-2</v>
      </c>
      <c r="BJ46" s="132">
        <v>5.6702732440858244E-3</v>
      </c>
      <c r="BK46" s="132">
        <v>1.9885279498119645E-2</v>
      </c>
      <c r="BL46" s="134">
        <v>1.6544766461429859E-4</v>
      </c>
      <c r="BM46" s="134">
        <v>1.9425377849879997E-2</v>
      </c>
      <c r="BN46" s="132">
        <v>7.4184520239225255E-2</v>
      </c>
      <c r="BO46" s="132">
        <v>7.6142541604005401E-3</v>
      </c>
      <c r="BP46" s="132">
        <v>5.9363193898788538E-3</v>
      </c>
      <c r="BQ46" s="132">
        <v>7.4666247108645385E-4</v>
      </c>
      <c r="BR46" s="132">
        <v>1.320030528303089E-3</v>
      </c>
      <c r="BS46" s="132">
        <v>8.0683660698541583E-4</v>
      </c>
      <c r="BT46" s="132">
        <v>1.552421223121583E-4</v>
      </c>
      <c r="BU46" s="132">
        <v>2.7744562274038143E-3</v>
      </c>
      <c r="BV46" s="132">
        <v>1.1309444259280339E-4</v>
      </c>
      <c r="BW46" s="132">
        <v>3.4969836965535801E-5</v>
      </c>
      <c r="BX46" s="132">
        <v>2.7616970902960639E-4</v>
      </c>
      <c r="BY46" s="132">
        <v>3.7307694961921477E-4</v>
      </c>
      <c r="BZ46" s="132">
        <v>2.6467441129532875E-4</v>
      </c>
      <c r="CA46" s="132">
        <v>1.2900833847139066E-3</v>
      </c>
      <c r="CB46" s="132">
        <v>0</v>
      </c>
      <c r="CC46" s="132">
        <v>5.3113873810774525E-3</v>
      </c>
      <c r="CD46" s="132">
        <v>7.5372149990578479E-5</v>
      </c>
      <c r="CE46" s="132">
        <v>9.9171326551236272E-4</v>
      </c>
      <c r="CF46" s="132">
        <v>2.6659856839799335E-3</v>
      </c>
      <c r="CG46" s="132">
        <v>1.566651355676646E-3</v>
      </c>
      <c r="CH46" s="132">
        <v>3.1436705820143348E-5</v>
      </c>
      <c r="CI46" s="132">
        <v>6.2325361726916963E-4</v>
      </c>
      <c r="CJ46" s="132">
        <v>6.2865494987191157E-5</v>
      </c>
      <c r="CK46" s="132">
        <v>2.1844621408281161E-4</v>
      </c>
      <c r="CL46" s="132">
        <v>3.6068855445044591E-4</v>
      </c>
      <c r="CM46" s="132">
        <v>3.854079674254472E-4</v>
      </c>
      <c r="CN46" s="132">
        <v>2.9168455149741639E-3</v>
      </c>
      <c r="CO46" s="132">
        <v>1.5886670535511865E-4</v>
      </c>
      <c r="CP46" s="132">
        <v>2.2784358485668506E-4</v>
      </c>
      <c r="CQ46" s="132">
        <v>2.4727133908275349E-4</v>
      </c>
      <c r="CR46" s="132">
        <v>9.2618814240566532E-5</v>
      </c>
      <c r="CS46" s="132">
        <v>5.5719010831198497E-4</v>
      </c>
      <c r="CT46" s="132">
        <v>5.283217888914694E-4</v>
      </c>
      <c r="CU46" s="132">
        <v>2.4804900829119344E-3</v>
      </c>
      <c r="CV46" s="132">
        <v>7.9856479630302274E-4</v>
      </c>
      <c r="CW46" s="132">
        <v>8.7115777538469989E-6</v>
      </c>
      <c r="CX46" s="132">
        <v>3.8312975475840974E-3</v>
      </c>
      <c r="CY46" s="132">
        <v>2.2034149578319275E-4</v>
      </c>
      <c r="CZ46" s="132">
        <v>9.3896659523157709E-4</v>
      </c>
      <c r="DA46" s="132">
        <v>2.6172960299456123E-3</v>
      </c>
      <c r="DB46" s="132">
        <v>3.1940636645707812E-3</v>
      </c>
      <c r="DC46" s="132">
        <v>1.7308376840604583E-4</v>
      </c>
      <c r="DD46" s="132">
        <v>4.6806400246143702E-3</v>
      </c>
      <c r="DE46" s="132">
        <v>3.7047441944154696E-4</v>
      </c>
      <c r="DF46" s="132">
        <v>5.3413771809962367E-3</v>
      </c>
      <c r="DG46" s="137">
        <v>1.0453235425295642E-2</v>
      </c>
      <c r="DH46" s="124"/>
      <c r="DI46" s="131"/>
    </row>
    <row r="47" spans="2:113" x14ac:dyDescent="0.15">
      <c r="B47" s="309" t="s">
        <v>109</v>
      </c>
      <c r="C47" s="310" t="s">
        <v>886</v>
      </c>
      <c r="D47" s="132">
        <v>0</v>
      </c>
      <c r="E47" s="132">
        <v>0</v>
      </c>
      <c r="F47" s="132">
        <v>0</v>
      </c>
      <c r="G47" s="132">
        <v>7.1098260758796191E-6</v>
      </c>
      <c r="H47" s="132">
        <v>0</v>
      </c>
      <c r="I47" s="132">
        <v>1.9723865877712033E-3</v>
      </c>
      <c r="J47" s="132">
        <v>3.27982768666482E-3</v>
      </c>
      <c r="K47" s="132">
        <v>0</v>
      </c>
      <c r="L47" s="132">
        <v>0</v>
      </c>
      <c r="M47" s="132">
        <v>0</v>
      </c>
      <c r="N47" s="132">
        <v>0</v>
      </c>
      <c r="O47" s="132">
        <v>0</v>
      </c>
      <c r="P47" s="132">
        <v>0</v>
      </c>
      <c r="Q47" s="132">
        <v>8.8580838203004952E-5</v>
      </c>
      <c r="R47" s="132">
        <v>6.7824365480749129E-3</v>
      </c>
      <c r="S47" s="132">
        <v>0</v>
      </c>
      <c r="T47" s="132">
        <v>0</v>
      </c>
      <c r="U47" s="132">
        <v>0</v>
      </c>
      <c r="V47" s="134">
        <v>0</v>
      </c>
      <c r="W47" s="132">
        <v>0</v>
      </c>
      <c r="X47" s="132">
        <v>0</v>
      </c>
      <c r="Y47" s="132">
        <v>0</v>
      </c>
      <c r="Z47" s="132">
        <v>0</v>
      </c>
      <c r="AA47" s="132">
        <v>0</v>
      </c>
      <c r="AB47" s="132">
        <v>0</v>
      </c>
      <c r="AC47" s="132">
        <v>9.0215148578529379E-5</v>
      </c>
      <c r="AD47" s="132">
        <v>0</v>
      </c>
      <c r="AE47" s="132">
        <v>0</v>
      </c>
      <c r="AF47" s="132">
        <v>4.901114666679366E-4</v>
      </c>
      <c r="AG47" s="132">
        <v>0</v>
      </c>
      <c r="AH47" s="132">
        <v>0</v>
      </c>
      <c r="AI47" s="134">
        <v>8.7769600342283618E-3</v>
      </c>
      <c r="AJ47" s="132">
        <v>1.0275940398403917E-5</v>
      </c>
      <c r="AK47" s="132">
        <v>5.142911821126351E-3</v>
      </c>
      <c r="AL47" s="132">
        <v>1.6594113054590267E-3</v>
      </c>
      <c r="AM47" s="132">
        <v>0</v>
      </c>
      <c r="AN47" s="132">
        <v>0</v>
      </c>
      <c r="AO47" s="132">
        <v>2.5378692500364446E-3</v>
      </c>
      <c r="AP47" s="132">
        <v>0</v>
      </c>
      <c r="AQ47" s="132">
        <v>0</v>
      </c>
      <c r="AR47" s="132">
        <v>4.5822038200916807E-7</v>
      </c>
      <c r="AS47" s="132">
        <v>1.4455177386749822E-3</v>
      </c>
      <c r="AT47" s="132">
        <v>7.5001463105870162E-4</v>
      </c>
      <c r="AU47" s="132">
        <v>0.14561968873164743</v>
      </c>
      <c r="AV47" s="132">
        <v>4.1110373445968816E-2</v>
      </c>
      <c r="AW47" s="132">
        <v>1.1816533191926978E-2</v>
      </c>
      <c r="AX47" s="132">
        <v>1.6673103789528148E-3</v>
      </c>
      <c r="AY47" s="132">
        <v>2.521929046080069E-3</v>
      </c>
      <c r="AZ47" s="132">
        <v>1.7821205907456679E-2</v>
      </c>
      <c r="BA47" s="132">
        <v>2.2974985359769204E-2</v>
      </c>
      <c r="BB47" s="132">
        <v>2.8046024699145658E-3</v>
      </c>
      <c r="BC47" s="132">
        <v>9.6244962405832117E-4</v>
      </c>
      <c r="BD47" s="132">
        <v>2.0664287669639255E-3</v>
      </c>
      <c r="BE47" s="132">
        <v>1.3326965909581053E-3</v>
      </c>
      <c r="BF47" s="132">
        <v>0</v>
      </c>
      <c r="BG47" s="132">
        <v>1.1043872919818457E-3</v>
      </c>
      <c r="BH47" s="132">
        <v>1.0018278664919573E-2</v>
      </c>
      <c r="BI47" s="132">
        <v>2.7294288165474551E-2</v>
      </c>
      <c r="BJ47" s="132">
        <v>7.054832202457363E-3</v>
      </c>
      <c r="BK47" s="132">
        <v>8.413609154140465E-3</v>
      </c>
      <c r="BL47" s="134">
        <v>0</v>
      </c>
      <c r="BM47" s="134">
        <v>8.7641016843070293E-3</v>
      </c>
      <c r="BN47" s="132">
        <v>7.4842331456257533E-4</v>
      </c>
      <c r="BO47" s="132">
        <v>4.2640909690846614E-3</v>
      </c>
      <c r="BP47" s="132">
        <v>7.280459282760404E-3</v>
      </c>
      <c r="BQ47" s="132">
        <v>0</v>
      </c>
      <c r="BR47" s="132">
        <v>0</v>
      </c>
      <c r="BS47" s="132">
        <v>1.6056306529097297E-2</v>
      </c>
      <c r="BT47" s="132">
        <v>0</v>
      </c>
      <c r="BU47" s="132">
        <v>4.3126015695105839E-6</v>
      </c>
      <c r="BV47" s="132">
        <v>1.9893481546667262E-8</v>
      </c>
      <c r="BW47" s="132">
        <v>0</v>
      </c>
      <c r="BX47" s="132">
        <v>0</v>
      </c>
      <c r="BY47" s="132">
        <v>0</v>
      </c>
      <c r="BZ47" s="132">
        <v>2.5313843777670012E-4</v>
      </c>
      <c r="CA47" s="132">
        <v>3.293005636657119E-6</v>
      </c>
      <c r="CB47" s="132">
        <v>0</v>
      </c>
      <c r="CC47" s="132">
        <v>0</v>
      </c>
      <c r="CD47" s="132">
        <v>7.5372149990578479E-5</v>
      </c>
      <c r="CE47" s="132">
        <v>1.8864111028767768E-5</v>
      </c>
      <c r="CF47" s="132">
        <v>1.3153016502036026E-4</v>
      </c>
      <c r="CG47" s="132">
        <v>3.8646414570293625E-4</v>
      </c>
      <c r="CH47" s="132">
        <v>5.1588440320235244E-5</v>
      </c>
      <c r="CI47" s="132">
        <v>0</v>
      </c>
      <c r="CJ47" s="132">
        <v>1.4083503747130486E-5</v>
      </c>
      <c r="CK47" s="132">
        <v>0</v>
      </c>
      <c r="CL47" s="132">
        <v>0</v>
      </c>
      <c r="CM47" s="132">
        <v>2.8327562166749199E-5</v>
      </c>
      <c r="CN47" s="132">
        <v>1.8679394707951018E-4</v>
      </c>
      <c r="CO47" s="132">
        <v>0</v>
      </c>
      <c r="CP47" s="132">
        <v>0</v>
      </c>
      <c r="CQ47" s="132">
        <v>0</v>
      </c>
      <c r="CR47" s="132">
        <v>0</v>
      </c>
      <c r="CS47" s="132">
        <v>6.1242300838028167E-7</v>
      </c>
      <c r="CT47" s="132">
        <v>0</v>
      </c>
      <c r="CU47" s="132">
        <v>0</v>
      </c>
      <c r="CV47" s="132">
        <v>5.1126460919543736E-6</v>
      </c>
      <c r="CW47" s="132">
        <v>0</v>
      </c>
      <c r="CX47" s="132">
        <v>3.1165143933687883E-2</v>
      </c>
      <c r="CY47" s="132">
        <v>9.8412311603750106E-5</v>
      </c>
      <c r="CZ47" s="132">
        <v>0</v>
      </c>
      <c r="DA47" s="132">
        <v>0</v>
      </c>
      <c r="DB47" s="132">
        <v>0</v>
      </c>
      <c r="DC47" s="132">
        <v>0</v>
      </c>
      <c r="DD47" s="132">
        <v>3.3232799157875769E-5</v>
      </c>
      <c r="DE47" s="132">
        <v>0</v>
      </c>
      <c r="DF47" s="132">
        <v>0</v>
      </c>
      <c r="DG47" s="137">
        <v>6.6498885700671485E-3</v>
      </c>
      <c r="DH47" s="124"/>
      <c r="DI47" s="131"/>
    </row>
    <row r="48" spans="2:113" x14ac:dyDescent="0.15">
      <c r="B48" s="311" t="s">
        <v>110</v>
      </c>
      <c r="C48" s="312" t="s">
        <v>887</v>
      </c>
      <c r="D48" s="133">
        <v>0</v>
      </c>
      <c r="E48" s="133">
        <v>0</v>
      </c>
      <c r="F48" s="133">
        <v>0</v>
      </c>
      <c r="G48" s="133">
        <v>3.9844650300242027E-5</v>
      </c>
      <c r="H48" s="133">
        <v>0</v>
      </c>
      <c r="I48" s="133">
        <v>1.9723865877712033E-3</v>
      </c>
      <c r="J48" s="133">
        <v>2.3759945746133935E-3</v>
      </c>
      <c r="K48" s="133">
        <v>0</v>
      </c>
      <c r="L48" s="133">
        <v>0</v>
      </c>
      <c r="M48" s="133">
        <v>0</v>
      </c>
      <c r="N48" s="133">
        <v>0</v>
      </c>
      <c r="O48" s="133">
        <v>0</v>
      </c>
      <c r="P48" s="133">
        <v>0</v>
      </c>
      <c r="Q48" s="133">
        <v>5.1113873024703138E-5</v>
      </c>
      <c r="R48" s="133">
        <v>6.7140097932137622E-4</v>
      </c>
      <c r="S48" s="133">
        <v>0</v>
      </c>
      <c r="T48" s="133">
        <v>0</v>
      </c>
      <c r="U48" s="133">
        <v>0</v>
      </c>
      <c r="V48" s="143">
        <v>0</v>
      </c>
      <c r="W48" s="133">
        <v>0</v>
      </c>
      <c r="X48" s="133">
        <v>0</v>
      </c>
      <c r="Y48" s="133">
        <v>0</v>
      </c>
      <c r="Z48" s="133">
        <v>0</v>
      </c>
      <c r="AA48" s="133">
        <v>0</v>
      </c>
      <c r="AB48" s="133">
        <v>0</v>
      </c>
      <c r="AC48" s="133">
        <v>0</v>
      </c>
      <c r="AD48" s="133">
        <v>0</v>
      </c>
      <c r="AE48" s="133">
        <v>9.5723948182964576E-5</v>
      </c>
      <c r="AF48" s="133">
        <v>3.2658730076302665E-3</v>
      </c>
      <c r="AG48" s="133">
        <v>0</v>
      </c>
      <c r="AH48" s="133">
        <v>0</v>
      </c>
      <c r="AI48" s="143">
        <v>1.2627650692440939E-4</v>
      </c>
      <c r="AJ48" s="133">
        <v>2.0551880796807835E-5</v>
      </c>
      <c r="AK48" s="133">
        <v>4.4913291130588883E-3</v>
      </c>
      <c r="AL48" s="133">
        <v>1.7726648960393165E-3</v>
      </c>
      <c r="AM48" s="133">
        <v>0</v>
      </c>
      <c r="AN48" s="133">
        <v>0</v>
      </c>
      <c r="AO48" s="133">
        <v>2.2589626602508113E-3</v>
      </c>
      <c r="AP48" s="133">
        <v>3.9240014350633821E-4</v>
      </c>
      <c r="AQ48" s="133">
        <v>2.3193978432303319E-4</v>
      </c>
      <c r="AR48" s="133">
        <v>2.4446057380189115E-4</v>
      </c>
      <c r="AS48" s="133">
        <v>5.0009023367259742E-5</v>
      </c>
      <c r="AT48" s="133">
        <v>6.9886629381211811E-4</v>
      </c>
      <c r="AU48" s="133">
        <v>5.2550801165437378E-3</v>
      </c>
      <c r="AV48" s="133">
        <v>0.14601600613737398</v>
      </c>
      <c r="AW48" s="133">
        <v>1.4217371786653691E-3</v>
      </c>
      <c r="AX48" s="133">
        <v>2.7267860931042519E-3</v>
      </c>
      <c r="AY48" s="133">
        <v>2.3670076097076593E-3</v>
      </c>
      <c r="AZ48" s="133">
        <v>3.9398296972510813E-3</v>
      </c>
      <c r="BA48" s="133">
        <v>1.3449589581317335E-3</v>
      </c>
      <c r="BB48" s="133">
        <v>2.9008618577380206E-3</v>
      </c>
      <c r="BC48" s="133">
        <v>2.2333891680625348E-4</v>
      </c>
      <c r="BD48" s="133">
        <v>4.1170103759470046E-4</v>
      </c>
      <c r="BE48" s="133">
        <v>8.7659143531795673E-4</v>
      </c>
      <c r="BF48" s="133">
        <v>0</v>
      </c>
      <c r="BG48" s="133">
        <v>3.7821482602118004E-4</v>
      </c>
      <c r="BH48" s="133">
        <v>9.8054811626242062E-4</v>
      </c>
      <c r="BI48" s="133">
        <v>1.3451945863327465E-3</v>
      </c>
      <c r="BJ48" s="133">
        <v>1.1308759704138395E-3</v>
      </c>
      <c r="BK48" s="133">
        <v>1.4147291876477751E-3</v>
      </c>
      <c r="BL48" s="143">
        <v>0</v>
      </c>
      <c r="BM48" s="143">
        <v>2.4963429268268824E-5</v>
      </c>
      <c r="BN48" s="133">
        <v>1.2011732209028987E-4</v>
      </c>
      <c r="BO48" s="133">
        <v>1.7716556304673165E-4</v>
      </c>
      <c r="BP48" s="133">
        <v>1.3303249796315307E-5</v>
      </c>
      <c r="BQ48" s="133">
        <v>0</v>
      </c>
      <c r="BR48" s="133">
        <v>3.2204312469094251E-5</v>
      </c>
      <c r="BS48" s="133">
        <v>3.8750521476218531E-4</v>
      </c>
      <c r="BT48" s="133">
        <v>0</v>
      </c>
      <c r="BU48" s="133">
        <v>3.240407809135024E-6</v>
      </c>
      <c r="BV48" s="133">
        <v>0</v>
      </c>
      <c r="BW48" s="133">
        <v>0</v>
      </c>
      <c r="BX48" s="133">
        <v>0</v>
      </c>
      <c r="BY48" s="133">
        <v>0</v>
      </c>
      <c r="BZ48" s="133">
        <v>1.8501089605347815E-5</v>
      </c>
      <c r="CA48" s="133">
        <v>1.6619993154422401E-5</v>
      </c>
      <c r="CB48" s="133">
        <v>0</v>
      </c>
      <c r="CC48" s="133">
        <v>4.6693515438043544E-4</v>
      </c>
      <c r="CD48" s="133">
        <v>3.768607499528924E-5</v>
      </c>
      <c r="CE48" s="133">
        <v>1.2126928518493566E-4</v>
      </c>
      <c r="CF48" s="133">
        <v>8.4610047673915954E-5</v>
      </c>
      <c r="CG48" s="133">
        <v>1.0766325951021266E-4</v>
      </c>
      <c r="CH48" s="133">
        <v>4.0706503690185622E-5</v>
      </c>
      <c r="CI48" s="133">
        <v>3.9510401802409398E-6</v>
      </c>
      <c r="CJ48" s="133">
        <v>0</v>
      </c>
      <c r="CK48" s="133">
        <v>0</v>
      </c>
      <c r="CL48" s="133">
        <v>2.3187121357528664E-5</v>
      </c>
      <c r="CM48" s="133">
        <v>0</v>
      </c>
      <c r="CN48" s="133">
        <v>1.0610509971308365E-5</v>
      </c>
      <c r="CO48" s="133">
        <v>0</v>
      </c>
      <c r="CP48" s="133">
        <v>0</v>
      </c>
      <c r="CQ48" s="133">
        <v>0</v>
      </c>
      <c r="CR48" s="133">
        <v>0</v>
      </c>
      <c r="CS48" s="133">
        <v>0</v>
      </c>
      <c r="CT48" s="133">
        <v>0</v>
      </c>
      <c r="CU48" s="133">
        <v>0</v>
      </c>
      <c r="CV48" s="133">
        <v>8.6838675412598176E-5</v>
      </c>
      <c r="CW48" s="133">
        <v>0</v>
      </c>
      <c r="CX48" s="133">
        <v>4.5835086202966335E-2</v>
      </c>
      <c r="CY48" s="133">
        <v>7.0234247243996537E-6</v>
      </c>
      <c r="CZ48" s="133">
        <v>0</v>
      </c>
      <c r="DA48" s="133">
        <v>0</v>
      </c>
      <c r="DB48" s="133">
        <v>0</v>
      </c>
      <c r="DC48" s="133">
        <v>5.6517148867280278E-6</v>
      </c>
      <c r="DD48" s="133">
        <v>5.4311403227321273E-5</v>
      </c>
      <c r="DE48" s="133">
        <v>0</v>
      </c>
      <c r="DF48" s="133">
        <v>0</v>
      </c>
      <c r="DG48" s="138">
        <v>6.9545604010483172E-3</v>
      </c>
      <c r="DH48" s="124"/>
      <c r="DI48" s="131"/>
    </row>
    <row r="49" spans="2:113" x14ac:dyDescent="0.15">
      <c r="B49" s="309" t="s">
        <v>111</v>
      </c>
      <c r="C49" s="310" t="s">
        <v>888</v>
      </c>
      <c r="D49" s="132">
        <v>2.3653249159947617E-6</v>
      </c>
      <c r="E49" s="132">
        <v>0</v>
      </c>
      <c r="F49" s="132">
        <v>3.085713274704228E-3</v>
      </c>
      <c r="G49" s="132">
        <v>1.4515894904920888E-5</v>
      </c>
      <c r="H49" s="132">
        <v>0</v>
      </c>
      <c r="I49" s="132">
        <v>0</v>
      </c>
      <c r="J49" s="132">
        <v>0</v>
      </c>
      <c r="K49" s="132">
        <v>0</v>
      </c>
      <c r="L49" s="132">
        <v>0</v>
      </c>
      <c r="M49" s="132">
        <v>0</v>
      </c>
      <c r="N49" s="132">
        <v>0</v>
      </c>
      <c r="O49" s="132">
        <v>0</v>
      </c>
      <c r="P49" s="132">
        <v>0</v>
      </c>
      <c r="Q49" s="132">
        <v>0</v>
      </c>
      <c r="R49" s="132">
        <v>0</v>
      </c>
      <c r="S49" s="132">
        <v>0</v>
      </c>
      <c r="T49" s="132">
        <v>0</v>
      </c>
      <c r="U49" s="132">
        <v>0</v>
      </c>
      <c r="V49" s="134">
        <v>0</v>
      </c>
      <c r="W49" s="132">
        <v>0</v>
      </c>
      <c r="X49" s="132">
        <v>0</v>
      </c>
      <c r="Y49" s="132">
        <v>0</v>
      </c>
      <c r="Z49" s="132">
        <v>0</v>
      </c>
      <c r="AA49" s="132">
        <v>0</v>
      </c>
      <c r="AB49" s="132">
        <v>0</v>
      </c>
      <c r="AC49" s="132">
        <v>0</v>
      </c>
      <c r="AD49" s="132">
        <v>0</v>
      </c>
      <c r="AE49" s="132">
        <v>0</v>
      </c>
      <c r="AF49" s="132">
        <v>0</v>
      </c>
      <c r="AG49" s="132">
        <v>0</v>
      </c>
      <c r="AH49" s="132">
        <v>0</v>
      </c>
      <c r="AI49" s="134">
        <v>0</v>
      </c>
      <c r="AJ49" s="132">
        <v>0</v>
      </c>
      <c r="AK49" s="132">
        <v>0</v>
      </c>
      <c r="AL49" s="132">
        <v>0</v>
      </c>
      <c r="AM49" s="132">
        <v>0</v>
      </c>
      <c r="AN49" s="132">
        <v>0</v>
      </c>
      <c r="AO49" s="132">
        <v>0</v>
      </c>
      <c r="AP49" s="132">
        <v>0</v>
      </c>
      <c r="AQ49" s="132">
        <v>0</v>
      </c>
      <c r="AR49" s="132">
        <v>0</v>
      </c>
      <c r="AS49" s="132">
        <v>4.7340557693512685E-5</v>
      </c>
      <c r="AT49" s="132">
        <v>2.4147283678644611E-6</v>
      </c>
      <c r="AU49" s="132">
        <v>2.2533807067342771E-3</v>
      </c>
      <c r="AV49" s="132">
        <v>5.2587151149182604E-3</v>
      </c>
      <c r="AW49" s="132">
        <v>7.7391322640271515E-2</v>
      </c>
      <c r="AX49" s="132">
        <v>5.4989187197266279E-5</v>
      </c>
      <c r="AY49" s="132">
        <v>0</v>
      </c>
      <c r="AZ49" s="132">
        <v>1.1061686396218369E-3</v>
      </c>
      <c r="BA49" s="132">
        <v>0</v>
      </c>
      <c r="BB49" s="132">
        <v>7.2180723730582775E-4</v>
      </c>
      <c r="BC49" s="132">
        <v>0</v>
      </c>
      <c r="BD49" s="132">
        <v>1.4211243672361878E-3</v>
      </c>
      <c r="BE49" s="132">
        <v>1.50413752534045E-3</v>
      </c>
      <c r="BF49" s="132">
        <v>0</v>
      </c>
      <c r="BG49" s="132">
        <v>2.2692889561270801E-4</v>
      </c>
      <c r="BH49" s="132">
        <v>3.2518874497925999E-4</v>
      </c>
      <c r="BI49" s="132">
        <v>4.3979353924169398E-5</v>
      </c>
      <c r="BJ49" s="132">
        <v>6.0639403386515071E-4</v>
      </c>
      <c r="BK49" s="132">
        <v>2.6114278869857576E-4</v>
      </c>
      <c r="BL49" s="134">
        <v>2.4510765128044236E-5</v>
      </c>
      <c r="BM49" s="134">
        <v>3.7369007750291141E-4</v>
      </c>
      <c r="BN49" s="132">
        <v>0</v>
      </c>
      <c r="BO49" s="132">
        <v>4.8051980543335232E-5</v>
      </c>
      <c r="BP49" s="132">
        <v>0</v>
      </c>
      <c r="BQ49" s="132">
        <v>0</v>
      </c>
      <c r="BR49" s="132">
        <v>0</v>
      </c>
      <c r="BS49" s="132">
        <v>1.3956208900147519E-4</v>
      </c>
      <c r="BT49" s="132">
        <v>2.8580666475961016E-5</v>
      </c>
      <c r="BU49" s="132">
        <v>9.9560735718073347E-4</v>
      </c>
      <c r="BV49" s="132">
        <v>1.1458645370880344E-5</v>
      </c>
      <c r="BW49" s="132">
        <v>0</v>
      </c>
      <c r="BX49" s="132">
        <v>0</v>
      </c>
      <c r="BY49" s="132">
        <v>0</v>
      </c>
      <c r="BZ49" s="132">
        <v>0</v>
      </c>
      <c r="CA49" s="132">
        <v>1.6658734397206602E-6</v>
      </c>
      <c r="CB49" s="132">
        <v>0</v>
      </c>
      <c r="CC49" s="132">
        <v>5.836689429755443E-5</v>
      </c>
      <c r="CD49" s="132">
        <v>1.2562024998429748E-5</v>
      </c>
      <c r="CE49" s="132">
        <v>9.162568213972916E-5</v>
      </c>
      <c r="CF49" s="132">
        <v>9.7686145950793876E-5</v>
      </c>
      <c r="CG49" s="132">
        <v>7.630340043169278E-6</v>
      </c>
      <c r="CH49" s="132">
        <v>5.7230925980260974E-5</v>
      </c>
      <c r="CI49" s="132">
        <v>1.5758218393286539E-5</v>
      </c>
      <c r="CJ49" s="132">
        <v>2.1635527495591761E-5</v>
      </c>
      <c r="CK49" s="132">
        <v>0</v>
      </c>
      <c r="CL49" s="132">
        <v>1.6102167609394907E-4</v>
      </c>
      <c r="CM49" s="132">
        <v>1.0484260440850365E-3</v>
      </c>
      <c r="CN49" s="132">
        <v>1.7046192365444246E-3</v>
      </c>
      <c r="CO49" s="132">
        <v>0</v>
      </c>
      <c r="CP49" s="132">
        <v>0</v>
      </c>
      <c r="CQ49" s="132">
        <v>1.3697737990858062E-2</v>
      </c>
      <c r="CR49" s="132">
        <v>5.8400086904704341E-3</v>
      </c>
      <c r="CS49" s="132">
        <v>3.5719954728160165E-3</v>
      </c>
      <c r="CT49" s="132">
        <v>2.2391580403374194E-3</v>
      </c>
      <c r="CU49" s="132">
        <v>0</v>
      </c>
      <c r="CV49" s="132">
        <v>1.7794297644520007E-3</v>
      </c>
      <c r="CW49" s="132">
        <v>0</v>
      </c>
      <c r="CX49" s="132">
        <v>1.4945942456008545E-2</v>
      </c>
      <c r="CY49" s="132">
        <v>2.0519789532637907E-4</v>
      </c>
      <c r="CZ49" s="132">
        <v>3.723935179826361E-5</v>
      </c>
      <c r="DA49" s="132">
        <v>0</v>
      </c>
      <c r="DB49" s="132">
        <v>1.33523768872545E-5</v>
      </c>
      <c r="DC49" s="132">
        <v>4.7418897134449351E-3</v>
      </c>
      <c r="DD49" s="132">
        <v>4.4180074174587789E-4</v>
      </c>
      <c r="DE49" s="132">
        <v>2.4711025709142357E-2</v>
      </c>
      <c r="DF49" s="132">
        <v>0</v>
      </c>
      <c r="DG49" s="137">
        <v>2.7858818845662519E-3</v>
      </c>
      <c r="DH49" s="124"/>
      <c r="DI49" s="131"/>
    </row>
    <row r="50" spans="2:113" x14ac:dyDescent="0.15">
      <c r="B50" s="309" t="s">
        <v>112</v>
      </c>
      <c r="C50" s="310" t="s">
        <v>889</v>
      </c>
      <c r="D50" s="132">
        <v>0</v>
      </c>
      <c r="E50" s="132">
        <v>0</v>
      </c>
      <c r="F50" s="132">
        <v>0</v>
      </c>
      <c r="G50" s="132">
        <v>0</v>
      </c>
      <c r="H50" s="132">
        <v>0</v>
      </c>
      <c r="I50" s="132">
        <v>0</v>
      </c>
      <c r="J50" s="132">
        <v>0</v>
      </c>
      <c r="K50" s="132">
        <v>0</v>
      </c>
      <c r="L50" s="132">
        <v>0</v>
      </c>
      <c r="M50" s="132">
        <v>0</v>
      </c>
      <c r="N50" s="132">
        <v>0</v>
      </c>
      <c r="O50" s="132">
        <v>0</v>
      </c>
      <c r="P50" s="132">
        <v>0</v>
      </c>
      <c r="Q50" s="132">
        <v>0</v>
      </c>
      <c r="R50" s="132">
        <v>0</v>
      </c>
      <c r="S50" s="132">
        <v>0</v>
      </c>
      <c r="T50" s="132">
        <v>0</v>
      </c>
      <c r="U50" s="132">
        <v>0</v>
      </c>
      <c r="V50" s="134">
        <v>0</v>
      </c>
      <c r="W50" s="132">
        <v>0</v>
      </c>
      <c r="X50" s="132">
        <v>0</v>
      </c>
      <c r="Y50" s="132">
        <v>0</v>
      </c>
      <c r="Z50" s="132">
        <v>0</v>
      </c>
      <c r="AA50" s="132">
        <v>0</v>
      </c>
      <c r="AB50" s="132">
        <v>0</v>
      </c>
      <c r="AC50" s="132">
        <v>0</v>
      </c>
      <c r="AD50" s="132">
        <v>0</v>
      </c>
      <c r="AE50" s="132">
        <v>0</v>
      </c>
      <c r="AF50" s="132">
        <v>0</v>
      </c>
      <c r="AG50" s="132">
        <v>0</v>
      </c>
      <c r="AH50" s="132">
        <v>0</v>
      </c>
      <c r="AI50" s="134">
        <v>0</v>
      </c>
      <c r="AJ50" s="132">
        <v>0</v>
      </c>
      <c r="AK50" s="132">
        <v>0</v>
      </c>
      <c r="AL50" s="132">
        <v>0</v>
      </c>
      <c r="AM50" s="132">
        <v>0</v>
      </c>
      <c r="AN50" s="132">
        <v>0</v>
      </c>
      <c r="AO50" s="132">
        <v>0</v>
      </c>
      <c r="AP50" s="132">
        <v>0</v>
      </c>
      <c r="AQ50" s="132">
        <v>0</v>
      </c>
      <c r="AR50" s="132">
        <v>0</v>
      </c>
      <c r="AS50" s="132">
        <v>0</v>
      </c>
      <c r="AT50" s="132">
        <v>1.9111477427843636E-4</v>
      </c>
      <c r="AU50" s="132">
        <v>9.5167316948583823E-4</v>
      </c>
      <c r="AV50" s="132">
        <v>4.59046226882671E-3</v>
      </c>
      <c r="AW50" s="132">
        <v>7.9108441395810913E-2</v>
      </c>
      <c r="AX50" s="132">
        <v>2.8773765449312046E-2</v>
      </c>
      <c r="AY50" s="132">
        <v>4.9880589553428188E-2</v>
      </c>
      <c r="AZ50" s="132">
        <v>6.2319189838696193E-2</v>
      </c>
      <c r="BA50" s="132">
        <v>0.17221168456708152</v>
      </c>
      <c r="BB50" s="132">
        <v>0.2263553782376776</v>
      </c>
      <c r="BC50" s="132">
        <v>0.22547450396499563</v>
      </c>
      <c r="BD50" s="132">
        <v>0.18841441910962459</v>
      </c>
      <c r="BE50" s="132">
        <v>0.25634830465621877</v>
      </c>
      <c r="BF50" s="132">
        <v>0</v>
      </c>
      <c r="BG50" s="132">
        <v>0</v>
      </c>
      <c r="BH50" s="132">
        <v>1.0169585517722231E-2</v>
      </c>
      <c r="BI50" s="132">
        <v>0</v>
      </c>
      <c r="BJ50" s="132">
        <v>4.1445076104896384E-3</v>
      </c>
      <c r="BK50" s="132">
        <v>4.0012962811494281E-2</v>
      </c>
      <c r="BL50" s="134">
        <v>0</v>
      </c>
      <c r="BM50" s="134">
        <v>0</v>
      </c>
      <c r="BN50" s="132">
        <v>0</v>
      </c>
      <c r="BO50" s="132">
        <v>0</v>
      </c>
      <c r="BP50" s="132">
        <v>0</v>
      </c>
      <c r="BQ50" s="132">
        <v>0</v>
      </c>
      <c r="BR50" s="132">
        <v>0</v>
      </c>
      <c r="BS50" s="132">
        <v>0</v>
      </c>
      <c r="BT50" s="132">
        <v>0</v>
      </c>
      <c r="BU50" s="132">
        <v>0</v>
      </c>
      <c r="BV50" s="132">
        <v>0</v>
      </c>
      <c r="BW50" s="132">
        <v>0</v>
      </c>
      <c r="BX50" s="132">
        <v>0</v>
      </c>
      <c r="BY50" s="132">
        <v>0</v>
      </c>
      <c r="BZ50" s="132">
        <v>0</v>
      </c>
      <c r="CA50" s="132">
        <v>0</v>
      </c>
      <c r="CB50" s="132">
        <v>0</v>
      </c>
      <c r="CC50" s="132">
        <v>0</v>
      </c>
      <c r="CD50" s="132">
        <v>0</v>
      </c>
      <c r="CE50" s="132">
        <v>0</v>
      </c>
      <c r="CF50" s="132">
        <v>0</v>
      </c>
      <c r="CG50" s="132">
        <v>3.3539956233711112E-7</v>
      </c>
      <c r="CH50" s="132">
        <v>0</v>
      </c>
      <c r="CI50" s="132">
        <v>0</v>
      </c>
      <c r="CJ50" s="132">
        <v>0</v>
      </c>
      <c r="CK50" s="132">
        <v>0</v>
      </c>
      <c r="CL50" s="132">
        <v>0</v>
      </c>
      <c r="CM50" s="132">
        <v>0</v>
      </c>
      <c r="CN50" s="132">
        <v>0</v>
      </c>
      <c r="CO50" s="132">
        <v>0</v>
      </c>
      <c r="CP50" s="132">
        <v>4.6350248710869196E-5</v>
      </c>
      <c r="CQ50" s="132">
        <v>0</v>
      </c>
      <c r="CR50" s="132">
        <v>0</v>
      </c>
      <c r="CS50" s="132">
        <v>0</v>
      </c>
      <c r="CT50" s="132">
        <v>0</v>
      </c>
      <c r="CU50" s="132">
        <v>0</v>
      </c>
      <c r="CV50" s="132">
        <v>0</v>
      </c>
      <c r="CW50" s="132">
        <v>0</v>
      </c>
      <c r="CX50" s="132">
        <v>1.2610178264452951E-2</v>
      </c>
      <c r="CY50" s="132">
        <v>0</v>
      </c>
      <c r="CZ50" s="132">
        <v>0</v>
      </c>
      <c r="DA50" s="132">
        <v>0</v>
      </c>
      <c r="DB50" s="132">
        <v>0</v>
      </c>
      <c r="DC50" s="132">
        <v>0</v>
      </c>
      <c r="DD50" s="132">
        <v>0</v>
      </c>
      <c r="DE50" s="132">
        <v>0</v>
      </c>
      <c r="DF50" s="132">
        <v>0</v>
      </c>
      <c r="DG50" s="137">
        <v>1.3707939395243297E-2</v>
      </c>
      <c r="DH50" s="124"/>
      <c r="DI50" s="131"/>
    </row>
    <row r="51" spans="2:113" x14ac:dyDescent="0.15">
      <c r="B51" s="309" t="s">
        <v>113</v>
      </c>
      <c r="C51" s="310" t="s">
        <v>890</v>
      </c>
      <c r="D51" s="132">
        <v>0</v>
      </c>
      <c r="E51" s="132">
        <v>0</v>
      </c>
      <c r="F51" s="132">
        <v>0</v>
      </c>
      <c r="G51" s="132">
        <v>0</v>
      </c>
      <c r="H51" s="132">
        <v>0</v>
      </c>
      <c r="I51" s="132">
        <v>0</v>
      </c>
      <c r="J51" s="132">
        <v>8.3577698604491225E-6</v>
      </c>
      <c r="K51" s="132">
        <v>9.8789679031391983E-7</v>
      </c>
      <c r="L51" s="132">
        <v>3.2798017215548046E-6</v>
      </c>
      <c r="M51" s="132">
        <v>0</v>
      </c>
      <c r="N51" s="132">
        <v>0</v>
      </c>
      <c r="O51" s="132">
        <v>0</v>
      </c>
      <c r="P51" s="132">
        <v>1.2880970813008234E-6</v>
      </c>
      <c r="Q51" s="132">
        <v>2.7293815692802646E-6</v>
      </c>
      <c r="R51" s="132">
        <v>1.403625740741553E-5</v>
      </c>
      <c r="S51" s="132">
        <v>0</v>
      </c>
      <c r="T51" s="132">
        <v>2.2889636798688098E-5</v>
      </c>
      <c r="U51" s="132">
        <v>8.6511841574444951E-4</v>
      </c>
      <c r="V51" s="134">
        <v>0</v>
      </c>
      <c r="W51" s="132">
        <v>7.8218393576705517E-6</v>
      </c>
      <c r="X51" s="132">
        <v>0</v>
      </c>
      <c r="Y51" s="132">
        <v>0</v>
      </c>
      <c r="Z51" s="132">
        <v>0</v>
      </c>
      <c r="AA51" s="132">
        <v>0</v>
      </c>
      <c r="AB51" s="132">
        <v>1.4042343498621798E-5</v>
      </c>
      <c r="AC51" s="132">
        <v>3.8802214442378223E-6</v>
      </c>
      <c r="AD51" s="132">
        <v>0</v>
      </c>
      <c r="AE51" s="132">
        <v>0</v>
      </c>
      <c r="AF51" s="132">
        <v>2.026510095794652E-7</v>
      </c>
      <c r="AG51" s="132">
        <v>2.9499699840554121E-6</v>
      </c>
      <c r="AH51" s="132">
        <v>0</v>
      </c>
      <c r="AI51" s="134">
        <v>0</v>
      </c>
      <c r="AJ51" s="132">
        <v>5.7088557768910661E-7</v>
      </c>
      <c r="AK51" s="132">
        <v>0</v>
      </c>
      <c r="AL51" s="132">
        <v>0</v>
      </c>
      <c r="AM51" s="132">
        <v>0</v>
      </c>
      <c r="AN51" s="132">
        <v>0</v>
      </c>
      <c r="AO51" s="132">
        <v>6.0239004273354962E-7</v>
      </c>
      <c r="AP51" s="132">
        <v>2.6160009567089214E-6</v>
      </c>
      <c r="AQ51" s="132">
        <v>0</v>
      </c>
      <c r="AR51" s="132">
        <v>2.5706163430714327E-4</v>
      </c>
      <c r="AS51" s="132">
        <v>5.6334275334660189E-6</v>
      </c>
      <c r="AT51" s="132">
        <v>1.0886034523854421E-3</v>
      </c>
      <c r="AU51" s="132">
        <v>3.5231360432496166E-3</v>
      </c>
      <c r="AV51" s="132">
        <v>4.7726057482855265E-3</v>
      </c>
      <c r="AW51" s="132">
        <v>4.1461063175220969E-2</v>
      </c>
      <c r="AX51" s="132">
        <v>0.32897702563920805</v>
      </c>
      <c r="AY51" s="132">
        <v>0.22053105638645751</v>
      </c>
      <c r="AZ51" s="132">
        <v>3.4090322564900695E-2</v>
      </c>
      <c r="BA51" s="132">
        <v>2.4022749628240574E-2</v>
      </c>
      <c r="BB51" s="132">
        <v>0.11050319802241766</v>
      </c>
      <c r="BC51" s="132">
        <v>1.0577214321425573E-2</v>
      </c>
      <c r="BD51" s="132">
        <v>0.10421395841242521</v>
      </c>
      <c r="BE51" s="132">
        <v>8.5301128057258174E-2</v>
      </c>
      <c r="BF51" s="132">
        <v>0</v>
      </c>
      <c r="BG51" s="132">
        <v>4.8411497730711046E-4</v>
      </c>
      <c r="BH51" s="132">
        <v>8.3568924128851144E-3</v>
      </c>
      <c r="BI51" s="132">
        <v>1.7273050599202764E-4</v>
      </c>
      <c r="BJ51" s="132">
        <v>7.9039061067302406E-4</v>
      </c>
      <c r="BK51" s="132">
        <v>9.3960758057315425E-3</v>
      </c>
      <c r="BL51" s="134">
        <v>0</v>
      </c>
      <c r="BM51" s="134">
        <v>4.9412362720749857E-4</v>
      </c>
      <c r="BN51" s="132">
        <v>1.7524550482080428E-4</v>
      </c>
      <c r="BO51" s="132">
        <v>4.9253280056918619E-5</v>
      </c>
      <c r="BP51" s="132">
        <v>7.6749518055665234E-6</v>
      </c>
      <c r="BQ51" s="132">
        <v>1.1873221900613593E-5</v>
      </c>
      <c r="BR51" s="132">
        <v>2.7702634382016558E-6</v>
      </c>
      <c r="BS51" s="132">
        <v>3.0213364414032763E-5</v>
      </c>
      <c r="BT51" s="132">
        <v>0</v>
      </c>
      <c r="BU51" s="132">
        <v>2.6090048169138613E-5</v>
      </c>
      <c r="BV51" s="132">
        <v>4.4004381181227988E-5</v>
      </c>
      <c r="BW51" s="132">
        <v>0</v>
      </c>
      <c r="BX51" s="132">
        <v>0</v>
      </c>
      <c r="BY51" s="132">
        <v>0</v>
      </c>
      <c r="BZ51" s="132">
        <v>1.1535973518628638E-5</v>
      </c>
      <c r="CA51" s="132">
        <v>7.74824855684028E-8</v>
      </c>
      <c r="CB51" s="132">
        <v>0</v>
      </c>
      <c r="CC51" s="132">
        <v>0</v>
      </c>
      <c r="CD51" s="132">
        <v>0</v>
      </c>
      <c r="CE51" s="132">
        <v>0</v>
      </c>
      <c r="CF51" s="132">
        <v>7.6918225158105409E-7</v>
      </c>
      <c r="CG51" s="132">
        <v>5.1986932162252225E-6</v>
      </c>
      <c r="CH51" s="132">
        <v>2.4182081400110271E-5</v>
      </c>
      <c r="CI51" s="132">
        <v>2.1643430568738453E-4</v>
      </c>
      <c r="CJ51" s="132">
        <v>2.5078842107390184E-3</v>
      </c>
      <c r="CK51" s="132">
        <v>1.1105534453218083E-3</v>
      </c>
      <c r="CL51" s="132">
        <v>3.5553586081543952E-4</v>
      </c>
      <c r="CM51" s="132">
        <v>3.6358808845916744E-3</v>
      </c>
      <c r="CN51" s="132">
        <v>1.1579331150996289E-3</v>
      </c>
      <c r="CO51" s="132">
        <v>3.2686522471205309E-5</v>
      </c>
      <c r="CP51" s="132">
        <v>3.672193243859298E-3</v>
      </c>
      <c r="CQ51" s="132">
        <v>1.0223532848432091E-6</v>
      </c>
      <c r="CR51" s="132">
        <v>0</v>
      </c>
      <c r="CS51" s="132">
        <v>1.5119193019388203E-5</v>
      </c>
      <c r="CT51" s="132">
        <v>1.0179610575943535E-7</v>
      </c>
      <c r="CU51" s="132">
        <v>0</v>
      </c>
      <c r="CV51" s="132">
        <v>8.0123558157493913E-6</v>
      </c>
      <c r="CW51" s="132">
        <v>2.2337378856017947E-7</v>
      </c>
      <c r="CX51" s="132">
        <v>3.3496540169766047E-2</v>
      </c>
      <c r="CY51" s="132">
        <v>3.5876412781392827E-5</v>
      </c>
      <c r="CZ51" s="132">
        <v>7.8182064548840725E-7</v>
      </c>
      <c r="DA51" s="132">
        <v>0</v>
      </c>
      <c r="DB51" s="132">
        <v>4.3778284876244263E-6</v>
      </c>
      <c r="DC51" s="132">
        <v>0</v>
      </c>
      <c r="DD51" s="132">
        <v>6.2810840352097686E-5</v>
      </c>
      <c r="DE51" s="132">
        <v>3.5984396788712458E-2</v>
      </c>
      <c r="DF51" s="132">
        <v>0</v>
      </c>
      <c r="DG51" s="137">
        <v>1.6985496661009472E-2</v>
      </c>
      <c r="DH51" s="124"/>
      <c r="DI51" s="131"/>
    </row>
    <row r="52" spans="2:113" x14ac:dyDescent="0.15">
      <c r="B52" s="309" t="s">
        <v>479</v>
      </c>
      <c r="C52" s="310" t="s">
        <v>891</v>
      </c>
      <c r="D52" s="132">
        <v>0</v>
      </c>
      <c r="E52" s="132">
        <v>2.1061487589945359E-5</v>
      </c>
      <c r="F52" s="132">
        <v>0</v>
      </c>
      <c r="G52" s="132">
        <v>0</v>
      </c>
      <c r="H52" s="132">
        <v>0</v>
      </c>
      <c r="I52" s="132">
        <v>0</v>
      </c>
      <c r="J52" s="132">
        <v>3.2237112318875185E-5</v>
      </c>
      <c r="K52" s="132">
        <v>0</v>
      </c>
      <c r="L52" s="132">
        <v>0</v>
      </c>
      <c r="M52" s="132">
        <v>0</v>
      </c>
      <c r="N52" s="132">
        <v>0</v>
      </c>
      <c r="O52" s="132">
        <v>0</v>
      </c>
      <c r="P52" s="132">
        <v>0</v>
      </c>
      <c r="Q52" s="132">
        <v>3.4737583609021552E-5</v>
      </c>
      <c r="R52" s="132">
        <v>2.0966659502326949E-4</v>
      </c>
      <c r="S52" s="132">
        <v>0</v>
      </c>
      <c r="T52" s="132">
        <v>0</v>
      </c>
      <c r="U52" s="132">
        <v>0</v>
      </c>
      <c r="V52" s="134">
        <v>0</v>
      </c>
      <c r="W52" s="132">
        <v>0</v>
      </c>
      <c r="X52" s="132">
        <v>0</v>
      </c>
      <c r="Y52" s="132">
        <v>0</v>
      </c>
      <c r="Z52" s="132">
        <v>0</v>
      </c>
      <c r="AA52" s="132">
        <v>0</v>
      </c>
      <c r="AB52" s="132">
        <v>0</v>
      </c>
      <c r="AC52" s="132">
        <v>0</v>
      </c>
      <c r="AD52" s="132">
        <v>0</v>
      </c>
      <c r="AE52" s="132">
        <v>0</v>
      </c>
      <c r="AF52" s="132">
        <v>5.3702517538558284E-6</v>
      </c>
      <c r="AG52" s="132">
        <v>0</v>
      </c>
      <c r="AH52" s="132">
        <v>0</v>
      </c>
      <c r="AI52" s="134">
        <v>0</v>
      </c>
      <c r="AJ52" s="132">
        <v>3.139870677290086E-6</v>
      </c>
      <c r="AK52" s="132">
        <v>0</v>
      </c>
      <c r="AL52" s="132">
        <v>0</v>
      </c>
      <c r="AM52" s="132">
        <v>0</v>
      </c>
      <c r="AN52" s="132">
        <v>0</v>
      </c>
      <c r="AO52" s="132">
        <v>0</v>
      </c>
      <c r="AP52" s="132">
        <v>0</v>
      </c>
      <c r="AQ52" s="132">
        <v>0</v>
      </c>
      <c r="AR52" s="132">
        <v>2.4171125150983618E-5</v>
      </c>
      <c r="AS52" s="132">
        <v>9.7319931442175242E-4</v>
      </c>
      <c r="AT52" s="132">
        <v>3.8723462190117357E-5</v>
      </c>
      <c r="AU52" s="132">
        <v>1.6674269738272875E-2</v>
      </c>
      <c r="AV52" s="132">
        <v>1.8570628247471105E-2</v>
      </c>
      <c r="AW52" s="132">
        <v>9.6775768390995991E-3</v>
      </c>
      <c r="AX52" s="132">
        <v>0</v>
      </c>
      <c r="AY52" s="132">
        <v>1.1356172167463021E-3</v>
      </c>
      <c r="AZ52" s="132">
        <v>7.0697665338076643E-2</v>
      </c>
      <c r="BA52" s="132">
        <v>1.6487786681793352E-2</v>
      </c>
      <c r="BB52" s="132">
        <v>8.6491593101158757E-3</v>
      </c>
      <c r="BC52" s="132">
        <v>2.5413925108476298E-3</v>
      </c>
      <c r="BD52" s="132">
        <v>6.5091998237633494E-3</v>
      </c>
      <c r="BE52" s="132">
        <v>8.9499738909624184E-3</v>
      </c>
      <c r="BF52" s="132">
        <v>0</v>
      </c>
      <c r="BG52" s="132">
        <v>6.2481089258698943E-3</v>
      </c>
      <c r="BH52" s="132">
        <v>3.7402427719164917E-2</v>
      </c>
      <c r="BI52" s="132">
        <v>1.7875695224352069E-2</v>
      </c>
      <c r="BJ52" s="132">
        <v>3.2006846384253318E-3</v>
      </c>
      <c r="BK52" s="132">
        <v>2.5279888092876431E-3</v>
      </c>
      <c r="BL52" s="134">
        <v>0</v>
      </c>
      <c r="BM52" s="134">
        <v>2.1263904422458373E-3</v>
      </c>
      <c r="BN52" s="132">
        <v>3.5673369399588091E-3</v>
      </c>
      <c r="BO52" s="132">
        <v>1.4286062737188102E-3</v>
      </c>
      <c r="BP52" s="132">
        <v>4.6071882916392994E-3</v>
      </c>
      <c r="BQ52" s="132">
        <v>0</v>
      </c>
      <c r="BR52" s="132">
        <v>0</v>
      </c>
      <c r="BS52" s="132">
        <v>0</v>
      </c>
      <c r="BT52" s="132">
        <v>0</v>
      </c>
      <c r="BU52" s="132">
        <v>1.0324828803616498E-7</v>
      </c>
      <c r="BV52" s="132">
        <v>0</v>
      </c>
      <c r="BW52" s="132">
        <v>0</v>
      </c>
      <c r="BX52" s="132">
        <v>0</v>
      </c>
      <c r="BY52" s="132">
        <v>0</v>
      </c>
      <c r="BZ52" s="132">
        <v>6.26860447804726E-5</v>
      </c>
      <c r="CA52" s="132">
        <v>0</v>
      </c>
      <c r="CB52" s="132">
        <v>8.8185895195178907E-6</v>
      </c>
      <c r="CC52" s="132">
        <v>0</v>
      </c>
      <c r="CD52" s="132">
        <v>0</v>
      </c>
      <c r="CE52" s="132">
        <v>0</v>
      </c>
      <c r="CF52" s="132">
        <v>1.5383645031621081E-5</v>
      </c>
      <c r="CG52" s="132">
        <v>0</v>
      </c>
      <c r="CH52" s="132">
        <v>8.0606938000367569E-7</v>
      </c>
      <c r="CI52" s="132">
        <v>6.4319258748108321E-7</v>
      </c>
      <c r="CJ52" s="132">
        <v>0</v>
      </c>
      <c r="CK52" s="132">
        <v>0</v>
      </c>
      <c r="CL52" s="132">
        <v>0</v>
      </c>
      <c r="CM52" s="132">
        <v>0</v>
      </c>
      <c r="CN52" s="132">
        <v>3.9177267586369349E-7</v>
      </c>
      <c r="CO52" s="132">
        <v>0</v>
      </c>
      <c r="CP52" s="132">
        <v>0</v>
      </c>
      <c r="CQ52" s="132">
        <v>0</v>
      </c>
      <c r="CR52" s="132">
        <v>0</v>
      </c>
      <c r="CS52" s="132">
        <v>0</v>
      </c>
      <c r="CT52" s="132">
        <v>0</v>
      </c>
      <c r="CU52" s="132">
        <v>0</v>
      </c>
      <c r="CV52" s="132">
        <v>0</v>
      </c>
      <c r="CW52" s="132">
        <v>0</v>
      </c>
      <c r="CX52" s="132">
        <v>1.7176821116662359E-2</v>
      </c>
      <c r="CY52" s="132">
        <v>8.4365462154950791E-8</v>
      </c>
      <c r="CZ52" s="132">
        <v>0</v>
      </c>
      <c r="DA52" s="132">
        <v>0</v>
      </c>
      <c r="DB52" s="132">
        <v>0</v>
      </c>
      <c r="DC52" s="132">
        <v>0</v>
      </c>
      <c r="DD52" s="132">
        <v>8.9244089810152321E-6</v>
      </c>
      <c r="DE52" s="132">
        <v>0</v>
      </c>
      <c r="DF52" s="132">
        <v>7.2843518131328648E-5</v>
      </c>
      <c r="DG52" s="137">
        <v>3.6391296566991057E-3</v>
      </c>
      <c r="DH52" s="124"/>
      <c r="DI52" s="131"/>
    </row>
    <row r="53" spans="2:113" x14ac:dyDescent="0.15">
      <c r="B53" s="311" t="s">
        <v>480</v>
      </c>
      <c r="C53" s="312" t="s">
        <v>892</v>
      </c>
      <c r="D53" s="133">
        <v>0</v>
      </c>
      <c r="E53" s="133">
        <v>0</v>
      </c>
      <c r="F53" s="133">
        <v>0</v>
      </c>
      <c r="G53" s="133">
        <v>0</v>
      </c>
      <c r="H53" s="133">
        <v>0</v>
      </c>
      <c r="I53" s="133">
        <v>0</v>
      </c>
      <c r="J53" s="133">
        <v>0</v>
      </c>
      <c r="K53" s="133">
        <v>0</v>
      </c>
      <c r="L53" s="133">
        <v>0</v>
      </c>
      <c r="M53" s="133">
        <v>0</v>
      </c>
      <c r="N53" s="133">
        <v>0</v>
      </c>
      <c r="O53" s="133">
        <v>0</v>
      </c>
      <c r="P53" s="133">
        <v>0</v>
      </c>
      <c r="Q53" s="133">
        <v>0</v>
      </c>
      <c r="R53" s="133">
        <v>0</v>
      </c>
      <c r="S53" s="133">
        <v>0</v>
      </c>
      <c r="T53" s="133">
        <v>0</v>
      </c>
      <c r="U53" s="133">
        <v>0</v>
      </c>
      <c r="V53" s="143">
        <v>0</v>
      </c>
      <c r="W53" s="133">
        <v>0</v>
      </c>
      <c r="X53" s="133">
        <v>0</v>
      </c>
      <c r="Y53" s="133">
        <v>0</v>
      </c>
      <c r="Z53" s="133">
        <v>0</v>
      </c>
      <c r="AA53" s="133">
        <v>0</v>
      </c>
      <c r="AB53" s="133">
        <v>0</v>
      </c>
      <c r="AC53" s="133">
        <v>0</v>
      </c>
      <c r="AD53" s="133">
        <v>0</v>
      </c>
      <c r="AE53" s="133">
        <v>0</v>
      </c>
      <c r="AF53" s="133">
        <v>1.3678943146613902E-6</v>
      </c>
      <c r="AG53" s="133">
        <v>0</v>
      </c>
      <c r="AH53" s="133">
        <v>0</v>
      </c>
      <c r="AI53" s="143">
        <v>0</v>
      </c>
      <c r="AJ53" s="133">
        <v>0</v>
      </c>
      <c r="AK53" s="133">
        <v>0</v>
      </c>
      <c r="AL53" s="133">
        <v>0</v>
      </c>
      <c r="AM53" s="133">
        <v>0</v>
      </c>
      <c r="AN53" s="133">
        <v>0</v>
      </c>
      <c r="AO53" s="133">
        <v>0</v>
      </c>
      <c r="AP53" s="133">
        <v>0</v>
      </c>
      <c r="AQ53" s="133">
        <v>0</v>
      </c>
      <c r="AR53" s="133">
        <v>0</v>
      </c>
      <c r="AS53" s="133">
        <v>0</v>
      </c>
      <c r="AT53" s="133">
        <v>0</v>
      </c>
      <c r="AU53" s="133">
        <v>0</v>
      </c>
      <c r="AV53" s="133">
        <v>0</v>
      </c>
      <c r="AW53" s="133">
        <v>0</v>
      </c>
      <c r="AX53" s="133">
        <v>0</v>
      </c>
      <c r="AY53" s="133">
        <v>0</v>
      </c>
      <c r="AZ53" s="133">
        <v>0</v>
      </c>
      <c r="BA53" s="133">
        <v>7.6221790782920434E-2</v>
      </c>
      <c r="BB53" s="133">
        <v>0</v>
      </c>
      <c r="BC53" s="133">
        <v>4.1359058667824716E-6</v>
      </c>
      <c r="BD53" s="133">
        <v>0</v>
      </c>
      <c r="BE53" s="133">
        <v>0</v>
      </c>
      <c r="BF53" s="133">
        <v>0</v>
      </c>
      <c r="BG53" s="133">
        <v>0</v>
      </c>
      <c r="BH53" s="133">
        <v>0</v>
      </c>
      <c r="BI53" s="133">
        <v>3.186909704649956E-7</v>
      </c>
      <c r="BJ53" s="133">
        <v>1.5037593984962405E-4</v>
      </c>
      <c r="BK53" s="133">
        <v>3.1020597930255059E-6</v>
      </c>
      <c r="BL53" s="143">
        <v>0</v>
      </c>
      <c r="BM53" s="143">
        <v>3.7076460353690725E-3</v>
      </c>
      <c r="BN53" s="133">
        <v>0</v>
      </c>
      <c r="BO53" s="133">
        <v>0</v>
      </c>
      <c r="BP53" s="133">
        <v>0</v>
      </c>
      <c r="BQ53" s="133">
        <v>0</v>
      </c>
      <c r="BR53" s="133">
        <v>0</v>
      </c>
      <c r="BS53" s="133">
        <v>0</v>
      </c>
      <c r="BT53" s="133">
        <v>0</v>
      </c>
      <c r="BU53" s="133">
        <v>0</v>
      </c>
      <c r="BV53" s="133">
        <v>0</v>
      </c>
      <c r="BW53" s="133">
        <v>0</v>
      </c>
      <c r="BX53" s="133">
        <v>0</v>
      </c>
      <c r="BY53" s="133">
        <v>0</v>
      </c>
      <c r="BZ53" s="133">
        <v>0</v>
      </c>
      <c r="CA53" s="133">
        <v>7.608780082817155E-5</v>
      </c>
      <c r="CB53" s="133">
        <v>0</v>
      </c>
      <c r="CC53" s="133">
        <v>0</v>
      </c>
      <c r="CD53" s="133">
        <v>0</v>
      </c>
      <c r="CE53" s="133">
        <v>0</v>
      </c>
      <c r="CF53" s="133">
        <v>0</v>
      </c>
      <c r="CG53" s="133">
        <v>6.7079912467422223E-7</v>
      </c>
      <c r="CH53" s="133">
        <v>0</v>
      </c>
      <c r="CI53" s="133">
        <v>0</v>
      </c>
      <c r="CJ53" s="133">
        <v>0</v>
      </c>
      <c r="CK53" s="133">
        <v>0</v>
      </c>
      <c r="CL53" s="133">
        <v>0</v>
      </c>
      <c r="CM53" s="133">
        <v>4.8677470339511194E-4</v>
      </c>
      <c r="CN53" s="133">
        <v>5.2850133974012244E-4</v>
      </c>
      <c r="CO53" s="133">
        <v>0</v>
      </c>
      <c r="CP53" s="133">
        <v>0</v>
      </c>
      <c r="CQ53" s="133">
        <v>0</v>
      </c>
      <c r="CR53" s="133">
        <v>0</v>
      </c>
      <c r="CS53" s="133">
        <v>0</v>
      </c>
      <c r="CT53" s="133">
        <v>0</v>
      </c>
      <c r="CU53" s="133">
        <v>0</v>
      </c>
      <c r="CV53" s="133">
        <v>9.3859025270207161E-5</v>
      </c>
      <c r="CW53" s="133">
        <v>0</v>
      </c>
      <c r="CX53" s="133">
        <v>5.3275952958211498E-3</v>
      </c>
      <c r="CY53" s="133">
        <v>1.9931340434107126E-5</v>
      </c>
      <c r="CZ53" s="133">
        <v>0</v>
      </c>
      <c r="DA53" s="133">
        <v>0</v>
      </c>
      <c r="DB53" s="133">
        <v>0</v>
      </c>
      <c r="DC53" s="133">
        <v>2.5574009862444326E-4</v>
      </c>
      <c r="DD53" s="133">
        <v>1.1729223232191449E-5</v>
      </c>
      <c r="DE53" s="133">
        <v>0</v>
      </c>
      <c r="DF53" s="133">
        <v>0</v>
      </c>
      <c r="DG53" s="138">
        <v>3.8182201508746744E-4</v>
      </c>
      <c r="DH53" s="124"/>
      <c r="DI53" s="131"/>
    </row>
    <row r="54" spans="2:113" x14ac:dyDescent="0.15">
      <c r="B54" s="309" t="s">
        <v>114</v>
      </c>
      <c r="C54" s="310" t="s">
        <v>893</v>
      </c>
      <c r="D54" s="132">
        <v>0</v>
      </c>
      <c r="E54" s="132">
        <v>0</v>
      </c>
      <c r="F54" s="132">
        <v>0</v>
      </c>
      <c r="G54" s="132">
        <v>0</v>
      </c>
      <c r="H54" s="132">
        <v>0</v>
      </c>
      <c r="I54" s="132">
        <v>0</v>
      </c>
      <c r="J54" s="132">
        <v>0</v>
      </c>
      <c r="K54" s="132">
        <v>0</v>
      </c>
      <c r="L54" s="132">
        <v>0</v>
      </c>
      <c r="M54" s="132">
        <v>0</v>
      </c>
      <c r="N54" s="132">
        <v>0</v>
      </c>
      <c r="O54" s="132">
        <v>0</v>
      </c>
      <c r="P54" s="132">
        <v>0</v>
      </c>
      <c r="Q54" s="132">
        <v>0</v>
      </c>
      <c r="R54" s="132">
        <v>0</v>
      </c>
      <c r="S54" s="132">
        <v>0</v>
      </c>
      <c r="T54" s="132">
        <v>0</v>
      </c>
      <c r="U54" s="132">
        <v>0</v>
      </c>
      <c r="V54" s="134">
        <v>0</v>
      </c>
      <c r="W54" s="132">
        <v>0</v>
      </c>
      <c r="X54" s="132">
        <v>0</v>
      </c>
      <c r="Y54" s="132">
        <v>0</v>
      </c>
      <c r="Z54" s="132">
        <v>0</v>
      </c>
      <c r="AA54" s="132">
        <v>0</v>
      </c>
      <c r="AB54" s="132">
        <v>0</v>
      </c>
      <c r="AC54" s="132">
        <v>0</v>
      </c>
      <c r="AD54" s="132">
        <v>0</v>
      </c>
      <c r="AE54" s="132">
        <v>0</v>
      </c>
      <c r="AF54" s="132">
        <v>0</v>
      </c>
      <c r="AG54" s="132">
        <v>0</v>
      </c>
      <c r="AH54" s="132">
        <v>0</v>
      </c>
      <c r="AI54" s="134">
        <v>0</v>
      </c>
      <c r="AJ54" s="132">
        <v>0</v>
      </c>
      <c r="AK54" s="132">
        <v>0</v>
      </c>
      <c r="AL54" s="132">
        <v>0</v>
      </c>
      <c r="AM54" s="132">
        <v>0</v>
      </c>
      <c r="AN54" s="132">
        <v>0</v>
      </c>
      <c r="AO54" s="132">
        <v>0</v>
      </c>
      <c r="AP54" s="132">
        <v>0</v>
      </c>
      <c r="AQ54" s="132">
        <v>0</v>
      </c>
      <c r="AR54" s="132">
        <v>0</v>
      </c>
      <c r="AS54" s="132">
        <v>0</v>
      </c>
      <c r="AT54" s="132">
        <v>0</v>
      </c>
      <c r="AU54" s="132">
        <v>1.326613710974239E-3</v>
      </c>
      <c r="AV54" s="132">
        <v>4.8461649187990169E-3</v>
      </c>
      <c r="AW54" s="132">
        <v>2.9069405144688154E-3</v>
      </c>
      <c r="AX54" s="132">
        <v>6.784605876945492E-5</v>
      </c>
      <c r="AY54" s="132">
        <v>0</v>
      </c>
      <c r="AZ54" s="132">
        <v>3.3119778705262277E-3</v>
      </c>
      <c r="BA54" s="132">
        <v>0</v>
      </c>
      <c r="BB54" s="132">
        <v>2.8164944191662482E-2</v>
      </c>
      <c r="BC54" s="132">
        <v>0</v>
      </c>
      <c r="BD54" s="132">
        <v>8.3998064046167083E-4</v>
      </c>
      <c r="BE54" s="132">
        <v>1.8910697914305459E-4</v>
      </c>
      <c r="BF54" s="132">
        <v>0</v>
      </c>
      <c r="BG54" s="132">
        <v>0</v>
      </c>
      <c r="BH54" s="132">
        <v>1.8788809567216283E-6</v>
      </c>
      <c r="BI54" s="132">
        <v>3.9549549434705959E-4</v>
      </c>
      <c r="BJ54" s="132">
        <v>5.623815636652607E-5</v>
      </c>
      <c r="BK54" s="132">
        <v>0</v>
      </c>
      <c r="BL54" s="134">
        <v>0</v>
      </c>
      <c r="BM54" s="134">
        <v>1.1831096606994688E-4</v>
      </c>
      <c r="BN54" s="132">
        <v>4.1928477006306744E-5</v>
      </c>
      <c r="BO54" s="132">
        <v>3.5621142098428947E-4</v>
      </c>
      <c r="BP54" s="132">
        <v>6.8989289007814639E-4</v>
      </c>
      <c r="BQ54" s="132">
        <v>0</v>
      </c>
      <c r="BR54" s="132">
        <v>0</v>
      </c>
      <c r="BS54" s="132">
        <v>0</v>
      </c>
      <c r="BT54" s="132">
        <v>0</v>
      </c>
      <c r="BU54" s="132">
        <v>0</v>
      </c>
      <c r="BV54" s="132">
        <v>0</v>
      </c>
      <c r="BW54" s="132">
        <v>0</v>
      </c>
      <c r="BX54" s="132">
        <v>0</v>
      </c>
      <c r="BY54" s="132">
        <v>0</v>
      </c>
      <c r="BZ54" s="132">
        <v>1.7630450094507918E-5</v>
      </c>
      <c r="CA54" s="132">
        <v>0</v>
      </c>
      <c r="CB54" s="132">
        <v>0</v>
      </c>
      <c r="CC54" s="132">
        <v>0</v>
      </c>
      <c r="CD54" s="132">
        <v>0</v>
      </c>
      <c r="CE54" s="132">
        <v>0</v>
      </c>
      <c r="CF54" s="132">
        <v>0</v>
      </c>
      <c r="CG54" s="132">
        <v>0</v>
      </c>
      <c r="CH54" s="132">
        <v>0</v>
      </c>
      <c r="CI54" s="132">
        <v>0</v>
      </c>
      <c r="CJ54" s="132">
        <v>0</v>
      </c>
      <c r="CK54" s="132">
        <v>8.1153897993231424E-6</v>
      </c>
      <c r="CL54" s="132">
        <v>0</v>
      </c>
      <c r="CM54" s="132">
        <v>0</v>
      </c>
      <c r="CN54" s="132">
        <v>4.4178898748229166E-4</v>
      </c>
      <c r="CO54" s="132">
        <v>0</v>
      </c>
      <c r="CP54" s="132">
        <v>0</v>
      </c>
      <c r="CQ54" s="132">
        <v>6.2943804942508925E-5</v>
      </c>
      <c r="CR54" s="132">
        <v>0</v>
      </c>
      <c r="CS54" s="132">
        <v>0</v>
      </c>
      <c r="CT54" s="132">
        <v>0</v>
      </c>
      <c r="CU54" s="132">
        <v>0</v>
      </c>
      <c r="CV54" s="132">
        <v>0</v>
      </c>
      <c r="CW54" s="132">
        <v>0</v>
      </c>
      <c r="CX54" s="132">
        <v>2.0292429159269581E-3</v>
      </c>
      <c r="CY54" s="132">
        <v>5.4373540358865789E-5</v>
      </c>
      <c r="CZ54" s="132">
        <v>0</v>
      </c>
      <c r="DA54" s="132">
        <v>0</v>
      </c>
      <c r="DB54" s="132">
        <v>0</v>
      </c>
      <c r="DC54" s="132">
        <v>0</v>
      </c>
      <c r="DD54" s="132">
        <v>0</v>
      </c>
      <c r="DE54" s="132">
        <v>0</v>
      </c>
      <c r="DF54" s="132">
        <v>0</v>
      </c>
      <c r="DG54" s="137">
        <v>5.8147670583029508E-4</v>
      </c>
      <c r="DH54" s="124"/>
      <c r="DI54" s="131"/>
    </row>
    <row r="55" spans="2:113" x14ac:dyDescent="0.15">
      <c r="B55" s="309" t="s">
        <v>481</v>
      </c>
      <c r="C55" s="310" t="s">
        <v>894</v>
      </c>
      <c r="D55" s="132">
        <v>1.2261072013523866E-5</v>
      </c>
      <c r="E55" s="132">
        <v>6.9445986107387407E-5</v>
      </c>
      <c r="F55" s="132">
        <v>4.4231690015470037E-6</v>
      </c>
      <c r="G55" s="132">
        <v>0</v>
      </c>
      <c r="H55" s="132">
        <v>0</v>
      </c>
      <c r="I55" s="132">
        <v>0</v>
      </c>
      <c r="J55" s="132">
        <v>5.0146619162694738E-5</v>
      </c>
      <c r="K55" s="132">
        <v>0</v>
      </c>
      <c r="L55" s="132">
        <v>0</v>
      </c>
      <c r="M55" s="132">
        <v>0</v>
      </c>
      <c r="N55" s="132">
        <v>0</v>
      </c>
      <c r="O55" s="132">
        <v>0</v>
      </c>
      <c r="P55" s="132">
        <v>0</v>
      </c>
      <c r="Q55" s="132">
        <v>4.9625119441459351E-7</v>
      </c>
      <c r="R55" s="132">
        <v>7.4245953244641736E-4</v>
      </c>
      <c r="S55" s="132">
        <v>0</v>
      </c>
      <c r="T55" s="132">
        <v>0</v>
      </c>
      <c r="U55" s="132">
        <v>1.9100490967779297E-5</v>
      </c>
      <c r="V55" s="134">
        <v>0</v>
      </c>
      <c r="W55" s="132">
        <v>0</v>
      </c>
      <c r="X55" s="132">
        <v>0</v>
      </c>
      <c r="Y55" s="132">
        <v>0</v>
      </c>
      <c r="Z55" s="132">
        <v>0</v>
      </c>
      <c r="AA55" s="132">
        <v>0</v>
      </c>
      <c r="AB55" s="132">
        <v>5.0768472648863427E-6</v>
      </c>
      <c r="AC55" s="132">
        <v>0</v>
      </c>
      <c r="AD55" s="132">
        <v>0</v>
      </c>
      <c r="AE55" s="132">
        <v>0</v>
      </c>
      <c r="AF55" s="132">
        <v>2.1227693253448979E-5</v>
      </c>
      <c r="AG55" s="132">
        <v>0</v>
      </c>
      <c r="AH55" s="132">
        <v>0</v>
      </c>
      <c r="AI55" s="134">
        <v>0</v>
      </c>
      <c r="AJ55" s="132">
        <v>0</v>
      </c>
      <c r="AK55" s="132">
        <v>0</v>
      </c>
      <c r="AL55" s="132">
        <v>8.3878971134427431E-5</v>
      </c>
      <c r="AM55" s="132">
        <v>0</v>
      </c>
      <c r="AN55" s="132">
        <v>0</v>
      </c>
      <c r="AO55" s="132">
        <v>0</v>
      </c>
      <c r="AP55" s="132">
        <v>0</v>
      </c>
      <c r="AQ55" s="132">
        <v>0</v>
      </c>
      <c r="AR55" s="132">
        <v>3.0929875785618843E-6</v>
      </c>
      <c r="AS55" s="132">
        <v>3.3602901076814846E-6</v>
      </c>
      <c r="AT55" s="132">
        <v>2.4810236376003765E-4</v>
      </c>
      <c r="AU55" s="132">
        <v>7.5239314477940403E-4</v>
      </c>
      <c r="AV55" s="132">
        <v>1.3328213538507914E-3</v>
      </c>
      <c r="AW55" s="132">
        <v>4.1819791835767525E-3</v>
      </c>
      <c r="AX55" s="132">
        <v>8.1239444117520834E-2</v>
      </c>
      <c r="AY55" s="132">
        <v>1.1677586816270635E-2</v>
      </c>
      <c r="AZ55" s="132">
        <v>1.3863744378709778E-2</v>
      </c>
      <c r="BA55" s="132">
        <v>1.0181778320432282E-2</v>
      </c>
      <c r="BB55" s="132">
        <v>4.1381404196946152E-3</v>
      </c>
      <c r="BC55" s="132">
        <v>6.3817514101614348E-2</v>
      </c>
      <c r="BD55" s="132">
        <v>1.3387800963434065E-2</v>
      </c>
      <c r="BE55" s="132">
        <v>2.233836945618867E-3</v>
      </c>
      <c r="BF55" s="132">
        <v>0</v>
      </c>
      <c r="BG55" s="132">
        <v>7.3373676248108923E-3</v>
      </c>
      <c r="BH55" s="132">
        <v>2.6648794902835093E-3</v>
      </c>
      <c r="BI55" s="132">
        <v>2.7053676482773478E-3</v>
      </c>
      <c r="BJ55" s="132">
        <v>4.397579314139006E-3</v>
      </c>
      <c r="BK55" s="132">
        <v>1.0220337407878321E-2</v>
      </c>
      <c r="BL55" s="134">
        <v>0</v>
      </c>
      <c r="BM55" s="134">
        <v>4.5872262363149882E-3</v>
      </c>
      <c r="BN55" s="132">
        <v>3.7108255057137257E-3</v>
      </c>
      <c r="BO55" s="132">
        <v>1.2112755225874862E-3</v>
      </c>
      <c r="BP55" s="132">
        <v>1.8343134815303991E-3</v>
      </c>
      <c r="BQ55" s="132">
        <v>7.9905095255314231E-6</v>
      </c>
      <c r="BR55" s="132">
        <v>0</v>
      </c>
      <c r="BS55" s="132">
        <v>2.9245676585825308E-4</v>
      </c>
      <c r="BT55" s="132">
        <v>0</v>
      </c>
      <c r="BU55" s="132">
        <v>2.1226259585034965E-4</v>
      </c>
      <c r="BV55" s="132">
        <v>2.4667917117867407E-6</v>
      </c>
      <c r="BW55" s="132">
        <v>5.2764771733459159E-5</v>
      </c>
      <c r="BX55" s="132">
        <v>1.7009127774671122E-5</v>
      </c>
      <c r="BY55" s="132">
        <v>0</v>
      </c>
      <c r="BZ55" s="132">
        <v>3.336725925293906E-4</v>
      </c>
      <c r="CA55" s="132">
        <v>3.8934948998122405E-5</v>
      </c>
      <c r="CB55" s="132">
        <v>1.5928052403586362E-4</v>
      </c>
      <c r="CC55" s="132">
        <v>6.4203583727309873E-4</v>
      </c>
      <c r="CD55" s="132">
        <v>2.5124049996859495E-5</v>
      </c>
      <c r="CE55" s="132">
        <v>9.4320555143838849E-5</v>
      </c>
      <c r="CF55" s="132">
        <v>2.3844649799012677E-5</v>
      </c>
      <c r="CG55" s="132">
        <v>1.7029912777666816E-4</v>
      </c>
      <c r="CH55" s="132">
        <v>0</v>
      </c>
      <c r="CI55" s="132">
        <v>0</v>
      </c>
      <c r="CJ55" s="132">
        <v>5.6721821613442934E-4</v>
      </c>
      <c r="CK55" s="132">
        <v>2.8362032391448922E-5</v>
      </c>
      <c r="CL55" s="132">
        <v>0</v>
      </c>
      <c r="CM55" s="132">
        <v>5.0974299704382748E-4</v>
      </c>
      <c r="CN55" s="132">
        <v>2.5159967721196281E-4</v>
      </c>
      <c r="CO55" s="132">
        <v>5.6920745335435835E-4</v>
      </c>
      <c r="CP55" s="132">
        <v>3.3385333566451615E-4</v>
      </c>
      <c r="CQ55" s="132">
        <v>3.3240297342334613E-5</v>
      </c>
      <c r="CR55" s="132">
        <v>1.5038783736010634E-4</v>
      </c>
      <c r="CS55" s="132">
        <v>3.0238386038776406E-6</v>
      </c>
      <c r="CT55" s="132">
        <v>7.0239312974010389E-6</v>
      </c>
      <c r="CU55" s="132">
        <v>0</v>
      </c>
      <c r="CV55" s="132">
        <v>2.6326311966033716E-5</v>
      </c>
      <c r="CW55" s="132">
        <v>0</v>
      </c>
      <c r="CX55" s="132">
        <v>6.1445667684309297E-3</v>
      </c>
      <c r="CY55" s="132">
        <v>8.6200410956820977E-5</v>
      </c>
      <c r="CZ55" s="132">
        <v>9.6945760040562497E-5</v>
      </c>
      <c r="DA55" s="132">
        <v>4.2158736062938355E-5</v>
      </c>
      <c r="DB55" s="132">
        <v>3.5898193598520293E-5</v>
      </c>
      <c r="DC55" s="132">
        <v>5.4074800648372802E-4</v>
      </c>
      <c r="DD55" s="132">
        <v>9.7403549449937672E-5</v>
      </c>
      <c r="DE55" s="132">
        <v>0</v>
      </c>
      <c r="DF55" s="132">
        <v>1.0852962978616172E-3</v>
      </c>
      <c r="DG55" s="137">
        <v>2.3374153640486283E-3</v>
      </c>
      <c r="DH55" s="124"/>
      <c r="DI55" s="131"/>
    </row>
    <row r="56" spans="2:113" x14ac:dyDescent="0.15">
      <c r="B56" s="309" t="s">
        <v>115</v>
      </c>
      <c r="C56" s="310" t="s">
        <v>895</v>
      </c>
      <c r="D56" s="132">
        <v>6.2753518179452861E-7</v>
      </c>
      <c r="E56" s="132">
        <v>0</v>
      </c>
      <c r="F56" s="132">
        <v>3.2067975261215776E-5</v>
      </c>
      <c r="G56" s="132">
        <v>2.7698697420614347E-5</v>
      </c>
      <c r="H56" s="132">
        <v>1.0754948498462532E-4</v>
      </c>
      <c r="I56" s="132">
        <v>0</v>
      </c>
      <c r="J56" s="132">
        <v>1.790950684381955E-5</v>
      </c>
      <c r="K56" s="132">
        <v>1.4928218164743676E-5</v>
      </c>
      <c r="L56" s="132">
        <v>3.2338844974530369E-5</v>
      </c>
      <c r="M56" s="132">
        <v>0</v>
      </c>
      <c r="N56" s="132">
        <v>0</v>
      </c>
      <c r="O56" s="132">
        <v>1.7981191673509509E-5</v>
      </c>
      <c r="P56" s="132">
        <v>4.5083397845528821E-6</v>
      </c>
      <c r="Q56" s="132">
        <v>1.6872540610096179E-5</v>
      </c>
      <c r="R56" s="132">
        <v>9.0650829089558632E-6</v>
      </c>
      <c r="S56" s="132">
        <v>1.2050849765671227E-6</v>
      </c>
      <c r="T56" s="132">
        <v>3.2699481140982995E-6</v>
      </c>
      <c r="U56" s="132">
        <v>2.4331835627744326E-7</v>
      </c>
      <c r="V56" s="134">
        <v>2.999589056299287E-6</v>
      </c>
      <c r="W56" s="132">
        <v>5.2145595717803681E-6</v>
      </c>
      <c r="X56" s="132">
        <v>0</v>
      </c>
      <c r="Y56" s="132">
        <v>0</v>
      </c>
      <c r="Z56" s="132">
        <v>0</v>
      </c>
      <c r="AA56" s="132">
        <v>0</v>
      </c>
      <c r="AB56" s="132">
        <v>1.1719955920003578E-4</v>
      </c>
      <c r="AC56" s="132">
        <v>1.131731254569365E-5</v>
      </c>
      <c r="AD56" s="132">
        <v>0</v>
      </c>
      <c r="AE56" s="132">
        <v>1.3183537773701708E-5</v>
      </c>
      <c r="AF56" s="132">
        <v>1.4692198194511228E-6</v>
      </c>
      <c r="AG56" s="132">
        <v>7.3749249601385304E-7</v>
      </c>
      <c r="AH56" s="132">
        <v>4.9932923439512922E-5</v>
      </c>
      <c r="AI56" s="134">
        <v>8.9136357828994864E-6</v>
      </c>
      <c r="AJ56" s="132">
        <v>3.9961990438237463E-6</v>
      </c>
      <c r="AK56" s="132">
        <v>4.5565224340382039E-6</v>
      </c>
      <c r="AL56" s="132">
        <v>4.4826008865362025E-5</v>
      </c>
      <c r="AM56" s="132">
        <v>0</v>
      </c>
      <c r="AN56" s="132">
        <v>0</v>
      </c>
      <c r="AO56" s="132">
        <v>6.0239004273354962E-7</v>
      </c>
      <c r="AP56" s="132">
        <v>1.8685721119349439E-6</v>
      </c>
      <c r="AQ56" s="132">
        <v>1.6219565337275048E-6</v>
      </c>
      <c r="AR56" s="132">
        <v>4.3530936290870965E-6</v>
      </c>
      <c r="AS56" s="132">
        <v>1.2867934471180275E-4</v>
      </c>
      <c r="AT56" s="132">
        <v>2.0459334898633434E-5</v>
      </c>
      <c r="AU56" s="132">
        <v>2.7347775258329559E-4</v>
      </c>
      <c r="AV56" s="132">
        <v>1.6230228082074618E-4</v>
      </c>
      <c r="AW56" s="132">
        <v>3.2387982629562848E-5</v>
      </c>
      <c r="AX56" s="132">
        <v>5.5162928704998563E-5</v>
      </c>
      <c r="AY56" s="132">
        <v>4.0656268226261357E-5</v>
      </c>
      <c r="AZ56" s="132">
        <v>4.8380769467768827E-5</v>
      </c>
      <c r="BA56" s="132">
        <v>5.0552364400599288E-6</v>
      </c>
      <c r="BB56" s="132">
        <v>8.3363393282513294E-5</v>
      </c>
      <c r="BC56" s="132">
        <v>3.868288428343606E-5</v>
      </c>
      <c r="BD56" s="132">
        <v>1.2621489290714123E-2</v>
      </c>
      <c r="BE56" s="132">
        <v>1.3031575875432818E-4</v>
      </c>
      <c r="BF56" s="132">
        <v>0</v>
      </c>
      <c r="BG56" s="132">
        <v>9.1981845688350987E-3</v>
      </c>
      <c r="BH56" s="132">
        <v>1.8447194847812352E-5</v>
      </c>
      <c r="BI56" s="132">
        <v>1.6253239493714775E-5</v>
      </c>
      <c r="BJ56" s="132">
        <v>2.506265664160401E-4</v>
      </c>
      <c r="BK56" s="132">
        <v>5.0202722772841352E-5</v>
      </c>
      <c r="BL56" s="134">
        <v>8.0885524922545978E-5</v>
      </c>
      <c r="BM56" s="134">
        <v>1.2671824298802188E-3</v>
      </c>
      <c r="BN56" s="132">
        <v>5.1067332087125817E-4</v>
      </c>
      <c r="BO56" s="132">
        <v>2.5077910802257589E-3</v>
      </c>
      <c r="BP56" s="132">
        <v>2.7397872401026808E-3</v>
      </c>
      <c r="BQ56" s="132">
        <v>1.9244748293885539E-5</v>
      </c>
      <c r="BR56" s="132">
        <v>7.6182244550545536E-6</v>
      </c>
      <c r="BS56" s="132">
        <v>7.5264608860579841E-6</v>
      </c>
      <c r="BT56" s="132">
        <v>1.964133907599083E-5</v>
      </c>
      <c r="BU56" s="132">
        <v>3.0411386132252259E-4</v>
      </c>
      <c r="BV56" s="132">
        <v>1.4277551706043094E-4</v>
      </c>
      <c r="BW56" s="132">
        <v>2.4410682293140857E-4</v>
      </c>
      <c r="BX56" s="132">
        <v>1.0260344818914516E-4</v>
      </c>
      <c r="BY56" s="132">
        <v>0</v>
      </c>
      <c r="BZ56" s="132">
        <v>1.025178024013979E-4</v>
      </c>
      <c r="CA56" s="132">
        <v>2.2601641040303095E-4</v>
      </c>
      <c r="CB56" s="132">
        <v>0</v>
      </c>
      <c r="CC56" s="132">
        <v>5.836689429755443E-5</v>
      </c>
      <c r="CD56" s="132">
        <v>3.768607499528924E-5</v>
      </c>
      <c r="CE56" s="132">
        <v>2.1289496732466483E-4</v>
      </c>
      <c r="CF56" s="132">
        <v>2.8459743308499004E-5</v>
      </c>
      <c r="CG56" s="132">
        <v>2.9179761923328665E-5</v>
      </c>
      <c r="CH56" s="132">
        <v>0</v>
      </c>
      <c r="CI56" s="132">
        <v>6.0643872533930709E-6</v>
      </c>
      <c r="CJ56" s="132">
        <v>1.8533074496223886E-4</v>
      </c>
      <c r="CK56" s="132">
        <v>3.9623181535664335E-4</v>
      </c>
      <c r="CL56" s="132">
        <v>1.9322601131273888E-5</v>
      </c>
      <c r="CM56" s="132">
        <v>3.3074342854150419E-4</v>
      </c>
      <c r="CN56" s="132">
        <v>8.1483819421199948E-4</v>
      </c>
      <c r="CO56" s="132">
        <v>2.3742716404721029E-5</v>
      </c>
      <c r="CP56" s="132">
        <v>2.4583429074195569E-4</v>
      </c>
      <c r="CQ56" s="132">
        <v>2.636013604703842E-5</v>
      </c>
      <c r="CR56" s="132">
        <v>5.0233933147425922E-6</v>
      </c>
      <c r="CS56" s="132">
        <v>3.2917736700440137E-5</v>
      </c>
      <c r="CT56" s="132">
        <v>3.2065773314222133E-6</v>
      </c>
      <c r="CU56" s="132">
        <v>7.7410561373127717E-5</v>
      </c>
      <c r="CV56" s="132">
        <v>1.1308867922800571E-4</v>
      </c>
      <c r="CW56" s="132">
        <v>3.1719077975545483E-4</v>
      </c>
      <c r="CX56" s="132">
        <v>1.0202998000841377E-3</v>
      </c>
      <c r="CY56" s="132">
        <v>5.4455796684466865E-4</v>
      </c>
      <c r="CZ56" s="132">
        <v>1.2591427237865927E-5</v>
      </c>
      <c r="DA56" s="132">
        <v>1.7163547630407976E-4</v>
      </c>
      <c r="DB56" s="132">
        <v>1.4994062570113659E-5</v>
      </c>
      <c r="DC56" s="132">
        <v>3.8320645401618427E-4</v>
      </c>
      <c r="DD56" s="132">
        <v>2.745318191302781E-5</v>
      </c>
      <c r="DE56" s="132">
        <v>0</v>
      </c>
      <c r="DF56" s="132">
        <v>0</v>
      </c>
      <c r="DG56" s="137">
        <v>4.2685331594595417E-4</v>
      </c>
      <c r="DH56" s="124"/>
      <c r="DI56" s="131"/>
    </row>
    <row r="57" spans="2:113" x14ac:dyDescent="0.15">
      <c r="B57" s="309" t="s">
        <v>482</v>
      </c>
      <c r="C57" s="310" t="s">
        <v>896</v>
      </c>
      <c r="D57" s="132">
        <v>0</v>
      </c>
      <c r="E57" s="132">
        <v>0</v>
      </c>
      <c r="F57" s="132">
        <v>0</v>
      </c>
      <c r="G57" s="132">
        <v>0</v>
      </c>
      <c r="H57" s="132">
        <v>0</v>
      </c>
      <c r="I57" s="132">
        <v>0</v>
      </c>
      <c r="J57" s="132">
        <v>0</v>
      </c>
      <c r="K57" s="132">
        <v>0</v>
      </c>
      <c r="L57" s="132">
        <v>0</v>
      </c>
      <c r="M57" s="132">
        <v>0</v>
      </c>
      <c r="N57" s="132">
        <v>0</v>
      </c>
      <c r="O57" s="132">
        <v>0</v>
      </c>
      <c r="P57" s="132">
        <v>0</v>
      </c>
      <c r="Q57" s="132">
        <v>0</v>
      </c>
      <c r="R57" s="132">
        <v>0</v>
      </c>
      <c r="S57" s="132">
        <v>0</v>
      </c>
      <c r="T57" s="132">
        <v>0</v>
      </c>
      <c r="U57" s="132">
        <v>0</v>
      </c>
      <c r="V57" s="134">
        <v>0</v>
      </c>
      <c r="W57" s="132">
        <v>0</v>
      </c>
      <c r="X57" s="132">
        <v>0</v>
      </c>
      <c r="Y57" s="132">
        <v>0</v>
      </c>
      <c r="Z57" s="132">
        <v>0</v>
      </c>
      <c r="AA57" s="132">
        <v>0</v>
      </c>
      <c r="AB57" s="132">
        <v>0</v>
      </c>
      <c r="AC57" s="132">
        <v>0</v>
      </c>
      <c r="AD57" s="132">
        <v>0</v>
      </c>
      <c r="AE57" s="132">
        <v>0</v>
      </c>
      <c r="AF57" s="132">
        <v>0</v>
      </c>
      <c r="AG57" s="132">
        <v>0</v>
      </c>
      <c r="AH57" s="132">
        <v>0</v>
      </c>
      <c r="AI57" s="134">
        <v>0</v>
      </c>
      <c r="AJ57" s="132">
        <v>0</v>
      </c>
      <c r="AK57" s="132">
        <v>0</v>
      </c>
      <c r="AL57" s="132">
        <v>0</v>
      </c>
      <c r="AM57" s="132">
        <v>0</v>
      </c>
      <c r="AN57" s="132">
        <v>0</v>
      </c>
      <c r="AO57" s="132">
        <v>0</v>
      </c>
      <c r="AP57" s="132">
        <v>0</v>
      </c>
      <c r="AQ57" s="132">
        <v>0</v>
      </c>
      <c r="AR57" s="132">
        <v>0</v>
      </c>
      <c r="AS57" s="132">
        <v>0</v>
      </c>
      <c r="AT57" s="132">
        <v>0</v>
      </c>
      <c r="AU57" s="132">
        <v>0</v>
      </c>
      <c r="AV57" s="132">
        <v>2.1410631070535542E-4</v>
      </c>
      <c r="AW57" s="132">
        <v>0</v>
      </c>
      <c r="AX57" s="132">
        <v>0</v>
      </c>
      <c r="AY57" s="132">
        <v>0</v>
      </c>
      <c r="AZ57" s="132">
        <v>0</v>
      </c>
      <c r="BA57" s="132">
        <v>0</v>
      </c>
      <c r="BB57" s="132">
        <v>0</v>
      </c>
      <c r="BC57" s="132">
        <v>0</v>
      </c>
      <c r="BD57" s="132">
        <v>8.163318047056389E-5</v>
      </c>
      <c r="BE57" s="132">
        <v>5.9431040938420297E-2</v>
      </c>
      <c r="BF57" s="132">
        <v>0</v>
      </c>
      <c r="BG57" s="132">
        <v>0</v>
      </c>
      <c r="BH57" s="132">
        <v>0</v>
      </c>
      <c r="BI57" s="132">
        <v>0</v>
      </c>
      <c r="BJ57" s="132">
        <v>0</v>
      </c>
      <c r="BK57" s="132">
        <v>0</v>
      </c>
      <c r="BL57" s="134">
        <v>0</v>
      </c>
      <c r="BM57" s="134">
        <v>0</v>
      </c>
      <c r="BN57" s="132">
        <v>0</v>
      </c>
      <c r="BO57" s="132">
        <v>0</v>
      </c>
      <c r="BP57" s="132">
        <v>0</v>
      </c>
      <c r="BQ57" s="132">
        <v>0</v>
      </c>
      <c r="BR57" s="132">
        <v>0</v>
      </c>
      <c r="BS57" s="132">
        <v>0</v>
      </c>
      <c r="BT57" s="132">
        <v>0</v>
      </c>
      <c r="BU57" s="132">
        <v>0</v>
      </c>
      <c r="BV57" s="132">
        <v>0</v>
      </c>
      <c r="BW57" s="132">
        <v>0</v>
      </c>
      <c r="BX57" s="132">
        <v>0</v>
      </c>
      <c r="BY57" s="132">
        <v>0</v>
      </c>
      <c r="BZ57" s="132">
        <v>0</v>
      </c>
      <c r="CA57" s="132">
        <v>0</v>
      </c>
      <c r="CB57" s="132">
        <v>0</v>
      </c>
      <c r="CC57" s="132">
        <v>0</v>
      </c>
      <c r="CD57" s="132">
        <v>0</v>
      </c>
      <c r="CE57" s="132">
        <v>0</v>
      </c>
      <c r="CF57" s="132">
        <v>0</v>
      </c>
      <c r="CG57" s="132">
        <v>0</v>
      </c>
      <c r="CH57" s="132">
        <v>6.4485550400294055E-6</v>
      </c>
      <c r="CI57" s="132">
        <v>5.4947023901955394E-5</v>
      </c>
      <c r="CJ57" s="132">
        <v>1.332830137228436E-4</v>
      </c>
      <c r="CK57" s="132">
        <v>0</v>
      </c>
      <c r="CL57" s="132">
        <v>3.8645202262547777E-6</v>
      </c>
      <c r="CM57" s="132">
        <v>0</v>
      </c>
      <c r="CN57" s="132">
        <v>0</v>
      </c>
      <c r="CO57" s="132">
        <v>0</v>
      </c>
      <c r="CP57" s="132">
        <v>0</v>
      </c>
      <c r="CQ57" s="132">
        <v>0</v>
      </c>
      <c r="CR57" s="132">
        <v>0</v>
      </c>
      <c r="CS57" s="132">
        <v>0</v>
      </c>
      <c r="CT57" s="132">
        <v>0</v>
      </c>
      <c r="CU57" s="132">
        <v>0</v>
      </c>
      <c r="CV57" s="132">
        <v>3.3524459814601717E-3</v>
      </c>
      <c r="CW57" s="132">
        <v>0</v>
      </c>
      <c r="CX57" s="132">
        <v>1.3321718211726267E-3</v>
      </c>
      <c r="CY57" s="132">
        <v>0</v>
      </c>
      <c r="CZ57" s="132">
        <v>0</v>
      </c>
      <c r="DA57" s="132">
        <v>0</v>
      </c>
      <c r="DB57" s="132">
        <v>0</v>
      </c>
      <c r="DC57" s="132">
        <v>0</v>
      </c>
      <c r="DD57" s="132">
        <v>0</v>
      </c>
      <c r="DE57" s="132">
        <v>0</v>
      </c>
      <c r="DF57" s="132">
        <v>0</v>
      </c>
      <c r="DG57" s="137">
        <v>7.2909825975954511E-4</v>
      </c>
      <c r="DH57" s="124"/>
      <c r="DI57" s="131"/>
    </row>
    <row r="58" spans="2:113" x14ac:dyDescent="0.15">
      <c r="B58" s="311" t="s">
        <v>116</v>
      </c>
      <c r="C58" s="312" t="s">
        <v>897</v>
      </c>
      <c r="D58" s="133">
        <v>0</v>
      </c>
      <c r="E58" s="133">
        <v>0</v>
      </c>
      <c r="F58" s="133">
        <v>0</v>
      </c>
      <c r="G58" s="133">
        <v>0</v>
      </c>
      <c r="H58" s="133">
        <v>0</v>
      </c>
      <c r="I58" s="133">
        <v>0</v>
      </c>
      <c r="J58" s="133">
        <v>0</v>
      </c>
      <c r="K58" s="133">
        <v>0</v>
      </c>
      <c r="L58" s="133">
        <v>0</v>
      </c>
      <c r="M58" s="133">
        <v>0</v>
      </c>
      <c r="N58" s="133">
        <v>0</v>
      </c>
      <c r="O58" s="133">
        <v>0</v>
      </c>
      <c r="P58" s="133">
        <v>0</v>
      </c>
      <c r="Q58" s="133">
        <v>0</v>
      </c>
      <c r="R58" s="133">
        <v>0</v>
      </c>
      <c r="S58" s="133">
        <v>0</v>
      </c>
      <c r="T58" s="133">
        <v>0</v>
      </c>
      <c r="U58" s="133">
        <v>0</v>
      </c>
      <c r="V58" s="143">
        <v>0</v>
      </c>
      <c r="W58" s="133">
        <v>0</v>
      </c>
      <c r="X58" s="133">
        <v>0</v>
      </c>
      <c r="Y58" s="133">
        <v>0</v>
      </c>
      <c r="Z58" s="133">
        <v>0</v>
      </c>
      <c r="AA58" s="133">
        <v>0</v>
      </c>
      <c r="AB58" s="133">
        <v>0</v>
      </c>
      <c r="AC58" s="133">
        <v>0</v>
      </c>
      <c r="AD58" s="133">
        <v>0</v>
      </c>
      <c r="AE58" s="133">
        <v>0</v>
      </c>
      <c r="AF58" s="133">
        <v>0</v>
      </c>
      <c r="AG58" s="133">
        <v>0</v>
      </c>
      <c r="AH58" s="133">
        <v>0</v>
      </c>
      <c r="AI58" s="143">
        <v>0</v>
      </c>
      <c r="AJ58" s="133">
        <v>0</v>
      </c>
      <c r="AK58" s="133">
        <v>0</v>
      </c>
      <c r="AL58" s="133">
        <v>0</v>
      </c>
      <c r="AM58" s="133">
        <v>0</v>
      </c>
      <c r="AN58" s="133">
        <v>0</v>
      </c>
      <c r="AO58" s="133">
        <v>0</v>
      </c>
      <c r="AP58" s="133">
        <v>0</v>
      </c>
      <c r="AQ58" s="133">
        <v>0</v>
      </c>
      <c r="AR58" s="133">
        <v>0</v>
      </c>
      <c r="AS58" s="133">
        <v>0</v>
      </c>
      <c r="AT58" s="133">
        <v>0</v>
      </c>
      <c r="AU58" s="133">
        <v>0</v>
      </c>
      <c r="AV58" s="133">
        <v>0</v>
      </c>
      <c r="AW58" s="133">
        <v>0</v>
      </c>
      <c r="AX58" s="133">
        <v>0</v>
      </c>
      <c r="AY58" s="133">
        <v>0</v>
      </c>
      <c r="AZ58" s="133">
        <v>0</v>
      </c>
      <c r="BA58" s="133">
        <v>0</v>
      </c>
      <c r="BB58" s="133">
        <v>0</v>
      </c>
      <c r="BC58" s="133">
        <v>0</v>
      </c>
      <c r="BD58" s="133">
        <v>0</v>
      </c>
      <c r="BE58" s="133">
        <v>0</v>
      </c>
      <c r="BF58" s="133">
        <v>0</v>
      </c>
      <c r="BG58" s="133">
        <v>0</v>
      </c>
      <c r="BH58" s="133">
        <v>0</v>
      </c>
      <c r="BI58" s="133">
        <v>0</v>
      </c>
      <c r="BJ58" s="133">
        <v>0</v>
      </c>
      <c r="BK58" s="133">
        <v>0</v>
      </c>
      <c r="BL58" s="143">
        <v>0</v>
      </c>
      <c r="BM58" s="143">
        <v>0</v>
      </c>
      <c r="BN58" s="133">
        <v>0</v>
      </c>
      <c r="BO58" s="133">
        <v>0</v>
      </c>
      <c r="BP58" s="133">
        <v>0</v>
      </c>
      <c r="BQ58" s="133">
        <v>0</v>
      </c>
      <c r="BR58" s="133">
        <v>0</v>
      </c>
      <c r="BS58" s="133">
        <v>0</v>
      </c>
      <c r="BT58" s="133">
        <v>0</v>
      </c>
      <c r="BU58" s="133">
        <v>0</v>
      </c>
      <c r="BV58" s="133">
        <v>0</v>
      </c>
      <c r="BW58" s="133">
        <v>0</v>
      </c>
      <c r="BX58" s="133">
        <v>0</v>
      </c>
      <c r="BY58" s="133">
        <v>0</v>
      </c>
      <c r="BZ58" s="133">
        <v>0</v>
      </c>
      <c r="CA58" s="133">
        <v>0</v>
      </c>
      <c r="CB58" s="133">
        <v>0</v>
      </c>
      <c r="CC58" s="133">
        <v>0</v>
      </c>
      <c r="CD58" s="133">
        <v>0</v>
      </c>
      <c r="CE58" s="133">
        <v>0</v>
      </c>
      <c r="CF58" s="133">
        <v>0</v>
      </c>
      <c r="CG58" s="133">
        <v>0</v>
      </c>
      <c r="CH58" s="133">
        <v>0</v>
      </c>
      <c r="CI58" s="133">
        <v>0</v>
      </c>
      <c r="CJ58" s="133">
        <v>0</v>
      </c>
      <c r="CK58" s="133">
        <v>0</v>
      </c>
      <c r="CL58" s="133">
        <v>0</v>
      </c>
      <c r="CM58" s="133">
        <v>0</v>
      </c>
      <c r="CN58" s="133">
        <v>0</v>
      </c>
      <c r="CO58" s="133">
        <v>0</v>
      </c>
      <c r="CP58" s="133">
        <v>0</v>
      </c>
      <c r="CQ58" s="133">
        <v>0</v>
      </c>
      <c r="CR58" s="133">
        <v>0</v>
      </c>
      <c r="CS58" s="133">
        <v>0</v>
      </c>
      <c r="CT58" s="133">
        <v>0</v>
      </c>
      <c r="CU58" s="133">
        <v>0</v>
      </c>
      <c r="CV58" s="133">
        <v>0</v>
      </c>
      <c r="CW58" s="133">
        <v>0</v>
      </c>
      <c r="CX58" s="133">
        <v>0</v>
      </c>
      <c r="CY58" s="133">
        <v>0</v>
      </c>
      <c r="CZ58" s="133">
        <v>0</v>
      </c>
      <c r="DA58" s="133">
        <v>0</v>
      </c>
      <c r="DB58" s="133">
        <v>0</v>
      </c>
      <c r="DC58" s="133">
        <v>0</v>
      </c>
      <c r="DD58" s="133">
        <v>0</v>
      </c>
      <c r="DE58" s="133">
        <v>0</v>
      </c>
      <c r="DF58" s="133">
        <v>0</v>
      </c>
      <c r="DG58" s="138">
        <v>0</v>
      </c>
      <c r="DH58" s="124"/>
      <c r="DI58" s="131"/>
    </row>
    <row r="59" spans="2:113" x14ac:dyDescent="0.15">
      <c r="B59" s="309" t="s">
        <v>483</v>
      </c>
      <c r="C59" s="310" t="s">
        <v>898</v>
      </c>
      <c r="D59" s="132">
        <v>0</v>
      </c>
      <c r="E59" s="132">
        <v>0</v>
      </c>
      <c r="F59" s="132">
        <v>0</v>
      </c>
      <c r="G59" s="132">
        <v>0</v>
      </c>
      <c r="H59" s="132">
        <v>0</v>
      </c>
      <c r="I59" s="132">
        <v>0</v>
      </c>
      <c r="J59" s="132">
        <v>0</v>
      </c>
      <c r="K59" s="132">
        <v>0</v>
      </c>
      <c r="L59" s="132">
        <v>0</v>
      </c>
      <c r="M59" s="132">
        <v>0</v>
      </c>
      <c r="N59" s="132">
        <v>0</v>
      </c>
      <c r="O59" s="132">
        <v>0</v>
      </c>
      <c r="P59" s="132">
        <v>0</v>
      </c>
      <c r="Q59" s="132">
        <v>0</v>
      </c>
      <c r="R59" s="132">
        <v>0</v>
      </c>
      <c r="S59" s="132">
        <v>0</v>
      </c>
      <c r="T59" s="132">
        <v>0</v>
      </c>
      <c r="U59" s="132">
        <v>0</v>
      </c>
      <c r="V59" s="134">
        <v>0</v>
      </c>
      <c r="W59" s="132">
        <v>0</v>
      </c>
      <c r="X59" s="132">
        <v>0</v>
      </c>
      <c r="Y59" s="132">
        <v>0</v>
      </c>
      <c r="Z59" s="132">
        <v>0</v>
      </c>
      <c r="AA59" s="132">
        <v>0</v>
      </c>
      <c r="AB59" s="132">
        <v>0</v>
      </c>
      <c r="AC59" s="132">
        <v>0</v>
      </c>
      <c r="AD59" s="132">
        <v>0</v>
      </c>
      <c r="AE59" s="132">
        <v>0</v>
      </c>
      <c r="AF59" s="132">
        <v>0</v>
      </c>
      <c r="AG59" s="132">
        <v>0</v>
      </c>
      <c r="AH59" s="132">
        <v>0</v>
      </c>
      <c r="AI59" s="134">
        <v>0</v>
      </c>
      <c r="AJ59" s="132">
        <v>0</v>
      </c>
      <c r="AK59" s="132">
        <v>0</v>
      </c>
      <c r="AL59" s="132">
        <v>0</v>
      </c>
      <c r="AM59" s="132">
        <v>0</v>
      </c>
      <c r="AN59" s="132">
        <v>0</v>
      </c>
      <c r="AO59" s="132">
        <v>0</v>
      </c>
      <c r="AP59" s="132">
        <v>0</v>
      </c>
      <c r="AQ59" s="132">
        <v>0</v>
      </c>
      <c r="AR59" s="132">
        <v>0</v>
      </c>
      <c r="AS59" s="132">
        <v>0</v>
      </c>
      <c r="AT59" s="132">
        <v>0</v>
      </c>
      <c r="AU59" s="132">
        <v>0</v>
      </c>
      <c r="AV59" s="132">
        <v>0</v>
      </c>
      <c r="AW59" s="132">
        <v>0</v>
      </c>
      <c r="AX59" s="132">
        <v>0</v>
      </c>
      <c r="AY59" s="132">
        <v>0</v>
      </c>
      <c r="AZ59" s="132">
        <v>0</v>
      </c>
      <c r="BA59" s="132">
        <v>0</v>
      </c>
      <c r="BB59" s="132">
        <v>0</v>
      </c>
      <c r="BC59" s="132">
        <v>0</v>
      </c>
      <c r="BD59" s="132">
        <v>0</v>
      </c>
      <c r="BE59" s="132">
        <v>0</v>
      </c>
      <c r="BF59" s="132">
        <v>0</v>
      </c>
      <c r="BG59" s="132">
        <v>4.5400907715582452E-2</v>
      </c>
      <c r="BH59" s="132">
        <v>0</v>
      </c>
      <c r="BI59" s="132">
        <v>0</v>
      </c>
      <c r="BJ59" s="132">
        <v>0</v>
      </c>
      <c r="BK59" s="132">
        <v>0</v>
      </c>
      <c r="BL59" s="134">
        <v>0</v>
      </c>
      <c r="BM59" s="134">
        <v>0</v>
      </c>
      <c r="BN59" s="132">
        <v>0</v>
      </c>
      <c r="BO59" s="132">
        <v>0</v>
      </c>
      <c r="BP59" s="132">
        <v>0</v>
      </c>
      <c r="BQ59" s="132">
        <v>0</v>
      </c>
      <c r="BR59" s="132">
        <v>0</v>
      </c>
      <c r="BS59" s="132">
        <v>0</v>
      </c>
      <c r="BT59" s="132">
        <v>0</v>
      </c>
      <c r="BU59" s="132">
        <v>0</v>
      </c>
      <c r="BV59" s="132">
        <v>0</v>
      </c>
      <c r="BW59" s="132">
        <v>0</v>
      </c>
      <c r="BX59" s="132">
        <v>0</v>
      </c>
      <c r="BY59" s="132">
        <v>0</v>
      </c>
      <c r="BZ59" s="132">
        <v>0</v>
      </c>
      <c r="CA59" s="132">
        <v>0</v>
      </c>
      <c r="CB59" s="132">
        <v>0</v>
      </c>
      <c r="CC59" s="132">
        <v>0</v>
      </c>
      <c r="CD59" s="132">
        <v>0</v>
      </c>
      <c r="CE59" s="132">
        <v>0</v>
      </c>
      <c r="CF59" s="132">
        <v>0</v>
      </c>
      <c r="CG59" s="132">
        <v>0</v>
      </c>
      <c r="CH59" s="132">
        <v>0</v>
      </c>
      <c r="CI59" s="132">
        <v>0</v>
      </c>
      <c r="CJ59" s="132">
        <v>0</v>
      </c>
      <c r="CK59" s="132">
        <v>0</v>
      </c>
      <c r="CL59" s="132">
        <v>0</v>
      </c>
      <c r="CM59" s="132">
        <v>0</v>
      </c>
      <c r="CN59" s="132">
        <v>1.6591572822827419E-4</v>
      </c>
      <c r="CO59" s="132">
        <v>0</v>
      </c>
      <c r="CP59" s="132">
        <v>0</v>
      </c>
      <c r="CQ59" s="132">
        <v>0</v>
      </c>
      <c r="CR59" s="132">
        <v>0</v>
      </c>
      <c r="CS59" s="132">
        <v>0</v>
      </c>
      <c r="CT59" s="132">
        <v>0</v>
      </c>
      <c r="CU59" s="132">
        <v>0</v>
      </c>
      <c r="CV59" s="132">
        <v>0</v>
      </c>
      <c r="CW59" s="132">
        <v>0</v>
      </c>
      <c r="CX59" s="132">
        <v>4.4609929290990733E-3</v>
      </c>
      <c r="CY59" s="132">
        <v>0</v>
      </c>
      <c r="CZ59" s="132">
        <v>0</v>
      </c>
      <c r="DA59" s="132">
        <v>0</v>
      </c>
      <c r="DB59" s="132">
        <v>0</v>
      </c>
      <c r="DC59" s="132">
        <v>0</v>
      </c>
      <c r="DD59" s="132">
        <v>0</v>
      </c>
      <c r="DE59" s="132">
        <v>0</v>
      </c>
      <c r="DF59" s="132">
        <v>0</v>
      </c>
      <c r="DG59" s="137">
        <v>6.1659442608699935E-5</v>
      </c>
      <c r="DH59" s="124"/>
      <c r="DI59" s="131"/>
    </row>
    <row r="60" spans="2:113" x14ac:dyDescent="0.15">
      <c r="B60" s="309" t="s">
        <v>117</v>
      </c>
      <c r="C60" s="310" t="s">
        <v>527</v>
      </c>
      <c r="D60" s="132">
        <v>0</v>
      </c>
      <c r="E60" s="132">
        <v>0</v>
      </c>
      <c r="F60" s="132">
        <v>0</v>
      </c>
      <c r="G60" s="132">
        <v>0</v>
      </c>
      <c r="H60" s="132">
        <v>0</v>
      </c>
      <c r="I60" s="132">
        <v>0</v>
      </c>
      <c r="J60" s="132">
        <v>0</v>
      </c>
      <c r="K60" s="132">
        <v>0</v>
      </c>
      <c r="L60" s="132">
        <v>0</v>
      </c>
      <c r="M60" s="132">
        <v>0</v>
      </c>
      <c r="N60" s="132">
        <v>0</v>
      </c>
      <c r="O60" s="132">
        <v>0</v>
      </c>
      <c r="P60" s="132">
        <v>0</v>
      </c>
      <c r="Q60" s="132">
        <v>0</v>
      </c>
      <c r="R60" s="132">
        <v>0</v>
      </c>
      <c r="S60" s="132">
        <v>0</v>
      </c>
      <c r="T60" s="132">
        <v>0</v>
      </c>
      <c r="U60" s="132">
        <v>0</v>
      </c>
      <c r="V60" s="134">
        <v>0</v>
      </c>
      <c r="W60" s="132">
        <v>0</v>
      </c>
      <c r="X60" s="132">
        <v>0</v>
      </c>
      <c r="Y60" s="132">
        <v>0</v>
      </c>
      <c r="Z60" s="132">
        <v>0</v>
      </c>
      <c r="AA60" s="132">
        <v>0</v>
      </c>
      <c r="AB60" s="132">
        <v>0</v>
      </c>
      <c r="AC60" s="132">
        <v>0</v>
      </c>
      <c r="AD60" s="132">
        <v>0</v>
      </c>
      <c r="AE60" s="132">
        <v>0</v>
      </c>
      <c r="AF60" s="132">
        <v>0</v>
      </c>
      <c r="AG60" s="132">
        <v>0</v>
      </c>
      <c r="AH60" s="132">
        <v>0</v>
      </c>
      <c r="AI60" s="134">
        <v>0</v>
      </c>
      <c r="AJ60" s="132">
        <v>0</v>
      </c>
      <c r="AK60" s="132">
        <v>0</v>
      </c>
      <c r="AL60" s="132">
        <v>0</v>
      </c>
      <c r="AM60" s="132">
        <v>0</v>
      </c>
      <c r="AN60" s="132">
        <v>0</v>
      </c>
      <c r="AO60" s="132">
        <v>0</v>
      </c>
      <c r="AP60" s="132">
        <v>0</v>
      </c>
      <c r="AQ60" s="132">
        <v>0</v>
      </c>
      <c r="AR60" s="132">
        <v>0</v>
      </c>
      <c r="AS60" s="132">
        <v>0</v>
      </c>
      <c r="AT60" s="132">
        <v>0</v>
      </c>
      <c r="AU60" s="132">
        <v>0</v>
      </c>
      <c r="AV60" s="132">
        <v>5.4186887663168536E-4</v>
      </c>
      <c r="AW60" s="132">
        <v>0</v>
      </c>
      <c r="AX60" s="132">
        <v>0</v>
      </c>
      <c r="AY60" s="132">
        <v>0</v>
      </c>
      <c r="AZ60" s="132">
        <v>0</v>
      </c>
      <c r="BA60" s="132">
        <v>0</v>
      </c>
      <c r="BB60" s="132">
        <v>0</v>
      </c>
      <c r="BC60" s="132">
        <v>0</v>
      </c>
      <c r="BD60" s="132">
        <v>0</v>
      </c>
      <c r="BE60" s="132">
        <v>0</v>
      </c>
      <c r="BF60" s="132">
        <v>0</v>
      </c>
      <c r="BG60" s="132">
        <v>0.52316187594553709</v>
      </c>
      <c r="BH60" s="132">
        <v>0.38569366519912779</v>
      </c>
      <c r="BI60" s="132">
        <v>0</v>
      </c>
      <c r="BJ60" s="132">
        <v>3.6346964973409134E-2</v>
      </c>
      <c r="BK60" s="132">
        <v>0</v>
      </c>
      <c r="BL60" s="134">
        <v>0</v>
      </c>
      <c r="BM60" s="134">
        <v>0</v>
      </c>
      <c r="BN60" s="132">
        <v>0</v>
      </c>
      <c r="BO60" s="132">
        <v>0</v>
      </c>
      <c r="BP60" s="132">
        <v>0</v>
      </c>
      <c r="BQ60" s="132">
        <v>0</v>
      </c>
      <c r="BR60" s="132">
        <v>0</v>
      </c>
      <c r="BS60" s="132">
        <v>0</v>
      </c>
      <c r="BT60" s="132">
        <v>0</v>
      </c>
      <c r="BU60" s="132">
        <v>0</v>
      </c>
      <c r="BV60" s="132">
        <v>0</v>
      </c>
      <c r="BW60" s="132">
        <v>0</v>
      </c>
      <c r="BX60" s="132">
        <v>0</v>
      </c>
      <c r="BY60" s="132">
        <v>0</v>
      </c>
      <c r="BZ60" s="132">
        <v>0</v>
      </c>
      <c r="CA60" s="132">
        <v>0</v>
      </c>
      <c r="CB60" s="132">
        <v>1.4525476737148752E-4</v>
      </c>
      <c r="CC60" s="132">
        <v>0</v>
      </c>
      <c r="CD60" s="132">
        <v>0</v>
      </c>
      <c r="CE60" s="132">
        <v>0</v>
      </c>
      <c r="CF60" s="132">
        <v>0</v>
      </c>
      <c r="CG60" s="132">
        <v>0</v>
      </c>
      <c r="CH60" s="132">
        <v>0</v>
      </c>
      <c r="CI60" s="132">
        <v>0</v>
      </c>
      <c r="CJ60" s="132">
        <v>0</v>
      </c>
      <c r="CK60" s="132">
        <v>0</v>
      </c>
      <c r="CL60" s="132">
        <v>0</v>
      </c>
      <c r="CM60" s="132">
        <v>0</v>
      </c>
      <c r="CN60" s="132">
        <v>0</v>
      </c>
      <c r="CO60" s="132">
        <v>0</v>
      </c>
      <c r="CP60" s="132">
        <v>0</v>
      </c>
      <c r="CQ60" s="132">
        <v>0</v>
      </c>
      <c r="CR60" s="132">
        <v>0</v>
      </c>
      <c r="CS60" s="132">
        <v>0</v>
      </c>
      <c r="CT60" s="132">
        <v>0</v>
      </c>
      <c r="CU60" s="132">
        <v>0</v>
      </c>
      <c r="CV60" s="132">
        <v>0</v>
      </c>
      <c r="CW60" s="132">
        <v>0</v>
      </c>
      <c r="CX60" s="132">
        <v>0.17852292671580799</v>
      </c>
      <c r="CY60" s="132">
        <v>0</v>
      </c>
      <c r="CZ60" s="132">
        <v>0</v>
      </c>
      <c r="DA60" s="132">
        <v>0</v>
      </c>
      <c r="DB60" s="132">
        <v>0</v>
      </c>
      <c r="DC60" s="132">
        <v>0</v>
      </c>
      <c r="DD60" s="132">
        <v>0</v>
      </c>
      <c r="DE60" s="132">
        <v>0</v>
      </c>
      <c r="DF60" s="132">
        <v>0</v>
      </c>
      <c r="DG60" s="137">
        <v>1.1016229701992463E-2</v>
      </c>
      <c r="DH60" s="124"/>
      <c r="DI60" s="131"/>
    </row>
    <row r="61" spans="2:113" x14ac:dyDescent="0.15">
      <c r="B61" s="309" t="s">
        <v>484</v>
      </c>
      <c r="C61" s="310" t="s">
        <v>391</v>
      </c>
      <c r="D61" s="132">
        <v>0</v>
      </c>
      <c r="E61" s="132">
        <v>0</v>
      </c>
      <c r="F61" s="132">
        <v>0</v>
      </c>
      <c r="G61" s="132">
        <v>0</v>
      </c>
      <c r="H61" s="132">
        <v>7.200926881016049E-3</v>
      </c>
      <c r="I61" s="132">
        <v>0</v>
      </c>
      <c r="J61" s="132">
        <v>6.8056126006514278E-5</v>
      </c>
      <c r="K61" s="132">
        <v>0</v>
      </c>
      <c r="L61" s="132">
        <v>0</v>
      </c>
      <c r="M61" s="132">
        <v>0</v>
      </c>
      <c r="N61" s="132">
        <v>0</v>
      </c>
      <c r="O61" s="132">
        <v>0</v>
      </c>
      <c r="P61" s="132">
        <v>0</v>
      </c>
      <c r="Q61" s="132">
        <v>0</v>
      </c>
      <c r="R61" s="132">
        <v>0</v>
      </c>
      <c r="S61" s="132">
        <v>0</v>
      </c>
      <c r="T61" s="132">
        <v>0</v>
      </c>
      <c r="U61" s="132">
        <v>0</v>
      </c>
      <c r="V61" s="134">
        <v>0</v>
      </c>
      <c r="W61" s="132">
        <v>0</v>
      </c>
      <c r="X61" s="132">
        <v>0</v>
      </c>
      <c r="Y61" s="132">
        <v>0</v>
      </c>
      <c r="Z61" s="132">
        <v>0</v>
      </c>
      <c r="AA61" s="132">
        <v>0</v>
      </c>
      <c r="AB61" s="132">
        <v>0</v>
      </c>
      <c r="AC61" s="132">
        <v>0</v>
      </c>
      <c r="AD61" s="132">
        <v>0</v>
      </c>
      <c r="AE61" s="132">
        <v>0</v>
      </c>
      <c r="AF61" s="132">
        <v>0</v>
      </c>
      <c r="AG61" s="132">
        <v>0</v>
      </c>
      <c r="AH61" s="132">
        <v>0</v>
      </c>
      <c r="AI61" s="134">
        <v>0</v>
      </c>
      <c r="AJ61" s="132">
        <v>0</v>
      </c>
      <c r="AK61" s="132">
        <v>0</v>
      </c>
      <c r="AL61" s="132">
        <v>0</v>
      </c>
      <c r="AM61" s="132">
        <v>0</v>
      </c>
      <c r="AN61" s="132">
        <v>0</v>
      </c>
      <c r="AO61" s="132">
        <v>0</v>
      </c>
      <c r="AP61" s="132">
        <v>0</v>
      </c>
      <c r="AQ61" s="132">
        <v>0</v>
      </c>
      <c r="AR61" s="132">
        <v>0</v>
      </c>
      <c r="AS61" s="132">
        <v>0</v>
      </c>
      <c r="AT61" s="132">
        <v>0</v>
      </c>
      <c r="AU61" s="132">
        <v>0</v>
      </c>
      <c r="AV61" s="132">
        <v>0</v>
      </c>
      <c r="AW61" s="132">
        <v>0</v>
      </c>
      <c r="AX61" s="132">
        <v>0</v>
      </c>
      <c r="AY61" s="132">
        <v>0</v>
      </c>
      <c r="AZ61" s="132">
        <v>0</v>
      </c>
      <c r="BA61" s="132">
        <v>0</v>
      </c>
      <c r="BB61" s="132">
        <v>0</v>
      </c>
      <c r="BC61" s="132">
        <v>0</v>
      </c>
      <c r="BD61" s="132">
        <v>0</v>
      </c>
      <c r="BE61" s="132">
        <v>0</v>
      </c>
      <c r="BF61" s="132">
        <v>0</v>
      </c>
      <c r="BG61" s="132">
        <v>0</v>
      </c>
      <c r="BH61" s="132">
        <v>0</v>
      </c>
      <c r="BI61" s="132">
        <v>0.22459491190744194</v>
      </c>
      <c r="BJ61" s="132">
        <v>0</v>
      </c>
      <c r="BK61" s="132">
        <v>0</v>
      </c>
      <c r="BL61" s="134">
        <v>0</v>
      </c>
      <c r="BM61" s="134">
        <v>0</v>
      </c>
      <c r="BN61" s="132">
        <v>0</v>
      </c>
      <c r="BO61" s="132">
        <v>0</v>
      </c>
      <c r="BP61" s="132">
        <v>0</v>
      </c>
      <c r="BQ61" s="132">
        <v>0</v>
      </c>
      <c r="BR61" s="132">
        <v>0</v>
      </c>
      <c r="BS61" s="132">
        <v>0</v>
      </c>
      <c r="BT61" s="132">
        <v>0</v>
      </c>
      <c r="BU61" s="132">
        <v>0</v>
      </c>
      <c r="BV61" s="132">
        <v>0</v>
      </c>
      <c r="BW61" s="132">
        <v>0</v>
      </c>
      <c r="BX61" s="132">
        <v>0</v>
      </c>
      <c r="BY61" s="132">
        <v>0</v>
      </c>
      <c r="BZ61" s="132">
        <v>0</v>
      </c>
      <c r="CA61" s="132">
        <v>0</v>
      </c>
      <c r="CB61" s="132">
        <v>0</v>
      </c>
      <c r="CC61" s="132">
        <v>5.2180003502013655E-2</v>
      </c>
      <c r="CD61" s="132">
        <v>0</v>
      </c>
      <c r="CE61" s="132">
        <v>0</v>
      </c>
      <c r="CF61" s="132">
        <v>0</v>
      </c>
      <c r="CG61" s="132">
        <v>0</v>
      </c>
      <c r="CH61" s="132">
        <v>0</v>
      </c>
      <c r="CI61" s="132">
        <v>0</v>
      </c>
      <c r="CJ61" s="132">
        <v>0</v>
      </c>
      <c r="CK61" s="132">
        <v>0</v>
      </c>
      <c r="CL61" s="132">
        <v>0</v>
      </c>
      <c r="CM61" s="132">
        <v>0</v>
      </c>
      <c r="CN61" s="132">
        <v>6.3963418879345692E-4</v>
      </c>
      <c r="CO61" s="132">
        <v>8.7692272693907426E-5</v>
      </c>
      <c r="CP61" s="132">
        <v>5.7299431002334959E-5</v>
      </c>
      <c r="CQ61" s="132">
        <v>0</v>
      </c>
      <c r="CR61" s="132">
        <v>0</v>
      </c>
      <c r="CS61" s="132">
        <v>0</v>
      </c>
      <c r="CT61" s="132">
        <v>0</v>
      </c>
      <c r="CU61" s="132">
        <v>0</v>
      </c>
      <c r="CV61" s="132">
        <v>5.7231112969638513E-6</v>
      </c>
      <c r="CW61" s="132">
        <v>0</v>
      </c>
      <c r="CX61" s="132">
        <v>0</v>
      </c>
      <c r="CY61" s="132">
        <v>8.0147189047203258E-7</v>
      </c>
      <c r="CZ61" s="132">
        <v>0</v>
      </c>
      <c r="DA61" s="132">
        <v>0</v>
      </c>
      <c r="DB61" s="132">
        <v>0</v>
      </c>
      <c r="DC61" s="132">
        <v>1.6248680299343078E-5</v>
      </c>
      <c r="DD61" s="132">
        <v>0</v>
      </c>
      <c r="DE61" s="132">
        <v>0</v>
      </c>
      <c r="DF61" s="132">
        <v>0</v>
      </c>
      <c r="DG61" s="137">
        <v>4.8834767303227475E-4</v>
      </c>
      <c r="DH61" s="124"/>
      <c r="DI61" s="131"/>
    </row>
    <row r="62" spans="2:113" x14ac:dyDescent="0.15">
      <c r="B62" s="309" t="s">
        <v>118</v>
      </c>
      <c r="C62" s="310" t="s">
        <v>394</v>
      </c>
      <c r="D62" s="132">
        <v>0</v>
      </c>
      <c r="E62" s="132">
        <v>0</v>
      </c>
      <c r="F62" s="132">
        <v>0</v>
      </c>
      <c r="G62" s="132">
        <v>0</v>
      </c>
      <c r="H62" s="132">
        <v>0</v>
      </c>
      <c r="I62" s="132">
        <v>0</v>
      </c>
      <c r="J62" s="132">
        <v>0</v>
      </c>
      <c r="K62" s="132">
        <v>0</v>
      </c>
      <c r="L62" s="132">
        <v>0</v>
      </c>
      <c r="M62" s="132">
        <v>0</v>
      </c>
      <c r="N62" s="132">
        <v>0</v>
      </c>
      <c r="O62" s="132">
        <v>0</v>
      </c>
      <c r="P62" s="132">
        <v>0</v>
      </c>
      <c r="Q62" s="132">
        <v>0</v>
      </c>
      <c r="R62" s="132">
        <v>0</v>
      </c>
      <c r="S62" s="132">
        <v>0</v>
      </c>
      <c r="T62" s="132">
        <v>0</v>
      </c>
      <c r="U62" s="132">
        <v>0</v>
      </c>
      <c r="V62" s="134">
        <v>0</v>
      </c>
      <c r="W62" s="132">
        <v>0</v>
      </c>
      <c r="X62" s="132">
        <v>0</v>
      </c>
      <c r="Y62" s="132">
        <v>0</v>
      </c>
      <c r="Z62" s="132">
        <v>0</v>
      </c>
      <c r="AA62" s="132">
        <v>0</v>
      </c>
      <c r="AB62" s="132">
        <v>0</v>
      </c>
      <c r="AC62" s="132">
        <v>0</v>
      </c>
      <c r="AD62" s="132">
        <v>0</v>
      </c>
      <c r="AE62" s="132">
        <v>0</v>
      </c>
      <c r="AF62" s="132">
        <v>0</v>
      </c>
      <c r="AG62" s="132">
        <v>0</v>
      </c>
      <c r="AH62" s="132">
        <v>0</v>
      </c>
      <c r="AI62" s="134">
        <v>0</v>
      </c>
      <c r="AJ62" s="132">
        <v>0</v>
      </c>
      <c r="AK62" s="132">
        <v>0</v>
      </c>
      <c r="AL62" s="132">
        <v>0</v>
      </c>
      <c r="AM62" s="132">
        <v>0</v>
      </c>
      <c r="AN62" s="132">
        <v>0</v>
      </c>
      <c r="AO62" s="132">
        <v>0</v>
      </c>
      <c r="AP62" s="132">
        <v>0</v>
      </c>
      <c r="AQ62" s="132">
        <v>0</v>
      </c>
      <c r="AR62" s="132">
        <v>0</v>
      </c>
      <c r="AS62" s="132">
        <v>0</v>
      </c>
      <c r="AT62" s="132">
        <v>0</v>
      </c>
      <c r="AU62" s="132">
        <v>0</v>
      </c>
      <c r="AV62" s="132">
        <v>0</v>
      </c>
      <c r="AW62" s="132">
        <v>0</v>
      </c>
      <c r="AX62" s="132">
        <v>0</v>
      </c>
      <c r="AY62" s="132">
        <v>0</v>
      </c>
      <c r="AZ62" s="132">
        <v>0</v>
      </c>
      <c r="BA62" s="132">
        <v>0</v>
      </c>
      <c r="BB62" s="132">
        <v>0</v>
      </c>
      <c r="BC62" s="132">
        <v>0</v>
      </c>
      <c r="BD62" s="132">
        <v>0</v>
      </c>
      <c r="BE62" s="132">
        <v>0</v>
      </c>
      <c r="BF62" s="132">
        <v>0</v>
      </c>
      <c r="BG62" s="132">
        <v>0</v>
      </c>
      <c r="BH62" s="132">
        <v>0</v>
      </c>
      <c r="BI62" s="132">
        <v>0</v>
      </c>
      <c r="BJ62" s="132">
        <v>0.28450088636224707</v>
      </c>
      <c r="BK62" s="132">
        <v>0</v>
      </c>
      <c r="BL62" s="134">
        <v>0</v>
      </c>
      <c r="BM62" s="134">
        <v>0</v>
      </c>
      <c r="BN62" s="132">
        <v>0</v>
      </c>
      <c r="BO62" s="132">
        <v>0</v>
      </c>
      <c r="BP62" s="132">
        <v>0</v>
      </c>
      <c r="BQ62" s="132">
        <v>0</v>
      </c>
      <c r="BR62" s="132">
        <v>0</v>
      </c>
      <c r="BS62" s="132">
        <v>0</v>
      </c>
      <c r="BT62" s="132">
        <v>0</v>
      </c>
      <c r="BU62" s="132">
        <v>0</v>
      </c>
      <c r="BV62" s="132">
        <v>0</v>
      </c>
      <c r="BW62" s="132">
        <v>0</v>
      </c>
      <c r="BX62" s="132">
        <v>0</v>
      </c>
      <c r="BY62" s="132">
        <v>0</v>
      </c>
      <c r="BZ62" s="132">
        <v>5.2974278696931255E-2</v>
      </c>
      <c r="CA62" s="132">
        <v>0</v>
      </c>
      <c r="CB62" s="132">
        <v>0</v>
      </c>
      <c r="CC62" s="132">
        <v>0</v>
      </c>
      <c r="CD62" s="132">
        <v>0.11594749073550656</v>
      </c>
      <c r="CE62" s="132">
        <v>0</v>
      </c>
      <c r="CF62" s="132">
        <v>0</v>
      </c>
      <c r="CG62" s="132">
        <v>1.5738624462668938E-4</v>
      </c>
      <c r="CH62" s="132">
        <v>0</v>
      </c>
      <c r="CI62" s="132">
        <v>0</v>
      </c>
      <c r="CJ62" s="132">
        <v>0</v>
      </c>
      <c r="CK62" s="132">
        <v>0</v>
      </c>
      <c r="CL62" s="132">
        <v>0</v>
      </c>
      <c r="CM62" s="132">
        <v>0</v>
      </c>
      <c r="CN62" s="132">
        <v>2.1147399327277345E-3</v>
      </c>
      <c r="CO62" s="132">
        <v>0</v>
      </c>
      <c r="CP62" s="132">
        <v>0</v>
      </c>
      <c r="CQ62" s="132">
        <v>0</v>
      </c>
      <c r="CR62" s="132">
        <v>0</v>
      </c>
      <c r="CS62" s="132">
        <v>0</v>
      </c>
      <c r="CT62" s="132">
        <v>0</v>
      </c>
      <c r="CU62" s="132">
        <v>0</v>
      </c>
      <c r="CV62" s="132">
        <v>1.678779313776063E-6</v>
      </c>
      <c r="CW62" s="132">
        <v>0</v>
      </c>
      <c r="CX62" s="132">
        <v>6.1228907893741838E-3</v>
      </c>
      <c r="CY62" s="132">
        <v>9.9551245342841932E-6</v>
      </c>
      <c r="CZ62" s="132">
        <v>0</v>
      </c>
      <c r="DA62" s="132">
        <v>0</v>
      </c>
      <c r="DB62" s="132">
        <v>0</v>
      </c>
      <c r="DC62" s="132">
        <v>2.6240104831237272E-6</v>
      </c>
      <c r="DD62" s="132">
        <v>1.1805718166314436E-4</v>
      </c>
      <c r="DE62" s="132">
        <v>0</v>
      </c>
      <c r="DF62" s="132">
        <v>0</v>
      </c>
      <c r="DG62" s="137">
        <v>6.2622203176812465E-4</v>
      </c>
      <c r="DH62" s="124"/>
      <c r="DI62" s="131"/>
    </row>
    <row r="63" spans="2:113" x14ac:dyDescent="0.15">
      <c r="B63" s="311" t="s">
        <v>485</v>
      </c>
      <c r="C63" s="312" t="s">
        <v>34</v>
      </c>
      <c r="D63" s="133">
        <v>9.890919903822992E-5</v>
      </c>
      <c r="E63" s="133">
        <v>7.6561353536422997E-5</v>
      </c>
      <c r="F63" s="133">
        <v>1.1776687466618896E-4</v>
      </c>
      <c r="G63" s="133">
        <v>4.812463525111017E-4</v>
      </c>
      <c r="H63" s="133">
        <v>3.5589102304003284E-3</v>
      </c>
      <c r="I63" s="133">
        <v>1.9723865877712033E-3</v>
      </c>
      <c r="J63" s="133">
        <v>1.7300583611129683E-3</v>
      </c>
      <c r="K63" s="133">
        <v>4.7538220785963158E-4</v>
      </c>
      <c r="L63" s="133">
        <v>1.5584305860139808E-3</v>
      </c>
      <c r="M63" s="133">
        <v>0</v>
      </c>
      <c r="N63" s="133">
        <v>0</v>
      </c>
      <c r="O63" s="133">
        <v>6.3833230440958762E-4</v>
      </c>
      <c r="P63" s="133">
        <v>2.2081848264740016E-2</v>
      </c>
      <c r="Q63" s="133">
        <v>2.2569504321975713E-3</v>
      </c>
      <c r="R63" s="133">
        <v>9.9525837679455744E-3</v>
      </c>
      <c r="S63" s="133">
        <v>1.1128959758597377E-3</v>
      </c>
      <c r="T63" s="133">
        <v>2.0028432198852084E-4</v>
      </c>
      <c r="U63" s="133">
        <v>5.8518064684725103E-5</v>
      </c>
      <c r="V63" s="143">
        <v>1.4997945281496435E-5</v>
      </c>
      <c r="W63" s="133">
        <v>2.0858238287121472E-5</v>
      </c>
      <c r="X63" s="133">
        <v>0</v>
      </c>
      <c r="Y63" s="133">
        <v>0</v>
      </c>
      <c r="Z63" s="133">
        <v>0</v>
      </c>
      <c r="AA63" s="133">
        <v>0</v>
      </c>
      <c r="AB63" s="133">
        <v>8.6954511664542666E-5</v>
      </c>
      <c r="AC63" s="133">
        <v>3.1203447447412491E-4</v>
      </c>
      <c r="AD63" s="133">
        <v>0</v>
      </c>
      <c r="AE63" s="133">
        <v>2.9118422561045512E-4</v>
      </c>
      <c r="AF63" s="133">
        <v>2.4014144635166627E-4</v>
      </c>
      <c r="AG63" s="133">
        <v>2.278851812682806E-4</v>
      </c>
      <c r="AH63" s="133">
        <v>3.4520294404516601E-3</v>
      </c>
      <c r="AI63" s="143">
        <v>2.0947044089813793E-3</v>
      </c>
      <c r="AJ63" s="133">
        <v>1.8182705649398044E-4</v>
      </c>
      <c r="AK63" s="133">
        <v>4.6557144224099586E-3</v>
      </c>
      <c r="AL63" s="133">
        <v>2.1132746452208174E-3</v>
      </c>
      <c r="AM63" s="133">
        <v>0</v>
      </c>
      <c r="AN63" s="133">
        <v>0</v>
      </c>
      <c r="AO63" s="133">
        <v>3.9938459833234342E-3</v>
      </c>
      <c r="AP63" s="133">
        <v>4.3350872996890696E-5</v>
      </c>
      <c r="AQ63" s="133">
        <v>7.0284783128191874E-6</v>
      </c>
      <c r="AR63" s="133">
        <v>1.5240409905624931E-3</v>
      </c>
      <c r="AS63" s="133">
        <v>5.4061137908875654E-5</v>
      </c>
      <c r="AT63" s="133">
        <v>1.2828793256181739E-4</v>
      </c>
      <c r="AU63" s="133">
        <v>6.2096942364326218E-5</v>
      </c>
      <c r="AV63" s="133">
        <v>1.4345952192121496E-3</v>
      </c>
      <c r="AW63" s="133">
        <v>1.6656393272666725E-3</v>
      </c>
      <c r="AX63" s="133">
        <v>4.4243274944024829E-4</v>
      </c>
      <c r="AY63" s="133">
        <v>1.1197203057658211E-3</v>
      </c>
      <c r="AZ63" s="133">
        <v>1.0538832431100111E-3</v>
      </c>
      <c r="BA63" s="133">
        <v>2.0114519729922664E-4</v>
      </c>
      <c r="BB63" s="133">
        <v>4.0626988516301093E-3</v>
      </c>
      <c r="BC63" s="133">
        <v>2.5642616374051326E-4</v>
      </c>
      <c r="BD63" s="133">
        <v>2.28926418841767E-3</v>
      </c>
      <c r="BE63" s="133">
        <v>1.0143062842480368E-3</v>
      </c>
      <c r="BF63" s="133">
        <v>0</v>
      </c>
      <c r="BG63" s="133">
        <v>6.05143721633888E-4</v>
      </c>
      <c r="BH63" s="133">
        <v>4.5727976981544722E-4</v>
      </c>
      <c r="BI63" s="133">
        <v>2.5813968607664645E-5</v>
      </c>
      <c r="BJ63" s="133">
        <v>1.7482731218289627E-4</v>
      </c>
      <c r="BK63" s="133">
        <v>0.12939989197235038</v>
      </c>
      <c r="BL63" s="143">
        <v>2.8187379897250874E-5</v>
      </c>
      <c r="BM63" s="143">
        <v>1.5002974847107072E-3</v>
      </c>
      <c r="BN63" s="133">
        <v>5.363273371728948E-3</v>
      </c>
      <c r="BO63" s="133">
        <v>3.2915084368048296E-3</v>
      </c>
      <c r="BP63" s="133">
        <v>3.6826124307953859E-3</v>
      </c>
      <c r="BQ63" s="133">
        <v>2.6447461105632171E-5</v>
      </c>
      <c r="BR63" s="133">
        <v>1.3851317191008279E-6</v>
      </c>
      <c r="BS63" s="133">
        <v>9.971485465328821E-4</v>
      </c>
      <c r="BT63" s="133">
        <v>6.3003372266832124E-4</v>
      </c>
      <c r="BU63" s="133">
        <v>3.3559664699755012E-4</v>
      </c>
      <c r="BV63" s="133">
        <v>2.1854978827168654E-4</v>
      </c>
      <c r="BW63" s="133">
        <v>3.1187638286639199E-5</v>
      </c>
      <c r="BX63" s="133">
        <v>1.4448613916118481E-5</v>
      </c>
      <c r="BY63" s="133">
        <v>0</v>
      </c>
      <c r="BZ63" s="133">
        <v>3.0472382879396403E-5</v>
      </c>
      <c r="CA63" s="133">
        <v>2.5662199220255006E-4</v>
      </c>
      <c r="CB63" s="133">
        <v>1.7889138739593433E-5</v>
      </c>
      <c r="CC63" s="133">
        <v>9.3387030876087088E-4</v>
      </c>
      <c r="CD63" s="133">
        <v>2.5124049996859495E-5</v>
      </c>
      <c r="CE63" s="133">
        <v>1.3474365020548406E-5</v>
      </c>
      <c r="CF63" s="133">
        <v>4.8458481849606408E-5</v>
      </c>
      <c r="CG63" s="133">
        <v>1.4321561311794644E-4</v>
      </c>
      <c r="CH63" s="133">
        <v>7.4158382960338168E-5</v>
      </c>
      <c r="CI63" s="133">
        <v>1.1562305606526017E-3</v>
      </c>
      <c r="CJ63" s="133">
        <v>1.7004299959035374E-3</v>
      </c>
      <c r="CK63" s="133">
        <v>7.0744446458883125E-3</v>
      </c>
      <c r="CL63" s="133">
        <v>7.3039432276215293E-4</v>
      </c>
      <c r="CM63" s="133">
        <v>7.0276853686763313E-3</v>
      </c>
      <c r="CN63" s="133">
        <v>1.1899442074899916E-3</v>
      </c>
      <c r="CO63" s="133">
        <v>2.5572839363790815E-3</v>
      </c>
      <c r="CP63" s="133">
        <v>9.8370471502354333E-3</v>
      </c>
      <c r="CQ63" s="133">
        <v>2.0612852716027946E-4</v>
      </c>
      <c r="CR63" s="133">
        <v>4.9229254484477398E-4</v>
      </c>
      <c r="CS63" s="133">
        <v>3.7290436980275347E-3</v>
      </c>
      <c r="CT63" s="133">
        <v>2.0260478929300415E-3</v>
      </c>
      <c r="CU63" s="133">
        <v>4.9994125996173748E-3</v>
      </c>
      <c r="CV63" s="133">
        <v>7.3101682136872403E-3</v>
      </c>
      <c r="CW63" s="133">
        <v>2.4343275477288358E-3</v>
      </c>
      <c r="CX63" s="133">
        <v>1.1682096924386051E-3</v>
      </c>
      <c r="CY63" s="133">
        <v>3.8840171466896249E-3</v>
      </c>
      <c r="CZ63" s="133">
        <v>2.203540915081563E-3</v>
      </c>
      <c r="DA63" s="133">
        <v>2.1075333702659325E-3</v>
      </c>
      <c r="DB63" s="133">
        <v>3.9574475071002908E-3</v>
      </c>
      <c r="DC63" s="133">
        <v>7.145079622065789E-3</v>
      </c>
      <c r="DD63" s="133">
        <v>9.5369634145978689E-3</v>
      </c>
      <c r="DE63" s="133">
        <v>0.14684536575967624</v>
      </c>
      <c r="DF63" s="133">
        <v>5.1884779152156261E-4</v>
      </c>
      <c r="DG63" s="138">
        <v>3.0725652430950807E-3</v>
      </c>
      <c r="DH63" s="124"/>
      <c r="DI63" s="131"/>
    </row>
    <row r="64" spans="2:113" x14ac:dyDescent="0.15">
      <c r="B64" s="309" t="s">
        <v>119</v>
      </c>
      <c r="C64" s="310" t="s">
        <v>899</v>
      </c>
      <c r="D64" s="134">
        <v>3.4224803376332365E-4</v>
      </c>
      <c r="E64" s="134">
        <v>3.233792189148097E-3</v>
      </c>
      <c r="F64" s="134">
        <v>4.4231690015470037E-6</v>
      </c>
      <c r="G64" s="134">
        <v>1.6113532072721672E-2</v>
      </c>
      <c r="H64" s="134">
        <v>3.9108903630772841E-5</v>
      </c>
      <c r="I64" s="134">
        <v>0</v>
      </c>
      <c r="J64" s="134">
        <v>0</v>
      </c>
      <c r="K64" s="134">
        <v>0</v>
      </c>
      <c r="L64" s="134">
        <v>8.5727457397999482E-4</v>
      </c>
      <c r="M64" s="134">
        <v>1.8949919769284628E-2</v>
      </c>
      <c r="N64" s="134">
        <v>0</v>
      </c>
      <c r="O64" s="134">
        <v>7.2224453221929861E-4</v>
      </c>
      <c r="P64" s="134">
        <v>0</v>
      </c>
      <c r="Q64" s="134">
        <v>6.2162905868344059E-3</v>
      </c>
      <c r="R64" s="134">
        <v>0</v>
      </c>
      <c r="S64" s="134">
        <v>3.3362777576260792E-2</v>
      </c>
      <c r="T64" s="134">
        <v>0</v>
      </c>
      <c r="U64" s="134">
        <v>0</v>
      </c>
      <c r="V64" s="134">
        <v>2.7161278904790045E-2</v>
      </c>
      <c r="W64" s="134">
        <v>1.2449760977625629E-3</v>
      </c>
      <c r="X64" s="134">
        <v>0</v>
      </c>
      <c r="Y64" s="134">
        <v>0</v>
      </c>
      <c r="Z64" s="134">
        <v>0</v>
      </c>
      <c r="AA64" s="134">
        <v>0</v>
      </c>
      <c r="AB64" s="134">
        <v>4.3207210764990148E-7</v>
      </c>
      <c r="AC64" s="134">
        <v>5.1736285923170972E-6</v>
      </c>
      <c r="AD64" s="134">
        <v>6.4254963695945511E-5</v>
      </c>
      <c r="AE64" s="134">
        <v>0</v>
      </c>
      <c r="AF64" s="134">
        <v>1.5257594511237935E-3</v>
      </c>
      <c r="AG64" s="134">
        <v>2.9499699840554121E-6</v>
      </c>
      <c r="AH64" s="134">
        <v>0</v>
      </c>
      <c r="AI64" s="134">
        <v>1.4982336145090222E-2</v>
      </c>
      <c r="AJ64" s="134">
        <v>1.3221709979279708E-3</v>
      </c>
      <c r="AK64" s="134">
        <v>1.3705318478135527E-2</v>
      </c>
      <c r="AL64" s="134">
        <v>9.0993402086922382E-4</v>
      </c>
      <c r="AM64" s="134">
        <v>0</v>
      </c>
      <c r="AN64" s="134">
        <v>0</v>
      </c>
      <c r="AO64" s="134">
        <v>7.1220574752387574E-3</v>
      </c>
      <c r="AP64" s="134">
        <v>1.397691939727338E-4</v>
      </c>
      <c r="AQ64" s="134">
        <v>9.2523969814307605E-2</v>
      </c>
      <c r="AR64" s="134">
        <v>2.6262901194855467E-2</v>
      </c>
      <c r="AS64" s="134">
        <v>0</v>
      </c>
      <c r="AT64" s="134">
        <v>7.1664747543002906E-4</v>
      </c>
      <c r="AU64" s="134">
        <v>0</v>
      </c>
      <c r="AV64" s="134">
        <v>0</v>
      </c>
      <c r="AW64" s="134">
        <v>0</v>
      </c>
      <c r="AX64" s="134">
        <v>1.0249880248665796E-3</v>
      </c>
      <c r="AY64" s="134">
        <v>0</v>
      </c>
      <c r="AZ64" s="134">
        <v>0</v>
      </c>
      <c r="BA64" s="134">
        <v>0</v>
      </c>
      <c r="BB64" s="134">
        <v>0</v>
      </c>
      <c r="BC64" s="134">
        <v>5.1090601883783475E-6</v>
      </c>
      <c r="BD64" s="134">
        <v>0</v>
      </c>
      <c r="BE64" s="134">
        <v>0</v>
      </c>
      <c r="BF64" s="134">
        <v>0</v>
      </c>
      <c r="BG64" s="134">
        <v>0</v>
      </c>
      <c r="BH64" s="134">
        <v>2.8843669475005359E-4</v>
      </c>
      <c r="BI64" s="134">
        <v>0</v>
      </c>
      <c r="BJ64" s="134">
        <v>0</v>
      </c>
      <c r="BK64" s="134">
        <v>8.6097986092136493E-6</v>
      </c>
      <c r="BL64" s="134">
        <v>0</v>
      </c>
      <c r="BM64" s="134">
        <v>0</v>
      </c>
      <c r="BN64" s="134">
        <v>0</v>
      </c>
      <c r="BO64" s="134">
        <v>3.0095164335945391E-4</v>
      </c>
      <c r="BP64" s="134">
        <v>1.961376572533667E-5</v>
      </c>
      <c r="BQ64" s="134">
        <v>3.0058383614458592E-3</v>
      </c>
      <c r="BR64" s="134">
        <v>5.4148261728949112E-3</v>
      </c>
      <c r="BS64" s="134">
        <v>0</v>
      </c>
      <c r="BT64" s="134">
        <v>0</v>
      </c>
      <c r="BU64" s="134">
        <v>0</v>
      </c>
      <c r="BV64" s="134">
        <v>0</v>
      </c>
      <c r="BW64" s="134">
        <v>0</v>
      </c>
      <c r="BX64" s="134">
        <v>0</v>
      </c>
      <c r="BY64" s="134">
        <v>0</v>
      </c>
      <c r="BZ64" s="134">
        <v>0</v>
      </c>
      <c r="CA64" s="134">
        <v>2.7839457064727125E-4</v>
      </c>
      <c r="CB64" s="134">
        <v>0</v>
      </c>
      <c r="CC64" s="134">
        <v>0</v>
      </c>
      <c r="CD64" s="134">
        <v>0</v>
      </c>
      <c r="CE64" s="134">
        <v>0</v>
      </c>
      <c r="CF64" s="134">
        <v>0</v>
      </c>
      <c r="CG64" s="134">
        <v>0</v>
      </c>
      <c r="CH64" s="134">
        <v>0</v>
      </c>
      <c r="CI64" s="134">
        <v>0</v>
      </c>
      <c r="CJ64" s="134">
        <v>0</v>
      </c>
      <c r="CK64" s="134">
        <v>0</v>
      </c>
      <c r="CL64" s="134">
        <v>0</v>
      </c>
      <c r="CM64" s="134">
        <v>0</v>
      </c>
      <c r="CN64" s="134">
        <v>0</v>
      </c>
      <c r="CO64" s="134">
        <v>0</v>
      </c>
      <c r="CP64" s="134">
        <v>0</v>
      </c>
      <c r="CQ64" s="134">
        <v>0</v>
      </c>
      <c r="CR64" s="134">
        <v>0</v>
      </c>
      <c r="CS64" s="134">
        <v>0</v>
      </c>
      <c r="CT64" s="134">
        <v>0</v>
      </c>
      <c r="CU64" s="134">
        <v>0</v>
      </c>
      <c r="CV64" s="134">
        <v>0</v>
      </c>
      <c r="CW64" s="134">
        <v>0</v>
      </c>
      <c r="CX64" s="134">
        <v>0</v>
      </c>
      <c r="CY64" s="134">
        <v>0</v>
      </c>
      <c r="CZ64" s="134">
        <v>0</v>
      </c>
      <c r="DA64" s="134">
        <v>6.6768141803026768E-5</v>
      </c>
      <c r="DB64" s="134">
        <v>0</v>
      </c>
      <c r="DC64" s="134">
        <v>0</v>
      </c>
      <c r="DD64" s="134">
        <v>0</v>
      </c>
      <c r="DE64" s="134">
        <v>0</v>
      </c>
      <c r="DF64" s="134">
        <v>0</v>
      </c>
      <c r="DG64" s="139">
        <v>5.6261470998394828E-4</v>
      </c>
      <c r="DH64" s="125"/>
      <c r="DI64" s="131"/>
    </row>
    <row r="65" spans="2:113" x14ac:dyDescent="0.15">
      <c r="B65" s="309" t="s">
        <v>486</v>
      </c>
      <c r="C65" s="310" t="s">
        <v>528</v>
      </c>
      <c r="D65" s="134">
        <v>0</v>
      </c>
      <c r="E65" s="134">
        <v>0</v>
      </c>
      <c r="F65" s="134">
        <v>0</v>
      </c>
      <c r="G65" s="134">
        <v>0</v>
      </c>
      <c r="H65" s="134">
        <v>0</v>
      </c>
      <c r="I65" s="134">
        <v>0</v>
      </c>
      <c r="J65" s="134">
        <v>0</v>
      </c>
      <c r="K65" s="134">
        <v>0</v>
      </c>
      <c r="L65" s="134">
        <v>0</v>
      </c>
      <c r="M65" s="134">
        <v>0</v>
      </c>
      <c r="N65" s="134">
        <v>0</v>
      </c>
      <c r="O65" s="134">
        <v>0</v>
      </c>
      <c r="P65" s="134">
        <v>0</v>
      </c>
      <c r="Q65" s="134">
        <v>0</v>
      </c>
      <c r="R65" s="134">
        <v>0</v>
      </c>
      <c r="S65" s="134">
        <v>0</v>
      </c>
      <c r="T65" s="134">
        <v>0</v>
      </c>
      <c r="U65" s="134">
        <v>0</v>
      </c>
      <c r="V65" s="134">
        <v>0</v>
      </c>
      <c r="W65" s="134">
        <v>0</v>
      </c>
      <c r="X65" s="134">
        <v>0</v>
      </c>
      <c r="Y65" s="134">
        <v>0</v>
      </c>
      <c r="Z65" s="134">
        <v>0</v>
      </c>
      <c r="AA65" s="134">
        <v>0</v>
      </c>
      <c r="AB65" s="134">
        <v>0</v>
      </c>
      <c r="AC65" s="134">
        <v>0</v>
      </c>
      <c r="AD65" s="134">
        <v>0</v>
      </c>
      <c r="AE65" s="134">
        <v>0</v>
      </c>
      <c r="AF65" s="134">
        <v>0</v>
      </c>
      <c r="AG65" s="134">
        <v>0</v>
      </c>
      <c r="AH65" s="134">
        <v>0</v>
      </c>
      <c r="AI65" s="134">
        <v>0</v>
      </c>
      <c r="AJ65" s="134">
        <v>0</v>
      </c>
      <c r="AK65" s="134">
        <v>0</v>
      </c>
      <c r="AL65" s="134">
        <v>0</v>
      </c>
      <c r="AM65" s="134">
        <v>0</v>
      </c>
      <c r="AN65" s="134">
        <v>0</v>
      </c>
      <c r="AO65" s="134">
        <v>0</v>
      </c>
      <c r="AP65" s="134">
        <v>0</v>
      </c>
      <c r="AQ65" s="134">
        <v>0</v>
      </c>
      <c r="AR65" s="134">
        <v>0</v>
      </c>
      <c r="AS65" s="134">
        <v>0</v>
      </c>
      <c r="AT65" s="134">
        <v>0</v>
      </c>
      <c r="AU65" s="134">
        <v>0</v>
      </c>
      <c r="AV65" s="134">
        <v>0</v>
      </c>
      <c r="AW65" s="134">
        <v>0</v>
      </c>
      <c r="AX65" s="134">
        <v>0</v>
      </c>
      <c r="AY65" s="134">
        <v>0</v>
      </c>
      <c r="AZ65" s="134">
        <v>0</v>
      </c>
      <c r="BA65" s="134">
        <v>0</v>
      </c>
      <c r="BB65" s="134">
        <v>0</v>
      </c>
      <c r="BC65" s="134">
        <v>0</v>
      </c>
      <c r="BD65" s="134">
        <v>0</v>
      </c>
      <c r="BE65" s="134">
        <v>0</v>
      </c>
      <c r="BF65" s="134">
        <v>0</v>
      </c>
      <c r="BG65" s="134">
        <v>0</v>
      </c>
      <c r="BH65" s="134">
        <v>0</v>
      </c>
      <c r="BI65" s="134">
        <v>0</v>
      </c>
      <c r="BJ65" s="134">
        <v>0</v>
      </c>
      <c r="BK65" s="134">
        <v>0</v>
      </c>
      <c r="BL65" s="134">
        <v>0</v>
      </c>
      <c r="BM65" s="134">
        <v>0</v>
      </c>
      <c r="BN65" s="134">
        <v>0</v>
      </c>
      <c r="BO65" s="134">
        <v>0</v>
      </c>
      <c r="BP65" s="134">
        <v>0</v>
      </c>
      <c r="BQ65" s="134">
        <v>0</v>
      </c>
      <c r="BR65" s="134">
        <v>0</v>
      </c>
      <c r="BS65" s="134">
        <v>0</v>
      </c>
      <c r="BT65" s="134">
        <v>0</v>
      </c>
      <c r="BU65" s="134">
        <v>0</v>
      </c>
      <c r="BV65" s="134">
        <v>0</v>
      </c>
      <c r="BW65" s="134">
        <v>0</v>
      </c>
      <c r="BX65" s="134">
        <v>0</v>
      </c>
      <c r="BY65" s="134">
        <v>0</v>
      </c>
      <c r="BZ65" s="134">
        <v>0</v>
      </c>
      <c r="CA65" s="134">
        <v>0</v>
      </c>
      <c r="CB65" s="134">
        <v>0</v>
      </c>
      <c r="CC65" s="134">
        <v>0</v>
      </c>
      <c r="CD65" s="134">
        <v>0</v>
      </c>
      <c r="CE65" s="134">
        <v>0</v>
      </c>
      <c r="CF65" s="134">
        <v>0</v>
      </c>
      <c r="CG65" s="134">
        <v>0</v>
      </c>
      <c r="CH65" s="134">
        <v>0</v>
      </c>
      <c r="CI65" s="134">
        <v>0</v>
      </c>
      <c r="CJ65" s="134">
        <v>0</v>
      </c>
      <c r="CK65" s="134">
        <v>0</v>
      </c>
      <c r="CL65" s="134">
        <v>0</v>
      </c>
      <c r="CM65" s="134">
        <v>0</v>
      </c>
      <c r="CN65" s="134">
        <v>0</v>
      </c>
      <c r="CO65" s="134">
        <v>0</v>
      </c>
      <c r="CP65" s="134">
        <v>0</v>
      </c>
      <c r="CQ65" s="134">
        <v>0</v>
      </c>
      <c r="CR65" s="134">
        <v>0</v>
      </c>
      <c r="CS65" s="134">
        <v>0</v>
      </c>
      <c r="CT65" s="134">
        <v>0</v>
      </c>
      <c r="CU65" s="134">
        <v>0</v>
      </c>
      <c r="CV65" s="134">
        <v>0</v>
      </c>
      <c r="CW65" s="134">
        <v>0</v>
      </c>
      <c r="CX65" s="134">
        <v>0</v>
      </c>
      <c r="CY65" s="134">
        <v>0</v>
      </c>
      <c r="CZ65" s="134">
        <v>0</v>
      </c>
      <c r="DA65" s="134">
        <v>0</v>
      </c>
      <c r="DB65" s="134">
        <v>0</v>
      </c>
      <c r="DC65" s="134">
        <v>0</v>
      </c>
      <c r="DD65" s="134">
        <v>0</v>
      </c>
      <c r="DE65" s="134">
        <v>0</v>
      </c>
      <c r="DF65" s="134">
        <v>0</v>
      </c>
      <c r="DG65" s="139">
        <v>0</v>
      </c>
      <c r="DH65" s="125"/>
      <c r="DI65" s="131"/>
    </row>
    <row r="66" spans="2:113" x14ac:dyDescent="0.15">
      <c r="B66" s="309" t="s">
        <v>120</v>
      </c>
      <c r="C66" s="310" t="s">
        <v>403</v>
      </c>
      <c r="D66" s="132">
        <v>2.7897800585731684E-3</v>
      </c>
      <c r="E66" s="132">
        <v>1.4984963805548962E-3</v>
      </c>
      <c r="F66" s="132">
        <v>2.0230469220825606E-3</v>
      </c>
      <c r="G66" s="132">
        <v>2.3905308966379411E-3</v>
      </c>
      <c r="H66" s="132">
        <v>6.0618800627697906E-4</v>
      </c>
      <c r="I66" s="132">
        <v>3.9447731755424065E-3</v>
      </c>
      <c r="J66" s="132">
        <v>3.5257849139866083E-3</v>
      </c>
      <c r="K66" s="132">
        <v>5.3686702238059793E-4</v>
      </c>
      <c r="L66" s="132">
        <v>4.1135273191740356E-4</v>
      </c>
      <c r="M66" s="132">
        <v>2.4396484526083411E-4</v>
      </c>
      <c r="N66" s="132">
        <v>0</v>
      </c>
      <c r="O66" s="132">
        <v>3.1497054081430823E-3</v>
      </c>
      <c r="P66" s="132">
        <v>1.9804492625000161E-3</v>
      </c>
      <c r="Q66" s="132">
        <v>1.1443552543200528E-3</v>
      </c>
      <c r="R66" s="132">
        <v>1.8092150954099977E-3</v>
      </c>
      <c r="S66" s="132">
        <v>6.3538105389501541E-3</v>
      </c>
      <c r="T66" s="132">
        <v>3.1557043018619903E-3</v>
      </c>
      <c r="U66" s="132">
        <v>1.5686734429206767E-3</v>
      </c>
      <c r="V66" s="134">
        <v>2.4806601495595102E-3</v>
      </c>
      <c r="W66" s="132">
        <v>3.9083123990493861E-3</v>
      </c>
      <c r="X66" s="132">
        <v>0</v>
      </c>
      <c r="Y66" s="132">
        <v>3.3303057826218588E-3</v>
      </c>
      <c r="Z66" s="132">
        <v>6.0152386044646441E-3</v>
      </c>
      <c r="AA66" s="132">
        <v>0</v>
      </c>
      <c r="AB66" s="132">
        <v>1.3233288477047358E-3</v>
      </c>
      <c r="AC66" s="132">
        <v>2.83385506144169E-3</v>
      </c>
      <c r="AD66" s="132">
        <v>1.9276489108783655E-4</v>
      </c>
      <c r="AE66" s="132">
        <v>3.7412587412587414E-3</v>
      </c>
      <c r="AF66" s="132">
        <v>3.3743926232600702E-3</v>
      </c>
      <c r="AG66" s="132">
        <v>1.9499301594606275E-3</v>
      </c>
      <c r="AH66" s="132">
        <v>8.8547717566069581E-4</v>
      </c>
      <c r="AI66" s="134">
        <v>3.2014808520247325E-3</v>
      </c>
      <c r="AJ66" s="132">
        <v>3.6279778462142724E-3</v>
      </c>
      <c r="AK66" s="132">
        <v>3.9368353830090078E-3</v>
      </c>
      <c r="AL66" s="132">
        <v>6.3410125040793365E-3</v>
      </c>
      <c r="AM66" s="132">
        <v>0</v>
      </c>
      <c r="AN66" s="132">
        <v>0</v>
      </c>
      <c r="AO66" s="132">
        <v>5.6474066506270277E-3</v>
      </c>
      <c r="AP66" s="132">
        <v>2.1402624970102845E-3</v>
      </c>
      <c r="AQ66" s="132">
        <v>3.4450356776372201E-3</v>
      </c>
      <c r="AR66" s="132">
        <v>2.4930625434163812E-3</v>
      </c>
      <c r="AS66" s="132">
        <v>4.0458881217104985E-3</v>
      </c>
      <c r="AT66" s="132">
        <v>3.374165804645226E-3</v>
      </c>
      <c r="AU66" s="132">
        <v>1.7499573945127809E-3</v>
      </c>
      <c r="AV66" s="132">
        <v>1.4713907539854851E-3</v>
      </c>
      <c r="AW66" s="132">
        <v>1.259559118586455E-3</v>
      </c>
      <c r="AX66" s="132">
        <v>1.7423667102931593E-3</v>
      </c>
      <c r="AY66" s="132">
        <v>4.6918084311242262E-3</v>
      </c>
      <c r="AZ66" s="132">
        <v>1.8518913952391615E-3</v>
      </c>
      <c r="BA66" s="132">
        <v>1.1368960688618987E-3</v>
      </c>
      <c r="BB66" s="132">
        <v>1.0676962337432172E-3</v>
      </c>
      <c r="BC66" s="132">
        <v>2.6907716992125965E-3</v>
      </c>
      <c r="BD66" s="132">
        <v>1.961390553167804E-3</v>
      </c>
      <c r="BE66" s="132">
        <v>1.1724976850598489E-3</v>
      </c>
      <c r="BF66" s="132">
        <v>0</v>
      </c>
      <c r="BG66" s="132">
        <v>8.0181543116490163E-4</v>
      </c>
      <c r="BH66" s="132">
        <v>5.5836925886572754E-4</v>
      </c>
      <c r="BI66" s="132">
        <v>2.0603371240561965E-3</v>
      </c>
      <c r="BJ66" s="132">
        <v>2.5838987713185401E-3</v>
      </c>
      <c r="BK66" s="132">
        <v>1.5736939252046537E-3</v>
      </c>
      <c r="BL66" s="134">
        <v>2.5858857210086671E-4</v>
      </c>
      <c r="BM66" s="134">
        <v>6.4895687473000502E-4</v>
      </c>
      <c r="BN66" s="132">
        <v>1.1000013587932364E-3</v>
      </c>
      <c r="BO66" s="132">
        <v>4.1658977914526288E-4</v>
      </c>
      <c r="BP66" s="132">
        <v>2.4099348669478883E-4</v>
      </c>
      <c r="BQ66" s="132">
        <v>1.2890998983629698E-2</v>
      </c>
      <c r="BR66" s="132">
        <v>2.4828139781952564E-2</v>
      </c>
      <c r="BS66" s="132">
        <v>3.0454856287605424E-2</v>
      </c>
      <c r="BT66" s="132">
        <v>2.8239461162525535E-3</v>
      </c>
      <c r="BU66" s="132">
        <v>2.9658309003668475E-3</v>
      </c>
      <c r="BV66" s="132">
        <v>2.5831884723162908E-3</v>
      </c>
      <c r="BW66" s="132">
        <v>3.7224275391186299E-3</v>
      </c>
      <c r="BX66" s="132">
        <v>1.0598241201319945E-2</v>
      </c>
      <c r="BY66" s="132">
        <v>9.9868151917220337E-3</v>
      </c>
      <c r="BZ66" s="132">
        <v>1.4280229256795994E-2</v>
      </c>
      <c r="CA66" s="132">
        <v>9.4826939962889764E-4</v>
      </c>
      <c r="CB66" s="132">
        <v>1.200084053756106E-2</v>
      </c>
      <c r="CC66" s="132">
        <v>4.3775170723165824E-3</v>
      </c>
      <c r="CD66" s="132">
        <v>6.2810124992148728E-5</v>
      </c>
      <c r="CE66" s="132">
        <v>4.1285454422960322E-3</v>
      </c>
      <c r="CF66" s="132">
        <v>1.1934631815531636E-2</v>
      </c>
      <c r="CG66" s="132">
        <v>1.6176656291081205E-2</v>
      </c>
      <c r="CH66" s="132">
        <v>1.4988860121168349E-3</v>
      </c>
      <c r="CI66" s="132">
        <v>4.1726200266281729E-3</v>
      </c>
      <c r="CJ66" s="132">
        <v>1.6089280432971809E-2</v>
      </c>
      <c r="CK66" s="132">
        <v>5.259943883334495E-4</v>
      </c>
      <c r="CL66" s="132">
        <v>6.2888625815252742E-3</v>
      </c>
      <c r="CM66" s="132">
        <v>2.3963586373493243E-3</v>
      </c>
      <c r="CN66" s="132">
        <v>1.0139778777396642E-2</v>
      </c>
      <c r="CO66" s="132">
        <v>4.9130233660827933E-3</v>
      </c>
      <c r="CP66" s="132">
        <v>3.4636945040405383E-3</v>
      </c>
      <c r="CQ66" s="132">
        <v>1.9163321545139439E-3</v>
      </c>
      <c r="CR66" s="132">
        <v>1.5180066672987769E-3</v>
      </c>
      <c r="CS66" s="132">
        <v>3.563957420831025E-3</v>
      </c>
      <c r="CT66" s="132">
        <v>2.4052383868839382E-3</v>
      </c>
      <c r="CU66" s="132">
        <v>1.7258735329704678E-3</v>
      </c>
      <c r="CV66" s="132">
        <v>1.6291027077184168E-3</v>
      </c>
      <c r="CW66" s="132">
        <v>2.0930123988088816E-4</v>
      </c>
      <c r="CX66" s="132">
        <v>7.5958745752504545E-4</v>
      </c>
      <c r="CY66" s="132">
        <v>1.37595850501617E-3</v>
      </c>
      <c r="CZ66" s="132">
        <v>1.7504141283384924E-3</v>
      </c>
      <c r="DA66" s="132">
        <v>1.2455738054862988E-3</v>
      </c>
      <c r="DB66" s="132">
        <v>2.2790975106572763E-3</v>
      </c>
      <c r="DC66" s="132">
        <v>4.0214979123473519E-3</v>
      </c>
      <c r="DD66" s="132">
        <v>3.3249798032125321E-3</v>
      </c>
      <c r="DE66" s="132">
        <v>0</v>
      </c>
      <c r="DF66" s="132">
        <v>0</v>
      </c>
      <c r="DG66" s="137">
        <v>3.7128052455194199E-3</v>
      </c>
      <c r="DH66" s="124"/>
      <c r="DI66" s="131"/>
    </row>
    <row r="67" spans="2:113" x14ac:dyDescent="0.15">
      <c r="B67" s="309" t="s">
        <v>121</v>
      </c>
      <c r="C67" s="310" t="s">
        <v>900</v>
      </c>
      <c r="D67" s="132">
        <v>0</v>
      </c>
      <c r="E67" s="132">
        <v>0</v>
      </c>
      <c r="F67" s="132">
        <v>0</v>
      </c>
      <c r="G67" s="132">
        <v>0</v>
      </c>
      <c r="H67" s="132">
        <v>0</v>
      </c>
      <c r="I67" s="132">
        <v>0</v>
      </c>
      <c r="J67" s="132">
        <v>0</v>
      </c>
      <c r="K67" s="132">
        <v>0</v>
      </c>
      <c r="L67" s="132">
        <v>0</v>
      </c>
      <c r="M67" s="132">
        <v>0</v>
      </c>
      <c r="N67" s="132">
        <v>0</v>
      </c>
      <c r="O67" s="132">
        <v>0</v>
      </c>
      <c r="P67" s="132">
        <v>0</v>
      </c>
      <c r="Q67" s="132">
        <v>0</v>
      </c>
      <c r="R67" s="132">
        <v>0</v>
      </c>
      <c r="S67" s="132">
        <v>0</v>
      </c>
      <c r="T67" s="132">
        <v>0</v>
      </c>
      <c r="U67" s="132">
        <v>0</v>
      </c>
      <c r="V67" s="134">
        <v>0</v>
      </c>
      <c r="W67" s="132">
        <v>0</v>
      </c>
      <c r="X67" s="132">
        <v>0</v>
      </c>
      <c r="Y67" s="132">
        <v>0</v>
      </c>
      <c r="Z67" s="132">
        <v>0</v>
      </c>
      <c r="AA67" s="132">
        <v>0</v>
      </c>
      <c r="AB67" s="132">
        <v>0</v>
      </c>
      <c r="AC67" s="132">
        <v>0</v>
      </c>
      <c r="AD67" s="132">
        <v>0</v>
      </c>
      <c r="AE67" s="132">
        <v>0</v>
      </c>
      <c r="AF67" s="132">
        <v>0</v>
      </c>
      <c r="AG67" s="132">
        <v>0</v>
      </c>
      <c r="AH67" s="132">
        <v>0</v>
      </c>
      <c r="AI67" s="134">
        <v>0</v>
      </c>
      <c r="AJ67" s="132">
        <v>0</v>
      </c>
      <c r="AK67" s="132">
        <v>0</v>
      </c>
      <c r="AL67" s="132">
        <v>0</v>
      </c>
      <c r="AM67" s="132">
        <v>0</v>
      </c>
      <c r="AN67" s="132">
        <v>0</v>
      </c>
      <c r="AO67" s="132">
        <v>0</v>
      </c>
      <c r="AP67" s="132">
        <v>0</v>
      </c>
      <c r="AQ67" s="132">
        <v>0</v>
      </c>
      <c r="AR67" s="132">
        <v>0</v>
      </c>
      <c r="AS67" s="132">
        <v>0</v>
      </c>
      <c r="AT67" s="132">
        <v>0</v>
      </c>
      <c r="AU67" s="132">
        <v>0</v>
      </c>
      <c r="AV67" s="132">
        <v>0</v>
      </c>
      <c r="AW67" s="132">
        <v>0</v>
      </c>
      <c r="AX67" s="132">
        <v>0</v>
      </c>
      <c r="AY67" s="132">
        <v>0</v>
      </c>
      <c r="AZ67" s="132">
        <v>0</v>
      </c>
      <c r="BA67" s="132">
        <v>0</v>
      </c>
      <c r="BB67" s="132">
        <v>0</v>
      </c>
      <c r="BC67" s="132">
        <v>0</v>
      </c>
      <c r="BD67" s="132">
        <v>0</v>
      </c>
      <c r="BE67" s="132">
        <v>0</v>
      </c>
      <c r="BF67" s="132">
        <v>0</v>
      </c>
      <c r="BG67" s="132">
        <v>0</v>
      </c>
      <c r="BH67" s="132">
        <v>0</v>
      </c>
      <c r="BI67" s="132">
        <v>0</v>
      </c>
      <c r="BJ67" s="132">
        <v>0</v>
      </c>
      <c r="BK67" s="132">
        <v>0</v>
      </c>
      <c r="BL67" s="134">
        <v>0</v>
      </c>
      <c r="BM67" s="134">
        <v>0</v>
      </c>
      <c r="BN67" s="132">
        <v>0</v>
      </c>
      <c r="BO67" s="132">
        <v>0</v>
      </c>
      <c r="BP67" s="132">
        <v>0</v>
      </c>
      <c r="BQ67" s="132">
        <v>0</v>
      </c>
      <c r="BR67" s="132">
        <v>0</v>
      </c>
      <c r="BS67" s="132">
        <v>0</v>
      </c>
      <c r="BT67" s="132">
        <v>0</v>
      </c>
      <c r="BU67" s="132">
        <v>0</v>
      </c>
      <c r="BV67" s="132">
        <v>0</v>
      </c>
      <c r="BW67" s="132">
        <v>0</v>
      </c>
      <c r="BX67" s="132">
        <v>0</v>
      </c>
      <c r="BY67" s="132">
        <v>0</v>
      </c>
      <c r="BZ67" s="132">
        <v>0</v>
      </c>
      <c r="CA67" s="132">
        <v>0</v>
      </c>
      <c r="CB67" s="132">
        <v>0</v>
      </c>
      <c r="CC67" s="132">
        <v>0</v>
      </c>
      <c r="CD67" s="132">
        <v>0</v>
      </c>
      <c r="CE67" s="132">
        <v>0</v>
      </c>
      <c r="CF67" s="132">
        <v>0</v>
      </c>
      <c r="CG67" s="132">
        <v>0</v>
      </c>
      <c r="CH67" s="132">
        <v>0</v>
      </c>
      <c r="CI67" s="132">
        <v>0</v>
      </c>
      <c r="CJ67" s="132">
        <v>0</v>
      </c>
      <c r="CK67" s="132">
        <v>0</v>
      </c>
      <c r="CL67" s="132">
        <v>0</v>
      </c>
      <c r="CM67" s="132">
        <v>0</v>
      </c>
      <c r="CN67" s="132">
        <v>0</v>
      </c>
      <c r="CO67" s="132">
        <v>0</v>
      </c>
      <c r="CP67" s="132">
        <v>0</v>
      </c>
      <c r="CQ67" s="132">
        <v>0</v>
      </c>
      <c r="CR67" s="132">
        <v>0</v>
      </c>
      <c r="CS67" s="132">
        <v>0</v>
      </c>
      <c r="CT67" s="132">
        <v>0</v>
      </c>
      <c r="CU67" s="132">
        <v>0</v>
      </c>
      <c r="CV67" s="132">
        <v>0</v>
      </c>
      <c r="CW67" s="132">
        <v>0</v>
      </c>
      <c r="CX67" s="132">
        <v>0</v>
      </c>
      <c r="CY67" s="132">
        <v>0</v>
      </c>
      <c r="CZ67" s="132">
        <v>0</v>
      </c>
      <c r="DA67" s="132">
        <v>0</v>
      </c>
      <c r="DB67" s="132">
        <v>0</v>
      </c>
      <c r="DC67" s="132">
        <v>0</v>
      </c>
      <c r="DD67" s="132">
        <v>0</v>
      </c>
      <c r="DE67" s="132">
        <v>0</v>
      </c>
      <c r="DF67" s="132">
        <v>0</v>
      </c>
      <c r="DG67" s="137">
        <v>0</v>
      </c>
      <c r="DH67" s="124"/>
      <c r="DI67" s="131"/>
    </row>
    <row r="68" spans="2:113" x14ac:dyDescent="0.15">
      <c r="B68" s="311" t="s">
        <v>122</v>
      </c>
      <c r="C68" s="312" t="s">
        <v>901</v>
      </c>
      <c r="D68" s="133">
        <v>0</v>
      </c>
      <c r="E68" s="133">
        <v>0</v>
      </c>
      <c r="F68" s="133">
        <v>0</v>
      </c>
      <c r="G68" s="133">
        <v>0</v>
      </c>
      <c r="H68" s="133">
        <v>0</v>
      </c>
      <c r="I68" s="133">
        <v>0</v>
      </c>
      <c r="J68" s="133">
        <v>0</v>
      </c>
      <c r="K68" s="133">
        <v>0</v>
      </c>
      <c r="L68" s="133">
        <v>0</v>
      </c>
      <c r="M68" s="133">
        <v>0</v>
      </c>
      <c r="N68" s="133">
        <v>0</v>
      </c>
      <c r="O68" s="133">
        <v>0</v>
      </c>
      <c r="P68" s="133">
        <v>0</v>
      </c>
      <c r="Q68" s="133">
        <v>0</v>
      </c>
      <c r="R68" s="133">
        <v>0</v>
      </c>
      <c r="S68" s="133">
        <v>0</v>
      </c>
      <c r="T68" s="133">
        <v>0</v>
      </c>
      <c r="U68" s="133">
        <v>0</v>
      </c>
      <c r="V68" s="143">
        <v>0</v>
      </c>
      <c r="W68" s="133">
        <v>0</v>
      </c>
      <c r="X68" s="133">
        <v>0</v>
      </c>
      <c r="Y68" s="133">
        <v>0</v>
      </c>
      <c r="Z68" s="133">
        <v>0</v>
      </c>
      <c r="AA68" s="133">
        <v>0</v>
      </c>
      <c r="AB68" s="133">
        <v>0</v>
      </c>
      <c r="AC68" s="133">
        <v>0</v>
      </c>
      <c r="AD68" s="133">
        <v>0</v>
      </c>
      <c r="AE68" s="133">
        <v>0</v>
      </c>
      <c r="AF68" s="133">
        <v>0</v>
      </c>
      <c r="AG68" s="133">
        <v>0</v>
      </c>
      <c r="AH68" s="133">
        <v>0</v>
      </c>
      <c r="AI68" s="143">
        <v>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c r="BF68" s="133">
        <v>0</v>
      </c>
      <c r="BG68" s="133">
        <v>0</v>
      </c>
      <c r="BH68" s="133">
        <v>0</v>
      </c>
      <c r="BI68" s="133">
        <v>0</v>
      </c>
      <c r="BJ68" s="133">
        <v>0</v>
      </c>
      <c r="BK68" s="133">
        <v>0</v>
      </c>
      <c r="BL68" s="143">
        <v>0</v>
      </c>
      <c r="BM68" s="143">
        <v>0</v>
      </c>
      <c r="BN68" s="133">
        <v>0</v>
      </c>
      <c r="BO68" s="133">
        <v>0</v>
      </c>
      <c r="BP68" s="133">
        <v>0</v>
      </c>
      <c r="BQ68" s="133">
        <v>0</v>
      </c>
      <c r="BR68" s="133">
        <v>0</v>
      </c>
      <c r="BS68" s="133">
        <v>0</v>
      </c>
      <c r="BT68" s="133">
        <v>0</v>
      </c>
      <c r="BU68" s="133">
        <v>0</v>
      </c>
      <c r="BV68" s="133">
        <v>0</v>
      </c>
      <c r="BW68" s="133">
        <v>0</v>
      </c>
      <c r="BX68" s="133">
        <v>0</v>
      </c>
      <c r="BY68" s="133">
        <v>0</v>
      </c>
      <c r="BZ68" s="133">
        <v>0</v>
      </c>
      <c r="CA68" s="133">
        <v>0</v>
      </c>
      <c r="CB68" s="133">
        <v>0</v>
      </c>
      <c r="CC68" s="133">
        <v>0</v>
      </c>
      <c r="CD68" s="133">
        <v>0</v>
      </c>
      <c r="CE68" s="133">
        <v>0</v>
      </c>
      <c r="CF68" s="133">
        <v>0</v>
      </c>
      <c r="CG68" s="133">
        <v>0</v>
      </c>
      <c r="CH68" s="133">
        <v>0</v>
      </c>
      <c r="CI68" s="133">
        <v>0</v>
      </c>
      <c r="CJ68" s="133">
        <v>0</v>
      </c>
      <c r="CK68" s="133">
        <v>0</v>
      </c>
      <c r="CL68" s="133">
        <v>0</v>
      </c>
      <c r="CM68" s="133">
        <v>0</v>
      </c>
      <c r="CN68" s="133">
        <v>0</v>
      </c>
      <c r="CO68" s="133">
        <v>0</v>
      </c>
      <c r="CP68" s="133">
        <v>0</v>
      </c>
      <c r="CQ68" s="133">
        <v>0</v>
      </c>
      <c r="CR68" s="133">
        <v>0</v>
      </c>
      <c r="CS68" s="133">
        <v>0</v>
      </c>
      <c r="CT68" s="133">
        <v>0</v>
      </c>
      <c r="CU68" s="133">
        <v>0</v>
      </c>
      <c r="CV68" s="133">
        <v>0</v>
      </c>
      <c r="CW68" s="133">
        <v>0</v>
      </c>
      <c r="CX68" s="133">
        <v>0</v>
      </c>
      <c r="CY68" s="133">
        <v>0</v>
      </c>
      <c r="CZ68" s="133">
        <v>0</v>
      </c>
      <c r="DA68" s="133">
        <v>0</v>
      </c>
      <c r="DB68" s="133">
        <v>0</v>
      </c>
      <c r="DC68" s="133">
        <v>0</v>
      </c>
      <c r="DD68" s="133">
        <v>0</v>
      </c>
      <c r="DE68" s="133">
        <v>0</v>
      </c>
      <c r="DF68" s="133">
        <v>0</v>
      </c>
      <c r="DG68" s="138">
        <v>0</v>
      </c>
      <c r="DH68" s="124"/>
      <c r="DI68" s="131"/>
    </row>
    <row r="69" spans="2:113" x14ac:dyDescent="0.15">
      <c r="B69" s="309" t="s">
        <v>123</v>
      </c>
      <c r="C69" s="310" t="s">
        <v>408</v>
      </c>
      <c r="D69" s="132">
        <v>5.2086385527687091E-3</v>
      </c>
      <c r="E69" s="132">
        <v>9.4381079725699736E-3</v>
      </c>
      <c r="F69" s="132">
        <v>3.9106895831052639E-2</v>
      </c>
      <c r="G69" s="132">
        <v>1.8272401136387201E-2</v>
      </c>
      <c r="H69" s="132">
        <v>4.8993679023450677E-2</v>
      </c>
      <c r="I69" s="132">
        <v>5.9171597633136092E-2</v>
      </c>
      <c r="J69" s="132">
        <v>2.3478169505124508E-2</v>
      </c>
      <c r="K69" s="132">
        <v>1.2022076702063062E-2</v>
      </c>
      <c r="L69" s="132">
        <v>1.0479491268643049E-2</v>
      </c>
      <c r="M69" s="132">
        <v>9.2647137578321642E-3</v>
      </c>
      <c r="N69" s="132">
        <v>0</v>
      </c>
      <c r="O69" s="132">
        <v>2.9800828333563092E-2</v>
      </c>
      <c r="P69" s="132">
        <v>2.0780226164085536E-2</v>
      </c>
      <c r="Q69" s="132">
        <v>1.9456768705010178E-2</v>
      </c>
      <c r="R69" s="132">
        <v>1.154891562600977E-2</v>
      </c>
      <c r="S69" s="132">
        <v>6.9361678538762156E-2</v>
      </c>
      <c r="T69" s="132">
        <v>1.1473430445342409E-2</v>
      </c>
      <c r="U69" s="132">
        <v>2.2732017435220138E-2</v>
      </c>
      <c r="V69" s="134">
        <v>4.0881399248302981E-2</v>
      </c>
      <c r="W69" s="132">
        <v>0.11759353290321908</v>
      </c>
      <c r="X69" s="132">
        <v>0</v>
      </c>
      <c r="Y69" s="132">
        <v>2.6945201332122314E-2</v>
      </c>
      <c r="Z69" s="132">
        <v>1.6307980216548591E-2</v>
      </c>
      <c r="AA69" s="132">
        <v>0</v>
      </c>
      <c r="AB69" s="132">
        <v>7.9931179554693522E-3</v>
      </c>
      <c r="AC69" s="132">
        <v>1.213506921506677E-2</v>
      </c>
      <c r="AD69" s="132">
        <v>6.4254963695945513E-3</v>
      </c>
      <c r="AE69" s="132">
        <v>2.1702969161985556E-2</v>
      </c>
      <c r="AF69" s="132">
        <v>2.7541133468640035E-2</v>
      </c>
      <c r="AG69" s="132">
        <v>2.1891727251675215E-2</v>
      </c>
      <c r="AH69" s="132">
        <v>8.322153906585486E-3</v>
      </c>
      <c r="AI69" s="134">
        <v>5.8804740865751728E-2</v>
      </c>
      <c r="AJ69" s="132">
        <v>3.703762906652501E-2</v>
      </c>
      <c r="AK69" s="132">
        <v>3.2540229711820988E-2</v>
      </c>
      <c r="AL69" s="132">
        <v>5.3177739539833853E-2</v>
      </c>
      <c r="AM69" s="132">
        <v>0</v>
      </c>
      <c r="AN69" s="132">
        <v>0</v>
      </c>
      <c r="AO69" s="132">
        <v>0.11421495927240921</v>
      </c>
      <c r="AP69" s="132">
        <v>1.3017594475005979E-2</v>
      </c>
      <c r="AQ69" s="132">
        <v>2.8111750642565114E-2</v>
      </c>
      <c r="AR69" s="132">
        <v>2.634549541871262E-2</v>
      </c>
      <c r="AS69" s="132">
        <v>1.1856091820520184E-2</v>
      </c>
      <c r="AT69" s="132">
        <v>2.684888177661137E-2</v>
      </c>
      <c r="AU69" s="132">
        <v>1.3150061473522148E-2</v>
      </c>
      <c r="AV69" s="132">
        <v>9.3453002556308767E-3</v>
      </c>
      <c r="AW69" s="132">
        <v>1.1393941462690512E-2</v>
      </c>
      <c r="AX69" s="132">
        <v>1.9114953809951461E-2</v>
      </c>
      <c r="AY69" s="132">
        <v>2.3479949694600592E-2</v>
      </c>
      <c r="AZ69" s="132">
        <v>1.1361671570837562E-2</v>
      </c>
      <c r="BA69" s="132">
        <v>6.384497558719897E-3</v>
      </c>
      <c r="BB69" s="132">
        <v>5.3860121200241268E-3</v>
      </c>
      <c r="BC69" s="132">
        <v>1.3742885329576958E-2</v>
      </c>
      <c r="BD69" s="132">
        <v>4.5218443117500057E-3</v>
      </c>
      <c r="BE69" s="132">
        <v>4.9938696530388805E-3</v>
      </c>
      <c r="BF69" s="132">
        <v>0</v>
      </c>
      <c r="BG69" s="132">
        <v>4.4629349470499246E-3</v>
      </c>
      <c r="BH69" s="132">
        <v>1.1126163667839809E-2</v>
      </c>
      <c r="BI69" s="132">
        <v>1.6389639229073796E-2</v>
      </c>
      <c r="BJ69" s="132">
        <v>1.4373739226114065E-2</v>
      </c>
      <c r="BK69" s="132">
        <v>7.7605306066945235E-3</v>
      </c>
      <c r="BL69" s="134">
        <v>2.7182438527001061E-2</v>
      </c>
      <c r="BM69" s="134">
        <v>2.5058484100602711E-3</v>
      </c>
      <c r="BN69" s="132">
        <v>1.5993384618072338E-3</v>
      </c>
      <c r="BO69" s="132">
        <v>1.7037560927430384E-3</v>
      </c>
      <c r="BP69" s="132">
        <v>3.6104678838230608E-3</v>
      </c>
      <c r="BQ69" s="132">
        <v>0.14459552884849666</v>
      </c>
      <c r="BR69" s="132">
        <v>1.2237292455326039E-2</v>
      </c>
      <c r="BS69" s="132">
        <v>5.3675385892401714E-2</v>
      </c>
      <c r="BT69" s="132">
        <v>6.6100912163931658E-2</v>
      </c>
      <c r="BU69" s="132">
        <v>2.0100686459744707E-2</v>
      </c>
      <c r="BV69" s="132">
        <v>4.3765261533037043E-3</v>
      </c>
      <c r="BW69" s="132">
        <v>1.4994433657600033E-2</v>
      </c>
      <c r="BX69" s="132">
        <v>5.1498334980140011E-3</v>
      </c>
      <c r="BY69" s="132">
        <v>0</v>
      </c>
      <c r="BZ69" s="132">
        <v>5.3207610085836347E-2</v>
      </c>
      <c r="CA69" s="132">
        <v>4.3933731554567914E-3</v>
      </c>
      <c r="CB69" s="132">
        <v>1.66683939903916E-3</v>
      </c>
      <c r="CC69" s="132">
        <v>1.4591723574388607E-3</v>
      </c>
      <c r="CD69" s="132">
        <v>2.7510834746561144E-3</v>
      </c>
      <c r="CE69" s="132">
        <v>3.0532911136562689E-3</v>
      </c>
      <c r="CF69" s="132">
        <v>4.7306246836737988E-2</v>
      </c>
      <c r="CG69" s="132">
        <v>9.4368859358075416E-3</v>
      </c>
      <c r="CH69" s="132">
        <v>5.6505463538257666E-3</v>
      </c>
      <c r="CI69" s="132">
        <v>9.7118405323429399E-3</v>
      </c>
      <c r="CJ69" s="132">
        <v>5.3539766201591271E-3</v>
      </c>
      <c r="CK69" s="132">
        <v>2.129076697043045E-3</v>
      </c>
      <c r="CL69" s="132">
        <v>3.7537373131021406E-3</v>
      </c>
      <c r="CM69" s="132">
        <v>4.141948954651707E-3</v>
      </c>
      <c r="CN69" s="132">
        <v>8.9029524396949632E-3</v>
      </c>
      <c r="CO69" s="132">
        <v>2.4203416421112636E-2</v>
      </c>
      <c r="CP69" s="132">
        <v>7.4085726835544322E-3</v>
      </c>
      <c r="CQ69" s="132">
        <v>7.0045153752539445E-3</v>
      </c>
      <c r="CR69" s="132">
        <v>1.1705134347514582E-2</v>
      </c>
      <c r="CS69" s="132">
        <v>1.502794199113954E-2</v>
      </c>
      <c r="CT69" s="132">
        <v>1.1860213383978932E-2</v>
      </c>
      <c r="CU69" s="132">
        <v>3.012229699353127E-3</v>
      </c>
      <c r="CV69" s="132">
        <v>3.0121116296673882E-3</v>
      </c>
      <c r="CW69" s="132">
        <v>4.942815193259651E-3</v>
      </c>
      <c r="CX69" s="132">
        <v>3.3407215480252611E-3</v>
      </c>
      <c r="CY69" s="132">
        <v>4.1805406547987378E-3</v>
      </c>
      <c r="CZ69" s="132">
        <v>3.8381797503597298E-2</v>
      </c>
      <c r="DA69" s="132">
        <v>1.8953806254334224E-2</v>
      </c>
      <c r="DB69" s="132">
        <v>3.2137310590514341E-2</v>
      </c>
      <c r="DC69" s="132">
        <v>3.5142161318714636E-2</v>
      </c>
      <c r="DD69" s="132">
        <v>2.3305626584879415E-2</v>
      </c>
      <c r="DE69" s="132">
        <v>0</v>
      </c>
      <c r="DF69" s="132">
        <v>4.3625333908196111E-3</v>
      </c>
      <c r="DG69" s="137">
        <v>1.4358299010200894E-2</v>
      </c>
      <c r="DH69" s="124"/>
      <c r="DI69" s="131"/>
    </row>
    <row r="70" spans="2:113" x14ac:dyDescent="0.15">
      <c r="B70" s="309" t="s">
        <v>124</v>
      </c>
      <c r="C70" s="310" t="s">
        <v>410</v>
      </c>
      <c r="D70" s="132">
        <v>5.3099130767229343E-7</v>
      </c>
      <c r="E70" s="132">
        <v>0</v>
      </c>
      <c r="F70" s="132">
        <v>3.7431067675591518E-4</v>
      </c>
      <c r="G70" s="132">
        <v>4.5458450472655315E-4</v>
      </c>
      <c r="H70" s="132">
        <v>5.8663355446159258E-5</v>
      </c>
      <c r="I70" s="132">
        <v>0</v>
      </c>
      <c r="J70" s="132">
        <v>1.790950684381955E-5</v>
      </c>
      <c r="K70" s="132">
        <v>9.2893660092375563E-4</v>
      </c>
      <c r="L70" s="132">
        <v>1.7367206075977E-3</v>
      </c>
      <c r="M70" s="132">
        <v>1.6522172040835351E-3</v>
      </c>
      <c r="N70" s="132">
        <v>0</v>
      </c>
      <c r="O70" s="132">
        <v>5.4692791340258092E-3</v>
      </c>
      <c r="P70" s="132">
        <v>6.4147234648781004E-4</v>
      </c>
      <c r="Q70" s="132">
        <v>5.38432545939834E-5</v>
      </c>
      <c r="R70" s="132">
        <v>2.596707620371873E-4</v>
      </c>
      <c r="S70" s="132">
        <v>3.2718057113797377E-4</v>
      </c>
      <c r="T70" s="132">
        <v>2.1377285795917635E-4</v>
      </c>
      <c r="U70" s="132">
        <v>3.350493765940394E-4</v>
      </c>
      <c r="V70" s="134">
        <v>6.0411723593867643E-3</v>
      </c>
      <c r="W70" s="132">
        <v>1.0676810723220303E-3</v>
      </c>
      <c r="X70" s="132">
        <v>0</v>
      </c>
      <c r="Y70" s="132">
        <v>3.0275507114744171E-4</v>
      </c>
      <c r="Z70" s="132">
        <v>1.0693757519048255E-3</v>
      </c>
      <c r="AA70" s="132">
        <v>0</v>
      </c>
      <c r="AB70" s="132">
        <v>1.251820913888677E-3</v>
      </c>
      <c r="AC70" s="132">
        <v>1.0033605951224969E-3</v>
      </c>
      <c r="AD70" s="132">
        <v>0</v>
      </c>
      <c r="AE70" s="132">
        <v>7.222285910810501E-5</v>
      </c>
      <c r="AF70" s="132">
        <v>1.9546196501463368E-3</v>
      </c>
      <c r="AG70" s="132">
        <v>1.510384631836371E-3</v>
      </c>
      <c r="AH70" s="132">
        <v>1.3648332406800199E-4</v>
      </c>
      <c r="AI70" s="134">
        <v>9.071110015064044E-3</v>
      </c>
      <c r="AJ70" s="132">
        <v>2.8030481864535132E-4</v>
      </c>
      <c r="AK70" s="132">
        <v>8.1274340154213753E-3</v>
      </c>
      <c r="AL70" s="132">
        <v>1.7220658405776579E-3</v>
      </c>
      <c r="AM70" s="132">
        <v>0</v>
      </c>
      <c r="AN70" s="132">
        <v>0</v>
      </c>
      <c r="AO70" s="132">
        <v>8.0485333609629558E-3</v>
      </c>
      <c r="AP70" s="132">
        <v>1.7228234872040181E-4</v>
      </c>
      <c r="AQ70" s="132">
        <v>2.8113913251276749E-4</v>
      </c>
      <c r="AR70" s="132">
        <v>2.1926990830093717E-3</v>
      </c>
      <c r="AS70" s="132">
        <v>9.8851828403030023E-4</v>
      </c>
      <c r="AT70" s="132">
        <v>1.7736838424246611E-3</v>
      </c>
      <c r="AU70" s="132">
        <v>6.6376637898759563E-4</v>
      </c>
      <c r="AV70" s="132">
        <v>4.5700149885582157E-4</v>
      </c>
      <c r="AW70" s="132">
        <v>7.3773950139177039E-4</v>
      </c>
      <c r="AX70" s="132">
        <v>1.153643611342332E-3</v>
      </c>
      <c r="AY70" s="132">
        <v>6.5523345813387726E-4</v>
      </c>
      <c r="AZ70" s="132">
        <v>4.3719620933925778E-4</v>
      </c>
      <c r="BA70" s="132">
        <v>6.9975114933461111E-5</v>
      </c>
      <c r="BB70" s="132">
        <v>1.2730188896843466E-4</v>
      </c>
      <c r="BC70" s="132">
        <v>9.2401002835528401E-4</v>
      </c>
      <c r="BD70" s="132">
        <v>5.2344381822887209E-4</v>
      </c>
      <c r="BE70" s="132">
        <v>2.7634741447110617E-4</v>
      </c>
      <c r="BF70" s="132">
        <v>0</v>
      </c>
      <c r="BG70" s="132">
        <v>2.2995461422087747E-3</v>
      </c>
      <c r="BH70" s="132">
        <v>1.6794633642695828E-3</v>
      </c>
      <c r="BI70" s="132">
        <v>2.4819652779813858E-3</v>
      </c>
      <c r="BJ70" s="132">
        <v>1.5746683782627299E-3</v>
      </c>
      <c r="BK70" s="132">
        <v>8.4591271335524108E-4</v>
      </c>
      <c r="BL70" s="134">
        <v>1.3493176202988354E-3</v>
      </c>
      <c r="BM70" s="134">
        <v>3.4339711758679588E-4</v>
      </c>
      <c r="BN70" s="132">
        <v>4.3613380619337959E-4</v>
      </c>
      <c r="BO70" s="132">
        <v>2.2725452972179521E-4</v>
      </c>
      <c r="BP70" s="132">
        <v>1.9801375658361629E-4</v>
      </c>
      <c r="BQ70" s="132">
        <v>1.6605629302706498E-3</v>
      </c>
      <c r="BR70" s="132">
        <v>2.7906941310583931E-3</v>
      </c>
      <c r="BS70" s="132">
        <v>5.3921716205115411E-4</v>
      </c>
      <c r="BT70" s="132">
        <v>1.5744547765722137E-3</v>
      </c>
      <c r="BU70" s="132">
        <v>1.9007136188097667E-3</v>
      </c>
      <c r="BV70" s="132">
        <v>2.2447804577259339E-4</v>
      </c>
      <c r="BW70" s="132">
        <v>7.3901682055358363E-4</v>
      </c>
      <c r="BX70" s="132">
        <v>3.2829445543585661E-5</v>
      </c>
      <c r="BY70" s="132">
        <v>0</v>
      </c>
      <c r="BZ70" s="132">
        <v>9.2070128271319135E-5</v>
      </c>
      <c r="CA70" s="132">
        <v>2.515081481550355E-4</v>
      </c>
      <c r="CB70" s="132">
        <v>1.0498320856568917E-4</v>
      </c>
      <c r="CC70" s="132">
        <v>8.1713652016576202E-4</v>
      </c>
      <c r="CD70" s="132">
        <v>1.884303749764462E-4</v>
      </c>
      <c r="CE70" s="132">
        <v>2.317590783534326E-4</v>
      </c>
      <c r="CF70" s="132">
        <v>5.0766028604349569E-5</v>
      </c>
      <c r="CG70" s="132">
        <v>3.9375908618376844E-4</v>
      </c>
      <c r="CH70" s="132">
        <v>3.5628266596162463E-4</v>
      </c>
      <c r="CI70" s="132">
        <v>2.9958991878315314E-4</v>
      </c>
      <c r="CJ70" s="132">
        <v>2.2349908120446207E-4</v>
      </c>
      <c r="CK70" s="132">
        <v>2.8027377141992299E-5</v>
      </c>
      <c r="CL70" s="132">
        <v>3.0400892446537581E-4</v>
      </c>
      <c r="CM70" s="132">
        <v>2.0349908172761992E-4</v>
      </c>
      <c r="CN70" s="132">
        <v>1.2183477264901094E-3</v>
      </c>
      <c r="CO70" s="132">
        <v>2.010422569052696E-3</v>
      </c>
      <c r="CP70" s="132">
        <v>7.4999964212036675E-4</v>
      </c>
      <c r="CQ70" s="132">
        <v>7.6708272208580411E-4</v>
      </c>
      <c r="CR70" s="132">
        <v>1.5393560888864329E-3</v>
      </c>
      <c r="CS70" s="132">
        <v>2.2808929418363113E-3</v>
      </c>
      <c r="CT70" s="132">
        <v>2.3220200704256E-3</v>
      </c>
      <c r="CU70" s="132">
        <v>6.561577996753434E-4</v>
      </c>
      <c r="CV70" s="132">
        <v>4.174055839252302E-5</v>
      </c>
      <c r="CW70" s="132">
        <v>9.9401335909279863E-5</v>
      </c>
      <c r="CX70" s="132">
        <v>8.5939524018431677E-4</v>
      </c>
      <c r="CY70" s="132">
        <v>6.8892836395732825E-4</v>
      </c>
      <c r="CZ70" s="132">
        <v>7.1346071715420248E-3</v>
      </c>
      <c r="DA70" s="132">
        <v>7.3421506447122189E-3</v>
      </c>
      <c r="DB70" s="132">
        <v>4.5828203065574396E-3</v>
      </c>
      <c r="DC70" s="132">
        <v>4.8897426118209449E-4</v>
      </c>
      <c r="DD70" s="132">
        <v>3.2190768166378181E-3</v>
      </c>
      <c r="DE70" s="132">
        <v>0</v>
      </c>
      <c r="DF70" s="132">
        <v>2.8848918071813322E-7</v>
      </c>
      <c r="DG70" s="137">
        <v>1.1881068557613955E-3</v>
      </c>
      <c r="DH70" s="124"/>
      <c r="DI70" s="131"/>
    </row>
    <row r="71" spans="2:113" x14ac:dyDescent="0.15">
      <c r="B71" s="309" t="s">
        <v>125</v>
      </c>
      <c r="C71" s="310" t="s">
        <v>39</v>
      </c>
      <c r="D71" s="132">
        <v>1.1763871061794355E-4</v>
      </c>
      <c r="E71" s="132">
        <v>1.3083737628510651E-3</v>
      </c>
      <c r="F71" s="132">
        <v>1.7427285866095192E-3</v>
      </c>
      <c r="G71" s="132">
        <v>4.1681355369844265E-4</v>
      </c>
      <c r="H71" s="132">
        <v>6.6973997467698488E-4</v>
      </c>
      <c r="I71" s="132">
        <v>3.9447731755424065E-3</v>
      </c>
      <c r="J71" s="132">
        <v>1.8005024213653253E-3</v>
      </c>
      <c r="K71" s="132">
        <v>1.9432557101532143E-3</v>
      </c>
      <c r="L71" s="132">
        <v>2.1053703211004601E-3</v>
      </c>
      <c r="M71" s="132">
        <v>1.8049431641248704E-4</v>
      </c>
      <c r="N71" s="132">
        <v>0</v>
      </c>
      <c r="O71" s="132">
        <v>2.3555361092297456E-3</v>
      </c>
      <c r="P71" s="132">
        <v>1.3492816926626125E-3</v>
      </c>
      <c r="Q71" s="132">
        <v>4.6920550431899823E-4</v>
      </c>
      <c r="R71" s="132">
        <v>6.3894213406672775E-4</v>
      </c>
      <c r="S71" s="132">
        <v>6.1658172826056833E-3</v>
      </c>
      <c r="T71" s="132">
        <v>9.4031445456039229E-4</v>
      </c>
      <c r="U71" s="132">
        <v>5.2556764955927746E-4</v>
      </c>
      <c r="V71" s="134">
        <v>3.7134912516985173E-3</v>
      </c>
      <c r="W71" s="132">
        <v>3.4064110402655255E-3</v>
      </c>
      <c r="X71" s="132">
        <v>0</v>
      </c>
      <c r="Y71" s="132">
        <v>2.7247956403269754E-3</v>
      </c>
      <c r="Z71" s="132">
        <v>7.3519582943456759E-3</v>
      </c>
      <c r="AA71" s="132">
        <v>0</v>
      </c>
      <c r="AB71" s="132">
        <v>3.1852355775950736E-3</v>
      </c>
      <c r="AC71" s="132">
        <v>1.1087732776909579E-3</v>
      </c>
      <c r="AD71" s="132">
        <v>3.2127481847972754E-4</v>
      </c>
      <c r="AE71" s="132">
        <v>5.4511062707784019E-4</v>
      </c>
      <c r="AF71" s="132">
        <v>1.0414742009812665E-3</v>
      </c>
      <c r="AG71" s="132">
        <v>6.9545542374106338E-4</v>
      </c>
      <c r="AH71" s="132">
        <v>5.1264468064566595E-4</v>
      </c>
      <c r="AI71" s="134">
        <v>1.6505082258002216E-3</v>
      </c>
      <c r="AJ71" s="132">
        <v>1.2944830474100491E-3</v>
      </c>
      <c r="AK71" s="132">
        <v>8.562757158734871E-4</v>
      </c>
      <c r="AL71" s="132">
        <v>1.1895871898133575E-3</v>
      </c>
      <c r="AM71" s="132">
        <v>0</v>
      </c>
      <c r="AN71" s="132">
        <v>0</v>
      </c>
      <c r="AO71" s="132">
        <v>6.8311030845984524E-4</v>
      </c>
      <c r="AP71" s="132">
        <v>1.9993721597703898E-4</v>
      </c>
      <c r="AQ71" s="132">
        <v>5.5579043889062503E-4</v>
      </c>
      <c r="AR71" s="132">
        <v>6.0989132845420274E-4</v>
      </c>
      <c r="AS71" s="132">
        <v>5.8726011234833478E-4</v>
      </c>
      <c r="AT71" s="132">
        <v>8.5358452596401551E-4</v>
      </c>
      <c r="AU71" s="132">
        <v>7.7696233460485529E-4</v>
      </c>
      <c r="AV71" s="132">
        <v>5.4635069079350044E-4</v>
      </c>
      <c r="AW71" s="132">
        <v>4.7772274378605199E-4</v>
      </c>
      <c r="AX71" s="132">
        <v>7.2398086272040633E-4</v>
      </c>
      <c r="AY71" s="132">
        <v>1.3551218941348967E-3</v>
      </c>
      <c r="AZ71" s="132">
        <v>4.3811135630270867E-4</v>
      </c>
      <c r="BA71" s="132">
        <v>5.8481103659219593E-4</v>
      </c>
      <c r="BB71" s="132">
        <v>3.5353447891523317E-4</v>
      </c>
      <c r="BC71" s="132">
        <v>1.0879865315441891E-3</v>
      </c>
      <c r="BD71" s="132">
        <v>1.9723616625391593E-4</v>
      </c>
      <c r="BE71" s="132">
        <v>3.9656829050502864E-4</v>
      </c>
      <c r="BF71" s="132">
        <v>0</v>
      </c>
      <c r="BG71" s="132">
        <v>3.479576399394856E-4</v>
      </c>
      <c r="BH71" s="132">
        <v>3.2262663458373052E-4</v>
      </c>
      <c r="BI71" s="132">
        <v>5.2456533738538282E-4</v>
      </c>
      <c r="BJ71" s="132">
        <v>1.0960327648389266E-3</v>
      </c>
      <c r="BK71" s="132">
        <v>8.6192947106208701E-4</v>
      </c>
      <c r="BL71" s="134">
        <v>3.0761010235695516E-3</v>
      </c>
      <c r="BM71" s="134">
        <v>6.9749943959177734E-4</v>
      </c>
      <c r="BN71" s="132">
        <v>1.2861172095045646E-3</v>
      </c>
      <c r="BO71" s="132">
        <v>5.0658278183674833E-4</v>
      </c>
      <c r="BP71" s="132">
        <v>6.7897740306578505E-4</v>
      </c>
      <c r="BQ71" s="132">
        <v>7.8464552692964894E-4</v>
      </c>
      <c r="BR71" s="132">
        <v>1.641381087134481E-3</v>
      </c>
      <c r="BS71" s="132">
        <v>6.5836856433833801E-2</v>
      </c>
      <c r="BT71" s="132">
        <v>9.2670607692958533E-3</v>
      </c>
      <c r="BU71" s="132">
        <v>2.4713510224336449E-3</v>
      </c>
      <c r="BV71" s="132">
        <v>1.2257169720163567E-3</v>
      </c>
      <c r="BW71" s="132">
        <v>2.0162219121370446E-3</v>
      </c>
      <c r="BX71" s="132">
        <v>2.4910141966776419E-4</v>
      </c>
      <c r="BY71" s="132">
        <v>0</v>
      </c>
      <c r="BZ71" s="132">
        <v>6.550256359803967E-3</v>
      </c>
      <c r="CA71" s="132">
        <v>1.0087832208578202E-3</v>
      </c>
      <c r="CB71" s="132">
        <v>9.9908740196458026E-3</v>
      </c>
      <c r="CC71" s="132">
        <v>2.1012081947119595E-3</v>
      </c>
      <c r="CD71" s="132">
        <v>2.0099239997487596E-4</v>
      </c>
      <c r="CE71" s="132">
        <v>9.7823890049181434E-4</v>
      </c>
      <c r="CF71" s="132">
        <v>1.7221990612899802E-3</v>
      </c>
      <c r="CG71" s="132">
        <v>4.4534353887121609E-3</v>
      </c>
      <c r="CH71" s="132">
        <v>6.920105627331556E-4</v>
      </c>
      <c r="CI71" s="132">
        <v>4.3561136833709909E-3</v>
      </c>
      <c r="CJ71" s="132">
        <v>6.2783851487207794E-4</v>
      </c>
      <c r="CK71" s="132">
        <v>1.5410874237477555E-4</v>
      </c>
      <c r="CL71" s="132">
        <v>1.3989563219042294E-3</v>
      </c>
      <c r="CM71" s="132">
        <v>9.1122877002337561E-4</v>
      </c>
      <c r="CN71" s="132">
        <v>4.2657678095573432E-3</v>
      </c>
      <c r="CO71" s="132">
        <v>8.6740952541130029E-3</v>
      </c>
      <c r="CP71" s="132">
        <v>8.9910196973468047E-3</v>
      </c>
      <c r="CQ71" s="132">
        <v>4.0275469500548923E-3</v>
      </c>
      <c r="CR71" s="132">
        <v>3.4416523447630184E-3</v>
      </c>
      <c r="CS71" s="132">
        <v>6.5952599301233004E-3</v>
      </c>
      <c r="CT71" s="132">
        <v>7.2026343610617277E-3</v>
      </c>
      <c r="CU71" s="132">
        <v>2.2437369359933151E-3</v>
      </c>
      <c r="CV71" s="132">
        <v>3.0149350312405566E-4</v>
      </c>
      <c r="CW71" s="132">
        <v>1.6507322974597264E-4</v>
      </c>
      <c r="CX71" s="132">
        <v>8.7866884372847585E-4</v>
      </c>
      <c r="CY71" s="132">
        <v>8.8446641386696542E-4</v>
      </c>
      <c r="CZ71" s="132">
        <v>1.1544322502826797E-2</v>
      </c>
      <c r="DA71" s="132">
        <v>9.2079520756029182E-3</v>
      </c>
      <c r="DB71" s="132">
        <v>1.7014758754288904E-2</v>
      </c>
      <c r="DC71" s="132">
        <v>5.5711779495921532E-3</v>
      </c>
      <c r="DD71" s="132">
        <v>5.0132229993068711E-3</v>
      </c>
      <c r="DE71" s="132">
        <v>0</v>
      </c>
      <c r="DF71" s="132">
        <v>1.3843153336759624E-3</v>
      </c>
      <c r="DG71" s="137">
        <v>2.9956275903502698E-3</v>
      </c>
      <c r="DH71" s="124"/>
      <c r="DI71" s="131"/>
    </row>
    <row r="72" spans="2:113" x14ac:dyDescent="0.15">
      <c r="B72" s="309" t="s">
        <v>126</v>
      </c>
      <c r="C72" s="310" t="s">
        <v>41</v>
      </c>
      <c r="D72" s="132">
        <v>2.0274213565669384E-6</v>
      </c>
      <c r="E72" s="132">
        <v>1.0385590299420353E-3</v>
      </c>
      <c r="F72" s="132">
        <v>2.213243189149082E-3</v>
      </c>
      <c r="G72" s="132">
        <v>3.4867772047126298E-4</v>
      </c>
      <c r="H72" s="132">
        <v>6.1107661923082569E-4</v>
      </c>
      <c r="I72" s="132">
        <v>3.9447731755424065E-3</v>
      </c>
      <c r="J72" s="132">
        <v>1.8733344158635248E-3</v>
      </c>
      <c r="K72" s="132">
        <v>9.5496689730345573E-4</v>
      </c>
      <c r="L72" s="132">
        <v>1.8648952588760619E-4</v>
      </c>
      <c r="M72" s="132">
        <v>5.0121883249929092E-3</v>
      </c>
      <c r="N72" s="132">
        <v>0</v>
      </c>
      <c r="O72" s="132">
        <v>9.589968892538405E-5</v>
      </c>
      <c r="P72" s="132">
        <v>3.1493973637805134E-4</v>
      </c>
      <c r="Q72" s="132">
        <v>3.1710451323092528E-4</v>
      </c>
      <c r="R72" s="132">
        <v>2.2691949475321774E-4</v>
      </c>
      <c r="S72" s="132">
        <v>3.9111032914485961E-3</v>
      </c>
      <c r="T72" s="132">
        <v>4.6515011923048313E-4</v>
      </c>
      <c r="U72" s="132">
        <v>5.8834378547885781E-4</v>
      </c>
      <c r="V72" s="134">
        <v>5.2702779719178468E-3</v>
      </c>
      <c r="W72" s="132">
        <v>3.8313976453656254E-3</v>
      </c>
      <c r="X72" s="132">
        <v>0</v>
      </c>
      <c r="Y72" s="132">
        <v>3.6330608537693005E-3</v>
      </c>
      <c r="Z72" s="132">
        <v>3.8764871006549927E-3</v>
      </c>
      <c r="AA72" s="132">
        <v>0</v>
      </c>
      <c r="AB72" s="132">
        <v>3.8847603198802643E-3</v>
      </c>
      <c r="AC72" s="132">
        <v>1.0968092615712246E-3</v>
      </c>
      <c r="AD72" s="132">
        <v>0</v>
      </c>
      <c r="AE72" s="132">
        <v>8.5979594176315488E-6</v>
      </c>
      <c r="AF72" s="132">
        <v>4.341797880240042E-5</v>
      </c>
      <c r="AG72" s="132">
        <v>7.0799279617329898E-5</v>
      </c>
      <c r="AH72" s="132">
        <v>3.6284591032712725E-4</v>
      </c>
      <c r="AI72" s="134">
        <v>6.1949768691151432E-4</v>
      </c>
      <c r="AJ72" s="132">
        <v>3.6804993193616702E-3</v>
      </c>
      <c r="AK72" s="132">
        <v>3.0633850825764541E-4</v>
      </c>
      <c r="AL72" s="132">
        <v>2.4007384066187638E-3</v>
      </c>
      <c r="AM72" s="132">
        <v>0</v>
      </c>
      <c r="AN72" s="132">
        <v>0</v>
      </c>
      <c r="AO72" s="132">
        <v>5.3612713803285916E-5</v>
      </c>
      <c r="AP72" s="132">
        <v>3.7371442238698874E-7</v>
      </c>
      <c r="AQ72" s="132">
        <v>0</v>
      </c>
      <c r="AR72" s="132">
        <v>3.3828119701826835E-4</v>
      </c>
      <c r="AS72" s="132">
        <v>1.1168023004941405E-4</v>
      </c>
      <c r="AT72" s="132">
        <v>6.7173352778775012E-5</v>
      </c>
      <c r="AU72" s="132">
        <v>2.8450631659472007E-4</v>
      </c>
      <c r="AV72" s="132">
        <v>2.1611594979570664E-5</v>
      </c>
      <c r="AW72" s="132">
        <v>1.3042513593228373E-4</v>
      </c>
      <c r="AX72" s="132">
        <v>4.1802206760386309E-4</v>
      </c>
      <c r="AY72" s="132">
        <v>5.7933958127634401E-4</v>
      </c>
      <c r="AZ72" s="132">
        <v>1.5051117058888488E-4</v>
      </c>
      <c r="BA72" s="132">
        <v>8.2480173495714624E-6</v>
      </c>
      <c r="BB72" s="132">
        <v>7.3691397376807332E-5</v>
      </c>
      <c r="BC72" s="132">
        <v>1.5266358420035302E-3</v>
      </c>
      <c r="BD72" s="132">
        <v>1.9987735925072362E-4</v>
      </c>
      <c r="BE72" s="132">
        <v>2.4021232291510845E-4</v>
      </c>
      <c r="BF72" s="132">
        <v>0</v>
      </c>
      <c r="BG72" s="132">
        <v>9.0771558245083205E-5</v>
      </c>
      <c r="BH72" s="132">
        <v>4.0538280035933316E-5</v>
      </c>
      <c r="BI72" s="132">
        <v>1.45960464472968E-4</v>
      </c>
      <c r="BJ72" s="132">
        <v>2.1633351671862585E-3</v>
      </c>
      <c r="BK72" s="132">
        <v>6.2800883973087798E-5</v>
      </c>
      <c r="BL72" s="134">
        <v>0</v>
      </c>
      <c r="BM72" s="134">
        <v>4.0804363219833862E-4</v>
      </c>
      <c r="BN72" s="132">
        <v>8.075114090103521E-6</v>
      </c>
      <c r="BO72" s="132">
        <v>4.5462396635358535E-3</v>
      </c>
      <c r="BP72" s="132">
        <v>5.4952654927856309E-3</v>
      </c>
      <c r="BQ72" s="132">
        <v>4.9680205178277835E-2</v>
      </c>
      <c r="BR72" s="132">
        <v>1.6344554285389768E-3</v>
      </c>
      <c r="BS72" s="132">
        <v>1.4015345378537974E-3</v>
      </c>
      <c r="BT72" s="132">
        <v>0</v>
      </c>
      <c r="BU72" s="132">
        <v>1.3558168076109047E-3</v>
      </c>
      <c r="BV72" s="132">
        <v>3.0543059023044649E-3</v>
      </c>
      <c r="BW72" s="132">
        <v>6.4049364513117874E-5</v>
      </c>
      <c r="BX72" s="132">
        <v>0</v>
      </c>
      <c r="BY72" s="132">
        <v>0</v>
      </c>
      <c r="BZ72" s="132">
        <v>2.2610290436634421E-2</v>
      </c>
      <c r="CA72" s="132">
        <v>2.3207941489875846E-3</v>
      </c>
      <c r="CB72" s="132">
        <v>0</v>
      </c>
      <c r="CC72" s="132">
        <v>3.8522150236385924E-3</v>
      </c>
      <c r="CD72" s="132">
        <v>7.9140757490107406E-4</v>
      </c>
      <c r="CE72" s="132">
        <v>3.8752273799097219E-3</v>
      </c>
      <c r="CF72" s="132">
        <v>1.5768236157411609E-3</v>
      </c>
      <c r="CG72" s="132">
        <v>8.1079490199373241E-3</v>
      </c>
      <c r="CH72" s="132">
        <v>1.4206972822564785E-3</v>
      </c>
      <c r="CI72" s="132">
        <v>7.6911591341157614E-3</v>
      </c>
      <c r="CJ72" s="132">
        <v>6.0597846775153185E-3</v>
      </c>
      <c r="CK72" s="132">
        <v>2.1668927402316435E-4</v>
      </c>
      <c r="CL72" s="132">
        <v>2.6987232913345863E-3</v>
      </c>
      <c r="CM72" s="132">
        <v>1.0156579451462023E-3</v>
      </c>
      <c r="CN72" s="132">
        <v>3.4252309601948354E-2</v>
      </c>
      <c r="CO72" s="132">
        <v>6.3570854590875797E-3</v>
      </c>
      <c r="CP72" s="132">
        <v>3.0636817983463174E-3</v>
      </c>
      <c r="CQ72" s="132">
        <v>3.3054754036720498E-3</v>
      </c>
      <c r="CR72" s="132">
        <v>7.9473221860049525E-3</v>
      </c>
      <c r="CS72" s="132">
        <v>3.5087627972007524E-3</v>
      </c>
      <c r="CT72" s="132">
        <v>4.1107812408303973E-3</v>
      </c>
      <c r="CU72" s="132">
        <v>3.5314183587136813E-5</v>
      </c>
      <c r="CV72" s="132">
        <v>4.8379367497001092E-4</v>
      </c>
      <c r="CW72" s="132">
        <v>1.3246065661618643E-4</v>
      </c>
      <c r="CX72" s="132">
        <v>8.0648837946394817E-4</v>
      </c>
      <c r="CY72" s="132">
        <v>1.8119592134329556E-4</v>
      </c>
      <c r="CZ72" s="132">
        <v>4.6930718222827857E-2</v>
      </c>
      <c r="DA72" s="132">
        <v>1.5813056061310501E-2</v>
      </c>
      <c r="DB72" s="132">
        <v>1.319280503888059E-2</v>
      </c>
      <c r="DC72" s="132">
        <v>1.3268208084435006E-2</v>
      </c>
      <c r="DD72" s="132">
        <v>1.5769855641310154E-2</v>
      </c>
      <c r="DE72" s="132">
        <v>0</v>
      </c>
      <c r="DF72" s="132">
        <v>1.4354067675811438E-2</v>
      </c>
      <c r="DG72" s="137">
        <v>4.7305230440092437E-3</v>
      </c>
      <c r="DH72" s="124"/>
      <c r="DI72" s="131"/>
    </row>
    <row r="73" spans="2:113" x14ac:dyDescent="0.15">
      <c r="B73" s="311" t="s">
        <v>127</v>
      </c>
      <c r="C73" s="312" t="s">
        <v>414</v>
      </c>
      <c r="D73" s="133">
        <v>7.7802149742445079E-2</v>
      </c>
      <c r="E73" s="133">
        <v>5.1002953731327141E-2</v>
      </c>
      <c r="F73" s="133">
        <v>5.1914181675031985E-2</v>
      </c>
      <c r="G73" s="133">
        <v>6.0042777453556545E-2</v>
      </c>
      <c r="H73" s="133">
        <v>0.11338648885151816</v>
      </c>
      <c r="I73" s="133">
        <v>1.1834319526627219E-2</v>
      </c>
      <c r="J73" s="133">
        <v>2.516763298405815E-2</v>
      </c>
      <c r="K73" s="133">
        <v>8.4754613650500688E-2</v>
      </c>
      <c r="L73" s="133">
        <v>6.733354219110696E-2</v>
      </c>
      <c r="M73" s="133">
        <v>6.7935283862023008E-2</v>
      </c>
      <c r="N73" s="133">
        <v>0</v>
      </c>
      <c r="O73" s="133">
        <v>6.1636528191511677E-2</v>
      </c>
      <c r="P73" s="133">
        <v>8.7392234577935671E-2</v>
      </c>
      <c r="Q73" s="133">
        <v>6.2011549254047608E-2</v>
      </c>
      <c r="R73" s="133">
        <v>7.3719886013892968E-2</v>
      </c>
      <c r="S73" s="133">
        <v>0.12495767139019807</v>
      </c>
      <c r="T73" s="133">
        <v>7.8010130299257477E-2</v>
      </c>
      <c r="U73" s="133">
        <v>6.9329307550022604E-2</v>
      </c>
      <c r="V73" s="143">
        <v>3.1153731938724394E-2</v>
      </c>
      <c r="W73" s="133">
        <v>3.109832964620517E-2</v>
      </c>
      <c r="X73" s="133">
        <v>0</v>
      </c>
      <c r="Y73" s="133">
        <v>2.1798365122615803E-2</v>
      </c>
      <c r="Z73" s="133">
        <v>4.5715813393931291E-2</v>
      </c>
      <c r="AA73" s="133">
        <v>0</v>
      </c>
      <c r="AB73" s="133">
        <v>4.0289103767949627E-2</v>
      </c>
      <c r="AC73" s="133">
        <v>5.6172025737508839E-2</v>
      </c>
      <c r="AD73" s="133">
        <v>8.6744200989526433E-3</v>
      </c>
      <c r="AE73" s="133">
        <v>5.5334174022698614E-2</v>
      </c>
      <c r="AF73" s="133">
        <v>5.766708056446615E-2</v>
      </c>
      <c r="AG73" s="133">
        <v>4.7844825678898716E-2</v>
      </c>
      <c r="AH73" s="133">
        <v>8.8048388331674457E-2</v>
      </c>
      <c r="AI73" s="143">
        <v>3.7585830884559503E-2</v>
      </c>
      <c r="AJ73" s="133">
        <v>3.2979488937521999E-2</v>
      </c>
      <c r="AK73" s="133">
        <v>4.5172311905877671E-2</v>
      </c>
      <c r="AL73" s="133">
        <v>4.6106606436811116E-2</v>
      </c>
      <c r="AM73" s="133">
        <v>0</v>
      </c>
      <c r="AN73" s="133">
        <v>0</v>
      </c>
      <c r="AO73" s="133">
        <v>4.2438378510578571E-2</v>
      </c>
      <c r="AP73" s="133">
        <v>7.3215887347524516E-2</v>
      </c>
      <c r="AQ73" s="133">
        <v>5.0563413634599146E-2</v>
      </c>
      <c r="AR73" s="133">
        <v>4.7922405876951332E-2</v>
      </c>
      <c r="AS73" s="133">
        <v>4.9384108239292977E-2</v>
      </c>
      <c r="AT73" s="133">
        <v>4.2253004789196628E-2</v>
      </c>
      <c r="AU73" s="133">
        <v>4.2513429344539659E-2</v>
      </c>
      <c r="AV73" s="133">
        <v>4.0080417462647226E-2</v>
      </c>
      <c r="AW73" s="133">
        <v>4.5484198355754207E-2</v>
      </c>
      <c r="AX73" s="133">
        <v>4.0919773642614066E-2</v>
      </c>
      <c r="AY73" s="133">
        <v>3.5906486665976275E-2</v>
      </c>
      <c r="AZ73" s="133">
        <v>4.8632617912110508E-2</v>
      </c>
      <c r="BA73" s="133">
        <v>5.5572214185578797E-2</v>
      </c>
      <c r="BB73" s="133">
        <v>3.8411825111154263E-2</v>
      </c>
      <c r="BC73" s="133">
        <v>4.4572414237734302E-2</v>
      </c>
      <c r="BD73" s="133">
        <v>4.6175855261973632E-2</v>
      </c>
      <c r="BE73" s="133">
        <v>3.8188826616718408E-2</v>
      </c>
      <c r="BF73" s="133">
        <v>0</v>
      </c>
      <c r="BG73" s="133">
        <v>1.7443267776096824E-2</v>
      </c>
      <c r="BH73" s="133">
        <v>5.4494266167742167E-2</v>
      </c>
      <c r="BI73" s="133">
        <v>3.5861338833514562E-2</v>
      </c>
      <c r="BJ73" s="133">
        <v>3.1998288403936669E-2</v>
      </c>
      <c r="BK73" s="133">
        <v>0.11041534934637701</v>
      </c>
      <c r="BL73" s="143">
        <v>5.7440978077571668E-3</v>
      </c>
      <c r="BM73" s="143">
        <v>6.0226880196119346E-2</v>
      </c>
      <c r="BN73" s="133">
        <v>7.2235078994415364E-2</v>
      </c>
      <c r="BO73" s="133">
        <v>4.0959717136793493E-2</v>
      </c>
      <c r="BP73" s="133">
        <v>3.9906338299254558E-2</v>
      </c>
      <c r="BQ73" s="133">
        <v>4.8406731790444722E-3</v>
      </c>
      <c r="BR73" s="133">
        <v>2.4704516776022815E-2</v>
      </c>
      <c r="BS73" s="133">
        <v>2.3795873779100522E-2</v>
      </c>
      <c r="BT73" s="133">
        <v>1.5071328278290578E-2</v>
      </c>
      <c r="BU73" s="133">
        <v>1.0733032823631481E-2</v>
      </c>
      <c r="BV73" s="133">
        <v>5.3003595428493854E-3</v>
      </c>
      <c r="BW73" s="133">
        <v>1.2956200589216951E-3</v>
      </c>
      <c r="BX73" s="133">
        <v>3.0554246086414599E-3</v>
      </c>
      <c r="BY73" s="133">
        <v>7.0826352585419026E-4</v>
      </c>
      <c r="BZ73" s="133">
        <v>2.6976765243374216E-3</v>
      </c>
      <c r="CA73" s="133">
        <v>1.2607833827962151E-2</v>
      </c>
      <c r="CB73" s="133">
        <v>0.10801138622684134</v>
      </c>
      <c r="CC73" s="133">
        <v>2.6206735539601938E-2</v>
      </c>
      <c r="CD73" s="133">
        <v>8.1150681489856168E-3</v>
      </c>
      <c r="CE73" s="133">
        <v>7.874418918008488E-3</v>
      </c>
      <c r="CF73" s="133">
        <v>7.4710672096067786E-3</v>
      </c>
      <c r="CG73" s="133">
        <v>5.9634042183538353E-3</v>
      </c>
      <c r="CH73" s="133">
        <v>6.3852785936991171E-3</v>
      </c>
      <c r="CI73" s="133">
        <v>4.7715701525560929E-3</v>
      </c>
      <c r="CJ73" s="133">
        <v>4.0535997741740788E-3</v>
      </c>
      <c r="CK73" s="133">
        <v>1.3952195668908495E-2</v>
      </c>
      <c r="CL73" s="133">
        <v>5.3510723399541153E-3</v>
      </c>
      <c r="CM73" s="133">
        <v>3.7999816866138639E-2</v>
      </c>
      <c r="CN73" s="133">
        <v>9.3929947617544651E-3</v>
      </c>
      <c r="CO73" s="133">
        <v>1.0048379544833326E-2</v>
      </c>
      <c r="CP73" s="133">
        <v>3.2505955600717604E-2</v>
      </c>
      <c r="CQ73" s="133">
        <v>6.3319353987669649E-2</v>
      </c>
      <c r="CR73" s="133">
        <v>2.035227801467961E-2</v>
      </c>
      <c r="CS73" s="133">
        <v>2.8585800827100237E-2</v>
      </c>
      <c r="CT73" s="133">
        <v>2.4365355995996766E-2</v>
      </c>
      <c r="CU73" s="133">
        <v>3.8539155906819514E-2</v>
      </c>
      <c r="CV73" s="133">
        <v>1.3425732329321559E-2</v>
      </c>
      <c r="CW73" s="133">
        <v>7.3746856293143252E-3</v>
      </c>
      <c r="CX73" s="133">
        <v>6.1812575944413396E-2</v>
      </c>
      <c r="CY73" s="133">
        <v>1.0280943949126613E-2</v>
      </c>
      <c r="CZ73" s="133">
        <v>5.2213109988297791E-2</v>
      </c>
      <c r="DA73" s="133">
        <v>0.12272521533419131</v>
      </c>
      <c r="DB73" s="133">
        <v>2.8959007108499007E-2</v>
      </c>
      <c r="DC73" s="133">
        <v>2.1966096371629319E-2</v>
      </c>
      <c r="DD73" s="133">
        <v>3.7118486828209799E-2</v>
      </c>
      <c r="DE73" s="133">
        <v>0.22681309671631505</v>
      </c>
      <c r="DF73" s="133">
        <v>1.0058608019508792E-2</v>
      </c>
      <c r="DG73" s="138">
        <v>3.7862655732176398E-2</v>
      </c>
      <c r="DH73" s="124"/>
      <c r="DI73" s="131"/>
    </row>
    <row r="74" spans="2:113" x14ac:dyDescent="0.15">
      <c r="B74" s="309" t="s">
        <v>487</v>
      </c>
      <c r="C74" s="310" t="s">
        <v>418</v>
      </c>
      <c r="D74" s="132">
        <v>4.3173937788092958E-3</v>
      </c>
      <c r="E74" s="132">
        <v>4.8156806759712904E-3</v>
      </c>
      <c r="F74" s="132">
        <v>1.0647673578974023E-2</v>
      </c>
      <c r="G74" s="132">
        <v>7.811180793989827E-3</v>
      </c>
      <c r="H74" s="132">
        <v>2.3079141755109823E-2</v>
      </c>
      <c r="I74" s="132">
        <v>2.564102564102564E-2</v>
      </c>
      <c r="J74" s="132">
        <v>5.0221839091438777E-2</v>
      </c>
      <c r="K74" s="132">
        <v>5.2307566956978696E-3</v>
      </c>
      <c r="L74" s="132">
        <v>6.8862060985420363E-3</v>
      </c>
      <c r="M74" s="132">
        <v>3.3361696725912439E-3</v>
      </c>
      <c r="N74" s="132">
        <v>0</v>
      </c>
      <c r="O74" s="132">
        <v>1.5832439268525123E-2</v>
      </c>
      <c r="P74" s="132">
        <v>2.0232140855992033E-2</v>
      </c>
      <c r="Q74" s="132">
        <v>8.2454617207956792E-3</v>
      </c>
      <c r="R74" s="132">
        <v>1.4092402437045192E-2</v>
      </c>
      <c r="S74" s="132">
        <v>8.6778169162598506E-3</v>
      </c>
      <c r="T74" s="132">
        <v>9.0248524231541748E-3</v>
      </c>
      <c r="U74" s="132">
        <v>9.3178764536446905E-3</v>
      </c>
      <c r="V74" s="134">
        <v>9.4547047054553534E-3</v>
      </c>
      <c r="W74" s="132">
        <v>5.8455212799657921E-3</v>
      </c>
      <c r="X74" s="132">
        <v>0</v>
      </c>
      <c r="Y74" s="132">
        <v>7.5688767786860432E-3</v>
      </c>
      <c r="Z74" s="132">
        <v>1.0159069643095842E-2</v>
      </c>
      <c r="AA74" s="132">
        <v>0</v>
      </c>
      <c r="AB74" s="132">
        <v>6.3103051141998982E-3</v>
      </c>
      <c r="AC74" s="132">
        <v>9.6769489301421104E-3</v>
      </c>
      <c r="AD74" s="132">
        <v>3.2127481847972757E-3</v>
      </c>
      <c r="AE74" s="132">
        <v>2.0784133898887999E-3</v>
      </c>
      <c r="AF74" s="132">
        <v>3.5417316944203136E-3</v>
      </c>
      <c r="AG74" s="132">
        <v>5.0038865854539934E-3</v>
      </c>
      <c r="AH74" s="132">
        <v>5.9719776433657451E-3</v>
      </c>
      <c r="AI74" s="134">
        <v>9.9684160172092591E-3</v>
      </c>
      <c r="AJ74" s="132">
        <v>9.8514869713920671E-3</v>
      </c>
      <c r="AK74" s="132">
        <v>1.8517707171931262E-2</v>
      </c>
      <c r="AL74" s="132">
        <v>9.0624945877688153E-3</v>
      </c>
      <c r="AM74" s="132">
        <v>0</v>
      </c>
      <c r="AN74" s="132">
        <v>0</v>
      </c>
      <c r="AO74" s="132">
        <v>7.8129988542541395E-3</v>
      </c>
      <c r="AP74" s="132">
        <v>6.234677708682133E-3</v>
      </c>
      <c r="AQ74" s="132">
        <v>1.6993779256040977E-2</v>
      </c>
      <c r="AR74" s="132">
        <v>9.1204184835104816E-3</v>
      </c>
      <c r="AS74" s="132">
        <v>1.4192481765978723E-2</v>
      </c>
      <c r="AT74" s="132">
        <v>8.3453890476438645E-3</v>
      </c>
      <c r="AU74" s="132">
        <v>6.291673228917544E-3</v>
      </c>
      <c r="AV74" s="132">
        <v>7.0374530535947622E-3</v>
      </c>
      <c r="AW74" s="132">
        <v>1.1887342212773964E-2</v>
      </c>
      <c r="AX74" s="132">
        <v>2.8138305884781232E-3</v>
      </c>
      <c r="AY74" s="132">
        <v>6.5164114796262074E-3</v>
      </c>
      <c r="AZ74" s="132">
        <v>5.1953503213080987E-3</v>
      </c>
      <c r="BA74" s="132">
        <v>6.2911087171166847E-3</v>
      </c>
      <c r="BB74" s="132">
        <v>5.3294539725374269E-3</v>
      </c>
      <c r="BC74" s="132">
        <v>8.9839174083927269E-3</v>
      </c>
      <c r="BD74" s="132">
        <v>3.1450919868601869E-3</v>
      </c>
      <c r="BE74" s="132">
        <v>8.1428994889236189E-3</v>
      </c>
      <c r="BF74" s="132">
        <v>0</v>
      </c>
      <c r="BG74" s="132">
        <v>2.9500756429652044E-3</v>
      </c>
      <c r="BH74" s="132">
        <v>3.3106167136367926E-3</v>
      </c>
      <c r="BI74" s="132">
        <v>1.7321172935742975E-2</v>
      </c>
      <c r="BJ74" s="132">
        <v>8.7315850602115042E-3</v>
      </c>
      <c r="BK74" s="132">
        <v>1.9647497118882834E-2</v>
      </c>
      <c r="BL74" s="134">
        <v>2.3174928428565827E-3</v>
      </c>
      <c r="BM74" s="134">
        <v>1.2188013659471692E-2</v>
      </c>
      <c r="BN74" s="132">
        <v>7.2428338215283321E-3</v>
      </c>
      <c r="BO74" s="132">
        <v>1.7288214682460237E-2</v>
      </c>
      <c r="BP74" s="132">
        <v>1.4474788550813895E-2</v>
      </c>
      <c r="BQ74" s="132">
        <v>2.2734631464758306E-2</v>
      </c>
      <c r="BR74" s="132">
        <v>5.5623427009791494E-3</v>
      </c>
      <c r="BS74" s="132">
        <v>3.2812788962337587E-2</v>
      </c>
      <c r="BT74" s="132">
        <v>3.1605558599683323E-2</v>
      </c>
      <c r="BU74" s="132">
        <v>1.6795716701883068E-2</v>
      </c>
      <c r="BV74" s="132">
        <v>4.5606164528402542E-2</v>
      </c>
      <c r="BW74" s="132">
        <v>8.5801533154536605E-2</v>
      </c>
      <c r="BX74" s="132">
        <v>6.494871427911704E-2</v>
      </c>
      <c r="BY74" s="132">
        <v>7.5142122537120298E-2</v>
      </c>
      <c r="BZ74" s="132">
        <v>4.7299885685032225E-2</v>
      </c>
      <c r="CA74" s="132">
        <v>1.1494410510344203E-2</v>
      </c>
      <c r="CB74" s="132">
        <v>4.0561438441289947E-2</v>
      </c>
      <c r="CC74" s="132">
        <v>7.4592890912274556E-2</v>
      </c>
      <c r="CD74" s="132">
        <v>1.731047044783619E-2</v>
      </c>
      <c r="CE74" s="132">
        <v>1.83440005389746E-2</v>
      </c>
      <c r="CF74" s="132">
        <v>4.7420085809971989E-3</v>
      </c>
      <c r="CG74" s="132">
        <v>8.5548689367515238E-3</v>
      </c>
      <c r="CH74" s="132">
        <v>7.7382660480352868E-4</v>
      </c>
      <c r="CI74" s="132">
        <v>7.9325401237318773E-3</v>
      </c>
      <c r="CJ74" s="132">
        <v>6.6149604774022016E-3</v>
      </c>
      <c r="CK74" s="132">
        <v>4.1425300053988257E-3</v>
      </c>
      <c r="CL74" s="132">
        <v>4.0886623993775543E-3</v>
      </c>
      <c r="CM74" s="132">
        <v>4.0609474390505707E-3</v>
      </c>
      <c r="CN74" s="132">
        <v>1.8995620552818997E-2</v>
      </c>
      <c r="CO74" s="132">
        <v>1.2077656623972123E-2</v>
      </c>
      <c r="CP74" s="132">
        <v>2.412418245299522E-3</v>
      </c>
      <c r="CQ74" s="132">
        <v>5.3779927458231895E-3</v>
      </c>
      <c r="CR74" s="132">
        <v>3.6575640686722984E-2</v>
      </c>
      <c r="CS74" s="132">
        <v>3.6742165282022898E-2</v>
      </c>
      <c r="CT74" s="132">
        <v>5.6309533861889256E-3</v>
      </c>
      <c r="CU74" s="132">
        <v>2.5403526912487165E-2</v>
      </c>
      <c r="CV74" s="132">
        <v>3.723547779585433E-2</v>
      </c>
      <c r="CW74" s="132">
        <v>1.9656893393295793E-3</v>
      </c>
      <c r="CX74" s="132">
        <v>8.1028304078496535E-3</v>
      </c>
      <c r="CY74" s="132">
        <v>3.6984342213142716E-3</v>
      </c>
      <c r="CZ74" s="132">
        <v>1.9844130475331727E-2</v>
      </c>
      <c r="DA74" s="132">
        <v>5.6638950743694476E-3</v>
      </c>
      <c r="DB74" s="132">
        <v>2.5932067046443288E-3</v>
      </c>
      <c r="DC74" s="132">
        <v>1.0299140222780509E-2</v>
      </c>
      <c r="DD74" s="132">
        <v>4.5220405278660423E-3</v>
      </c>
      <c r="DE74" s="132">
        <v>0</v>
      </c>
      <c r="DF74" s="132">
        <v>2.8551774215673648E-3</v>
      </c>
      <c r="DG74" s="137">
        <v>1.7317576588363626E-2</v>
      </c>
      <c r="DH74" s="124"/>
      <c r="DI74" s="131"/>
    </row>
    <row r="75" spans="2:113" x14ac:dyDescent="0.15">
      <c r="B75" s="309" t="s">
        <v>488</v>
      </c>
      <c r="C75" s="310" t="s">
        <v>420</v>
      </c>
      <c r="D75" s="132">
        <v>5.5517554813991332E-4</v>
      </c>
      <c r="E75" s="132">
        <v>0</v>
      </c>
      <c r="F75" s="132">
        <v>1.393298235487306E-2</v>
      </c>
      <c r="G75" s="132">
        <v>2.1498336596940996E-3</v>
      </c>
      <c r="H75" s="132">
        <v>8.6528449283084907E-4</v>
      </c>
      <c r="I75" s="132">
        <v>1.7751479289940829E-2</v>
      </c>
      <c r="J75" s="132">
        <v>6.0653529844402207E-3</v>
      </c>
      <c r="K75" s="132">
        <v>2.5403687558415277E-3</v>
      </c>
      <c r="L75" s="132">
        <v>1.5325857484481289E-3</v>
      </c>
      <c r="M75" s="132">
        <v>4.125584375142561E-4</v>
      </c>
      <c r="N75" s="132">
        <v>0</v>
      </c>
      <c r="O75" s="132">
        <v>2.523360564849168E-3</v>
      </c>
      <c r="P75" s="132">
        <v>4.3898348530732063E-3</v>
      </c>
      <c r="Q75" s="132">
        <v>2.0569612008484901E-3</v>
      </c>
      <c r="R75" s="132">
        <v>4.1772486888527263E-3</v>
      </c>
      <c r="S75" s="132">
        <v>1.1821883620123472E-3</v>
      </c>
      <c r="T75" s="132">
        <v>1.6766658955039032E-3</v>
      </c>
      <c r="U75" s="132">
        <v>4.6451907396926695E-3</v>
      </c>
      <c r="V75" s="134">
        <v>1.127845485168532E-3</v>
      </c>
      <c r="W75" s="132">
        <v>2.2774588929750758E-3</v>
      </c>
      <c r="X75" s="132">
        <v>0</v>
      </c>
      <c r="Y75" s="132">
        <v>1.5137753557372085E-3</v>
      </c>
      <c r="Z75" s="132">
        <v>1.7377355968453416E-3</v>
      </c>
      <c r="AA75" s="132">
        <v>0</v>
      </c>
      <c r="AB75" s="132">
        <v>4.043978891549253E-3</v>
      </c>
      <c r="AC75" s="132">
        <v>2.1357385532659017E-3</v>
      </c>
      <c r="AD75" s="132">
        <v>3.2127481847972754E-4</v>
      </c>
      <c r="AE75" s="132">
        <v>1.4983377278459246E-3</v>
      </c>
      <c r="AF75" s="132">
        <v>3.3223619765505425E-3</v>
      </c>
      <c r="AG75" s="132">
        <v>3.1690052553715268E-3</v>
      </c>
      <c r="AH75" s="132">
        <v>2.2170218007143737E-3</v>
      </c>
      <c r="AI75" s="134">
        <v>3.6649899127355057E-3</v>
      </c>
      <c r="AJ75" s="132">
        <v>4.8599489228673643E-3</v>
      </c>
      <c r="AK75" s="132">
        <v>2.8905877318086974E-3</v>
      </c>
      <c r="AL75" s="132">
        <v>2.826925081815956E-3</v>
      </c>
      <c r="AM75" s="132">
        <v>0</v>
      </c>
      <c r="AN75" s="132">
        <v>0</v>
      </c>
      <c r="AO75" s="132">
        <v>3.6980724723412613E-3</v>
      </c>
      <c r="AP75" s="132">
        <v>1.1719684286055968E-3</v>
      </c>
      <c r="AQ75" s="132">
        <v>2.7367813245762099E-3</v>
      </c>
      <c r="AR75" s="132">
        <v>1.3011167747150327E-3</v>
      </c>
      <c r="AS75" s="132">
        <v>8.0543188919265478E-3</v>
      </c>
      <c r="AT75" s="132">
        <v>2.7440973172411739E-3</v>
      </c>
      <c r="AU75" s="132">
        <v>2.9506923012566221E-3</v>
      </c>
      <c r="AV75" s="132">
        <v>2.6186554318271805E-3</v>
      </c>
      <c r="AW75" s="132">
        <v>2.1455053934326222E-3</v>
      </c>
      <c r="AX75" s="132">
        <v>9.4046278135482587E-4</v>
      </c>
      <c r="AY75" s="132">
        <v>1.5818895339324379E-3</v>
      </c>
      <c r="AZ75" s="132">
        <v>2.0997131929416544E-3</v>
      </c>
      <c r="BA75" s="132">
        <v>3.7520496988276376E-3</v>
      </c>
      <c r="BB75" s="132">
        <v>2.1581446864265236E-3</v>
      </c>
      <c r="BC75" s="132">
        <v>3.4235569033742911E-3</v>
      </c>
      <c r="BD75" s="132">
        <v>2.6396489147480196E-3</v>
      </c>
      <c r="BE75" s="132">
        <v>2.7922675033794915E-3</v>
      </c>
      <c r="BF75" s="132">
        <v>0</v>
      </c>
      <c r="BG75" s="132">
        <v>6.05143721633888E-4</v>
      </c>
      <c r="BH75" s="132">
        <v>5.7277401286726006E-4</v>
      </c>
      <c r="BI75" s="132">
        <v>2.1307678285289607E-3</v>
      </c>
      <c r="BJ75" s="132">
        <v>1.1822238523137112E-3</v>
      </c>
      <c r="BK75" s="132">
        <v>2.212338398511619E-3</v>
      </c>
      <c r="BL75" s="134">
        <v>1.642221263578964E-4</v>
      </c>
      <c r="BM75" s="134">
        <v>6.3352430741249579E-3</v>
      </c>
      <c r="BN75" s="132">
        <v>2.5716132563868136E-3</v>
      </c>
      <c r="BO75" s="132">
        <v>1.6267684630464339E-3</v>
      </c>
      <c r="BP75" s="132">
        <v>2.53205187789868E-3</v>
      </c>
      <c r="BQ75" s="132">
        <v>1.0761021754330996E-2</v>
      </c>
      <c r="BR75" s="132">
        <v>8.3914742372425914E-3</v>
      </c>
      <c r="BS75" s="132">
        <v>1.0308025787805412E-3</v>
      </c>
      <c r="BT75" s="132">
        <v>1.9939736342722229E-3</v>
      </c>
      <c r="BU75" s="132">
        <v>2.6910737042034078E-2</v>
      </c>
      <c r="BV75" s="132">
        <v>1.5531935184968199E-2</v>
      </c>
      <c r="BW75" s="132">
        <v>3.4087716627754457E-2</v>
      </c>
      <c r="BX75" s="132">
        <v>0.10060899078717969</v>
      </c>
      <c r="BY75" s="132">
        <v>7.9183284937387344E-3</v>
      </c>
      <c r="BZ75" s="132">
        <v>1.6531267712072549E-3</v>
      </c>
      <c r="CA75" s="132">
        <v>1.059487759413783E-2</v>
      </c>
      <c r="CB75" s="132">
        <v>1.508894261416252E-2</v>
      </c>
      <c r="CC75" s="132">
        <v>3.3269129749606023E-3</v>
      </c>
      <c r="CD75" s="132">
        <v>4.208278374473965E-3</v>
      </c>
      <c r="CE75" s="132">
        <v>9.2218554200633296E-2</v>
      </c>
      <c r="CF75" s="132">
        <v>7.2990780581532549E-2</v>
      </c>
      <c r="CG75" s="132">
        <v>2.3455916842374112E-2</v>
      </c>
      <c r="CH75" s="132">
        <v>1.4300879905335212E-2</v>
      </c>
      <c r="CI75" s="132">
        <v>9.7969257232011515E-3</v>
      </c>
      <c r="CJ75" s="132">
        <v>9.7484380067637561E-3</v>
      </c>
      <c r="CK75" s="132">
        <v>3.4956497745804074E-2</v>
      </c>
      <c r="CL75" s="132">
        <v>4.8123582204141993E-2</v>
      </c>
      <c r="CM75" s="132">
        <v>1.6892108124926693E-2</v>
      </c>
      <c r="CN75" s="132">
        <v>1.0567904692808188E-3</v>
      </c>
      <c r="CO75" s="132">
        <v>9.6504473205659652E-4</v>
      </c>
      <c r="CP75" s="132">
        <v>1.767132249369445E-2</v>
      </c>
      <c r="CQ75" s="132">
        <v>1.9432393877242229E-2</v>
      </c>
      <c r="CR75" s="132">
        <v>1.1760077711894579E-2</v>
      </c>
      <c r="CS75" s="132">
        <v>2.8004955880089567E-3</v>
      </c>
      <c r="CT75" s="132">
        <v>1.0396130892893853E-2</v>
      </c>
      <c r="CU75" s="132">
        <v>1.8554836027982243E-2</v>
      </c>
      <c r="CV75" s="132">
        <v>1.3134921967285169E-2</v>
      </c>
      <c r="CW75" s="132">
        <v>9.017599844174445E-4</v>
      </c>
      <c r="CX75" s="132">
        <v>3.1150620481725428E-3</v>
      </c>
      <c r="CY75" s="132">
        <v>1.0285478592717442E-2</v>
      </c>
      <c r="CZ75" s="132">
        <v>1.0616424841997135E-2</v>
      </c>
      <c r="DA75" s="132">
        <v>1.0090713648308344E-2</v>
      </c>
      <c r="DB75" s="132">
        <v>2.8257350647645001E-2</v>
      </c>
      <c r="DC75" s="132">
        <v>7.3803322542258425E-3</v>
      </c>
      <c r="DD75" s="132">
        <v>2.9292545101200673E-2</v>
      </c>
      <c r="DE75" s="132">
        <v>0</v>
      </c>
      <c r="DF75" s="132">
        <v>3.1500566376384043E-2</v>
      </c>
      <c r="DG75" s="137">
        <v>9.8695112165661826E-3</v>
      </c>
      <c r="DH75" s="124"/>
      <c r="DI75" s="131"/>
    </row>
    <row r="76" spans="2:113" x14ac:dyDescent="0.15">
      <c r="B76" s="309" t="s">
        <v>489</v>
      </c>
      <c r="C76" s="310" t="s">
        <v>422</v>
      </c>
      <c r="D76" s="132">
        <v>0</v>
      </c>
      <c r="E76" s="132">
        <v>0</v>
      </c>
      <c r="F76" s="132">
        <v>0</v>
      </c>
      <c r="G76" s="132">
        <v>0</v>
      </c>
      <c r="H76" s="132">
        <v>0</v>
      </c>
      <c r="I76" s="132">
        <v>0</v>
      </c>
      <c r="J76" s="132">
        <v>0</v>
      </c>
      <c r="K76" s="132">
        <v>0</v>
      </c>
      <c r="L76" s="132">
        <v>0</v>
      </c>
      <c r="M76" s="132">
        <v>0</v>
      </c>
      <c r="N76" s="132">
        <v>0</v>
      </c>
      <c r="O76" s="132">
        <v>0</v>
      </c>
      <c r="P76" s="132">
        <v>0</v>
      </c>
      <c r="Q76" s="132">
        <v>0</v>
      </c>
      <c r="R76" s="132">
        <v>0</v>
      </c>
      <c r="S76" s="132">
        <v>0</v>
      </c>
      <c r="T76" s="132">
        <v>0</v>
      </c>
      <c r="U76" s="132">
        <v>0</v>
      </c>
      <c r="V76" s="134">
        <v>0</v>
      </c>
      <c r="W76" s="132">
        <v>0</v>
      </c>
      <c r="X76" s="132">
        <v>0</v>
      </c>
      <c r="Y76" s="132">
        <v>0</v>
      </c>
      <c r="Z76" s="132">
        <v>0</v>
      </c>
      <c r="AA76" s="132">
        <v>0</v>
      </c>
      <c r="AB76" s="132">
        <v>0</v>
      </c>
      <c r="AC76" s="132">
        <v>0</v>
      </c>
      <c r="AD76" s="132">
        <v>0</v>
      </c>
      <c r="AE76" s="132">
        <v>0</v>
      </c>
      <c r="AF76" s="132">
        <v>0</v>
      </c>
      <c r="AG76" s="132">
        <v>0</v>
      </c>
      <c r="AH76" s="132">
        <v>0</v>
      </c>
      <c r="AI76" s="134">
        <v>0</v>
      </c>
      <c r="AJ76" s="132">
        <v>0</v>
      </c>
      <c r="AK76" s="132">
        <v>0</v>
      </c>
      <c r="AL76" s="132">
        <v>0</v>
      </c>
      <c r="AM76" s="132">
        <v>0</v>
      </c>
      <c r="AN76" s="132">
        <v>0</v>
      </c>
      <c r="AO76" s="132">
        <v>0</v>
      </c>
      <c r="AP76" s="132">
        <v>0</v>
      </c>
      <c r="AQ76" s="132">
        <v>0</v>
      </c>
      <c r="AR76" s="132">
        <v>0</v>
      </c>
      <c r="AS76" s="132">
        <v>0</v>
      </c>
      <c r="AT76" s="132">
        <v>0</v>
      </c>
      <c r="AU76" s="132">
        <v>0</v>
      </c>
      <c r="AV76" s="132">
        <v>0</v>
      </c>
      <c r="AW76" s="132">
        <v>0</v>
      </c>
      <c r="AX76" s="132">
        <v>0</v>
      </c>
      <c r="AY76" s="132">
        <v>0</v>
      </c>
      <c r="AZ76" s="132">
        <v>0</v>
      </c>
      <c r="BA76" s="132">
        <v>0</v>
      </c>
      <c r="BB76" s="132">
        <v>0</v>
      </c>
      <c r="BC76" s="132">
        <v>0</v>
      </c>
      <c r="BD76" s="132">
        <v>0</v>
      </c>
      <c r="BE76" s="132">
        <v>0</v>
      </c>
      <c r="BF76" s="132">
        <v>0</v>
      </c>
      <c r="BG76" s="132">
        <v>0</v>
      </c>
      <c r="BH76" s="132">
        <v>0</v>
      </c>
      <c r="BI76" s="132">
        <v>0</v>
      </c>
      <c r="BJ76" s="132">
        <v>0</v>
      </c>
      <c r="BK76" s="132">
        <v>0</v>
      </c>
      <c r="BL76" s="134">
        <v>0</v>
      </c>
      <c r="BM76" s="134">
        <v>0</v>
      </c>
      <c r="BN76" s="132">
        <v>0</v>
      </c>
      <c r="BO76" s="132">
        <v>0</v>
      </c>
      <c r="BP76" s="132">
        <v>0</v>
      </c>
      <c r="BQ76" s="132">
        <v>0</v>
      </c>
      <c r="BR76" s="132">
        <v>0</v>
      </c>
      <c r="BS76" s="132">
        <v>0</v>
      </c>
      <c r="BT76" s="132">
        <v>0</v>
      </c>
      <c r="BU76" s="132">
        <v>0</v>
      </c>
      <c r="BV76" s="132">
        <v>0</v>
      </c>
      <c r="BW76" s="132">
        <v>0</v>
      </c>
      <c r="BX76" s="132">
        <v>0</v>
      </c>
      <c r="BY76" s="132">
        <v>0</v>
      </c>
      <c r="BZ76" s="132">
        <v>0</v>
      </c>
      <c r="CA76" s="132">
        <v>0</v>
      </c>
      <c r="CB76" s="132">
        <v>0</v>
      </c>
      <c r="CC76" s="132">
        <v>0</v>
      </c>
      <c r="CD76" s="132">
        <v>0</v>
      </c>
      <c r="CE76" s="132">
        <v>0</v>
      </c>
      <c r="CF76" s="132">
        <v>0</v>
      </c>
      <c r="CG76" s="132">
        <v>0</v>
      </c>
      <c r="CH76" s="132">
        <v>0</v>
      </c>
      <c r="CI76" s="132">
        <v>0</v>
      </c>
      <c r="CJ76" s="132">
        <v>0</v>
      </c>
      <c r="CK76" s="132">
        <v>0</v>
      </c>
      <c r="CL76" s="132">
        <v>0</v>
      </c>
      <c r="CM76" s="132">
        <v>0</v>
      </c>
      <c r="CN76" s="132">
        <v>0</v>
      </c>
      <c r="CO76" s="132">
        <v>0</v>
      </c>
      <c r="CP76" s="132">
        <v>0</v>
      </c>
      <c r="CQ76" s="132">
        <v>0</v>
      </c>
      <c r="CR76" s="132">
        <v>0</v>
      </c>
      <c r="CS76" s="132">
        <v>0</v>
      </c>
      <c r="CT76" s="132">
        <v>0</v>
      </c>
      <c r="CU76" s="132">
        <v>0</v>
      </c>
      <c r="CV76" s="132">
        <v>0</v>
      </c>
      <c r="CW76" s="132">
        <v>0</v>
      </c>
      <c r="CX76" s="132">
        <v>0</v>
      </c>
      <c r="CY76" s="132">
        <v>0</v>
      </c>
      <c r="CZ76" s="132">
        <v>0</v>
      </c>
      <c r="DA76" s="132">
        <v>0</v>
      </c>
      <c r="DB76" s="132">
        <v>0</v>
      </c>
      <c r="DC76" s="132">
        <v>0</v>
      </c>
      <c r="DD76" s="132">
        <v>0</v>
      </c>
      <c r="DE76" s="132">
        <v>0</v>
      </c>
      <c r="DF76" s="132">
        <v>0</v>
      </c>
      <c r="DG76" s="137">
        <v>0</v>
      </c>
      <c r="DH76" s="124"/>
      <c r="DI76" s="131"/>
    </row>
    <row r="77" spans="2:113" x14ac:dyDescent="0.15">
      <c r="B77" s="309" t="s">
        <v>490</v>
      </c>
      <c r="C77" s="310" t="s">
        <v>902</v>
      </c>
      <c r="D77" s="132">
        <v>0</v>
      </c>
      <c r="E77" s="132">
        <v>0</v>
      </c>
      <c r="F77" s="132">
        <v>0</v>
      </c>
      <c r="G77" s="132">
        <v>0</v>
      </c>
      <c r="H77" s="132">
        <v>0</v>
      </c>
      <c r="I77" s="132">
        <v>0</v>
      </c>
      <c r="J77" s="132">
        <v>0</v>
      </c>
      <c r="K77" s="132">
        <v>0</v>
      </c>
      <c r="L77" s="132">
        <v>0</v>
      </c>
      <c r="M77" s="132">
        <v>0</v>
      </c>
      <c r="N77" s="132">
        <v>0</v>
      </c>
      <c r="O77" s="132">
        <v>0</v>
      </c>
      <c r="P77" s="132">
        <v>0</v>
      </c>
      <c r="Q77" s="132">
        <v>0</v>
      </c>
      <c r="R77" s="132">
        <v>0</v>
      </c>
      <c r="S77" s="132">
        <v>0</v>
      </c>
      <c r="T77" s="132">
        <v>0</v>
      </c>
      <c r="U77" s="132">
        <v>0</v>
      </c>
      <c r="V77" s="134">
        <v>0</v>
      </c>
      <c r="W77" s="132">
        <v>0</v>
      </c>
      <c r="X77" s="132">
        <v>0</v>
      </c>
      <c r="Y77" s="132">
        <v>0</v>
      </c>
      <c r="Z77" s="132">
        <v>0</v>
      </c>
      <c r="AA77" s="132">
        <v>0</v>
      </c>
      <c r="AB77" s="132">
        <v>0</v>
      </c>
      <c r="AC77" s="132">
        <v>0</v>
      </c>
      <c r="AD77" s="132">
        <v>0</v>
      </c>
      <c r="AE77" s="132">
        <v>0</v>
      </c>
      <c r="AF77" s="132">
        <v>0</v>
      </c>
      <c r="AG77" s="132">
        <v>0</v>
      </c>
      <c r="AH77" s="132">
        <v>0</v>
      </c>
      <c r="AI77" s="134">
        <v>0</v>
      </c>
      <c r="AJ77" s="132">
        <v>0</v>
      </c>
      <c r="AK77" s="132">
        <v>0</v>
      </c>
      <c r="AL77" s="132">
        <v>0</v>
      </c>
      <c r="AM77" s="132">
        <v>0</v>
      </c>
      <c r="AN77" s="132">
        <v>0</v>
      </c>
      <c r="AO77" s="132">
        <v>0</v>
      </c>
      <c r="AP77" s="132">
        <v>0</v>
      </c>
      <c r="AQ77" s="132">
        <v>0</v>
      </c>
      <c r="AR77" s="132">
        <v>0</v>
      </c>
      <c r="AS77" s="132">
        <v>0</v>
      </c>
      <c r="AT77" s="132">
        <v>0</v>
      </c>
      <c r="AU77" s="132">
        <v>0</v>
      </c>
      <c r="AV77" s="132">
        <v>0</v>
      </c>
      <c r="AW77" s="132">
        <v>0</v>
      </c>
      <c r="AX77" s="132">
        <v>0</v>
      </c>
      <c r="AY77" s="132">
        <v>0</v>
      </c>
      <c r="AZ77" s="132">
        <v>0</v>
      </c>
      <c r="BA77" s="132">
        <v>0</v>
      </c>
      <c r="BB77" s="132">
        <v>0</v>
      </c>
      <c r="BC77" s="132">
        <v>0</v>
      </c>
      <c r="BD77" s="132">
        <v>0</v>
      </c>
      <c r="BE77" s="132">
        <v>0</v>
      </c>
      <c r="BF77" s="132">
        <v>0</v>
      </c>
      <c r="BG77" s="132">
        <v>0</v>
      </c>
      <c r="BH77" s="132">
        <v>0</v>
      </c>
      <c r="BI77" s="132">
        <v>0</v>
      </c>
      <c r="BJ77" s="132">
        <v>0</v>
      </c>
      <c r="BK77" s="132">
        <v>0</v>
      </c>
      <c r="BL77" s="134">
        <v>0</v>
      </c>
      <c r="BM77" s="134">
        <v>0</v>
      </c>
      <c r="BN77" s="132">
        <v>0</v>
      </c>
      <c r="BO77" s="132">
        <v>0</v>
      </c>
      <c r="BP77" s="132">
        <v>0</v>
      </c>
      <c r="BQ77" s="132">
        <v>0</v>
      </c>
      <c r="BR77" s="132">
        <v>0</v>
      </c>
      <c r="BS77" s="132">
        <v>0</v>
      </c>
      <c r="BT77" s="132">
        <v>0</v>
      </c>
      <c r="BU77" s="132">
        <v>0</v>
      </c>
      <c r="BV77" s="132">
        <v>0</v>
      </c>
      <c r="BW77" s="132">
        <v>0</v>
      </c>
      <c r="BX77" s="132">
        <v>0</v>
      </c>
      <c r="BY77" s="132">
        <v>0</v>
      </c>
      <c r="BZ77" s="132">
        <v>0</v>
      </c>
      <c r="CA77" s="132">
        <v>0</v>
      </c>
      <c r="CB77" s="132">
        <v>0</v>
      </c>
      <c r="CC77" s="132">
        <v>0</v>
      </c>
      <c r="CD77" s="132">
        <v>0</v>
      </c>
      <c r="CE77" s="132">
        <v>0</v>
      </c>
      <c r="CF77" s="132">
        <v>0</v>
      </c>
      <c r="CG77" s="132">
        <v>0</v>
      </c>
      <c r="CH77" s="132">
        <v>0</v>
      </c>
      <c r="CI77" s="132">
        <v>0</v>
      </c>
      <c r="CJ77" s="132">
        <v>0</v>
      </c>
      <c r="CK77" s="132">
        <v>0</v>
      </c>
      <c r="CL77" s="132">
        <v>0</v>
      </c>
      <c r="CM77" s="132">
        <v>0</v>
      </c>
      <c r="CN77" s="132">
        <v>0</v>
      </c>
      <c r="CO77" s="132">
        <v>0</v>
      </c>
      <c r="CP77" s="132">
        <v>0</v>
      </c>
      <c r="CQ77" s="132">
        <v>0</v>
      </c>
      <c r="CR77" s="132">
        <v>0</v>
      </c>
      <c r="CS77" s="132">
        <v>0</v>
      </c>
      <c r="CT77" s="132">
        <v>0</v>
      </c>
      <c r="CU77" s="132">
        <v>0</v>
      </c>
      <c r="CV77" s="132">
        <v>0</v>
      </c>
      <c r="CW77" s="132">
        <v>0</v>
      </c>
      <c r="CX77" s="132">
        <v>0</v>
      </c>
      <c r="CY77" s="132">
        <v>0</v>
      </c>
      <c r="CZ77" s="132">
        <v>0</v>
      </c>
      <c r="DA77" s="132">
        <v>0</v>
      </c>
      <c r="DB77" s="132">
        <v>0</v>
      </c>
      <c r="DC77" s="132">
        <v>0</v>
      </c>
      <c r="DD77" s="132">
        <v>0</v>
      </c>
      <c r="DE77" s="132">
        <v>0</v>
      </c>
      <c r="DF77" s="132">
        <v>0</v>
      </c>
      <c r="DG77" s="137">
        <v>0</v>
      </c>
      <c r="DH77" s="124"/>
      <c r="DI77" s="131"/>
    </row>
    <row r="78" spans="2:113" x14ac:dyDescent="0.15">
      <c r="B78" s="311" t="s">
        <v>491</v>
      </c>
      <c r="C78" s="312" t="s">
        <v>426</v>
      </c>
      <c r="D78" s="133">
        <v>1.2256244819817754E-4</v>
      </c>
      <c r="E78" s="133">
        <v>1.1953817280779798E-4</v>
      </c>
      <c r="F78" s="133">
        <v>5.2912159181006029E-4</v>
      </c>
      <c r="G78" s="133">
        <v>3.0511522361884222E-3</v>
      </c>
      <c r="H78" s="133">
        <v>6.5996274876929174E-4</v>
      </c>
      <c r="I78" s="133">
        <v>3.9447731755424065E-3</v>
      </c>
      <c r="J78" s="133">
        <v>2.5383741033306907E-3</v>
      </c>
      <c r="K78" s="133">
        <v>9.0116572448493103E-4</v>
      </c>
      <c r="L78" s="133">
        <v>5.8177122936939123E-4</v>
      </c>
      <c r="M78" s="133">
        <v>6.228045643244058E-4</v>
      </c>
      <c r="N78" s="133">
        <v>0</v>
      </c>
      <c r="O78" s="133">
        <v>1.7891285715141961E-3</v>
      </c>
      <c r="P78" s="133">
        <v>2.385555794569125E-3</v>
      </c>
      <c r="Q78" s="133">
        <v>1.0411350058818173E-3</v>
      </c>
      <c r="R78" s="133">
        <v>1.422340750618107E-3</v>
      </c>
      <c r="S78" s="133">
        <v>2.5234479409315547E-3</v>
      </c>
      <c r="T78" s="133">
        <v>2.2531986223708594E-3</v>
      </c>
      <c r="U78" s="133">
        <v>2.7501057218258023E-3</v>
      </c>
      <c r="V78" s="143">
        <v>1.2748253489271971E-3</v>
      </c>
      <c r="W78" s="133">
        <v>1.3349272503757742E-3</v>
      </c>
      <c r="X78" s="133">
        <v>0</v>
      </c>
      <c r="Y78" s="133">
        <v>9.0826521344232513E-4</v>
      </c>
      <c r="Z78" s="133">
        <v>2.8071113487501669E-3</v>
      </c>
      <c r="AA78" s="133">
        <v>0</v>
      </c>
      <c r="AB78" s="133">
        <v>4.4356522571338888E-3</v>
      </c>
      <c r="AC78" s="133">
        <v>1.9924937116161221E-3</v>
      </c>
      <c r="AD78" s="133">
        <v>1.9276489108783655E-4</v>
      </c>
      <c r="AE78" s="133">
        <v>6.9872750200619053E-4</v>
      </c>
      <c r="AF78" s="133">
        <v>3.0571424677634175E-3</v>
      </c>
      <c r="AG78" s="133">
        <v>1.3776359825538776E-3</v>
      </c>
      <c r="AH78" s="133">
        <v>1.9207531216399304E-3</v>
      </c>
      <c r="AI78" s="143">
        <v>2.8805899638403507E-3</v>
      </c>
      <c r="AJ78" s="133">
        <v>1.2525229574498998E-3</v>
      </c>
      <c r="AK78" s="133">
        <v>3.4212473445113007E-3</v>
      </c>
      <c r="AL78" s="133">
        <v>4.6430576228156236E-3</v>
      </c>
      <c r="AM78" s="133">
        <v>0</v>
      </c>
      <c r="AN78" s="133">
        <v>0</v>
      </c>
      <c r="AO78" s="133">
        <v>8.9816355371572247E-4</v>
      </c>
      <c r="AP78" s="133">
        <v>3.1952583114087539E-4</v>
      </c>
      <c r="AQ78" s="133">
        <v>6.5310783091427531E-4</v>
      </c>
      <c r="AR78" s="133">
        <v>1.2626262626262627E-3</v>
      </c>
      <c r="AS78" s="133">
        <v>4.8335796557758349E-3</v>
      </c>
      <c r="AT78" s="133">
        <v>1.0900522894061607E-3</v>
      </c>
      <c r="AU78" s="133">
        <v>1.7310556611932005E-3</v>
      </c>
      <c r="AV78" s="133">
        <v>2.1506806655573777E-3</v>
      </c>
      <c r="AW78" s="133">
        <v>2.6171950816308142E-3</v>
      </c>
      <c r="AX78" s="133">
        <v>1.619531464326438E-3</v>
      </c>
      <c r="AY78" s="133">
        <v>3.2731315355950851E-3</v>
      </c>
      <c r="AZ78" s="133">
        <v>1.4930927757688607E-3</v>
      </c>
      <c r="BA78" s="133">
        <v>1.7876912442506662E-3</v>
      </c>
      <c r="BB78" s="133">
        <v>3.4714175019279511E-3</v>
      </c>
      <c r="BC78" s="133">
        <v>1.1558640454755016E-3</v>
      </c>
      <c r="BD78" s="133">
        <v>8.4911916823062535E-3</v>
      </c>
      <c r="BE78" s="133">
        <v>3.1803469152332699E-3</v>
      </c>
      <c r="BF78" s="133">
        <v>0</v>
      </c>
      <c r="BG78" s="133">
        <v>2.8744326777609683E-4</v>
      </c>
      <c r="BH78" s="133">
        <v>4.867155714707527E-4</v>
      </c>
      <c r="BI78" s="133">
        <v>6.3610717704813127E-4</v>
      </c>
      <c r="BJ78" s="133">
        <v>1.02267864783911E-3</v>
      </c>
      <c r="BK78" s="133">
        <v>1.327175132673198E-3</v>
      </c>
      <c r="BL78" s="143">
        <v>1.7647750892191851E-3</v>
      </c>
      <c r="BM78" s="143">
        <v>1.4272298502443416E-3</v>
      </c>
      <c r="BN78" s="133">
        <v>1.5687462026581877E-3</v>
      </c>
      <c r="BO78" s="133">
        <v>1.3619602659217496E-3</v>
      </c>
      <c r="BP78" s="133">
        <v>8.6078848361542757E-4</v>
      </c>
      <c r="BQ78" s="133">
        <v>8.2819943096317937E-4</v>
      </c>
      <c r="BR78" s="133">
        <v>5.5855436572740881E-4</v>
      </c>
      <c r="BS78" s="133">
        <v>2.8167242261723001E-3</v>
      </c>
      <c r="BT78" s="133">
        <v>1.2906374269241461E-2</v>
      </c>
      <c r="BU78" s="133">
        <v>5.1029354457234151E-3</v>
      </c>
      <c r="BV78" s="133">
        <v>1.1349052181039753E-2</v>
      </c>
      <c r="BW78" s="133">
        <v>6.1141411758359663E-4</v>
      </c>
      <c r="BX78" s="133">
        <v>9.6385057389803026E-5</v>
      </c>
      <c r="BY78" s="133">
        <v>8.7890041355194126E-7</v>
      </c>
      <c r="BZ78" s="133">
        <v>3.8482266379123459E-4</v>
      </c>
      <c r="CA78" s="133">
        <v>1.4176582972022817E-3</v>
      </c>
      <c r="CB78" s="133">
        <v>3.1180012944009681E-4</v>
      </c>
      <c r="CC78" s="133">
        <v>1.5759061460339696E-3</v>
      </c>
      <c r="CD78" s="133">
        <v>7.5372149990578479E-4</v>
      </c>
      <c r="CE78" s="133">
        <v>6.2494104965303511E-3</v>
      </c>
      <c r="CF78" s="133">
        <v>1.819116024989193E-3</v>
      </c>
      <c r="CG78" s="133">
        <v>1.1150358449897259E-3</v>
      </c>
      <c r="CH78" s="133">
        <v>2.2263636275701524E-3</v>
      </c>
      <c r="CI78" s="133">
        <v>2.2797961263266997E-3</v>
      </c>
      <c r="CJ78" s="133">
        <v>4.3930326253549196E-3</v>
      </c>
      <c r="CK78" s="133">
        <v>7.9145966496491679E-4</v>
      </c>
      <c r="CL78" s="133">
        <v>3.3170465275353506E-3</v>
      </c>
      <c r="CM78" s="133">
        <v>2.248442826251596E-3</v>
      </c>
      <c r="CN78" s="133">
        <v>6.4240108331674421E-3</v>
      </c>
      <c r="CO78" s="133">
        <v>5.085319209675877E-3</v>
      </c>
      <c r="CP78" s="133">
        <v>7.9675226360802487E-3</v>
      </c>
      <c r="CQ78" s="133">
        <v>1.6116432444608069E-3</v>
      </c>
      <c r="CR78" s="133">
        <v>3.1195272484551497E-3</v>
      </c>
      <c r="CS78" s="133">
        <v>1.0086224183643001E-3</v>
      </c>
      <c r="CT78" s="133">
        <v>7.593480509125079E-4</v>
      </c>
      <c r="CU78" s="133">
        <v>4.8895722360980023E-3</v>
      </c>
      <c r="CV78" s="133">
        <v>7.7811421193520528E-4</v>
      </c>
      <c r="CW78" s="133">
        <v>4.8226400950142747E-4</v>
      </c>
      <c r="CX78" s="133">
        <v>6.4137966241710096E-4</v>
      </c>
      <c r="CY78" s="133">
        <v>1.6524452158634825E-3</v>
      </c>
      <c r="CZ78" s="133">
        <v>1.3711488183665635E-3</v>
      </c>
      <c r="DA78" s="133">
        <v>2.2767734638391634E-3</v>
      </c>
      <c r="DB78" s="133">
        <v>2.1325497020340486E-3</v>
      </c>
      <c r="DC78" s="133">
        <v>2.2644201234556563E-3</v>
      </c>
      <c r="DD78" s="133">
        <v>2.4910150325294709E-3</v>
      </c>
      <c r="DE78" s="133">
        <v>6.3697835461828402E-4</v>
      </c>
      <c r="DF78" s="133">
        <v>1.5406187717890469E-2</v>
      </c>
      <c r="DG78" s="138">
        <v>2.8085551461733576E-3</v>
      </c>
      <c r="DH78" s="124"/>
      <c r="DI78" s="131"/>
    </row>
    <row r="79" spans="2:113" x14ac:dyDescent="0.15">
      <c r="B79" s="309" t="s">
        <v>492</v>
      </c>
      <c r="C79" s="310" t="s">
        <v>903</v>
      </c>
      <c r="D79" s="132">
        <v>9.1607103118994671E-3</v>
      </c>
      <c r="E79" s="132">
        <v>3.8232576884391217E-2</v>
      </c>
      <c r="F79" s="132">
        <v>8.0512733750659326E-3</v>
      </c>
      <c r="G79" s="132">
        <v>2.0318846075227884E-2</v>
      </c>
      <c r="H79" s="132">
        <v>2.7889536901694881E-2</v>
      </c>
      <c r="I79" s="132">
        <v>9.8619329388560158E-3</v>
      </c>
      <c r="J79" s="132">
        <v>9.91350902161558E-3</v>
      </c>
      <c r="K79" s="132">
        <v>1.9326491484235583E-2</v>
      </c>
      <c r="L79" s="132">
        <v>1.6445712984288964E-2</v>
      </c>
      <c r="M79" s="132">
        <v>2.4656317003556333E-2</v>
      </c>
      <c r="N79" s="132">
        <v>0</v>
      </c>
      <c r="O79" s="132">
        <v>8.8647274950401887E-3</v>
      </c>
      <c r="P79" s="132">
        <v>9.9808202344594307E-3</v>
      </c>
      <c r="Q79" s="132">
        <v>2.1164120939393585E-2</v>
      </c>
      <c r="R79" s="132">
        <v>1.8061739063050575E-2</v>
      </c>
      <c r="S79" s="132">
        <v>3.143765432619481E-2</v>
      </c>
      <c r="T79" s="132">
        <v>2.54344739184851E-2</v>
      </c>
      <c r="U79" s="132">
        <v>1.3836906625607505E-2</v>
      </c>
      <c r="V79" s="134">
        <v>1.2508286364768027E-2</v>
      </c>
      <c r="W79" s="132">
        <v>7.8531267151012336E-3</v>
      </c>
      <c r="X79" s="132">
        <v>0</v>
      </c>
      <c r="Y79" s="132">
        <v>8.4771419921283678E-3</v>
      </c>
      <c r="Z79" s="132">
        <v>1.3500868867798423E-2</v>
      </c>
      <c r="AA79" s="132">
        <v>0</v>
      </c>
      <c r="AB79" s="132">
        <v>1.0681686645320864E-2</v>
      </c>
      <c r="AC79" s="132">
        <v>1.5278371936686427E-2</v>
      </c>
      <c r="AD79" s="132">
        <v>2.6987084752297117E-3</v>
      </c>
      <c r="AE79" s="132">
        <v>5.0229278917803509E-2</v>
      </c>
      <c r="AF79" s="132">
        <v>9.5882298672428177E-3</v>
      </c>
      <c r="AG79" s="132">
        <v>1.0766652949306241E-2</v>
      </c>
      <c r="AH79" s="132">
        <v>1.0905350479189621E-2</v>
      </c>
      <c r="AI79" s="134">
        <v>1.5536467169593806E-2</v>
      </c>
      <c r="AJ79" s="132">
        <v>4.2967417561981761E-2</v>
      </c>
      <c r="AK79" s="132">
        <v>1.91636818523876E-2</v>
      </c>
      <c r="AL79" s="132">
        <v>2.0765309015902705E-2</v>
      </c>
      <c r="AM79" s="132">
        <v>0</v>
      </c>
      <c r="AN79" s="132">
        <v>0</v>
      </c>
      <c r="AO79" s="132">
        <v>3.0814660245991998E-2</v>
      </c>
      <c r="AP79" s="132">
        <v>1.984460954317149E-2</v>
      </c>
      <c r="AQ79" s="132">
        <v>1.4239156409593764E-2</v>
      </c>
      <c r="AR79" s="132">
        <v>1.3138553013348877E-2</v>
      </c>
      <c r="AS79" s="132">
        <v>1.4633865754828885E-2</v>
      </c>
      <c r="AT79" s="132">
        <v>1.0729691838073234E-2</v>
      </c>
      <c r="AU79" s="132">
        <v>9.2813024881145019E-3</v>
      </c>
      <c r="AV79" s="132">
        <v>8.1759135982787286E-3</v>
      </c>
      <c r="AW79" s="132">
        <v>9.5830721986081904E-3</v>
      </c>
      <c r="AX79" s="132">
        <v>7.8399986656652199E-3</v>
      </c>
      <c r="AY79" s="132">
        <v>9.0134016345582522E-3</v>
      </c>
      <c r="AZ79" s="132">
        <v>9.7053165767890665E-3</v>
      </c>
      <c r="BA79" s="132">
        <v>9.4900091233714491E-3</v>
      </c>
      <c r="BB79" s="132">
        <v>6.9105029032568285E-3</v>
      </c>
      <c r="BC79" s="132">
        <v>8.4888251472808249E-3</v>
      </c>
      <c r="BD79" s="132">
        <v>8.4338981111447327E-3</v>
      </c>
      <c r="BE79" s="132">
        <v>1.1070358120553089E-2</v>
      </c>
      <c r="BF79" s="132">
        <v>0</v>
      </c>
      <c r="BG79" s="132">
        <v>1.2239031770045386E-2</v>
      </c>
      <c r="BH79" s="132">
        <v>7.9622989440802892E-3</v>
      </c>
      <c r="BI79" s="132">
        <v>8.4915209080398089E-3</v>
      </c>
      <c r="BJ79" s="132">
        <v>5.6274833425025983E-3</v>
      </c>
      <c r="BK79" s="132">
        <v>1.2593539764228261E-2</v>
      </c>
      <c r="BL79" s="134">
        <v>0.3851977038315228</v>
      </c>
      <c r="BM79" s="134">
        <v>2.0486831168128834E-2</v>
      </c>
      <c r="BN79" s="132">
        <v>2.0232664224721107E-2</v>
      </c>
      <c r="BO79" s="132">
        <v>1.9854190443474341E-2</v>
      </c>
      <c r="BP79" s="132">
        <v>2.2830593858776452E-2</v>
      </c>
      <c r="BQ79" s="132">
        <v>2.3528111569121116E-3</v>
      </c>
      <c r="BR79" s="132">
        <v>2.4979811705194106E-2</v>
      </c>
      <c r="BS79" s="132">
        <v>1.1759880092725997E-2</v>
      </c>
      <c r="BT79" s="132">
        <v>2.2437082243826578E-2</v>
      </c>
      <c r="BU79" s="132">
        <v>4.4588249718978019E-3</v>
      </c>
      <c r="BV79" s="132">
        <v>8.0110453383982674E-3</v>
      </c>
      <c r="BW79" s="132">
        <v>6.9654458948728581E-4</v>
      </c>
      <c r="BX79" s="132">
        <v>6.5869219011266715E-4</v>
      </c>
      <c r="BY79" s="132">
        <v>4.607174266594497E-5</v>
      </c>
      <c r="BZ79" s="132">
        <v>8.5496799964477905E-4</v>
      </c>
      <c r="CA79" s="132">
        <v>3.5734922344147369E-3</v>
      </c>
      <c r="CB79" s="132">
        <v>3.4509660386879081E-3</v>
      </c>
      <c r="CC79" s="132">
        <v>5.7199556411603337E-3</v>
      </c>
      <c r="CD79" s="132">
        <v>4.2836505244645438E-3</v>
      </c>
      <c r="CE79" s="132">
        <v>2.3526241325877517E-3</v>
      </c>
      <c r="CF79" s="132">
        <v>2.1483260286658842E-3</v>
      </c>
      <c r="CG79" s="132">
        <v>2.7317455853451858E-3</v>
      </c>
      <c r="CH79" s="132">
        <v>7.5125666216342576E-2</v>
      </c>
      <c r="CI79" s="132">
        <v>5.1623096494508511E-3</v>
      </c>
      <c r="CJ79" s="132">
        <v>3.7284545354903274E-3</v>
      </c>
      <c r="CK79" s="132">
        <v>6.0177706957290208E-3</v>
      </c>
      <c r="CL79" s="132">
        <v>7.1326161642575681E-3</v>
      </c>
      <c r="CM79" s="132">
        <v>1.4859107893100049E-2</v>
      </c>
      <c r="CN79" s="132">
        <v>6.2806710053858131E-3</v>
      </c>
      <c r="CO79" s="132">
        <v>3.3675981376578524E-3</v>
      </c>
      <c r="CP79" s="132">
        <v>8.7576434868092724E-3</v>
      </c>
      <c r="CQ79" s="132">
        <v>7.8335471801672749E-3</v>
      </c>
      <c r="CR79" s="132">
        <v>4.1229500630749821E-3</v>
      </c>
      <c r="CS79" s="132">
        <v>4.5195286960943836E-3</v>
      </c>
      <c r="CT79" s="132">
        <v>3.464783153681021E-3</v>
      </c>
      <c r="CU79" s="132">
        <v>1.1495897123312842E-2</v>
      </c>
      <c r="CV79" s="132">
        <v>2.6085178210054974E-3</v>
      </c>
      <c r="CW79" s="132">
        <v>3.0814414131876758E-3</v>
      </c>
      <c r="CX79" s="132">
        <v>8.4224555499105794E-3</v>
      </c>
      <c r="CY79" s="132">
        <v>2.9192980869477622E-3</v>
      </c>
      <c r="CZ79" s="132">
        <v>6.0428563628000028E-3</v>
      </c>
      <c r="DA79" s="132">
        <v>1.3926427407938948E-2</v>
      </c>
      <c r="DB79" s="132">
        <v>3.0633854842151923E-3</v>
      </c>
      <c r="DC79" s="132">
        <v>3.5812696920632867E-3</v>
      </c>
      <c r="DD79" s="132">
        <v>2.1918348457373411E-2</v>
      </c>
      <c r="DE79" s="132">
        <v>4.0053249862716522E-2</v>
      </c>
      <c r="DF79" s="132">
        <v>4.0105333169663804E-2</v>
      </c>
      <c r="DG79" s="137">
        <v>9.2577400174932677E-3</v>
      </c>
      <c r="DH79" s="124"/>
      <c r="DI79" s="131"/>
    </row>
    <row r="80" spans="2:113" x14ac:dyDescent="0.15">
      <c r="B80" s="309" t="s">
        <v>493</v>
      </c>
      <c r="C80" s="310" t="s">
        <v>529</v>
      </c>
      <c r="D80" s="132">
        <v>8.0314607522602124E-2</v>
      </c>
      <c r="E80" s="132">
        <v>1.5598308477931829E-2</v>
      </c>
      <c r="F80" s="132">
        <v>2.5581397920447092E-2</v>
      </c>
      <c r="G80" s="132">
        <v>5.0852734764975809E-2</v>
      </c>
      <c r="H80" s="132">
        <v>2.7513113704248693E-2</v>
      </c>
      <c r="I80" s="132">
        <v>6.5088757396449703E-2</v>
      </c>
      <c r="J80" s="132">
        <v>0.44068968316888424</v>
      </c>
      <c r="K80" s="132">
        <v>8.7082631639129014E-3</v>
      </c>
      <c r="L80" s="132">
        <v>1.0198674645243527E-2</v>
      </c>
      <c r="M80" s="132">
        <v>6.142757120104092E-3</v>
      </c>
      <c r="N80" s="132">
        <v>0</v>
      </c>
      <c r="O80" s="132">
        <v>2.1838157287477299E-2</v>
      </c>
      <c r="P80" s="132">
        <v>1.2699349124544819E-2</v>
      </c>
      <c r="Q80" s="132">
        <v>2.8345371973767169E-2</v>
      </c>
      <c r="R80" s="132">
        <v>9.80754244140228E-3</v>
      </c>
      <c r="S80" s="132">
        <v>7.0708361000075921E-3</v>
      </c>
      <c r="T80" s="132">
        <v>5.2484710948849022E-3</v>
      </c>
      <c r="U80" s="132">
        <v>1.3001959686041458E-2</v>
      </c>
      <c r="V80" s="134">
        <v>4.5083823516178286E-3</v>
      </c>
      <c r="W80" s="132">
        <v>5.9237396735424977E-3</v>
      </c>
      <c r="X80" s="132">
        <v>0</v>
      </c>
      <c r="Y80" s="132">
        <v>6.9633666363911597E-3</v>
      </c>
      <c r="Z80" s="132">
        <v>1.336719689881032E-3</v>
      </c>
      <c r="AA80" s="132">
        <v>0</v>
      </c>
      <c r="AB80" s="132">
        <v>3.707070665609242E-3</v>
      </c>
      <c r="AC80" s="132">
        <v>3.9238739354854986E-3</v>
      </c>
      <c r="AD80" s="132">
        <v>5.7829467326350964E-4</v>
      </c>
      <c r="AE80" s="132">
        <v>5.1587756505789293E-4</v>
      </c>
      <c r="AF80" s="132">
        <v>1.931061470282724E-3</v>
      </c>
      <c r="AG80" s="132">
        <v>2.173390385752825E-3</v>
      </c>
      <c r="AH80" s="132">
        <v>1.6261488733468041E-2</v>
      </c>
      <c r="AI80" s="134">
        <v>8.0326714463562539E-3</v>
      </c>
      <c r="AJ80" s="132">
        <v>6.5467445392653673E-2</v>
      </c>
      <c r="AK80" s="132">
        <v>6.2000250258232147E-3</v>
      </c>
      <c r="AL80" s="132">
        <v>6.5286365184589771E-3</v>
      </c>
      <c r="AM80" s="132">
        <v>0</v>
      </c>
      <c r="AN80" s="132">
        <v>0</v>
      </c>
      <c r="AO80" s="132">
        <v>8.0021493276724726E-3</v>
      </c>
      <c r="AP80" s="132">
        <v>5.9839153312604637E-3</v>
      </c>
      <c r="AQ80" s="132">
        <v>7.4269389679382444E-3</v>
      </c>
      <c r="AR80" s="132">
        <v>5.8560564820771682E-3</v>
      </c>
      <c r="AS80" s="132">
        <v>1.5251071981960381E-2</v>
      </c>
      <c r="AT80" s="132">
        <v>1.2515844459706504E-2</v>
      </c>
      <c r="AU80" s="132">
        <v>7.8188842652995826E-3</v>
      </c>
      <c r="AV80" s="132">
        <v>7.5709962825664208E-3</v>
      </c>
      <c r="AW80" s="132">
        <v>1.1094590770298157E-2</v>
      </c>
      <c r="AX80" s="132">
        <v>4.0093459031839349E-3</v>
      </c>
      <c r="AY80" s="132">
        <v>9.6016363046275762E-4</v>
      </c>
      <c r="AZ80" s="132">
        <v>3.4165486635498793E-3</v>
      </c>
      <c r="BA80" s="132">
        <v>4.4560578893749307E-3</v>
      </c>
      <c r="BB80" s="132">
        <v>3.0874853215947851E-3</v>
      </c>
      <c r="BC80" s="132">
        <v>5.0835148874364558E-3</v>
      </c>
      <c r="BD80" s="132">
        <v>7.1779498905550569E-4</v>
      </c>
      <c r="BE80" s="132">
        <v>6.570621505220431E-3</v>
      </c>
      <c r="BF80" s="132">
        <v>0</v>
      </c>
      <c r="BG80" s="132">
        <v>1.1195158850226929E-3</v>
      </c>
      <c r="BH80" s="132">
        <v>1.5487957340975787E-3</v>
      </c>
      <c r="BI80" s="132">
        <v>3.6423191014444351E-3</v>
      </c>
      <c r="BJ80" s="132">
        <v>8.5396417873953177E-4</v>
      </c>
      <c r="BK80" s="132">
        <v>3.2848090992403371E-2</v>
      </c>
      <c r="BL80" s="134">
        <v>2.0718949762735795E-2</v>
      </c>
      <c r="BM80" s="134">
        <v>2.4523869883408326E-2</v>
      </c>
      <c r="BN80" s="132">
        <v>3.1380592162092387E-2</v>
      </c>
      <c r="BO80" s="132">
        <v>3.405443861106168E-2</v>
      </c>
      <c r="BP80" s="132">
        <v>2.2202100583142838E-2</v>
      </c>
      <c r="BQ80" s="132">
        <v>1.2995775946563074E-2</v>
      </c>
      <c r="BR80" s="132">
        <v>6.1797651647683433E-3</v>
      </c>
      <c r="BS80" s="132">
        <v>1.3504943809593443E-2</v>
      </c>
      <c r="BT80" s="132">
        <v>3.5356676645138418E-2</v>
      </c>
      <c r="BU80" s="132">
        <v>5.3380913639017841E-2</v>
      </c>
      <c r="BV80" s="132">
        <v>1.1095688800061398E-2</v>
      </c>
      <c r="BW80" s="132">
        <v>7.2823445415587679E-3</v>
      </c>
      <c r="BX80" s="132">
        <v>4.0683821804695895E-3</v>
      </c>
      <c r="BY80" s="132">
        <v>1.033630288826641E-3</v>
      </c>
      <c r="BZ80" s="132">
        <v>3.7666041837711053E-3</v>
      </c>
      <c r="CA80" s="132">
        <v>2.9767221305668987E-3</v>
      </c>
      <c r="CB80" s="132">
        <v>0</v>
      </c>
      <c r="CC80" s="132">
        <v>1.6809665557695676E-2</v>
      </c>
      <c r="CD80" s="132">
        <v>1.9847999497519002E-3</v>
      </c>
      <c r="CE80" s="132">
        <v>3.3793707471535405E-3</v>
      </c>
      <c r="CF80" s="132">
        <v>3.4020930987430022E-3</v>
      </c>
      <c r="CG80" s="132">
        <v>4.7088421554318718E-3</v>
      </c>
      <c r="CH80" s="132">
        <v>1.2862046062028652E-2</v>
      </c>
      <c r="CI80" s="132">
        <v>9.8534347862441318E-3</v>
      </c>
      <c r="CJ80" s="132">
        <v>7.5130389772192184E-3</v>
      </c>
      <c r="CK80" s="132">
        <v>2.0382847278654626E-2</v>
      </c>
      <c r="CL80" s="132">
        <v>2.8571686206110324E-3</v>
      </c>
      <c r="CM80" s="132">
        <v>1.7158693453209452E-2</v>
      </c>
      <c r="CN80" s="132">
        <v>1.8866515132260415E-2</v>
      </c>
      <c r="CO80" s="132">
        <v>1.3765779875313675E-2</v>
      </c>
      <c r="CP80" s="132">
        <v>8.0722943168056518E-3</v>
      </c>
      <c r="CQ80" s="132">
        <v>5.8590237819268493E-3</v>
      </c>
      <c r="CR80" s="132">
        <v>6.6537984074587341E-3</v>
      </c>
      <c r="CS80" s="132">
        <v>1.0210010184211865E-2</v>
      </c>
      <c r="CT80" s="132">
        <v>9.8263780889582941E-3</v>
      </c>
      <c r="CU80" s="132">
        <v>1.7500945414484444E-2</v>
      </c>
      <c r="CV80" s="132">
        <v>1.676863979195346E-2</v>
      </c>
      <c r="CW80" s="132">
        <v>1.665497304883554E-2</v>
      </c>
      <c r="CX80" s="132">
        <v>6.8847168240814124E-3</v>
      </c>
      <c r="CY80" s="132">
        <v>9.3974266467088917E-3</v>
      </c>
      <c r="CZ80" s="132">
        <v>4.3063956755607272E-2</v>
      </c>
      <c r="DA80" s="132">
        <v>2.2942975796069521E-3</v>
      </c>
      <c r="DB80" s="132">
        <v>2.3201834310136314E-2</v>
      </c>
      <c r="DC80" s="132">
        <v>3.7810880903531588E-2</v>
      </c>
      <c r="DD80" s="132">
        <v>3.6514091854266954E-2</v>
      </c>
      <c r="DE80" s="132">
        <v>0</v>
      </c>
      <c r="DF80" s="132">
        <v>1.9076347074986559E-2</v>
      </c>
      <c r="DG80" s="137">
        <v>1.5477308475644495E-2</v>
      </c>
      <c r="DH80" s="124"/>
      <c r="DI80" s="131"/>
    </row>
    <row r="81" spans="2:113" x14ac:dyDescent="0.15">
      <c r="B81" s="309" t="s">
        <v>494</v>
      </c>
      <c r="C81" s="310" t="s">
        <v>430</v>
      </c>
      <c r="D81" s="132">
        <v>1.9051485399911277E-3</v>
      </c>
      <c r="E81" s="132">
        <v>4.5137044822830194E-3</v>
      </c>
      <c r="F81" s="132">
        <v>6.2145524471735394E-4</v>
      </c>
      <c r="G81" s="132">
        <v>1.519429080966107E-3</v>
      </c>
      <c r="H81" s="132">
        <v>2.8402841261848774E-3</v>
      </c>
      <c r="I81" s="132">
        <v>0</v>
      </c>
      <c r="J81" s="132">
        <v>4.1311262453077094E-4</v>
      </c>
      <c r="K81" s="132">
        <v>1.0462297436467417E-3</v>
      </c>
      <c r="L81" s="132">
        <v>8.0984864108631235E-4</v>
      </c>
      <c r="M81" s="132">
        <v>3.7110424836017939E-3</v>
      </c>
      <c r="N81" s="132">
        <v>0</v>
      </c>
      <c r="O81" s="132">
        <v>6.0236992106256851E-4</v>
      </c>
      <c r="P81" s="132">
        <v>2.9561828015853899E-4</v>
      </c>
      <c r="Q81" s="132">
        <v>2.8199474122609278E-3</v>
      </c>
      <c r="R81" s="132">
        <v>1.2989386542445788E-3</v>
      </c>
      <c r="S81" s="132">
        <v>3.3332650451846613E-3</v>
      </c>
      <c r="T81" s="132">
        <v>1.6705347427899689E-3</v>
      </c>
      <c r="U81" s="132">
        <v>7.6268138775164598E-4</v>
      </c>
      <c r="V81" s="134">
        <v>2.5856457665299854E-3</v>
      </c>
      <c r="W81" s="132">
        <v>3.5107022317011328E-3</v>
      </c>
      <c r="X81" s="132">
        <v>0</v>
      </c>
      <c r="Y81" s="132">
        <v>1.5137753557372085E-3</v>
      </c>
      <c r="Z81" s="132">
        <v>2.5397674107739605E-3</v>
      </c>
      <c r="AA81" s="132">
        <v>0</v>
      </c>
      <c r="AB81" s="132">
        <v>9.2927908552802561E-4</v>
      </c>
      <c r="AC81" s="132">
        <v>1.591537495711547E-3</v>
      </c>
      <c r="AD81" s="132">
        <v>5.9114566600269869E-3</v>
      </c>
      <c r="AE81" s="132">
        <v>3.0379456608964806E-3</v>
      </c>
      <c r="AF81" s="132">
        <v>4.6488141597529322E-4</v>
      </c>
      <c r="AG81" s="132">
        <v>6.1801871165960887E-4</v>
      </c>
      <c r="AH81" s="132">
        <v>7.256918206542545E-4</v>
      </c>
      <c r="AI81" s="134">
        <v>2.4007392375275951E-3</v>
      </c>
      <c r="AJ81" s="132">
        <v>9.3910677529858034E-3</v>
      </c>
      <c r="AK81" s="132">
        <v>1.9277594913238555E-3</v>
      </c>
      <c r="AL81" s="132">
        <v>3.9932502897560007E-3</v>
      </c>
      <c r="AM81" s="132">
        <v>0</v>
      </c>
      <c r="AN81" s="132">
        <v>0</v>
      </c>
      <c r="AO81" s="132">
        <v>6.9027874996837454E-3</v>
      </c>
      <c r="AP81" s="132">
        <v>5.2480716335804832E-3</v>
      </c>
      <c r="AQ81" s="132">
        <v>2.6297321933501944E-3</v>
      </c>
      <c r="AR81" s="132">
        <v>7.2765396663055889E-4</v>
      </c>
      <c r="AS81" s="132">
        <v>2.5742787186699891E-3</v>
      </c>
      <c r="AT81" s="132">
        <v>1.7551123860681764E-3</v>
      </c>
      <c r="AU81" s="132">
        <v>1.1529750975943669E-3</v>
      </c>
      <c r="AV81" s="132">
        <v>1.0309927018999463E-3</v>
      </c>
      <c r="AW81" s="132">
        <v>6.8014763522081972E-4</v>
      </c>
      <c r="AX81" s="132">
        <v>4.2549295243635111E-4</v>
      </c>
      <c r="AY81" s="132">
        <v>6.3555001394243968E-4</v>
      </c>
      <c r="AZ81" s="132">
        <v>9.5242394976209231E-4</v>
      </c>
      <c r="BA81" s="132">
        <v>7.7957067207239951E-4</v>
      </c>
      <c r="BB81" s="132">
        <v>3.4920510931934573E-4</v>
      </c>
      <c r="BC81" s="132">
        <v>7.0213084303142432E-4</v>
      </c>
      <c r="BD81" s="132">
        <v>4.2218454210510639E-4</v>
      </c>
      <c r="BE81" s="132">
        <v>4.1750370069223362E-4</v>
      </c>
      <c r="BF81" s="132">
        <v>0</v>
      </c>
      <c r="BG81" s="132">
        <v>2.8139183055975792E-3</v>
      </c>
      <c r="BH81" s="132">
        <v>1.2583378189243851E-3</v>
      </c>
      <c r="BI81" s="132">
        <v>1.2189929620286082E-3</v>
      </c>
      <c r="BJ81" s="132">
        <v>7.5249098355645208E-4</v>
      </c>
      <c r="BK81" s="132">
        <v>5.5932037288531321E-4</v>
      </c>
      <c r="BL81" s="134">
        <v>0.1068313953488372</v>
      </c>
      <c r="BM81" s="134">
        <v>9.354364507226982E-4</v>
      </c>
      <c r="BN81" s="132">
        <v>7.3631064342742007E-4</v>
      </c>
      <c r="BO81" s="132">
        <v>1.8186107723243364E-3</v>
      </c>
      <c r="BP81" s="132">
        <v>2.4128342931855466E-3</v>
      </c>
      <c r="BQ81" s="132">
        <v>9.93130300113409E-4</v>
      </c>
      <c r="BR81" s="132">
        <v>5.2551897422685413E-3</v>
      </c>
      <c r="BS81" s="132">
        <v>5.6738762993897114E-4</v>
      </c>
      <c r="BT81" s="132">
        <v>5.1495562064616987E-4</v>
      </c>
      <c r="BU81" s="132">
        <v>1.7219431791631485E-4</v>
      </c>
      <c r="BV81" s="132">
        <v>2.0022789176720601E-4</v>
      </c>
      <c r="BW81" s="132">
        <v>5.8469071380319609E-5</v>
      </c>
      <c r="BX81" s="132">
        <v>1.8929513168585606E-5</v>
      </c>
      <c r="BY81" s="132">
        <v>1.0980829858204501E-5</v>
      </c>
      <c r="BZ81" s="132">
        <v>5.8985826859403035E-5</v>
      </c>
      <c r="CA81" s="132">
        <v>2.8702999366386974E-3</v>
      </c>
      <c r="CB81" s="132">
        <v>5.9438973092887631E-3</v>
      </c>
      <c r="CC81" s="132">
        <v>2.3521858401914435E-2</v>
      </c>
      <c r="CD81" s="132">
        <v>2.0727341247409083E-3</v>
      </c>
      <c r="CE81" s="132">
        <v>1.4552314222192279E-4</v>
      </c>
      <c r="CF81" s="132">
        <v>8.3840865422334893E-5</v>
      </c>
      <c r="CG81" s="132">
        <v>1.3759767044879982E-4</v>
      </c>
      <c r="CH81" s="132">
        <v>1.6290662169874284E-3</v>
      </c>
      <c r="CI81" s="132">
        <v>5.0398733461910593E-5</v>
      </c>
      <c r="CJ81" s="132">
        <v>1.0205437497920643E-4</v>
      </c>
      <c r="CK81" s="132">
        <v>3.3072305027550912E-4</v>
      </c>
      <c r="CL81" s="132">
        <v>6.9561364072585996E-5</v>
      </c>
      <c r="CM81" s="132">
        <v>5.0775241159427211E-4</v>
      </c>
      <c r="CN81" s="132">
        <v>1.3499833455803104E-4</v>
      </c>
      <c r="CO81" s="132">
        <v>1.9899297041015622E-4</v>
      </c>
      <c r="CP81" s="132">
        <v>4.1630106521615409E-4</v>
      </c>
      <c r="CQ81" s="132">
        <v>1.9464777608318884E-4</v>
      </c>
      <c r="CR81" s="132">
        <v>2.8413568436512786E-4</v>
      </c>
      <c r="CS81" s="132">
        <v>2.1186008446155368E-4</v>
      </c>
      <c r="CT81" s="132">
        <v>1.8725393654448131E-4</v>
      </c>
      <c r="CU81" s="132">
        <v>3.2102385874576024E-4</v>
      </c>
      <c r="CV81" s="132">
        <v>9.3324868215823864E-5</v>
      </c>
      <c r="CW81" s="132">
        <v>5.4056456831563428E-5</v>
      </c>
      <c r="CX81" s="132">
        <v>1.0821609695332375E-3</v>
      </c>
      <c r="CY81" s="132">
        <v>1.2817222837890901E-4</v>
      </c>
      <c r="CZ81" s="132">
        <v>2.2104950039809074E-4</v>
      </c>
      <c r="DA81" s="132">
        <v>4.8159800167591062E-4</v>
      </c>
      <c r="DB81" s="132">
        <v>2.3640273833171901E-4</v>
      </c>
      <c r="DC81" s="132">
        <v>2.6007980826960942E-4</v>
      </c>
      <c r="DD81" s="132">
        <v>2.9901019804963415E-4</v>
      </c>
      <c r="DE81" s="132">
        <v>2.6259973740026259E-3</v>
      </c>
      <c r="DF81" s="132">
        <v>7.7531467317998304E-4</v>
      </c>
      <c r="DG81" s="137">
        <v>8.243578057164616E-4</v>
      </c>
      <c r="DH81" s="124"/>
      <c r="DI81" s="131"/>
    </row>
    <row r="82" spans="2:113" x14ac:dyDescent="0.15">
      <c r="B82" s="309" t="s">
        <v>495</v>
      </c>
      <c r="C82" s="310" t="s">
        <v>433</v>
      </c>
      <c r="D82" s="132">
        <v>5.8409043843952273E-6</v>
      </c>
      <c r="E82" s="132">
        <v>0</v>
      </c>
      <c r="F82" s="132">
        <v>1.265026334442443E-3</v>
      </c>
      <c r="G82" s="132">
        <v>5.4760472921931149E-4</v>
      </c>
      <c r="H82" s="132">
        <v>1.3688116270770494E-4</v>
      </c>
      <c r="I82" s="132">
        <v>3.9447731755424065E-3</v>
      </c>
      <c r="J82" s="132">
        <v>1.1879972873066968E-3</v>
      </c>
      <c r="K82" s="132">
        <v>1.8657136525642885E-4</v>
      </c>
      <c r="L82" s="132">
        <v>1.3860442075290603E-4</v>
      </c>
      <c r="M82" s="132">
        <v>1.2892451172320503E-4</v>
      </c>
      <c r="N82" s="132">
        <v>0</v>
      </c>
      <c r="O82" s="132">
        <v>9.3502196702249449E-4</v>
      </c>
      <c r="P82" s="132">
        <v>2.5175857454024595E-3</v>
      </c>
      <c r="Q82" s="132">
        <v>5.1808624696883564E-4</v>
      </c>
      <c r="R82" s="132">
        <v>1.5138688457956291E-3</v>
      </c>
      <c r="S82" s="132">
        <v>3.4887210071618199E-4</v>
      </c>
      <c r="T82" s="132">
        <v>6.8076232300383972E-4</v>
      </c>
      <c r="U82" s="132">
        <v>1.5472614275682617E-3</v>
      </c>
      <c r="V82" s="134">
        <v>3.9294616637520661E-4</v>
      </c>
      <c r="W82" s="132">
        <v>3.9761016734825305E-4</v>
      </c>
      <c r="X82" s="132">
        <v>0</v>
      </c>
      <c r="Y82" s="132">
        <v>6.0551014229488342E-4</v>
      </c>
      <c r="Z82" s="132">
        <v>6.6835984494051598E-4</v>
      </c>
      <c r="AA82" s="132">
        <v>0</v>
      </c>
      <c r="AB82" s="132">
        <v>4.6995402968810661E-3</v>
      </c>
      <c r="AC82" s="132">
        <v>8.2745722298371567E-4</v>
      </c>
      <c r="AD82" s="132">
        <v>1.2850992739189102E-4</v>
      </c>
      <c r="AE82" s="132">
        <v>2.5621919064542015E-4</v>
      </c>
      <c r="AF82" s="132">
        <v>6.7877955658641868E-4</v>
      </c>
      <c r="AG82" s="132">
        <v>9.2850305248144097E-4</v>
      </c>
      <c r="AH82" s="132">
        <v>1.178416993172505E-3</v>
      </c>
      <c r="AI82" s="134">
        <v>8.1856888606293623E-4</v>
      </c>
      <c r="AJ82" s="132">
        <v>5.4491028390425222E-4</v>
      </c>
      <c r="AK82" s="132">
        <v>6.6069575293553953E-4</v>
      </c>
      <c r="AL82" s="132">
        <v>7.6153276424677533E-4</v>
      </c>
      <c r="AM82" s="132">
        <v>0</v>
      </c>
      <c r="AN82" s="132">
        <v>0</v>
      </c>
      <c r="AO82" s="132">
        <v>4.6022599264843191E-4</v>
      </c>
      <c r="AP82" s="132">
        <v>1.7489834967711074E-4</v>
      </c>
      <c r="AQ82" s="132">
        <v>1.0596782687019698E-4</v>
      </c>
      <c r="AR82" s="132">
        <v>3.3736475625424997E-4</v>
      </c>
      <c r="AS82" s="132">
        <v>1.3428312262667157E-3</v>
      </c>
      <c r="AT82" s="132">
        <v>9.0034244799630015E-4</v>
      </c>
      <c r="AU82" s="132">
        <v>1.1055829072452734E-3</v>
      </c>
      <c r="AV82" s="132">
        <v>1.1814604414108463E-3</v>
      </c>
      <c r="AW82" s="132">
        <v>1.0614605630666657E-3</v>
      </c>
      <c r="AX82" s="132">
        <v>5.0828078087078205E-4</v>
      </c>
      <c r="AY82" s="132">
        <v>6.1222692791460843E-4</v>
      </c>
      <c r="AZ82" s="132">
        <v>9.1740432596070605E-4</v>
      </c>
      <c r="BA82" s="132">
        <v>1.2709928670613831E-3</v>
      </c>
      <c r="BB82" s="132">
        <v>1.5000805078516342E-3</v>
      </c>
      <c r="BC82" s="132">
        <v>7.6003352516637894E-4</v>
      </c>
      <c r="BD82" s="132">
        <v>1.0643195102366749E-3</v>
      </c>
      <c r="BE82" s="132">
        <v>7.5837806437047855E-4</v>
      </c>
      <c r="BF82" s="132">
        <v>0</v>
      </c>
      <c r="BG82" s="132">
        <v>2.2692889561270801E-4</v>
      </c>
      <c r="BH82" s="132">
        <v>4.0287762575037095E-4</v>
      </c>
      <c r="BI82" s="132">
        <v>4.37244011477974E-4</v>
      </c>
      <c r="BJ82" s="132">
        <v>3.3253866373250196E-4</v>
      </c>
      <c r="BK82" s="132">
        <v>7.2797113387755704E-4</v>
      </c>
      <c r="BL82" s="134">
        <v>1.2255382564022119E-6</v>
      </c>
      <c r="BM82" s="134">
        <v>8.8317936450030545E-5</v>
      </c>
      <c r="BN82" s="132">
        <v>4.2231293784685626E-4</v>
      </c>
      <c r="BO82" s="132">
        <v>1.558033238704011E-4</v>
      </c>
      <c r="BP82" s="132">
        <v>1.9596710276879856E-4</v>
      </c>
      <c r="BQ82" s="132">
        <v>1.4049791678413279E-3</v>
      </c>
      <c r="BR82" s="132">
        <v>1.6136784527524646E-4</v>
      </c>
      <c r="BS82" s="132">
        <v>1.2599295523261064E-3</v>
      </c>
      <c r="BT82" s="132">
        <v>3.8335864883703129E-3</v>
      </c>
      <c r="BU82" s="132">
        <v>3.431568043345982E-3</v>
      </c>
      <c r="BV82" s="132">
        <v>1.1311234672619539E-3</v>
      </c>
      <c r="BW82" s="132">
        <v>2.1738341915100801E-4</v>
      </c>
      <c r="BX82" s="132">
        <v>9.9860040483553043E-5</v>
      </c>
      <c r="BY82" s="132">
        <v>2.1701244779060279E-8</v>
      </c>
      <c r="BZ82" s="132">
        <v>4.3096655786574914E-5</v>
      </c>
      <c r="CA82" s="132">
        <v>4.5145170216429888E-4</v>
      </c>
      <c r="CB82" s="132">
        <v>2.3096305884451618E-6</v>
      </c>
      <c r="CC82" s="132">
        <v>6.4203583727309873E-4</v>
      </c>
      <c r="CD82" s="132">
        <v>4.4469568494441307E-3</v>
      </c>
      <c r="CE82" s="132">
        <v>2.1451189112713064E-3</v>
      </c>
      <c r="CF82" s="132">
        <v>3.2844082142511011E-4</v>
      </c>
      <c r="CG82" s="132">
        <v>1.9687954309188422E-4</v>
      </c>
      <c r="CH82" s="132">
        <v>2.3282911006716169E-2</v>
      </c>
      <c r="CI82" s="132">
        <v>1.3228633831378794E-3</v>
      </c>
      <c r="CJ82" s="132">
        <v>3.4982198655372377E-3</v>
      </c>
      <c r="CK82" s="132">
        <v>4.4500781796494634E-3</v>
      </c>
      <c r="CL82" s="132">
        <v>1.9206665524486245E-3</v>
      </c>
      <c r="CM82" s="132">
        <v>1.490672882193172E-2</v>
      </c>
      <c r="CN82" s="132">
        <v>6.2859925842329619E-4</v>
      </c>
      <c r="CO82" s="132">
        <v>3.2353479842903792E-3</v>
      </c>
      <c r="CP82" s="132">
        <v>4.1971736484985173E-3</v>
      </c>
      <c r="CQ82" s="132">
        <v>7.3352466629007221E-4</v>
      </c>
      <c r="CR82" s="132">
        <v>1.1710785664993667E-4</v>
      </c>
      <c r="CS82" s="132">
        <v>1.4005348672896565E-4</v>
      </c>
      <c r="CT82" s="132">
        <v>3.0228353605264323E-4</v>
      </c>
      <c r="CU82" s="132">
        <v>3.9441187735267105E-3</v>
      </c>
      <c r="CV82" s="132">
        <v>1.5875147656271463E-3</v>
      </c>
      <c r="CW82" s="132">
        <v>2.6693167732941446E-3</v>
      </c>
      <c r="CX82" s="132">
        <v>2.9631117970014534E-4</v>
      </c>
      <c r="CY82" s="132">
        <v>2.4283332799370262E-3</v>
      </c>
      <c r="CZ82" s="132">
        <v>7.4881958455779135E-4</v>
      </c>
      <c r="DA82" s="132">
        <v>3.8099192698026226E-4</v>
      </c>
      <c r="DB82" s="132">
        <v>1.1778547545953518E-3</v>
      </c>
      <c r="DC82" s="132">
        <v>1.6269874230168309E-3</v>
      </c>
      <c r="DD82" s="132">
        <v>1.1100264884957994E-3</v>
      </c>
      <c r="DE82" s="132">
        <v>7.2567154323601978E-5</v>
      </c>
      <c r="DF82" s="132">
        <v>5.7712260602662555E-3</v>
      </c>
      <c r="DG82" s="137">
        <v>1.2602641777302206E-3</v>
      </c>
      <c r="DH82" s="124"/>
      <c r="DI82" s="131"/>
    </row>
    <row r="83" spans="2:113" x14ac:dyDescent="0.15">
      <c r="B83" s="311" t="s">
        <v>496</v>
      </c>
      <c r="C83" s="312" t="s">
        <v>904</v>
      </c>
      <c r="D83" s="133">
        <v>7.5135270035629515E-4</v>
      </c>
      <c r="E83" s="133">
        <v>2.7217703489546955E-3</v>
      </c>
      <c r="F83" s="133">
        <v>5.6340115157204956E-4</v>
      </c>
      <c r="G83" s="133">
        <v>8.0992768714395328E-4</v>
      </c>
      <c r="H83" s="133">
        <v>1.9114476649540225E-3</v>
      </c>
      <c r="I83" s="133">
        <v>0</v>
      </c>
      <c r="J83" s="133">
        <v>2.9610384648448318E-4</v>
      </c>
      <c r="K83" s="133">
        <v>1.5896200210236981E-3</v>
      </c>
      <c r="L83" s="133">
        <v>1.2553113109078859E-3</v>
      </c>
      <c r="M83" s="133">
        <v>1.8902316872648366E-3</v>
      </c>
      <c r="N83" s="133">
        <v>0</v>
      </c>
      <c r="O83" s="133">
        <v>6.053667863414868E-4</v>
      </c>
      <c r="P83" s="133">
        <v>6.4920092897561503E-4</v>
      </c>
      <c r="Q83" s="133">
        <v>1.3716383013619366E-3</v>
      </c>
      <c r="R83" s="133">
        <v>1.1878182831025392E-3</v>
      </c>
      <c r="S83" s="133">
        <v>3.4236464184271955E-3</v>
      </c>
      <c r="T83" s="133">
        <v>1.9370355140889803E-3</v>
      </c>
      <c r="U83" s="133">
        <v>1.4562603623204981E-3</v>
      </c>
      <c r="V83" s="143">
        <v>1.1668401429004225E-3</v>
      </c>
      <c r="W83" s="133">
        <v>6.6615998529494203E-4</v>
      </c>
      <c r="X83" s="133">
        <v>0</v>
      </c>
      <c r="Y83" s="133">
        <v>9.0826521344232513E-4</v>
      </c>
      <c r="Z83" s="133">
        <v>1.336719689881032E-3</v>
      </c>
      <c r="AA83" s="133">
        <v>0</v>
      </c>
      <c r="AB83" s="133">
        <v>6.779211369026954E-4</v>
      </c>
      <c r="AC83" s="133">
        <v>1.2326170121195483E-3</v>
      </c>
      <c r="AD83" s="133">
        <v>7.0680460065540064E-4</v>
      </c>
      <c r="AE83" s="133">
        <v>3.3067751920210935E-3</v>
      </c>
      <c r="AF83" s="133">
        <v>6.3880664494686925E-4</v>
      </c>
      <c r="AG83" s="133">
        <v>6.5858079894037076E-4</v>
      </c>
      <c r="AH83" s="133">
        <v>7.223629590916203E-4</v>
      </c>
      <c r="AI83" s="143">
        <v>1.3058476421947747E-3</v>
      </c>
      <c r="AJ83" s="133">
        <v>3.9262655605568301E-3</v>
      </c>
      <c r="AK83" s="133">
        <v>1.4107694459233671E-3</v>
      </c>
      <c r="AL83" s="133">
        <v>1.5393658953536823E-3</v>
      </c>
      <c r="AM83" s="133">
        <v>0</v>
      </c>
      <c r="AN83" s="133">
        <v>0</v>
      </c>
      <c r="AO83" s="133">
        <v>2.2945036727720905E-3</v>
      </c>
      <c r="AP83" s="133">
        <v>1.3864805070557284E-3</v>
      </c>
      <c r="AQ83" s="133">
        <v>9.8939348557377789E-4</v>
      </c>
      <c r="AR83" s="133">
        <v>8.8402167199118755E-4</v>
      </c>
      <c r="AS83" s="133">
        <v>8.7940768759264267E-4</v>
      </c>
      <c r="AT83" s="133">
        <v>6.7616784715419215E-4</v>
      </c>
      <c r="AU83" s="133">
        <v>5.7556850179623145E-4</v>
      </c>
      <c r="AV83" s="133">
        <v>4.9606186498494967E-4</v>
      </c>
      <c r="AW83" s="133">
        <v>6.2017429973887188E-4</v>
      </c>
      <c r="AX83" s="133">
        <v>5.5823146434381217E-4</v>
      </c>
      <c r="AY83" s="133">
        <v>5.2100738431100563E-4</v>
      </c>
      <c r="AZ83" s="133">
        <v>6.2492335644181096E-4</v>
      </c>
      <c r="BA83" s="133">
        <v>6.8431937493863869E-4</v>
      </c>
      <c r="BB83" s="133">
        <v>5.2818309069826649E-4</v>
      </c>
      <c r="BC83" s="133">
        <v>6.1235735686420486E-4</v>
      </c>
      <c r="BD83" s="133">
        <v>6.1105015824606255E-4</v>
      </c>
      <c r="BE83" s="133">
        <v>5.3135791773771838E-4</v>
      </c>
      <c r="BF83" s="133">
        <v>0</v>
      </c>
      <c r="BG83" s="133">
        <v>1.0741301059001512E-3</v>
      </c>
      <c r="BH83" s="133">
        <v>6.0357627340018127E-4</v>
      </c>
      <c r="BI83" s="133">
        <v>5.7523720168931708E-4</v>
      </c>
      <c r="BJ83" s="133">
        <v>4.0161379057399596E-4</v>
      </c>
      <c r="BK83" s="133">
        <v>8.4148119936520462E-4</v>
      </c>
      <c r="BL83" s="143">
        <v>1.4203988391701635E-3</v>
      </c>
      <c r="BM83" s="143">
        <v>1.1982676764381497E-3</v>
      </c>
      <c r="BN83" s="133">
        <v>1.1497720139062781E-3</v>
      </c>
      <c r="BO83" s="133">
        <v>1.1481289525039078E-3</v>
      </c>
      <c r="BP83" s="133">
        <v>1.409632814955718E-3</v>
      </c>
      <c r="BQ83" s="133">
        <v>1.6706917451621685E-4</v>
      </c>
      <c r="BR83" s="133">
        <v>2.012596387853503E-3</v>
      </c>
      <c r="BS83" s="133">
        <v>3.1546623199563037E-4</v>
      </c>
      <c r="BT83" s="133">
        <v>2.1328479740210555E-4</v>
      </c>
      <c r="BU83" s="133">
        <v>1.4130719544149596E-4</v>
      </c>
      <c r="BV83" s="133">
        <v>1.0436120419381646E-4</v>
      </c>
      <c r="BW83" s="133">
        <v>3.7697980274903841E-5</v>
      </c>
      <c r="BX83" s="133">
        <v>2.3136071650493515E-5</v>
      </c>
      <c r="BY83" s="133">
        <v>4.806825718561852E-6</v>
      </c>
      <c r="BZ83" s="133">
        <v>9.0132955359700361E-4</v>
      </c>
      <c r="CA83" s="133">
        <v>1.1613462349420053E-3</v>
      </c>
      <c r="CB83" s="133">
        <v>7.2001683762692255E-4</v>
      </c>
      <c r="CC83" s="133">
        <v>5.836689429755443E-4</v>
      </c>
      <c r="CD83" s="133">
        <v>8.542176998932228E-4</v>
      </c>
      <c r="CE83" s="133">
        <v>4.7780098362864652E-3</v>
      </c>
      <c r="CF83" s="133">
        <v>8.845595893182123E-5</v>
      </c>
      <c r="CG83" s="133">
        <v>1.2929653128095634E-4</v>
      </c>
      <c r="CH83" s="133">
        <v>1.0297133294856955E-2</v>
      </c>
      <c r="CI83" s="133">
        <v>5.4533542952860414E-5</v>
      </c>
      <c r="CJ83" s="133">
        <v>7.5112019984695927E-5</v>
      </c>
      <c r="CK83" s="133">
        <v>3.1616554692414598E-4</v>
      </c>
      <c r="CL83" s="133">
        <v>5.2815109758815292E-5</v>
      </c>
      <c r="CM83" s="133">
        <v>1.0690975083688806E-3</v>
      </c>
      <c r="CN83" s="133">
        <v>1.0999017874873194E-4</v>
      </c>
      <c r="CO83" s="133">
        <v>1.6101536747319296E-4</v>
      </c>
      <c r="CP83" s="133">
        <v>3.7780482359068255E-4</v>
      </c>
      <c r="CQ83" s="133">
        <v>6.1957372178484532E-4</v>
      </c>
      <c r="CR83" s="133">
        <v>3.0360133345975538E-4</v>
      </c>
      <c r="CS83" s="133">
        <v>3.282970089298547E-4</v>
      </c>
      <c r="CT83" s="133">
        <v>2.6344832170541865E-4</v>
      </c>
      <c r="CU83" s="133">
        <v>4.0225427662169083E-4</v>
      </c>
      <c r="CV83" s="133">
        <v>9.9734752868423383E-5</v>
      </c>
      <c r="CW83" s="133">
        <v>7.9208345423439637E-4</v>
      </c>
      <c r="CX83" s="133">
        <v>6.5388293497124382E-4</v>
      </c>
      <c r="CY83" s="133">
        <v>1.1796400745815996E-4</v>
      </c>
      <c r="CZ83" s="133">
        <v>4.6493639333544808E-4</v>
      </c>
      <c r="DA83" s="133">
        <v>1.0856630972858473E-3</v>
      </c>
      <c r="DB83" s="133">
        <v>2.1123022452787857E-4</v>
      </c>
      <c r="DC83" s="133">
        <v>1.783317893722933E-4</v>
      </c>
      <c r="DD83" s="133">
        <v>2.8549609302123968E-4</v>
      </c>
      <c r="DE83" s="133">
        <v>3.2269043361208738E-3</v>
      </c>
      <c r="DF83" s="133">
        <v>1.5535142381671474E-4</v>
      </c>
      <c r="DG83" s="138">
        <v>5.7572860992508533E-4</v>
      </c>
      <c r="DH83" s="124"/>
      <c r="DI83" s="131"/>
    </row>
    <row r="84" spans="2:113" x14ac:dyDescent="0.15">
      <c r="B84" s="309" t="s">
        <v>497</v>
      </c>
      <c r="C84" s="310" t="s">
        <v>435</v>
      </c>
      <c r="D84" s="132">
        <v>1.5555148998574529E-3</v>
      </c>
      <c r="E84" s="132">
        <v>4.8953727911764892E-3</v>
      </c>
      <c r="F84" s="132">
        <v>1.1019219775103971E-3</v>
      </c>
      <c r="G84" s="132">
        <v>1.7001371603947138E-3</v>
      </c>
      <c r="H84" s="132">
        <v>2.9136133204925767E-3</v>
      </c>
      <c r="I84" s="132">
        <v>0</v>
      </c>
      <c r="J84" s="132">
        <v>3.6654790673684007E-4</v>
      </c>
      <c r="K84" s="132">
        <v>4.5719393028685199E-3</v>
      </c>
      <c r="L84" s="132">
        <v>2.4803828499430363E-3</v>
      </c>
      <c r="M84" s="132">
        <v>1.3140382925634358E-2</v>
      </c>
      <c r="N84" s="132">
        <v>0</v>
      </c>
      <c r="O84" s="132">
        <v>1.9959122757595557E-3</v>
      </c>
      <c r="P84" s="132">
        <v>1.8368264379349743E-3</v>
      </c>
      <c r="Q84" s="132">
        <v>2.0949244172212065E-3</v>
      </c>
      <c r="R84" s="132">
        <v>1.8712085656260829E-3</v>
      </c>
      <c r="S84" s="132">
        <v>6.7297970516390967E-3</v>
      </c>
      <c r="T84" s="132">
        <v>3.6224893951495225E-3</v>
      </c>
      <c r="U84" s="132">
        <v>2.2927888712023481E-3</v>
      </c>
      <c r="V84" s="134">
        <v>5.3842623560572201E-3</v>
      </c>
      <c r="W84" s="132">
        <v>2.0193381941719475E-3</v>
      </c>
      <c r="X84" s="132">
        <v>0</v>
      </c>
      <c r="Y84" s="132">
        <v>1.2110202845897668E-3</v>
      </c>
      <c r="Z84" s="132">
        <v>2.005079534821548E-3</v>
      </c>
      <c r="AA84" s="132">
        <v>0</v>
      </c>
      <c r="AB84" s="132">
        <v>1.2333498312866438E-3</v>
      </c>
      <c r="AC84" s="132">
        <v>2.0500503297056498E-3</v>
      </c>
      <c r="AD84" s="132">
        <v>7.1323009702499518E-3</v>
      </c>
      <c r="AE84" s="132">
        <v>4.6492032557606325E-3</v>
      </c>
      <c r="AF84" s="132">
        <v>1.9348105139599442E-3</v>
      </c>
      <c r="AG84" s="132">
        <v>1.3643611176256281E-3</v>
      </c>
      <c r="AH84" s="132">
        <v>4.4906342479935288E-3</v>
      </c>
      <c r="AI84" s="134">
        <v>3.8492050522487618E-3</v>
      </c>
      <c r="AJ84" s="132">
        <v>4.266513364859538E-3</v>
      </c>
      <c r="AK84" s="132">
        <v>4.64975589307314E-3</v>
      </c>
      <c r="AL84" s="132">
        <v>3.5904953919202475E-3</v>
      </c>
      <c r="AM84" s="132">
        <v>0</v>
      </c>
      <c r="AN84" s="132">
        <v>0</v>
      </c>
      <c r="AO84" s="132">
        <v>4.1281789628530158E-3</v>
      </c>
      <c r="AP84" s="132">
        <v>2.6638364027744559E-3</v>
      </c>
      <c r="AQ84" s="132">
        <v>5.0269839501994465E-3</v>
      </c>
      <c r="AR84" s="132">
        <v>5.0277085865000947E-3</v>
      </c>
      <c r="AS84" s="132">
        <v>1.7247183137985174E-3</v>
      </c>
      <c r="AT84" s="132">
        <v>1.8421304156155829E-3</v>
      </c>
      <c r="AU84" s="132">
        <v>1.2364552001808439E-3</v>
      </c>
      <c r="AV84" s="132">
        <v>1.0190943625237399E-3</v>
      </c>
      <c r="AW84" s="132">
        <v>1.6104686215619025E-3</v>
      </c>
      <c r="AX84" s="132">
        <v>1.2091540230627952E-3</v>
      </c>
      <c r="AY84" s="132">
        <v>1.1292029600570527E-3</v>
      </c>
      <c r="AZ84" s="132">
        <v>1.7935660287685599E-3</v>
      </c>
      <c r="BA84" s="132">
        <v>1.4817164070891444E-3</v>
      </c>
      <c r="BB84" s="132">
        <v>1.1980378928534451E-3</v>
      </c>
      <c r="BC84" s="132">
        <v>2.1608891711036421E-3</v>
      </c>
      <c r="BD84" s="132">
        <v>1.212266951796318E-3</v>
      </c>
      <c r="BE84" s="132">
        <v>1.2833693231197592E-3</v>
      </c>
      <c r="BF84" s="132">
        <v>0</v>
      </c>
      <c r="BG84" s="132">
        <v>1.4372163388804841E-3</v>
      </c>
      <c r="BH84" s="132">
        <v>1.0847975414671875E-3</v>
      </c>
      <c r="BI84" s="132">
        <v>1.0386138727454207E-3</v>
      </c>
      <c r="BJ84" s="132">
        <v>8.5335289443119993E-4</v>
      </c>
      <c r="BK84" s="132">
        <v>1.7390527043757275E-3</v>
      </c>
      <c r="BL84" s="134">
        <v>2.4618612494607631E-2</v>
      </c>
      <c r="BM84" s="134">
        <v>1.3583150968022723E-3</v>
      </c>
      <c r="BN84" s="132">
        <v>1.3493205063251825E-3</v>
      </c>
      <c r="BO84" s="132">
        <v>1.372824191957634E-3</v>
      </c>
      <c r="BP84" s="132">
        <v>1.7444312681629867E-3</v>
      </c>
      <c r="BQ84" s="132">
        <v>7.3332619814595414E-4</v>
      </c>
      <c r="BR84" s="132">
        <v>1.952412414658572E-2</v>
      </c>
      <c r="BS84" s="132">
        <v>5.7889236300765975E-4</v>
      </c>
      <c r="BT84" s="132">
        <v>4.1750436138452302E-4</v>
      </c>
      <c r="BU84" s="132">
        <v>3.0798170103587738E-4</v>
      </c>
      <c r="BV84" s="132">
        <v>2.4644044940011408E-4</v>
      </c>
      <c r="BW84" s="132">
        <v>1.1203988545518296E-4</v>
      </c>
      <c r="BX84" s="132">
        <v>4.233992558963833E-5</v>
      </c>
      <c r="BY84" s="132">
        <v>5.0997925230791653E-6</v>
      </c>
      <c r="BZ84" s="132">
        <v>1.3777870259041374E-4</v>
      </c>
      <c r="CA84" s="132">
        <v>2.8377960339427525E-4</v>
      </c>
      <c r="CB84" s="132">
        <v>8.8937574968509241E-4</v>
      </c>
      <c r="CC84" s="132">
        <v>4.0856826008288101E-4</v>
      </c>
      <c r="CD84" s="132">
        <v>9.7983794987752029E-4</v>
      </c>
      <c r="CE84" s="132">
        <v>1.3204877720137439E-4</v>
      </c>
      <c r="CF84" s="132">
        <v>1.7460437110889928E-4</v>
      </c>
      <c r="CG84" s="132">
        <v>3.2240282929654805E-4</v>
      </c>
      <c r="CH84" s="132">
        <v>1.4952586999068183E-4</v>
      </c>
      <c r="CI84" s="132">
        <v>2.2769017596830347E-4</v>
      </c>
      <c r="CJ84" s="132">
        <v>5.0659791739678063E-4</v>
      </c>
      <c r="CK84" s="132">
        <v>8.1563850673815799E-4</v>
      </c>
      <c r="CL84" s="132">
        <v>2.1512495926151595E-4</v>
      </c>
      <c r="CM84" s="132">
        <v>1.9474050574957639E-3</v>
      </c>
      <c r="CN84" s="132">
        <v>2.1221999374306387E-3</v>
      </c>
      <c r="CO84" s="132">
        <v>3.5052736628734632E-4</v>
      </c>
      <c r="CP84" s="132">
        <v>8.0257893093344792E-4</v>
      </c>
      <c r="CQ84" s="132">
        <v>6.1497313200305095E-4</v>
      </c>
      <c r="CR84" s="132">
        <v>5.9150456281094018E-4</v>
      </c>
      <c r="CS84" s="132">
        <v>6.3546542407058972E-4</v>
      </c>
      <c r="CT84" s="132">
        <v>4.4856454002895182E-4</v>
      </c>
      <c r="CU84" s="132">
        <v>7.3832369261318483E-4</v>
      </c>
      <c r="CV84" s="132">
        <v>1.6848839658261579E-4</v>
      </c>
      <c r="CW84" s="132">
        <v>3.5695131411916681E-4</v>
      </c>
      <c r="CX84" s="132">
        <v>8.5994123461899548E-4</v>
      </c>
      <c r="CY84" s="132">
        <v>1.7805330787802365E-4</v>
      </c>
      <c r="CZ84" s="132">
        <v>7.6145216025068298E-4</v>
      </c>
      <c r="DA84" s="132">
        <v>2.0630044660272071E-3</v>
      </c>
      <c r="DB84" s="132">
        <v>3.0064737138760749E-4</v>
      </c>
      <c r="DC84" s="132">
        <v>2.873291479020481E-4</v>
      </c>
      <c r="DD84" s="132">
        <v>4.2922157480120878E-4</v>
      </c>
      <c r="DE84" s="132">
        <v>4.1431177056217901E-3</v>
      </c>
      <c r="DF84" s="132">
        <v>2.2891616489983873E-4</v>
      </c>
      <c r="DG84" s="137">
        <v>1.2001451000350606E-3</v>
      </c>
      <c r="DH84" s="124"/>
      <c r="DI84" s="131"/>
    </row>
    <row r="85" spans="2:113" x14ac:dyDescent="0.15">
      <c r="B85" s="309" t="s">
        <v>498</v>
      </c>
      <c r="C85" s="310" t="s">
        <v>905</v>
      </c>
      <c r="D85" s="132">
        <v>7.5304221815343429E-6</v>
      </c>
      <c r="E85" s="132">
        <v>0</v>
      </c>
      <c r="F85" s="132">
        <v>1.2163714754254259E-5</v>
      </c>
      <c r="G85" s="132">
        <v>0</v>
      </c>
      <c r="H85" s="132">
        <v>1.0266087203077871E-4</v>
      </c>
      <c r="I85" s="132">
        <v>0</v>
      </c>
      <c r="J85" s="132">
        <v>1.5521572597976943E-5</v>
      </c>
      <c r="K85" s="132">
        <v>1.4741615437684379E-4</v>
      </c>
      <c r="L85" s="132">
        <v>2.8022625908964249E-4</v>
      </c>
      <c r="M85" s="132">
        <v>2.9156774189709444E-4</v>
      </c>
      <c r="N85" s="132">
        <v>0</v>
      </c>
      <c r="O85" s="132">
        <v>7.1924766694038034E-5</v>
      </c>
      <c r="P85" s="132">
        <v>1.3911448478048894E-4</v>
      </c>
      <c r="Q85" s="132">
        <v>2.151248927787263E-4</v>
      </c>
      <c r="R85" s="132">
        <v>4.4828297094933351E-4</v>
      </c>
      <c r="S85" s="132">
        <v>8.1945778406564336E-4</v>
      </c>
      <c r="T85" s="132">
        <v>3.8217518583523878E-5</v>
      </c>
      <c r="U85" s="132">
        <v>4.8152702707306025E-4</v>
      </c>
      <c r="V85" s="134">
        <v>9.8986438857876467E-4</v>
      </c>
      <c r="W85" s="132">
        <v>6.348726278642598E-4</v>
      </c>
      <c r="X85" s="132">
        <v>0</v>
      </c>
      <c r="Y85" s="132">
        <v>0</v>
      </c>
      <c r="Z85" s="132">
        <v>1.3367196898810319E-4</v>
      </c>
      <c r="AA85" s="132">
        <v>0</v>
      </c>
      <c r="AB85" s="132">
        <v>2.7036912136192584E-4</v>
      </c>
      <c r="AC85" s="132">
        <v>6.2245219001315073E-4</v>
      </c>
      <c r="AD85" s="132">
        <v>0</v>
      </c>
      <c r="AE85" s="132">
        <v>1.1463945890175398E-6</v>
      </c>
      <c r="AF85" s="132">
        <v>5.5587171927647312E-4</v>
      </c>
      <c r="AG85" s="132">
        <v>4.8453256988110148E-4</v>
      </c>
      <c r="AH85" s="132">
        <v>1.0985243156692843E-4</v>
      </c>
      <c r="AI85" s="134">
        <v>2.0857907731984798E-3</v>
      </c>
      <c r="AJ85" s="132">
        <v>5.1379701992019587E-6</v>
      </c>
      <c r="AK85" s="132">
        <v>1.3024644126835359E-3</v>
      </c>
      <c r="AL85" s="132">
        <v>1.4313759649053101E-4</v>
      </c>
      <c r="AM85" s="132">
        <v>0</v>
      </c>
      <c r="AN85" s="132">
        <v>0</v>
      </c>
      <c r="AO85" s="132">
        <v>1.1204454794844023E-4</v>
      </c>
      <c r="AP85" s="132">
        <v>9.3802320019134179E-5</v>
      </c>
      <c r="AQ85" s="132">
        <v>5.9471739570008514E-4</v>
      </c>
      <c r="AR85" s="132">
        <v>1.4880706905747733E-4</v>
      </c>
      <c r="AS85" s="132">
        <v>1.8382763530257534E-5</v>
      </c>
      <c r="AT85" s="132">
        <v>1.5581583595547223E-4</v>
      </c>
      <c r="AU85" s="132">
        <v>1.6616369777212896E-4</v>
      </c>
      <c r="AV85" s="132">
        <v>1.0842481377942536E-4</v>
      </c>
      <c r="AW85" s="132">
        <v>1.1569971735928395E-4</v>
      </c>
      <c r="AX85" s="132">
        <v>1.1545123188809936E-4</v>
      </c>
      <c r="AY85" s="132">
        <v>1.5683102424172835E-4</v>
      </c>
      <c r="AZ85" s="132">
        <v>5.6781818592247727E-4</v>
      </c>
      <c r="BA85" s="132">
        <v>5.5075470689073957E-5</v>
      </c>
      <c r="BB85" s="132">
        <v>2.3572035735906243E-4</v>
      </c>
      <c r="BC85" s="132">
        <v>5.2598991082257083E-4</v>
      </c>
      <c r="BD85" s="132">
        <v>1.177159401807982E-4</v>
      </c>
      <c r="BE85" s="132">
        <v>5.9708936999672377E-4</v>
      </c>
      <c r="BF85" s="132">
        <v>0</v>
      </c>
      <c r="BG85" s="132">
        <v>1.3615733736762481E-4</v>
      </c>
      <c r="BH85" s="132">
        <v>3.3748687487780157E-4</v>
      </c>
      <c r="BI85" s="132">
        <v>7.9672742616248909E-5</v>
      </c>
      <c r="BJ85" s="132">
        <v>8.007824439146647E-5</v>
      </c>
      <c r="BK85" s="132">
        <v>4.2599510912793122E-4</v>
      </c>
      <c r="BL85" s="134">
        <v>1.139750578454057E-4</v>
      </c>
      <c r="BM85" s="134">
        <v>0</v>
      </c>
      <c r="BN85" s="132">
        <v>0</v>
      </c>
      <c r="BO85" s="132">
        <v>6.4243408769893846E-6</v>
      </c>
      <c r="BP85" s="132">
        <v>0</v>
      </c>
      <c r="BQ85" s="132">
        <v>0</v>
      </c>
      <c r="BR85" s="132">
        <v>0</v>
      </c>
      <c r="BS85" s="132">
        <v>0</v>
      </c>
      <c r="BT85" s="132">
        <v>0</v>
      </c>
      <c r="BU85" s="132">
        <v>1.2124128777046743E-3</v>
      </c>
      <c r="BV85" s="132">
        <v>6.0675118717335156E-6</v>
      </c>
      <c r="BW85" s="132">
        <v>0</v>
      </c>
      <c r="BX85" s="132">
        <v>0</v>
      </c>
      <c r="BY85" s="132">
        <v>0</v>
      </c>
      <c r="BZ85" s="132">
        <v>4.3846929385041193E-2</v>
      </c>
      <c r="CA85" s="132">
        <v>3.0563470068612677E-2</v>
      </c>
      <c r="CB85" s="132">
        <v>0.11973171163111487</v>
      </c>
      <c r="CC85" s="132">
        <v>0.1166754217008113</v>
      </c>
      <c r="CD85" s="132">
        <v>0.26416682369197914</v>
      </c>
      <c r="CE85" s="132">
        <v>2.680051202587078E-2</v>
      </c>
      <c r="CF85" s="132">
        <v>2.9321227430269782E-3</v>
      </c>
      <c r="CG85" s="132">
        <v>9.2548478233490748E-3</v>
      </c>
      <c r="CH85" s="132">
        <v>0</v>
      </c>
      <c r="CI85" s="132">
        <v>0</v>
      </c>
      <c r="CJ85" s="132">
        <v>0</v>
      </c>
      <c r="CK85" s="132">
        <v>0</v>
      </c>
      <c r="CL85" s="132">
        <v>0</v>
      </c>
      <c r="CM85" s="132">
        <v>6.4816524676675332E-4</v>
      </c>
      <c r="CN85" s="132">
        <v>7.381650167731758E-5</v>
      </c>
      <c r="CO85" s="132">
        <v>6.7145691189821917E-7</v>
      </c>
      <c r="CP85" s="132">
        <v>7.7379380151701499E-6</v>
      </c>
      <c r="CQ85" s="132">
        <v>0</v>
      </c>
      <c r="CR85" s="132">
        <v>0</v>
      </c>
      <c r="CS85" s="132">
        <v>0</v>
      </c>
      <c r="CT85" s="132">
        <v>0</v>
      </c>
      <c r="CU85" s="132">
        <v>0</v>
      </c>
      <c r="CV85" s="132">
        <v>5.3988779649531927E-3</v>
      </c>
      <c r="CW85" s="132">
        <v>0</v>
      </c>
      <c r="CX85" s="132">
        <v>2.7299721733936368E-7</v>
      </c>
      <c r="CY85" s="132">
        <v>2.1091365538737698E-8</v>
      </c>
      <c r="CZ85" s="132">
        <v>6.8383012617474204E-2</v>
      </c>
      <c r="DA85" s="132">
        <v>3.2977612273920941E-3</v>
      </c>
      <c r="DB85" s="132">
        <v>0</v>
      </c>
      <c r="DC85" s="132">
        <v>3.1642538722068542E-3</v>
      </c>
      <c r="DD85" s="132">
        <v>0</v>
      </c>
      <c r="DE85" s="132">
        <v>0</v>
      </c>
      <c r="DF85" s="132">
        <v>1.7445661980977311E-2</v>
      </c>
      <c r="DG85" s="137">
        <v>4.0886744326562073E-3</v>
      </c>
      <c r="DH85" s="124"/>
      <c r="DI85" s="131"/>
    </row>
    <row r="86" spans="2:113" x14ac:dyDescent="0.15">
      <c r="B86" s="309" t="s">
        <v>499</v>
      </c>
      <c r="C86" s="310" t="s">
        <v>906</v>
      </c>
      <c r="D86" s="132">
        <v>1.0392948049258615E-4</v>
      </c>
      <c r="E86" s="132">
        <v>1.1185357598443955E-4</v>
      </c>
      <c r="F86" s="132">
        <v>3.4390138987027953E-4</v>
      </c>
      <c r="G86" s="132">
        <v>4.3547684714762667E-5</v>
      </c>
      <c r="H86" s="132">
        <v>6.3551968400005871E-5</v>
      </c>
      <c r="I86" s="132">
        <v>1.9723865877712033E-3</v>
      </c>
      <c r="J86" s="132">
        <v>4.2624626288290525E-4</v>
      </c>
      <c r="K86" s="132">
        <v>1.1501941201512065E-4</v>
      </c>
      <c r="L86" s="132">
        <v>7.8846433386177501E-5</v>
      </c>
      <c r="M86" s="132">
        <v>6.3470528848347086E-5</v>
      </c>
      <c r="N86" s="132">
        <v>0</v>
      </c>
      <c r="O86" s="132">
        <v>2.0078997368752285E-4</v>
      </c>
      <c r="P86" s="132">
        <v>1.8355383408536735E-4</v>
      </c>
      <c r="Q86" s="132">
        <v>1.0247587164661357E-4</v>
      </c>
      <c r="R86" s="132">
        <v>1.2808084884266671E-4</v>
      </c>
      <c r="S86" s="132">
        <v>1.2532883756298077E-4</v>
      </c>
      <c r="T86" s="132">
        <v>2.2521767635852037E-4</v>
      </c>
      <c r="U86" s="132">
        <v>2.3614046476725869E-4</v>
      </c>
      <c r="V86" s="134">
        <v>9.298726074527789E-5</v>
      </c>
      <c r="W86" s="132">
        <v>1.0559483132855246E-4</v>
      </c>
      <c r="X86" s="132">
        <v>0</v>
      </c>
      <c r="Y86" s="132">
        <v>0</v>
      </c>
      <c r="Z86" s="132">
        <v>1.3367196898810319E-4</v>
      </c>
      <c r="AA86" s="132">
        <v>0</v>
      </c>
      <c r="AB86" s="132">
        <v>9.3846061781558603E-4</v>
      </c>
      <c r="AC86" s="132">
        <v>1.4809511845507691E-4</v>
      </c>
      <c r="AD86" s="132">
        <v>0</v>
      </c>
      <c r="AE86" s="132">
        <v>2.476212312277886E-4</v>
      </c>
      <c r="AF86" s="132">
        <v>1.7392522897157601E-4</v>
      </c>
      <c r="AG86" s="132">
        <v>1.0693641192200869E-4</v>
      </c>
      <c r="AH86" s="132">
        <v>1.5312763188117295E-4</v>
      </c>
      <c r="AI86" s="134">
        <v>1.7233029180272342E-4</v>
      </c>
      <c r="AJ86" s="132">
        <v>1.2416761314738067E-4</v>
      </c>
      <c r="AK86" s="132">
        <v>1.3143814713571743E-4</v>
      </c>
      <c r="AL86" s="132">
        <v>2.1479129247985971E-4</v>
      </c>
      <c r="AM86" s="132">
        <v>0</v>
      </c>
      <c r="AN86" s="132">
        <v>0</v>
      </c>
      <c r="AO86" s="132">
        <v>5.5419883931486565E-5</v>
      </c>
      <c r="AP86" s="132">
        <v>7.6985171011719687E-5</v>
      </c>
      <c r="AQ86" s="132">
        <v>4.9740000367643478E-5</v>
      </c>
      <c r="AR86" s="132">
        <v>5.8995874183680386E-5</v>
      </c>
      <c r="AS86" s="132">
        <v>1.7097946724379319E-4</v>
      </c>
      <c r="AT86" s="132">
        <v>1.2890259069181924E-4</v>
      </c>
      <c r="AU86" s="132">
        <v>1.6408052456997103E-4</v>
      </c>
      <c r="AV86" s="132">
        <v>1.3888839046649544E-4</v>
      </c>
      <c r="AW86" s="132">
        <v>1.9309746996669516E-4</v>
      </c>
      <c r="AX86" s="132">
        <v>5.4207350412471024E-5</v>
      </c>
      <c r="AY86" s="132">
        <v>7.2548017770265644E-5</v>
      </c>
      <c r="AZ86" s="132">
        <v>1.2232464411459837E-4</v>
      </c>
      <c r="BA86" s="132">
        <v>9.1526386072663968E-5</v>
      </c>
      <c r="BB86" s="132">
        <v>2.7201337056714006E-4</v>
      </c>
      <c r="BC86" s="132">
        <v>1.1239932414432365E-4</v>
      </c>
      <c r="BD86" s="132">
        <v>1.4075526986064376E-4</v>
      </c>
      <c r="BE86" s="132">
        <v>6.7165384463608408E-5</v>
      </c>
      <c r="BF86" s="132">
        <v>0</v>
      </c>
      <c r="BG86" s="132">
        <v>4.5385779122541603E-5</v>
      </c>
      <c r="BH86" s="132">
        <v>5.6793447100903761E-5</v>
      </c>
      <c r="BI86" s="132">
        <v>7.7760596793458931E-5</v>
      </c>
      <c r="BJ86" s="132">
        <v>4.1628461397395929E-4</v>
      </c>
      <c r="BK86" s="132">
        <v>9.2681949734476341E-5</v>
      </c>
      <c r="BL86" s="134">
        <v>8.0640417271265542E-4</v>
      </c>
      <c r="BM86" s="134">
        <v>2.3950587729565495E-4</v>
      </c>
      <c r="BN86" s="132">
        <v>8.4400471307139683E-4</v>
      </c>
      <c r="BO86" s="132">
        <v>5.0861976796847666E-4</v>
      </c>
      <c r="BP86" s="132">
        <v>4.7362980364573854E-4</v>
      </c>
      <c r="BQ86" s="132">
        <v>2.4969216843408861E-3</v>
      </c>
      <c r="BR86" s="132">
        <v>2.3924687618169052E-3</v>
      </c>
      <c r="BS86" s="132">
        <v>7.3533522856786499E-4</v>
      </c>
      <c r="BT86" s="132">
        <v>7.9950322520860114E-4</v>
      </c>
      <c r="BU86" s="132">
        <v>1.3082431733542409E-3</v>
      </c>
      <c r="BV86" s="132">
        <v>7.0377567537275709E-3</v>
      </c>
      <c r="BW86" s="132">
        <v>3.4796227845848744E-4</v>
      </c>
      <c r="BX86" s="132">
        <v>7.6092985060773337E-4</v>
      </c>
      <c r="BY86" s="132">
        <v>0</v>
      </c>
      <c r="BZ86" s="132">
        <v>5.9551742541448971E-4</v>
      </c>
      <c r="CA86" s="132">
        <v>1.3257253280753718E-4</v>
      </c>
      <c r="CB86" s="132">
        <v>0</v>
      </c>
      <c r="CC86" s="132">
        <v>4.3775170723165824E-3</v>
      </c>
      <c r="CD86" s="132">
        <v>5.6529112492933857E-4</v>
      </c>
      <c r="CE86" s="132">
        <v>1.5279929933301893E-3</v>
      </c>
      <c r="CF86" s="132">
        <v>9.8378409977216831E-4</v>
      </c>
      <c r="CG86" s="132">
        <v>6.8144806077842545E-4</v>
      </c>
      <c r="CH86" s="132">
        <v>1.7520724043759893E-2</v>
      </c>
      <c r="CI86" s="132">
        <v>7.7554783928638705E-3</v>
      </c>
      <c r="CJ86" s="132">
        <v>2.1849841683048094E-3</v>
      </c>
      <c r="CK86" s="132">
        <v>9.4038125097311469E-4</v>
      </c>
      <c r="CL86" s="132">
        <v>1.8961912576823442E-3</v>
      </c>
      <c r="CM86" s="132">
        <v>2.4634260548035735E-3</v>
      </c>
      <c r="CN86" s="132">
        <v>3.8926043357971753E-3</v>
      </c>
      <c r="CO86" s="132">
        <v>1.025932444827527E-3</v>
      </c>
      <c r="CP86" s="132">
        <v>5.5732111657362249E-3</v>
      </c>
      <c r="CQ86" s="132">
        <v>3.1846304822865962E-4</v>
      </c>
      <c r="CR86" s="132">
        <v>3.2407166121733145E-3</v>
      </c>
      <c r="CS86" s="132">
        <v>2.4795859316176891E-3</v>
      </c>
      <c r="CT86" s="132">
        <v>1.2021102129131718E-3</v>
      </c>
      <c r="CU86" s="132">
        <v>5.3074177637515421E-3</v>
      </c>
      <c r="CV86" s="132">
        <v>4.7227114422545701E-4</v>
      </c>
      <c r="CW86" s="132">
        <v>1.9768580287575884E-4</v>
      </c>
      <c r="CX86" s="132">
        <v>8.7866884372847585E-4</v>
      </c>
      <c r="CY86" s="132">
        <v>9.9144181987944301E-4</v>
      </c>
      <c r="CZ86" s="132">
        <v>1.1944573524861836E-3</v>
      </c>
      <c r="DA86" s="132">
        <v>1.0175837986196191E-3</v>
      </c>
      <c r="DB86" s="132">
        <v>1.1170029386173724E-3</v>
      </c>
      <c r="DC86" s="132">
        <v>7.1635486189277752E-4</v>
      </c>
      <c r="DD86" s="132">
        <v>2.4003260384081065E-3</v>
      </c>
      <c r="DE86" s="132">
        <v>0</v>
      </c>
      <c r="DF86" s="132">
        <v>6.0900066049597926E-4</v>
      </c>
      <c r="DG86" s="137">
        <v>1.1542747227616457E-3</v>
      </c>
      <c r="DH86" s="124"/>
      <c r="DI86" s="131"/>
    </row>
    <row r="87" spans="2:113" x14ac:dyDescent="0.15">
      <c r="B87" s="309" t="s">
        <v>500</v>
      </c>
      <c r="C87" s="310" t="s">
        <v>907</v>
      </c>
      <c r="D87" s="132">
        <v>2.5014517785071133E-4</v>
      </c>
      <c r="E87" s="132">
        <v>1.5881500101607446E-4</v>
      </c>
      <c r="F87" s="132">
        <v>2.0617496508460969E-3</v>
      </c>
      <c r="G87" s="132">
        <v>3.7785763165768557E-4</v>
      </c>
      <c r="H87" s="132">
        <v>1.0559403980308667E-3</v>
      </c>
      <c r="I87" s="132">
        <v>1.1834319526627219E-2</v>
      </c>
      <c r="J87" s="132">
        <v>1.4399243502430917E-3</v>
      </c>
      <c r="K87" s="132">
        <v>7.2321885501695706E-4</v>
      </c>
      <c r="L87" s="132">
        <v>3.1184354768543082E-4</v>
      </c>
      <c r="M87" s="132">
        <v>5.8710239184721054E-4</v>
      </c>
      <c r="N87" s="132">
        <v>0</v>
      </c>
      <c r="O87" s="132">
        <v>1.1388088059889356E-3</v>
      </c>
      <c r="P87" s="132">
        <v>1.0549515095853745E-3</v>
      </c>
      <c r="Q87" s="132">
        <v>6.7167599164015242E-4</v>
      </c>
      <c r="R87" s="132">
        <v>7.6058969826432905E-4</v>
      </c>
      <c r="S87" s="132">
        <v>6.4713063241654491E-4</v>
      </c>
      <c r="T87" s="132">
        <v>1.0283986818839152E-3</v>
      </c>
      <c r="U87" s="132">
        <v>1.4978678012439407E-3</v>
      </c>
      <c r="V87" s="134">
        <v>3.8394739920630873E-4</v>
      </c>
      <c r="W87" s="132">
        <v>3.611082503457905E-4</v>
      </c>
      <c r="X87" s="132">
        <v>0</v>
      </c>
      <c r="Y87" s="132">
        <v>0</v>
      </c>
      <c r="Z87" s="132">
        <v>5.3468787595241276E-4</v>
      </c>
      <c r="AA87" s="132">
        <v>0</v>
      </c>
      <c r="AB87" s="132">
        <v>1.3870378799777138E-2</v>
      </c>
      <c r="AC87" s="132">
        <v>1.0622106203601038E-3</v>
      </c>
      <c r="AD87" s="132">
        <v>6.4254963695945511E-5</v>
      </c>
      <c r="AE87" s="132">
        <v>1.3590507852802936E-3</v>
      </c>
      <c r="AF87" s="132">
        <v>6.2325317996164524E-4</v>
      </c>
      <c r="AG87" s="132">
        <v>7.1389273614140981E-4</v>
      </c>
      <c r="AH87" s="132">
        <v>9.1210806816176932E-4</v>
      </c>
      <c r="AI87" s="134">
        <v>7.6360146540172273E-4</v>
      </c>
      <c r="AJ87" s="132">
        <v>6.40248175378333E-4</v>
      </c>
      <c r="AK87" s="132">
        <v>1.1296670619157794E-3</v>
      </c>
      <c r="AL87" s="132">
        <v>9.0008588255789429E-4</v>
      </c>
      <c r="AM87" s="132">
        <v>0</v>
      </c>
      <c r="AN87" s="132">
        <v>0</v>
      </c>
      <c r="AO87" s="132">
        <v>3.1143565209324517E-4</v>
      </c>
      <c r="AP87" s="132">
        <v>4.0024814637646495E-4</v>
      </c>
      <c r="AQ87" s="132">
        <v>1.2759391398656372E-4</v>
      </c>
      <c r="AR87" s="132">
        <v>3.402286336418073E-4</v>
      </c>
      <c r="AS87" s="132">
        <v>7.4114163286774862E-4</v>
      </c>
      <c r="AT87" s="132">
        <v>6.8354374471421445E-4</v>
      </c>
      <c r="AU87" s="132">
        <v>1.1284365426689473E-3</v>
      </c>
      <c r="AV87" s="132">
        <v>8.3317084763307185E-4</v>
      </c>
      <c r="AW87" s="132">
        <v>9.0202119269539851E-4</v>
      </c>
      <c r="AX87" s="132">
        <v>3.8092825570302158E-4</v>
      </c>
      <c r="AY87" s="132">
        <v>5.31224495475052E-4</v>
      </c>
      <c r="AZ87" s="132">
        <v>6.7202292016074858E-4</v>
      </c>
      <c r="BA87" s="132">
        <v>6.4334535326657401E-4</v>
      </c>
      <c r="BB87" s="132">
        <v>1.6754660336084355E-3</v>
      </c>
      <c r="BC87" s="132">
        <v>6.4495802663766663E-4</v>
      </c>
      <c r="BD87" s="132">
        <v>9.2206079205477132E-4</v>
      </c>
      <c r="BE87" s="132">
        <v>4.4520727088516519E-4</v>
      </c>
      <c r="BF87" s="132">
        <v>0</v>
      </c>
      <c r="BG87" s="132">
        <v>2.2692889561270801E-4</v>
      </c>
      <c r="BH87" s="132">
        <v>3.7927774221821595E-4</v>
      </c>
      <c r="BI87" s="132">
        <v>4.6114583426284868E-4</v>
      </c>
      <c r="BJ87" s="132">
        <v>4.1995231982395011E-4</v>
      </c>
      <c r="BK87" s="132">
        <v>5.6286558407734233E-4</v>
      </c>
      <c r="BL87" s="134">
        <v>2.3530334522922468E-4</v>
      </c>
      <c r="BM87" s="134">
        <v>5.026601048685516E-4</v>
      </c>
      <c r="BN87" s="132">
        <v>1.4484037091173085E-2</v>
      </c>
      <c r="BO87" s="132">
        <v>4.4910843467382867E-3</v>
      </c>
      <c r="BP87" s="132">
        <v>4.1182085843824278E-3</v>
      </c>
      <c r="BQ87" s="132">
        <v>6.05590588125135E-4</v>
      </c>
      <c r="BR87" s="132">
        <v>7.5247280640152478E-4</v>
      </c>
      <c r="BS87" s="132">
        <v>1.5150765763634721E-3</v>
      </c>
      <c r="BT87" s="132">
        <v>3.3887605207070077E-3</v>
      </c>
      <c r="BU87" s="132">
        <v>1.2276483539308108E-2</v>
      </c>
      <c r="BV87" s="132">
        <v>1.2193470792251139E-2</v>
      </c>
      <c r="BW87" s="132">
        <v>4.1039335796309384E-3</v>
      </c>
      <c r="BX87" s="132">
        <v>4.4949820786891635E-3</v>
      </c>
      <c r="BY87" s="132">
        <v>0</v>
      </c>
      <c r="BZ87" s="132">
        <v>2.7701572636148432E-3</v>
      </c>
      <c r="CA87" s="132">
        <v>2.3736759453880196E-3</v>
      </c>
      <c r="CB87" s="132">
        <v>0</v>
      </c>
      <c r="CC87" s="132">
        <v>2.2938189458938892E-2</v>
      </c>
      <c r="CD87" s="132">
        <v>2.1481062747314866E-3</v>
      </c>
      <c r="CE87" s="132">
        <v>3.0802398436973657E-3</v>
      </c>
      <c r="CF87" s="132">
        <v>1.3176091969583457E-3</v>
      </c>
      <c r="CG87" s="132">
        <v>1.3117476883004416E-3</v>
      </c>
      <c r="CH87" s="132">
        <v>3.1271461597242598E-3</v>
      </c>
      <c r="CI87" s="132">
        <v>0.17123743821905485</v>
      </c>
      <c r="CJ87" s="132">
        <v>5.6175218381054298E-2</v>
      </c>
      <c r="CK87" s="132">
        <v>3.7745765586212673E-3</v>
      </c>
      <c r="CL87" s="132">
        <v>3.3390742928250026E-2</v>
      </c>
      <c r="CM87" s="132">
        <v>1.3938232439744213E-2</v>
      </c>
      <c r="CN87" s="132">
        <v>6.7596947209366499E-3</v>
      </c>
      <c r="CO87" s="132">
        <v>6.1032747463900532E-4</v>
      </c>
      <c r="CP87" s="132">
        <v>1.4730983427309946E-2</v>
      </c>
      <c r="CQ87" s="132">
        <v>1.7010577101297969E-3</v>
      </c>
      <c r="CR87" s="132">
        <v>4.4161906478230812E-3</v>
      </c>
      <c r="CS87" s="132">
        <v>4.9991324645321912E-3</v>
      </c>
      <c r="CT87" s="132">
        <v>2.0146467290849848E-3</v>
      </c>
      <c r="CU87" s="132">
        <v>1.3329272332147904E-2</v>
      </c>
      <c r="CV87" s="132">
        <v>1.0878489953268888E-3</v>
      </c>
      <c r="CW87" s="132">
        <v>6.1584153506041477E-3</v>
      </c>
      <c r="CX87" s="132">
        <v>2.4023209131429323E-3</v>
      </c>
      <c r="CY87" s="132">
        <v>3.2169394374304289E-3</v>
      </c>
      <c r="CZ87" s="132">
        <v>5.6969213013988952E-3</v>
      </c>
      <c r="DA87" s="132">
        <v>6.1338943807170377E-3</v>
      </c>
      <c r="DB87" s="132">
        <v>6.0422788786192328E-3</v>
      </c>
      <c r="DC87" s="132">
        <v>2.2913666926477347E-3</v>
      </c>
      <c r="DD87" s="132">
        <v>3.3344991727922817E-3</v>
      </c>
      <c r="DE87" s="132">
        <v>0</v>
      </c>
      <c r="DF87" s="132">
        <v>4.9390357451076922E-2</v>
      </c>
      <c r="DG87" s="137">
        <v>6.3712840030468862E-3</v>
      </c>
      <c r="DH87" s="124"/>
      <c r="DI87" s="131"/>
    </row>
    <row r="88" spans="2:113" x14ac:dyDescent="0.15">
      <c r="B88" s="311" t="s">
        <v>501</v>
      </c>
      <c r="C88" s="312" t="s">
        <v>439</v>
      </c>
      <c r="D88" s="133">
        <v>1.6591064767906114E-4</v>
      </c>
      <c r="E88" s="133">
        <v>4.0984516391245024E-5</v>
      </c>
      <c r="F88" s="133">
        <v>7.9064145902652685E-5</v>
      </c>
      <c r="G88" s="133">
        <v>7.2135110394861966E-5</v>
      </c>
      <c r="H88" s="133">
        <v>9.7772259076932103E-6</v>
      </c>
      <c r="I88" s="133">
        <v>0</v>
      </c>
      <c r="J88" s="133">
        <v>4.5370750671009525E-5</v>
      </c>
      <c r="K88" s="133">
        <v>2.0667428089424542E-5</v>
      </c>
      <c r="L88" s="133">
        <v>1.2528842576339353E-5</v>
      </c>
      <c r="M88" s="133">
        <v>1.5867632212086772E-5</v>
      </c>
      <c r="N88" s="133">
        <v>0</v>
      </c>
      <c r="O88" s="133">
        <v>1.7981191673509509E-5</v>
      </c>
      <c r="P88" s="133">
        <v>2.3185747463414821E-5</v>
      </c>
      <c r="Q88" s="133">
        <v>5.9550143329751226E-6</v>
      </c>
      <c r="R88" s="133">
        <v>2.3686184375013707E-5</v>
      </c>
      <c r="S88" s="133">
        <v>1.0845764789104103E-5</v>
      </c>
      <c r="T88" s="133">
        <v>2.3707123827212673E-5</v>
      </c>
      <c r="U88" s="133">
        <v>2.8711566040738305E-5</v>
      </c>
      <c r="V88" s="143">
        <v>1.7997534337795721E-5</v>
      </c>
      <c r="W88" s="133">
        <v>3.9109196788352758E-6</v>
      </c>
      <c r="X88" s="133">
        <v>0</v>
      </c>
      <c r="Y88" s="133">
        <v>0</v>
      </c>
      <c r="Z88" s="133">
        <v>0</v>
      </c>
      <c r="AA88" s="133">
        <v>0</v>
      </c>
      <c r="AB88" s="133">
        <v>4.6447751572364412E-6</v>
      </c>
      <c r="AC88" s="133">
        <v>5.8203321663567339E-6</v>
      </c>
      <c r="AD88" s="133">
        <v>0</v>
      </c>
      <c r="AE88" s="133">
        <v>1.7195918835263098E-5</v>
      </c>
      <c r="AF88" s="133">
        <v>3.546392667640641E-7</v>
      </c>
      <c r="AG88" s="133">
        <v>2.2124774880415591E-5</v>
      </c>
      <c r="AH88" s="133">
        <v>9.986584687902585E-6</v>
      </c>
      <c r="AI88" s="143">
        <v>5.9424238552663248E-6</v>
      </c>
      <c r="AJ88" s="133">
        <v>1.9695552430274177E-5</v>
      </c>
      <c r="AK88" s="133">
        <v>1.6473581107676582E-5</v>
      </c>
      <c r="AL88" s="133">
        <v>7.9803879419394519E-6</v>
      </c>
      <c r="AM88" s="133">
        <v>0</v>
      </c>
      <c r="AN88" s="133">
        <v>0</v>
      </c>
      <c r="AO88" s="133">
        <v>6.0239004273354962E-7</v>
      </c>
      <c r="AP88" s="133">
        <v>1.6817149007414495E-5</v>
      </c>
      <c r="AQ88" s="133">
        <v>3.6764348097823443E-5</v>
      </c>
      <c r="AR88" s="133">
        <v>2.050536209491027E-5</v>
      </c>
      <c r="AS88" s="133">
        <v>2.5795168179554928E-5</v>
      </c>
      <c r="AT88" s="133">
        <v>8.780830428598041E-7</v>
      </c>
      <c r="AU88" s="133">
        <v>1.4153323814661428E-5</v>
      </c>
      <c r="AV88" s="133">
        <v>1.3126452153643288E-5</v>
      </c>
      <c r="AW88" s="133">
        <v>1.0756303054670993E-5</v>
      </c>
      <c r="AX88" s="133">
        <v>3.0144151591550393E-5</v>
      </c>
      <c r="AY88" s="133">
        <v>1.0935246773020918E-6</v>
      </c>
      <c r="AZ88" s="133">
        <v>2.0560301778862668E-5</v>
      </c>
      <c r="BA88" s="133">
        <v>3.5918785232004755E-5</v>
      </c>
      <c r="BB88" s="133">
        <v>1.1974852073731191E-6</v>
      </c>
      <c r="BC88" s="133">
        <v>2.4815435200694833E-5</v>
      </c>
      <c r="BD88" s="133">
        <v>4.1446413180674546E-6</v>
      </c>
      <c r="BE88" s="133">
        <v>2.4434204766436534E-5</v>
      </c>
      <c r="BF88" s="133">
        <v>0</v>
      </c>
      <c r="BG88" s="133">
        <v>1.5128593040847202E-5</v>
      </c>
      <c r="BH88" s="133">
        <v>7.9710101194250894E-7</v>
      </c>
      <c r="BI88" s="133">
        <v>1.3703711729994813E-5</v>
      </c>
      <c r="BJ88" s="133">
        <v>1.2836970474967908E-5</v>
      </c>
      <c r="BK88" s="133">
        <v>1.7029675190282881E-5</v>
      </c>
      <c r="BL88" s="143">
        <v>4.7795991999686265E-5</v>
      </c>
      <c r="BM88" s="143">
        <v>8.79949345925853E-5</v>
      </c>
      <c r="BN88" s="133">
        <v>8.3002855406929456E-5</v>
      </c>
      <c r="BO88" s="133">
        <v>5.969936278373062E-5</v>
      </c>
      <c r="BP88" s="133">
        <v>8.6471123676049497E-5</v>
      </c>
      <c r="BQ88" s="133">
        <v>8.5532214639491277E-6</v>
      </c>
      <c r="BR88" s="133">
        <v>4.1553951573024833E-6</v>
      </c>
      <c r="BS88" s="133">
        <v>8.1715861048629532E-6</v>
      </c>
      <c r="BT88" s="133">
        <v>2.0673768437677527E-4</v>
      </c>
      <c r="BU88" s="133">
        <v>3.3140317806808125E-4</v>
      </c>
      <c r="BV88" s="133">
        <v>3.0273900217718243E-4</v>
      </c>
      <c r="BW88" s="133">
        <v>1.2840874531139121E-4</v>
      </c>
      <c r="BX88" s="133">
        <v>8.6051555032072718E-5</v>
      </c>
      <c r="BY88" s="133">
        <v>0</v>
      </c>
      <c r="BZ88" s="133">
        <v>1.9654686957210681E-4</v>
      </c>
      <c r="CA88" s="133">
        <v>2.413579425455747E-5</v>
      </c>
      <c r="CB88" s="133">
        <v>0</v>
      </c>
      <c r="CC88" s="133">
        <v>2.9183447148777215E-4</v>
      </c>
      <c r="CD88" s="133">
        <v>2.5124049996859495E-5</v>
      </c>
      <c r="CE88" s="133">
        <v>2.4253857036987131E-5</v>
      </c>
      <c r="CF88" s="133">
        <v>1.3076098276877919E-5</v>
      </c>
      <c r="CG88" s="133">
        <v>2.08283128211346E-4</v>
      </c>
      <c r="CH88" s="133">
        <v>8.1816042070373082E-5</v>
      </c>
      <c r="CI88" s="133">
        <v>7.6999341187021113E-5</v>
      </c>
      <c r="CJ88" s="133">
        <v>4.7724503806526132E-2</v>
      </c>
      <c r="CK88" s="133">
        <v>2.0497634029218247E-5</v>
      </c>
      <c r="CL88" s="133">
        <v>0.18480650991313846</v>
      </c>
      <c r="CM88" s="133">
        <v>1.1528552192078634E-3</v>
      </c>
      <c r="CN88" s="133">
        <v>6.6927832126714305E-6</v>
      </c>
      <c r="CO88" s="133">
        <v>9.9644205725695726E-5</v>
      </c>
      <c r="CP88" s="133">
        <v>3.2112442762956121E-5</v>
      </c>
      <c r="CQ88" s="133">
        <v>9.3959793111063043E-5</v>
      </c>
      <c r="CR88" s="133">
        <v>1.1773578081427949E-4</v>
      </c>
      <c r="CS88" s="133">
        <v>2.1274044253610032E-4</v>
      </c>
      <c r="CT88" s="133">
        <v>1.8893357228951199E-4</v>
      </c>
      <c r="CU88" s="133">
        <v>3.7606097488818537E-4</v>
      </c>
      <c r="CV88" s="133">
        <v>1.3972022379654415E-4</v>
      </c>
      <c r="CW88" s="133">
        <v>0.30312001806647204</v>
      </c>
      <c r="CX88" s="133">
        <v>1.2050097173359512E-4</v>
      </c>
      <c r="CY88" s="133">
        <v>5.9730747205705166E-5</v>
      </c>
      <c r="CZ88" s="133">
        <v>1.4220083087783358E-3</v>
      </c>
      <c r="DA88" s="133">
        <v>5.9667723097689782E-3</v>
      </c>
      <c r="DB88" s="133">
        <v>6.6582393468279898E-3</v>
      </c>
      <c r="DC88" s="133">
        <v>1.4773179019986584E-3</v>
      </c>
      <c r="DD88" s="133">
        <v>8.6609264301471629E-5</v>
      </c>
      <c r="DE88" s="133">
        <v>0</v>
      </c>
      <c r="DF88" s="133">
        <v>5.9212404342396849E-4</v>
      </c>
      <c r="DG88" s="138">
        <v>1.4376069751747733E-3</v>
      </c>
      <c r="DH88" s="124"/>
      <c r="DI88" s="131"/>
    </row>
    <row r="89" spans="2:113" x14ac:dyDescent="0.15">
      <c r="B89" s="309" t="s">
        <v>502</v>
      </c>
      <c r="C89" s="310" t="s">
        <v>908</v>
      </c>
      <c r="D89" s="132">
        <v>2.6696794791651081E-3</v>
      </c>
      <c r="E89" s="132">
        <v>2.4596402128690244E-3</v>
      </c>
      <c r="F89" s="132">
        <v>4.7571182611638018E-3</v>
      </c>
      <c r="G89" s="132">
        <v>2.3403177499770412E-5</v>
      </c>
      <c r="H89" s="132">
        <v>5.1330436015389349E-4</v>
      </c>
      <c r="I89" s="132">
        <v>1.9723865877712033E-3</v>
      </c>
      <c r="J89" s="132">
        <v>5.3728520531458649E-4</v>
      </c>
      <c r="K89" s="132">
        <v>2.1619729233484293E-3</v>
      </c>
      <c r="L89" s="132">
        <v>3.7544546266982158E-3</v>
      </c>
      <c r="M89" s="132">
        <v>1.719654640984904E-3</v>
      </c>
      <c r="N89" s="132">
        <v>0</v>
      </c>
      <c r="O89" s="132">
        <v>1.5553730797585724E-3</v>
      </c>
      <c r="P89" s="132">
        <v>1.9070277288658691E-3</v>
      </c>
      <c r="Q89" s="132">
        <v>2.3276662274016513E-3</v>
      </c>
      <c r="R89" s="132">
        <v>5.5165415831436243E-3</v>
      </c>
      <c r="S89" s="132">
        <v>2.9759573496325091E-3</v>
      </c>
      <c r="T89" s="132">
        <v>2.7418514936714241E-3</v>
      </c>
      <c r="U89" s="132">
        <v>3.6854214833562946E-3</v>
      </c>
      <c r="V89" s="134">
        <v>6.4911107178316574E-3</v>
      </c>
      <c r="W89" s="132">
        <v>3.2252050951461575E-3</v>
      </c>
      <c r="X89" s="132">
        <v>0</v>
      </c>
      <c r="Y89" s="132">
        <v>3.0275507114744171E-3</v>
      </c>
      <c r="Z89" s="132">
        <v>2.6734393797620639E-3</v>
      </c>
      <c r="AA89" s="132">
        <v>0</v>
      </c>
      <c r="AB89" s="132">
        <v>1.4484245246720734E-2</v>
      </c>
      <c r="AC89" s="132">
        <v>4.5983857632088398E-3</v>
      </c>
      <c r="AD89" s="132">
        <v>3.2127481847972754E-4</v>
      </c>
      <c r="AE89" s="132">
        <v>1.1034047919293822E-3</v>
      </c>
      <c r="AF89" s="132">
        <v>3.7012180389593527E-3</v>
      </c>
      <c r="AG89" s="132">
        <v>6.0334261098893317E-3</v>
      </c>
      <c r="AH89" s="132">
        <v>1.2516519475504573E-3</v>
      </c>
      <c r="AI89" s="134">
        <v>3.3559838722616569E-3</v>
      </c>
      <c r="AJ89" s="132">
        <v>2.4802123922703233E-3</v>
      </c>
      <c r="AK89" s="132">
        <v>8.5701176949744707E-3</v>
      </c>
      <c r="AL89" s="132">
        <v>4.6656404227364305E-3</v>
      </c>
      <c r="AM89" s="132">
        <v>0</v>
      </c>
      <c r="AN89" s="132">
        <v>0</v>
      </c>
      <c r="AO89" s="132">
        <v>4.6317770385782631E-3</v>
      </c>
      <c r="AP89" s="132">
        <v>3.5319750059794306E-3</v>
      </c>
      <c r="AQ89" s="132">
        <v>2.1599054507471273E-3</v>
      </c>
      <c r="AR89" s="132">
        <v>2.8958382592024399E-3</v>
      </c>
      <c r="AS89" s="132">
        <v>3.7702455008186259E-3</v>
      </c>
      <c r="AT89" s="132">
        <v>3.5637439335986579E-3</v>
      </c>
      <c r="AU89" s="132">
        <v>4.0419074403870115E-3</v>
      </c>
      <c r="AV89" s="132">
        <v>7.7933803923820322E-3</v>
      </c>
      <c r="AW89" s="132">
        <v>3.8215438033573162E-3</v>
      </c>
      <c r="AX89" s="132">
        <v>1.347365392463823E-3</v>
      </c>
      <c r="AY89" s="132">
        <v>7.065409831423378E-3</v>
      </c>
      <c r="AZ89" s="132">
        <v>1.1692893761809209E-2</v>
      </c>
      <c r="BA89" s="132">
        <v>6.3350094546224685E-4</v>
      </c>
      <c r="BB89" s="132">
        <v>1.6896055704801106E-2</v>
      </c>
      <c r="BC89" s="132">
        <v>7.7543369230563368E-3</v>
      </c>
      <c r="BD89" s="132">
        <v>2.789628043228284E-3</v>
      </c>
      <c r="BE89" s="132">
        <v>2.7482515204269951E-2</v>
      </c>
      <c r="BF89" s="132">
        <v>0</v>
      </c>
      <c r="BG89" s="132">
        <v>9.2284417549167927E-4</v>
      </c>
      <c r="BH89" s="132">
        <v>1.8151982794460785E-3</v>
      </c>
      <c r="BI89" s="132">
        <v>2.5131969930869556E-3</v>
      </c>
      <c r="BJ89" s="132">
        <v>2.2299651567944251E-3</v>
      </c>
      <c r="BK89" s="132">
        <v>3.8461742992953385E-3</v>
      </c>
      <c r="BL89" s="134">
        <v>6.1276912820110597E-5</v>
      </c>
      <c r="BM89" s="134">
        <v>1.6575763177252992E-3</v>
      </c>
      <c r="BN89" s="132">
        <v>1.9753747842915738E-3</v>
      </c>
      <c r="BO89" s="132">
        <v>2.9187922051121772E-3</v>
      </c>
      <c r="BP89" s="132">
        <v>4.5814345644695099E-3</v>
      </c>
      <c r="BQ89" s="132">
        <v>2.1859783214100301E-2</v>
      </c>
      <c r="BR89" s="132">
        <v>8.2560776117004842E-3</v>
      </c>
      <c r="BS89" s="132">
        <v>4.8127846615027975E-2</v>
      </c>
      <c r="BT89" s="132">
        <v>3.9014498329982554E-3</v>
      </c>
      <c r="BU89" s="132">
        <v>1.7609575303416142E-2</v>
      </c>
      <c r="BV89" s="132">
        <v>3.8770048103631986E-2</v>
      </c>
      <c r="BW89" s="132">
        <v>3.6416372952071171E-3</v>
      </c>
      <c r="BX89" s="132">
        <v>2.6111754541825764E-3</v>
      </c>
      <c r="BY89" s="132">
        <v>0</v>
      </c>
      <c r="BZ89" s="132">
        <v>7.6072127259636021E-4</v>
      </c>
      <c r="CA89" s="132">
        <v>3.7928064098161013E-3</v>
      </c>
      <c r="CB89" s="132">
        <v>0</v>
      </c>
      <c r="CC89" s="132">
        <v>1.4008054631413063E-3</v>
      </c>
      <c r="CD89" s="132">
        <v>5.8664656742666915E-3</v>
      </c>
      <c r="CE89" s="132">
        <v>4.1635787913494576E-3</v>
      </c>
      <c r="CF89" s="132">
        <v>9.3824851047856987E-3</v>
      </c>
      <c r="CG89" s="132">
        <v>1.7338731924688711E-2</v>
      </c>
      <c r="CH89" s="132">
        <v>3.2025136467546036E-3</v>
      </c>
      <c r="CI89" s="132">
        <v>2.9406213791702999E-2</v>
      </c>
      <c r="CJ89" s="132">
        <v>5.7840337563215029E-3</v>
      </c>
      <c r="CK89" s="132">
        <v>2.6394510516081063E-2</v>
      </c>
      <c r="CL89" s="132">
        <v>6.8644184605554867E-2</v>
      </c>
      <c r="CM89" s="132">
        <v>2.5958765481778334E-2</v>
      </c>
      <c r="CN89" s="132">
        <v>1.4384505129487806E-2</v>
      </c>
      <c r="CO89" s="132">
        <v>1.7512133427835075E-3</v>
      </c>
      <c r="CP89" s="132">
        <v>3.151700843268878E-2</v>
      </c>
      <c r="CQ89" s="132">
        <v>5.9728227549978429E-3</v>
      </c>
      <c r="CR89" s="132">
        <v>1.5087447858747204E-2</v>
      </c>
      <c r="CS89" s="132">
        <v>5.5091660011988945E-3</v>
      </c>
      <c r="CT89" s="132">
        <v>1.0105299418739146E-3</v>
      </c>
      <c r="CU89" s="132">
        <v>3.2457554573081533E-2</v>
      </c>
      <c r="CV89" s="132">
        <v>1.0248184629096603E-2</v>
      </c>
      <c r="CW89" s="132">
        <v>7.6719961418879237E-3</v>
      </c>
      <c r="CX89" s="132">
        <v>1.6831916432275807E-3</v>
      </c>
      <c r="CY89" s="132">
        <v>1.5074652782867534E-2</v>
      </c>
      <c r="CZ89" s="132">
        <v>1.3456902692421594E-2</v>
      </c>
      <c r="DA89" s="132">
        <v>1.8356952521471897E-3</v>
      </c>
      <c r="DB89" s="132">
        <v>2.4483005817039604E-4</v>
      </c>
      <c r="DC89" s="132">
        <v>6.6993006103751151E-3</v>
      </c>
      <c r="DD89" s="132">
        <v>8.1625194371502743E-3</v>
      </c>
      <c r="DE89" s="132">
        <v>0</v>
      </c>
      <c r="DF89" s="132">
        <v>4.0692841386196282E-3</v>
      </c>
      <c r="DG89" s="137">
        <v>9.27022477260896E-3</v>
      </c>
      <c r="DH89" s="124"/>
      <c r="DI89" s="131"/>
    </row>
    <row r="90" spans="2:113" x14ac:dyDescent="0.15">
      <c r="B90" s="309" t="s">
        <v>503</v>
      </c>
      <c r="C90" s="310" t="s">
        <v>909</v>
      </c>
      <c r="D90" s="132">
        <v>5.855385965513563E-5</v>
      </c>
      <c r="E90" s="132">
        <v>4.1553745785567871E-5</v>
      </c>
      <c r="F90" s="132">
        <v>3.599353775008874E-4</v>
      </c>
      <c r="G90" s="132">
        <v>1.1701588749885206E-5</v>
      </c>
      <c r="H90" s="132">
        <v>9.7772259076932103E-6</v>
      </c>
      <c r="I90" s="132">
        <v>0</v>
      </c>
      <c r="J90" s="132">
        <v>2.6506070128852932E-4</v>
      </c>
      <c r="K90" s="132">
        <v>5.0114592891496127E-4</v>
      </c>
      <c r="L90" s="132">
        <v>2.6231854168995325E-4</v>
      </c>
      <c r="M90" s="132">
        <v>1.3487487380273757E-4</v>
      </c>
      <c r="N90" s="132">
        <v>0</v>
      </c>
      <c r="O90" s="132">
        <v>3.8959248625937273E-5</v>
      </c>
      <c r="P90" s="132">
        <v>1.5585974683739965E-4</v>
      </c>
      <c r="Q90" s="132">
        <v>5.5332008177227184E-5</v>
      </c>
      <c r="R90" s="132">
        <v>1.824713462964019E-4</v>
      </c>
      <c r="S90" s="132">
        <v>1.0924095312580967E-3</v>
      </c>
      <c r="T90" s="132">
        <v>5.7816770092400556E-4</v>
      </c>
      <c r="U90" s="132">
        <v>1.0109877703327767E-4</v>
      </c>
      <c r="V90" s="134">
        <v>6.7190794861104032E-4</v>
      </c>
      <c r="W90" s="132">
        <v>2.9201533601970063E-4</v>
      </c>
      <c r="X90" s="132">
        <v>0</v>
      </c>
      <c r="Y90" s="132">
        <v>0</v>
      </c>
      <c r="Z90" s="132">
        <v>1.3367196898810319E-4</v>
      </c>
      <c r="AA90" s="132">
        <v>0</v>
      </c>
      <c r="AB90" s="132">
        <v>2.6087433679631926E-3</v>
      </c>
      <c r="AC90" s="132">
        <v>7.414456476364439E-4</v>
      </c>
      <c r="AD90" s="132">
        <v>6.4254963695945511E-5</v>
      </c>
      <c r="AE90" s="132">
        <v>2.1781497191333257E-5</v>
      </c>
      <c r="AF90" s="132">
        <v>3.7738684258935908E-4</v>
      </c>
      <c r="AG90" s="132">
        <v>5.383695220901127E-5</v>
      </c>
      <c r="AH90" s="132">
        <v>5.6590646564781307E-5</v>
      </c>
      <c r="AI90" s="134">
        <v>1.0250681150334409E-4</v>
      </c>
      <c r="AJ90" s="132">
        <v>1.5299733482068055E-4</v>
      </c>
      <c r="AK90" s="132">
        <v>4.3462213986210558E-5</v>
      </c>
      <c r="AL90" s="132">
        <v>5.2381908086985554E-4</v>
      </c>
      <c r="AM90" s="132">
        <v>0</v>
      </c>
      <c r="AN90" s="132">
        <v>0</v>
      </c>
      <c r="AO90" s="132">
        <v>2.9938785123857417E-4</v>
      </c>
      <c r="AP90" s="132">
        <v>1.7116120545324084E-4</v>
      </c>
      <c r="AQ90" s="132">
        <v>2.1355761027412145E-4</v>
      </c>
      <c r="AR90" s="132">
        <v>3.7299139095546281E-4</v>
      </c>
      <c r="AS90" s="132">
        <v>1.490387494818729E-4</v>
      </c>
      <c r="AT90" s="132">
        <v>1.1154288893448091E-3</v>
      </c>
      <c r="AU90" s="132">
        <v>3.083402688194097E-4</v>
      </c>
      <c r="AV90" s="132">
        <v>1.3502860745169391E-4</v>
      </c>
      <c r="AW90" s="132">
        <v>7.8183637480040312E-4</v>
      </c>
      <c r="AX90" s="132">
        <v>1.3449330113555712E-3</v>
      </c>
      <c r="AY90" s="132">
        <v>1.2221688788915707E-3</v>
      </c>
      <c r="AZ90" s="132">
        <v>4.2810574950231256E-4</v>
      </c>
      <c r="BA90" s="132">
        <v>3.5652720156212127E-5</v>
      </c>
      <c r="BB90" s="132">
        <v>2.0993757970185199E-3</v>
      </c>
      <c r="BC90" s="132">
        <v>2.7953857887841533E-4</v>
      </c>
      <c r="BD90" s="132">
        <v>2.0091351958024047E-3</v>
      </c>
      <c r="BE90" s="132">
        <v>1.6415655878296095E-4</v>
      </c>
      <c r="BF90" s="132">
        <v>0</v>
      </c>
      <c r="BG90" s="132">
        <v>2.8744326777609683E-4</v>
      </c>
      <c r="BH90" s="132">
        <v>1.7712723201093896E-4</v>
      </c>
      <c r="BI90" s="132">
        <v>8.987085367112876E-5</v>
      </c>
      <c r="BJ90" s="132">
        <v>7.6410538541475637E-5</v>
      </c>
      <c r="BK90" s="132">
        <v>2.8830163872322766E-4</v>
      </c>
      <c r="BL90" s="134">
        <v>4.4119377230479623E-5</v>
      </c>
      <c r="BM90" s="134">
        <v>1.1007441870509294E-4</v>
      </c>
      <c r="BN90" s="132">
        <v>3.3799011186750602E-4</v>
      </c>
      <c r="BO90" s="132">
        <v>2.0996626280892134E-5</v>
      </c>
      <c r="BP90" s="132">
        <v>1.8249329848791511E-5</v>
      </c>
      <c r="BQ90" s="132">
        <v>3.6463733609467336E-5</v>
      </c>
      <c r="BR90" s="132">
        <v>3.7052273485947149E-5</v>
      </c>
      <c r="BS90" s="132">
        <v>3.8643000606417705E-4</v>
      </c>
      <c r="BT90" s="132">
        <v>2.8316263834553447E-4</v>
      </c>
      <c r="BU90" s="132">
        <v>5.17934712104618E-3</v>
      </c>
      <c r="BV90" s="132">
        <v>3.2398524046902306E-3</v>
      </c>
      <c r="BW90" s="132">
        <v>1.899779795432654E-4</v>
      </c>
      <c r="BX90" s="132">
        <v>1.165399593335531E-3</v>
      </c>
      <c r="BY90" s="132">
        <v>0</v>
      </c>
      <c r="BZ90" s="132">
        <v>1.0445497531301666E-3</v>
      </c>
      <c r="CA90" s="132">
        <v>1.0359020908067612E-3</v>
      </c>
      <c r="CB90" s="132">
        <v>0</v>
      </c>
      <c r="CC90" s="132">
        <v>5.2530204867798987E-4</v>
      </c>
      <c r="CD90" s="132">
        <v>2.7636454996545444E-4</v>
      </c>
      <c r="CE90" s="132">
        <v>1.3555211210671697E-3</v>
      </c>
      <c r="CF90" s="132">
        <v>7.9071935462532363E-4</v>
      </c>
      <c r="CG90" s="132">
        <v>4.9664290193067722E-4</v>
      </c>
      <c r="CH90" s="132">
        <v>1.5782838460471969E-3</v>
      </c>
      <c r="CI90" s="132">
        <v>1.8590608836914845E-2</v>
      </c>
      <c r="CJ90" s="132">
        <v>1.1190670433969901E-2</v>
      </c>
      <c r="CK90" s="132">
        <v>1.1249854529546252E-2</v>
      </c>
      <c r="CL90" s="132">
        <v>0.11588794437151952</v>
      </c>
      <c r="CM90" s="132">
        <v>6.7447159909241553E-3</v>
      </c>
      <c r="CN90" s="132">
        <v>4.3251703415351757E-4</v>
      </c>
      <c r="CO90" s="132">
        <v>9.6152629783824981E-5</v>
      </c>
      <c r="CP90" s="132">
        <v>1.2072730891268468E-3</v>
      </c>
      <c r="CQ90" s="132">
        <v>4.3864482153745795E-5</v>
      </c>
      <c r="CR90" s="132">
        <v>4.9762990024168803E-4</v>
      </c>
      <c r="CS90" s="132">
        <v>4.9349811544043573E-4</v>
      </c>
      <c r="CT90" s="132">
        <v>4.5757349538866183E-5</v>
      </c>
      <c r="CU90" s="132">
        <v>6.0190024608451067E-4</v>
      </c>
      <c r="CV90" s="132">
        <v>7.0501100363532031E-4</v>
      </c>
      <c r="CW90" s="132">
        <v>4.3758925178939159E-2</v>
      </c>
      <c r="CX90" s="132">
        <v>1.9249033794598532E-3</v>
      </c>
      <c r="CY90" s="132">
        <v>9.0125303169924682E-3</v>
      </c>
      <c r="CZ90" s="132">
        <v>4.3065973029903529E-4</v>
      </c>
      <c r="DA90" s="132">
        <v>2.2461125648842994E-4</v>
      </c>
      <c r="DB90" s="132">
        <v>4.7970055653144647E-4</v>
      </c>
      <c r="DC90" s="132">
        <v>1.4712624931914498E-3</v>
      </c>
      <c r="DD90" s="132">
        <v>5.19230613952591E-4</v>
      </c>
      <c r="DE90" s="132">
        <v>0</v>
      </c>
      <c r="DF90" s="132">
        <v>1.5021631639993198E-2</v>
      </c>
      <c r="DG90" s="137">
        <v>1.8586498006873742E-3</v>
      </c>
      <c r="DH90" s="124"/>
      <c r="DI90" s="131"/>
    </row>
    <row r="91" spans="2:113" x14ac:dyDescent="0.15">
      <c r="B91" s="309" t="s">
        <v>504</v>
      </c>
      <c r="C91" s="310" t="s">
        <v>910</v>
      </c>
      <c r="D91" s="132">
        <v>3.3978616497320666E-4</v>
      </c>
      <c r="E91" s="132">
        <v>3.3926071901641713E-4</v>
      </c>
      <c r="F91" s="132">
        <v>2.9607587504105254E-3</v>
      </c>
      <c r="G91" s="132">
        <v>5.0627886515326119E-4</v>
      </c>
      <c r="H91" s="132">
        <v>1.2368190773231911E-3</v>
      </c>
      <c r="I91" s="132">
        <v>0</v>
      </c>
      <c r="J91" s="132">
        <v>1.6154375173125233E-3</v>
      </c>
      <c r="K91" s="132">
        <v>1.4398046887275206E-3</v>
      </c>
      <c r="L91" s="132">
        <v>1.6431806624989571E-3</v>
      </c>
      <c r="M91" s="132">
        <v>1.3626329162129516E-3</v>
      </c>
      <c r="N91" s="132">
        <v>0</v>
      </c>
      <c r="O91" s="132">
        <v>1.7381818617725859E-3</v>
      </c>
      <c r="P91" s="132">
        <v>3.2344117711463677E-3</v>
      </c>
      <c r="Q91" s="132">
        <v>1.5202655340891074E-3</v>
      </c>
      <c r="R91" s="132">
        <v>2.2805994066757026E-3</v>
      </c>
      <c r="S91" s="132">
        <v>4.2117719931020935E-4</v>
      </c>
      <c r="T91" s="132">
        <v>1.1132129610933398E-3</v>
      </c>
      <c r="U91" s="132">
        <v>2.0418059867021651E-3</v>
      </c>
      <c r="V91" s="134">
        <v>5.0123133130761085E-3</v>
      </c>
      <c r="W91" s="132">
        <v>1.4157529237383698E-3</v>
      </c>
      <c r="X91" s="132">
        <v>0</v>
      </c>
      <c r="Y91" s="132">
        <v>3.0275507114744171E-4</v>
      </c>
      <c r="Z91" s="132">
        <v>1.3367196898810319E-4</v>
      </c>
      <c r="AA91" s="132">
        <v>0</v>
      </c>
      <c r="AB91" s="132">
        <v>2.7222703142482044E-3</v>
      </c>
      <c r="AC91" s="132">
        <v>1.0909889294048677E-3</v>
      </c>
      <c r="AD91" s="132">
        <v>1.2850992739189102E-4</v>
      </c>
      <c r="AE91" s="132">
        <v>1.3791126905881004E-3</v>
      </c>
      <c r="AF91" s="132">
        <v>7.2285615116995244E-4</v>
      </c>
      <c r="AG91" s="132">
        <v>3.1992424477080947E-3</v>
      </c>
      <c r="AH91" s="132">
        <v>2.1903909082133001E-3</v>
      </c>
      <c r="AI91" s="134">
        <v>4.8430754420420547E-4</v>
      </c>
      <c r="AJ91" s="132">
        <v>5.3977231370505021E-4</v>
      </c>
      <c r="AK91" s="132">
        <v>2.3508150742380181E-3</v>
      </c>
      <c r="AL91" s="132">
        <v>2.0475637913159117E-3</v>
      </c>
      <c r="AM91" s="132">
        <v>0</v>
      </c>
      <c r="AN91" s="132">
        <v>0</v>
      </c>
      <c r="AO91" s="132">
        <v>5.6504186008406957E-4</v>
      </c>
      <c r="AP91" s="132">
        <v>5.4674419995216458E-4</v>
      </c>
      <c r="AQ91" s="132">
        <v>5.5849369978017084E-4</v>
      </c>
      <c r="AR91" s="132">
        <v>7.6511348285980844E-4</v>
      </c>
      <c r="AS91" s="132">
        <v>1.1361733846443043E-3</v>
      </c>
      <c r="AT91" s="132">
        <v>1.6709481264100641E-3</v>
      </c>
      <c r="AU91" s="132">
        <v>1.0610703974991628E-3</v>
      </c>
      <c r="AV91" s="132">
        <v>1.1188745383113369E-3</v>
      </c>
      <c r="AW91" s="132">
        <v>1.594393703712671E-3</v>
      </c>
      <c r="AX91" s="132">
        <v>1.3213910370578473E-3</v>
      </c>
      <c r="AY91" s="132">
        <v>2.1342500660807171E-3</v>
      </c>
      <c r="AZ91" s="132">
        <v>1.4970584126104811E-3</v>
      </c>
      <c r="BA91" s="132">
        <v>1.1483368671209816E-3</v>
      </c>
      <c r="BB91" s="132">
        <v>1.4401141332362572E-3</v>
      </c>
      <c r="BC91" s="132">
        <v>1.4441610132482797E-3</v>
      </c>
      <c r="BD91" s="132">
        <v>1.5387996736785736E-3</v>
      </c>
      <c r="BE91" s="132">
        <v>2.6690066910718103E-3</v>
      </c>
      <c r="BF91" s="132">
        <v>0</v>
      </c>
      <c r="BG91" s="132">
        <v>4.0847201210287442E-4</v>
      </c>
      <c r="BH91" s="132">
        <v>4.2940970229074304E-4</v>
      </c>
      <c r="BI91" s="132">
        <v>5.137298443895729E-4</v>
      </c>
      <c r="BJ91" s="132">
        <v>7.3048474845650716E-4</v>
      </c>
      <c r="BK91" s="132">
        <v>1.6631472004606748E-3</v>
      </c>
      <c r="BL91" s="134">
        <v>1.3358366994784109E-3</v>
      </c>
      <c r="BM91" s="134">
        <v>1.9276289421107766E-3</v>
      </c>
      <c r="BN91" s="132">
        <v>1.7588996104145678E-3</v>
      </c>
      <c r="BO91" s="132">
        <v>1.9414044747780117E-3</v>
      </c>
      <c r="BP91" s="132">
        <v>1.7050331822277452E-3</v>
      </c>
      <c r="BQ91" s="132">
        <v>1.1048286198893237E-3</v>
      </c>
      <c r="BR91" s="132">
        <v>2.4516831428084655E-4</v>
      </c>
      <c r="BS91" s="132">
        <v>2.0926786889335219E-3</v>
      </c>
      <c r="BT91" s="132">
        <v>1.9014327097795739E-3</v>
      </c>
      <c r="BU91" s="132">
        <v>2.6243014478952195E-3</v>
      </c>
      <c r="BV91" s="132">
        <v>3.8238653424557414E-3</v>
      </c>
      <c r="BW91" s="132">
        <v>1.1246150760299439E-3</v>
      </c>
      <c r="BX91" s="132">
        <v>7.4346348821546359E-4</v>
      </c>
      <c r="BY91" s="132">
        <v>0</v>
      </c>
      <c r="BZ91" s="132">
        <v>1.9624214574331285E-3</v>
      </c>
      <c r="CA91" s="132">
        <v>2.7187829361096857E-3</v>
      </c>
      <c r="CB91" s="132">
        <v>0</v>
      </c>
      <c r="CC91" s="132">
        <v>1.4008054631413063E-3</v>
      </c>
      <c r="CD91" s="132">
        <v>1.7209974247848754E-3</v>
      </c>
      <c r="CE91" s="132">
        <v>3.6919760156302636E-3</v>
      </c>
      <c r="CF91" s="132">
        <v>3.0228862487135426E-3</v>
      </c>
      <c r="CG91" s="132">
        <v>1.0976789176387804E-3</v>
      </c>
      <c r="CH91" s="132">
        <v>7.7491479846653359E-3</v>
      </c>
      <c r="CI91" s="132">
        <v>9.6486698317867613E-3</v>
      </c>
      <c r="CJ91" s="132">
        <v>0.1728829687372751</v>
      </c>
      <c r="CK91" s="132">
        <v>1.0052876366052271E-2</v>
      </c>
      <c r="CL91" s="132">
        <v>6.9277965922660643E-3</v>
      </c>
      <c r="CM91" s="132">
        <v>5.5922895131977346E-2</v>
      </c>
      <c r="CN91" s="132">
        <v>7.159874185469919E-3</v>
      </c>
      <c r="CO91" s="132">
        <v>3.8408409691637175E-3</v>
      </c>
      <c r="CP91" s="132">
        <v>1.4182943967385521E-2</v>
      </c>
      <c r="CQ91" s="132">
        <v>2.4707101310126392E-3</v>
      </c>
      <c r="CR91" s="132">
        <v>2.0784289839747474E-3</v>
      </c>
      <c r="CS91" s="132">
        <v>9.7031918683391574E-3</v>
      </c>
      <c r="CT91" s="132">
        <v>2.1704456689498005E-3</v>
      </c>
      <c r="CU91" s="132">
        <v>2.363306240156561E-2</v>
      </c>
      <c r="CV91" s="132">
        <v>1.9650111867748816E-3</v>
      </c>
      <c r="CW91" s="132">
        <v>0.18509243542431303</v>
      </c>
      <c r="CX91" s="132">
        <v>5.9234936218295132E-4</v>
      </c>
      <c r="CY91" s="132">
        <v>5.5425577671938024E-3</v>
      </c>
      <c r="CZ91" s="132">
        <v>4.4194675151258637E-3</v>
      </c>
      <c r="DA91" s="132">
        <v>2.1392280659783213E-3</v>
      </c>
      <c r="DB91" s="132">
        <v>5.4918763920126521E-3</v>
      </c>
      <c r="DC91" s="132">
        <v>1.786951139007258E-2</v>
      </c>
      <c r="DD91" s="132">
        <v>4.5481337998391057E-3</v>
      </c>
      <c r="DE91" s="132">
        <v>0</v>
      </c>
      <c r="DF91" s="132">
        <v>6.4540799510260771E-3</v>
      </c>
      <c r="DG91" s="137">
        <v>4.2792071733730713E-3</v>
      </c>
      <c r="DH91" s="124"/>
      <c r="DI91" s="131"/>
    </row>
    <row r="92" spans="2:113" x14ac:dyDescent="0.15">
      <c r="B92" s="309" t="s">
        <v>505</v>
      </c>
      <c r="C92" s="310" t="s">
        <v>444</v>
      </c>
      <c r="D92" s="132">
        <v>0</v>
      </c>
      <c r="E92" s="132">
        <v>0</v>
      </c>
      <c r="F92" s="132">
        <v>0</v>
      </c>
      <c r="G92" s="132">
        <v>0</v>
      </c>
      <c r="H92" s="132">
        <v>0</v>
      </c>
      <c r="I92" s="132">
        <v>0</v>
      </c>
      <c r="J92" s="132">
        <v>0</v>
      </c>
      <c r="K92" s="132">
        <v>0</v>
      </c>
      <c r="L92" s="132">
        <v>0</v>
      </c>
      <c r="M92" s="132">
        <v>0</v>
      </c>
      <c r="N92" s="132">
        <v>0</v>
      </c>
      <c r="O92" s="132">
        <v>0</v>
      </c>
      <c r="P92" s="132">
        <v>0</v>
      </c>
      <c r="Q92" s="132">
        <v>0</v>
      </c>
      <c r="R92" s="132">
        <v>0</v>
      </c>
      <c r="S92" s="132">
        <v>0</v>
      </c>
      <c r="T92" s="132">
        <v>0</v>
      </c>
      <c r="U92" s="132">
        <v>0</v>
      </c>
      <c r="V92" s="134">
        <v>0</v>
      </c>
      <c r="W92" s="132">
        <v>0</v>
      </c>
      <c r="X92" s="132">
        <v>0</v>
      </c>
      <c r="Y92" s="132">
        <v>0</v>
      </c>
      <c r="Z92" s="132">
        <v>0</v>
      </c>
      <c r="AA92" s="132">
        <v>0</v>
      </c>
      <c r="AB92" s="132">
        <v>0</v>
      </c>
      <c r="AC92" s="132">
        <v>0</v>
      </c>
      <c r="AD92" s="132">
        <v>0</v>
      </c>
      <c r="AE92" s="132">
        <v>0</v>
      </c>
      <c r="AF92" s="132">
        <v>0</v>
      </c>
      <c r="AG92" s="132">
        <v>0</v>
      </c>
      <c r="AH92" s="132">
        <v>0</v>
      </c>
      <c r="AI92" s="134">
        <v>0</v>
      </c>
      <c r="AJ92" s="132">
        <v>0</v>
      </c>
      <c r="AK92" s="132">
        <v>0</v>
      </c>
      <c r="AL92" s="132">
        <v>0</v>
      </c>
      <c r="AM92" s="132">
        <v>0</v>
      </c>
      <c r="AN92" s="132">
        <v>0</v>
      </c>
      <c r="AO92" s="132">
        <v>0</v>
      </c>
      <c r="AP92" s="132">
        <v>0</v>
      </c>
      <c r="AQ92" s="132">
        <v>0</v>
      </c>
      <c r="AR92" s="132">
        <v>0</v>
      </c>
      <c r="AS92" s="132">
        <v>0</v>
      </c>
      <c r="AT92" s="132">
        <v>0</v>
      </c>
      <c r="AU92" s="132">
        <v>0</v>
      </c>
      <c r="AV92" s="132">
        <v>0</v>
      </c>
      <c r="AW92" s="132">
        <v>0</v>
      </c>
      <c r="AX92" s="132">
        <v>0</v>
      </c>
      <c r="AY92" s="132">
        <v>0</v>
      </c>
      <c r="AZ92" s="132">
        <v>0</v>
      </c>
      <c r="BA92" s="132">
        <v>0</v>
      </c>
      <c r="BB92" s="132">
        <v>0</v>
      </c>
      <c r="BC92" s="132">
        <v>0</v>
      </c>
      <c r="BD92" s="132">
        <v>0</v>
      </c>
      <c r="BE92" s="132">
        <v>0</v>
      </c>
      <c r="BF92" s="132">
        <v>0</v>
      </c>
      <c r="BG92" s="132">
        <v>0</v>
      </c>
      <c r="BH92" s="132">
        <v>0</v>
      </c>
      <c r="BI92" s="132">
        <v>0</v>
      </c>
      <c r="BJ92" s="132">
        <v>0</v>
      </c>
      <c r="BK92" s="132">
        <v>0</v>
      </c>
      <c r="BL92" s="134">
        <v>0</v>
      </c>
      <c r="BM92" s="134">
        <v>0</v>
      </c>
      <c r="BN92" s="132">
        <v>0</v>
      </c>
      <c r="BO92" s="132">
        <v>0</v>
      </c>
      <c r="BP92" s="132">
        <v>0</v>
      </c>
      <c r="BQ92" s="132">
        <v>0</v>
      </c>
      <c r="BR92" s="132">
        <v>0</v>
      </c>
      <c r="BS92" s="132">
        <v>0</v>
      </c>
      <c r="BT92" s="132">
        <v>0</v>
      </c>
      <c r="BU92" s="132">
        <v>0</v>
      </c>
      <c r="BV92" s="132">
        <v>0</v>
      </c>
      <c r="BW92" s="132">
        <v>0</v>
      </c>
      <c r="BX92" s="132">
        <v>0</v>
      </c>
      <c r="BY92" s="132">
        <v>0</v>
      </c>
      <c r="BZ92" s="132">
        <v>0</v>
      </c>
      <c r="CA92" s="132">
        <v>0</v>
      </c>
      <c r="CB92" s="132">
        <v>0</v>
      </c>
      <c r="CC92" s="132">
        <v>0</v>
      </c>
      <c r="CD92" s="132">
        <v>0</v>
      </c>
      <c r="CE92" s="132">
        <v>0</v>
      </c>
      <c r="CF92" s="132">
        <v>0</v>
      </c>
      <c r="CG92" s="132">
        <v>0</v>
      </c>
      <c r="CH92" s="132">
        <v>0</v>
      </c>
      <c r="CI92" s="132">
        <v>0</v>
      </c>
      <c r="CJ92" s="132">
        <v>0</v>
      </c>
      <c r="CK92" s="132">
        <v>0</v>
      </c>
      <c r="CL92" s="132">
        <v>0</v>
      </c>
      <c r="CM92" s="132">
        <v>0</v>
      </c>
      <c r="CN92" s="132">
        <v>0</v>
      </c>
      <c r="CO92" s="132">
        <v>0</v>
      </c>
      <c r="CP92" s="132">
        <v>0</v>
      </c>
      <c r="CQ92" s="132">
        <v>0</v>
      </c>
      <c r="CR92" s="132">
        <v>0</v>
      </c>
      <c r="CS92" s="132">
        <v>0</v>
      </c>
      <c r="CT92" s="132">
        <v>0</v>
      </c>
      <c r="CU92" s="132">
        <v>0</v>
      </c>
      <c r="CV92" s="132">
        <v>0</v>
      </c>
      <c r="CW92" s="132">
        <v>0</v>
      </c>
      <c r="CX92" s="132">
        <v>0</v>
      </c>
      <c r="CY92" s="132">
        <v>0</v>
      </c>
      <c r="CZ92" s="132">
        <v>0</v>
      </c>
      <c r="DA92" s="132">
        <v>0</v>
      </c>
      <c r="DB92" s="132">
        <v>0</v>
      </c>
      <c r="DC92" s="132">
        <v>0</v>
      </c>
      <c r="DD92" s="132">
        <v>0</v>
      </c>
      <c r="DE92" s="132">
        <v>0</v>
      </c>
      <c r="DF92" s="132">
        <v>0.24659954196572778</v>
      </c>
      <c r="DG92" s="137">
        <v>1.1111380057525128E-3</v>
      </c>
      <c r="DH92" s="124"/>
      <c r="DI92" s="131"/>
    </row>
    <row r="93" spans="2:113" x14ac:dyDescent="0.15">
      <c r="B93" s="311" t="s">
        <v>506</v>
      </c>
      <c r="C93" s="312" t="s">
        <v>449</v>
      </c>
      <c r="D93" s="133">
        <v>0</v>
      </c>
      <c r="E93" s="133">
        <v>0</v>
      </c>
      <c r="F93" s="133">
        <v>2.7976543934784794E-4</v>
      </c>
      <c r="G93" s="133">
        <v>3.5697251755978919E-5</v>
      </c>
      <c r="H93" s="133">
        <v>1.9554451815386421E-5</v>
      </c>
      <c r="I93" s="133">
        <v>0</v>
      </c>
      <c r="J93" s="133">
        <v>5.1340586285616036E-5</v>
      </c>
      <c r="K93" s="133">
        <v>4.588074950443647E-4</v>
      </c>
      <c r="L93" s="133">
        <v>7.1762061667619126E-5</v>
      </c>
      <c r="M93" s="133">
        <v>1.9636194862457382E-4</v>
      </c>
      <c r="N93" s="133">
        <v>0</v>
      </c>
      <c r="O93" s="133">
        <v>1.4984326394591258E-5</v>
      </c>
      <c r="P93" s="133">
        <v>3.0914329951219764E-5</v>
      </c>
      <c r="Q93" s="133">
        <v>7.9896442300749569E-5</v>
      </c>
      <c r="R93" s="133">
        <v>2.2194832025475807E-4</v>
      </c>
      <c r="S93" s="133">
        <v>7.4715268547161605E-5</v>
      </c>
      <c r="T93" s="133">
        <v>4.3939927783195899E-5</v>
      </c>
      <c r="U93" s="133">
        <v>1.7883899186392081E-5</v>
      </c>
      <c r="V93" s="143">
        <v>8.398849357638004E-5</v>
      </c>
      <c r="W93" s="133">
        <v>2.0076054351354417E-4</v>
      </c>
      <c r="X93" s="133">
        <v>0</v>
      </c>
      <c r="Y93" s="133">
        <v>3.0275507114744171E-4</v>
      </c>
      <c r="Z93" s="133">
        <v>4.010159069643096E-4</v>
      </c>
      <c r="AA93" s="133">
        <v>0</v>
      </c>
      <c r="AB93" s="133">
        <v>2.9596939374018253E-4</v>
      </c>
      <c r="AC93" s="133">
        <v>4.7274031262297474E-4</v>
      </c>
      <c r="AD93" s="133">
        <v>0</v>
      </c>
      <c r="AE93" s="133">
        <v>0</v>
      </c>
      <c r="AF93" s="133">
        <v>1.4271697349633837E-4</v>
      </c>
      <c r="AG93" s="133">
        <v>8.48116370415931E-5</v>
      </c>
      <c r="AH93" s="133">
        <v>0</v>
      </c>
      <c r="AI93" s="143">
        <v>5.4967420661213502E-5</v>
      </c>
      <c r="AJ93" s="133">
        <v>1.3130368286849451E-4</v>
      </c>
      <c r="AK93" s="133">
        <v>1.467550725485997E-3</v>
      </c>
      <c r="AL93" s="133">
        <v>1.6707876031634938E-4</v>
      </c>
      <c r="AM93" s="133">
        <v>0</v>
      </c>
      <c r="AN93" s="133">
        <v>0</v>
      </c>
      <c r="AO93" s="133">
        <v>6.0720916307541802E-4</v>
      </c>
      <c r="AP93" s="133">
        <v>0</v>
      </c>
      <c r="AQ93" s="133">
        <v>0</v>
      </c>
      <c r="AR93" s="133">
        <v>4.3989156672880136E-5</v>
      </c>
      <c r="AS93" s="133">
        <v>8.9828461143285341E-4</v>
      </c>
      <c r="AT93" s="133">
        <v>2.0283718290061475E-4</v>
      </c>
      <c r="AU93" s="133">
        <v>6.312014802538616E-4</v>
      </c>
      <c r="AV93" s="133">
        <v>3.4387157768231994E-4</v>
      </c>
      <c r="AW93" s="133">
        <v>2.6966170831525734E-4</v>
      </c>
      <c r="AX93" s="133">
        <v>3.0465573380855112E-4</v>
      </c>
      <c r="AY93" s="133">
        <v>1.5862146688501253E-3</v>
      </c>
      <c r="AZ93" s="133">
        <v>1.0551034390612788E-3</v>
      </c>
      <c r="BA93" s="133">
        <v>1.9055580728268005E-3</v>
      </c>
      <c r="BB93" s="133">
        <v>8.0692080127604023E-4</v>
      </c>
      <c r="BC93" s="133">
        <v>7.5443788781720273E-4</v>
      </c>
      <c r="BD93" s="133">
        <v>2.312466053051165E-3</v>
      </c>
      <c r="BE93" s="133">
        <v>2.9596360703007632E-4</v>
      </c>
      <c r="BF93" s="133">
        <v>0</v>
      </c>
      <c r="BG93" s="133">
        <v>1.9667170953101363E-4</v>
      </c>
      <c r="BH93" s="133">
        <v>2.5561321379399246E-4</v>
      </c>
      <c r="BI93" s="133">
        <v>1.1358146187372443E-3</v>
      </c>
      <c r="BJ93" s="133">
        <v>7.0908979766489395E-5</v>
      </c>
      <c r="BK93" s="133">
        <v>3.2210775973293419E-4</v>
      </c>
      <c r="BL93" s="143">
        <v>3.0638456410055298E-5</v>
      </c>
      <c r="BM93" s="143">
        <v>2.1350422777131211E-4</v>
      </c>
      <c r="BN93" s="133">
        <v>2.6011184809468072E-5</v>
      </c>
      <c r="BO93" s="133">
        <v>1.3376208931682775E-4</v>
      </c>
      <c r="BP93" s="133">
        <v>1.6850783075332722E-4</v>
      </c>
      <c r="BQ93" s="133">
        <v>1.4903988400931357E-3</v>
      </c>
      <c r="BR93" s="133">
        <v>4.3250737928923354E-4</v>
      </c>
      <c r="BS93" s="133">
        <v>7.5049567120978182E-5</v>
      </c>
      <c r="BT93" s="133">
        <v>1.4428829859670187E-4</v>
      </c>
      <c r="BU93" s="133">
        <v>2.1478820781923431E-4</v>
      </c>
      <c r="BV93" s="133">
        <v>2.0583785356336617E-4</v>
      </c>
      <c r="BW93" s="133">
        <v>4.8362540484251639E-6</v>
      </c>
      <c r="BX93" s="133">
        <v>7.3157538815789773E-7</v>
      </c>
      <c r="BY93" s="133">
        <v>0</v>
      </c>
      <c r="BZ93" s="133">
        <v>7.0408617241622491E-3</v>
      </c>
      <c r="CA93" s="133">
        <v>2.4248143858631655E-4</v>
      </c>
      <c r="CB93" s="133">
        <v>3.7982924859066339E-4</v>
      </c>
      <c r="CC93" s="133">
        <v>0</v>
      </c>
      <c r="CD93" s="133">
        <v>6.2810124992148728E-5</v>
      </c>
      <c r="CE93" s="133">
        <v>5.686182038671428E-4</v>
      </c>
      <c r="CF93" s="133">
        <v>3.1767226990297537E-4</v>
      </c>
      <c r="CG93" s="133">
        <v>1.9604104418604145E-4</v>
      </c>
      <c r="CH93" s="133">
        <v>2.4464205683111554E-4</v>
      </c>
      <c r="CI93" s="133">
        <v>5.7816122265397802E-3</v>
      </c>
      <c r="CJ93" s="133">
        <v>1.0434039297874064E-3</v>
      </c>
      <c r="CK93" s="133">
        <v>4.0550176576659184E-3</v>
      </c>
      <c r="CL93" s="133">
        <v>6.904609470908536E-3</v>
      </c>
      <c r="CM93" s="133">
        <v>1.1631143903709563E-3</v>
      </c>
      <c r="CN93" s="133">
        <v>6.1671548725543085E-5</v>
      </c>
      <c r="CO93" s="133">
        <v>1.0206145060852932E-6</v>
      </c>
      <c r="CP93" s="133">
        <v>3.868969007585075E-7</v>
      </c>
      <c r="CQ93" s="133">
        <v>1.0704315204007005E-4</v>
      </c>
      <c r="CR93" s="133">
        <v>0</v>
      </c>
      <c r="CS93" s="133">
        <v>5.6610851837152284E-5</v>
      </c>
      <c r="CT93" s="133">
        <v>2.1580774421000292E-5</v>
      </c>
      <c r="CU93" s="133">
        <v>0</v>
      </c>
      <c r="CV93" s="133">
        <v>4.0267811085437658E-4</v>
      </c>
      <c r="CW93" s="133">
        <v>1.0442724615188389E-3</v>
      </c>
      <c r="CX93" s="133">
        <v>2.020179408311291E-6</v>
      </c>
      <c r="CY93" s="133">
        <v>5.5953283637717244E-4</v>
      </c>
      <c r="CZ93" s="133">
        <v>2.2676913564666381E-4</v>
      </c>
      <c r="DA93" s="133">
        <v>4.2784057028465188E-4</v>
      </c>
      <c r="DB93" s="133">
        <v>8.7578458894926642E-4</v>
      </c>
      <c r="DC93" s="133">
        <v>2.3666556088173615E-4</v>
      </c>
      <c r="DD93" s="133">
        <v>4.2599178869379373E-4</v>
      </c>
      <c r="DE93" s="133">
        <v>0</v>
      </c>
      <c r="DF93" s="133">
        <v>1.5708235890102355E-4</v>
      </c>
      <c r="DG93" s="138">
        <v>4.8063414949054822E-4</v>
      </c>
      <c r="DH93" s="124"/>
      <c r="DI93" s="131"/>
    </row>
    <row r="94" spans="2:113" x14ac:dyDescent="0.15">
      <c r="B94" s="309" t="s">
        <v>507</v>
      </c>
      <c r="C94" s="310" t="s">
        <v>453</v>
      </c>
      <c r="D94" s="132">
        <v>0</v>
      </c>
      <c r="E94" s="132">
        <v>0</v>
      </c>
      <c r="F94" s="132">
        <v>0</v>
      </c>
      <c r="G94" s="132">
        <v>0</v>
      </c>
      <c r="H94" s="132">
        <v>0</v>
      </c>
      <c r="I94" s="132">
        <v>0</v>
      </c>
      <c r="J94" s="132">
        <v>0</v>
      </c>
      <c r="K94" s="132">
        <v>0</v>
      </c>
      <c r="L94" s="132">
        <v>0</v>
      </c>
      <c r="M94" s="132">
        <v>0</v>
      </c>
      <c r="N94" s="132">
        <v>0</v>
      </c>
      <c r="O94" s="132">
        <v>0</v>
      </c>
      <c r="P94" s="132">
        <v>0</v>
      </c>
      <c r="Q94" s="132">
        <v>0</v>
      </c>
      <c r="R94" s="132">
        <v>0</v>
      </c>
      <c r="S94" s="132">
        <v>0</v>
      </c>
      <c r="T94" s="132">
        <v>0</v>
      </c>
      <c r="U94" s="132">
        <v>0</v>
      </c>
      <c r="V94" s="134">
        <v>0</v>
      </c>
      <c r="W94" s="132">
        <v>0</v>
      </c>
      <c r="X94" s="132">
        <v>0</v>
      </c>
      <c r="Y94" s="132">
        <v>0</v>
      </c>
      <c r="Z94" s="132">
        <v>0</v>
      </c>
      <c r="AA94" s="132">
        <v>0</v>
      </c>
      <c r="AB94" s="132">
        <v>0</v>
      </c>
      <c r="AC94" s="132">
        <v>0</v>
      </c>
      <c r="AD94" s="132">
        <v>0</v>
      </c>
      <c r="AE94" s="132">
        <v>0</v>
      </c>
      <c r="AF94" s="132">
        <v>0</v>
      </c>
      <c r="AG94" s="132">
        <v>0</v>
      </c>
      <c r="AH94" s="132">
        <v>0</v>
      </c>
      <c r="AI94" s="134">
        <v>0</v>
      </c>
      <c r="AJ94" s="132">
        <v>0</v>
      </c>
      <c r="AK94" s="132">
        <v>0</v>
      </c>
      <c r="AL94" s="132">
        <v>0</v>
      </c>
      <c r="AM94" s="132">
        <v>0</v>
      </c>
      <c r="AN94" s="132">
        <v>0</v>
      </c>
      <c r="AO94" s="132">
        <v>0</v>
      </c>
      <c r="AP94" s="132">
        <v>0</v>
      </c>
      <c r="AQ94" s="132">
        <v>0</v>
      </c>
      <c r="AR94" s="132">
        <v>0</v>
      </c>
      <c r="AS94" s="132">
        <v>0</v>
      </c>
      <c r="AT94" s="132">
        <v>0</v>
      </c>
      <c r="AU94" s="132">
        <v>0</v>
      </c>
      <c r="AV94" s="132">
        <v>0</v>
      </c>
      <c r="AW94" s="132">
        <v>0</v>
      </c>
      <c r="AX94" s="132">
        <v>0</v>
      </c>
      <c r="AY94" s="132">
        <v>0</v>
      </c>
      <c r="AZ94" s="132">
        <v>0</v>
      </c>
      <c r="BA94" s="132">
        <v>0</v>
      </c>
      <c r="BB94" s="132">
        <v>0</v>
      </c>
      <c r="BC94" s="132">
        <v>0</v>
      </c>
      <c r="BD94" s="132">
        <v>0</v>
      </c>
      <c r="BE94" s="132">
        <v>0</v>
      </c>
      <c r="BF94" s="132">
        <v>0</v>
      </c>
      <c r="BG94" s="132">
        <v>0</v>
      </c>
      <c r="BH94" s="132">
        <v>0</v>
      </c>
      <c r="BI94" s="132">
        <v>0</v>
      </c>
      <c r="BJ94" s="132">
        <v>0</v>
      </c>
      <c r="BK94" s="132">
        <v>0</v>
      </c>
      <c r="BL94" s="134">
        <v>0</v>
      </c>
      <c r="BM94" s="134">
        <v>0</v>
      </c>
      <c r="BN94" s="132">
        <v>0</v>
      </c>
      <c r="BO94" s="132">
        <v>0</v>
      </c>
      <c r="BP94" s="132">
        <v>0</v>
      </c>
      <c r="BQ94" s="132">
        <v>0</v>
      </c>
      <c r="BR94" s="132">
        <v>0</v>
      </c>
      <c r="BS94" s="132">
        <v>0</v>
      </c>
      <c r="BT94" s="132">
        <v>0</v>
      </c>
      <c r="BU94" s="132">
        <v>0</v>
      </c>
      <c r="BV94" s="132">
        <v>0</v>
      </c>
      <c r="BW94" s="132">
        <v>0</v>
      </c>
      <c r="BX94" s="132">
        <v>0</v>
      </c>
      <c r="BY94" s="132">
        <v>0</v>
      </c>
      <c r="BZ94" s="132">
        <v>0</v>
      </c>
      <c r="CA94" s="132">
        <v>0</v>
      </c>
      <c r="CB94" s="132">
        <v>0</v>
      </c>
      <c r="CC94" s="132">
        <v>0</v>
      </c>
      <c r="CD94" s="132">
        <v>0</v>
      </c>
      <c r="CE94" s="132">
        <v>0</v>
      </c>
      <c r="CF94" s="132">
        <v>0</v>
      </c>
      <c r="CG94" s="132">
        <v>0</v>
      </c>
      <c r="CH94" s="132">
        <v>0</v>
      </c>
      <c r="CI94" s="132">
        <v>0</v>
      </c>
      <c r="CJ94" s="132">
        <v>0</v>
      </c>
      <c r="CK94" s="132">
        <v>0</v>
      </c>
      <c r="CL94" s="132">
        <v>0</v>
      </c>
      <c r="CM94" s="132">
        <v>0</v>
      </c>
      <c r="CN94" s="132">
        <v>0</v>
      </c>
      <c r="CO94" s="132">
        <v>0</v>
      </c>
      <c r="CP94" s="132">
        <v>0</v>
      </c>
      <c r="CQ94" s="132">
        <v>0</v>
      </c>
      <c r="CR94" s="132">
        <v>0</v>
      </c>
      <c r="CS94" s="132">
        <v>0</v>
      </c>
      <c r="CT94" s="132">
        <v>0</v>
      </c>
      <c r="CU94" s="132">
        <v>0</v>
      </c>
      <c r="CV94" s="132">
        <v>0</v>
      </c>
      <c r="CW94" s="132">
        <v>0</v>
      </c>
      <c r="CX94" s="132">
        <v>0</v>
      </c>
      <c r="CY94" s="132">
        <v>0</v>
      </c>
      <c r="CZ94" s="132">
        <v>0</v>
      </c>
      <c r="DA94" s="132">
        <v>0</v>
      </c>
      <c r="DB94" s="132">
        <v>0</v>
      </c>
      <c r="DC94" s="132">
        <v>0</v>
      </c>
      <c r="DD94" s="132">
        <v>0</v>
      </c>
      <c r="DE94" s="132">
        <v>0</v>
      </c>
      <c r="DF94" s="132">
        <v>0</v>
      </c>
      <c r="DG94" s="137">
        <v>0</v>
      </c>
      <c r="DH94" s="124"/>
      <c r="DI94" s="131"/>
    </row>
    <row r="95" spans="2:113" x14ac:dyDescent="0.15">
      <c r="B95" s="309" t="s">
        <v>508</v>
      </c>
      <c r="C95" s="310" t="s">
        <v>911</v>
      </c>
      <c r="D95" s="132">
        <v>0</v>
      </c>
      <c r="E95" s="132">
        <v>0</v>
      </c>
      <c r="F95" s="132">
        <v>0</v>
      </c>
      <c r="G95" s="132">
        <v>0</v>
      </c>
      <c r="H95" s="132">
        <v>0</v>
      </c>
      <c r="I95" s="132">
        <v>0</v>
      </c>
      <c r="J95" s="132">
        <v>0</v>
      </c>
      <c r="K95" s="132">
        <v>0</v>
      </c>
      <c r="L95" s="132">
        <v>0</v>
      </c>
      <c r="M95" s="132">
        <v>0</v>
      </c>
      <c r="N95" s="132">
        <v>0</v>
      </c>
      <c r="O95" s="132">
        <v>0</v>
      </c>
      <c r="P95" s="132">
        <v>0</v>
      </c>
      <c r="Q95" s="132">
        <v>0</v>
      </c>
      <c r="R95" s="132">
        <v>0</v>
      </c>
      <c r="S95" s="132">
        <v>0</v>
      </c>
      <c r="T95" s="132">
        <v>0</v>
      </c>
      <c r="U95" s="132">
        <v>0</v>
      </c>
      <c r="V95" s="134">
        <v>0</v>
      </c>
      <c r="W95" s="132">
        <v>0</v>
      </c>
      <c r="X95" s="132">
        <v>0</v>
      </c>
      <c r="Y95" s="132">
        <v>0</v>
      </c>
      <c r="Z95" s="132">
        <v>0</v>
      </c>
      <c r="AA95" s="132">
        <v>0</v>
      </c>
      <c r="AB95" s="132">
        <v>0</v>
      </c>
      <c r="AC95" s="132">
        <v>0</v>
      </c>
      <c r="AD95" s="132">
        <v>0</v>
      </c>
      <c r="AE95" s="132">
        <v>0</v>
      </c>
      <c r="AF95" s="132">
        <v>0</v>
      </c>
      <c r="AG95" s="132">
        <v>0</v>
      </c>
      <c r="AH95" s="132">
        <v>0</v>
      </c>
      <c r="AI95" s="134">
        <v>0</v>
      </c>
      <c r="AJ95" s="132">
        <v>0</v>
      </c>
      <c r="AK95" s="132">
        <v>0</v>
      </c>
      <c r="AL95" s="132">
        <v>0</v>
      </c>
      <c r="AM95" s="132">
        <v>0</v>
      </c>
      <c r="AN95" s="132">
        <v>0</v>
      </c>
      <c r="AO95" s="132">
        <v>0</v>
      </c>
      <c r="AP95" s="132">
        <v>0</v>
      </c>
      <c r="AQ95" s="132">
        <v>0</v>
      </c>
      <c r="AR95" s="132">
        <v>0</v>
      </c>
      <c r="AS95" s="132">
        <v>0</v>
      </c>
      <c r="AT95" s="132">
        <v>0</v>
      </c>
      <c r="AU95" s="132">
        <v>0</v>
      </c>
      <c r="AV95" s="132">
        <v>0</v>
      </c>
      <c r="AW95" s="132">
        <v>0</v>
      </c>
      <c r="AX95" s="132">
        <v>0</v>
      </c>
      <c r="AY95" s="132">
        <v>0</v>
      </c>
      <c r="AZ95" s="132">
        <v>0</v>
      </c>
      <c r="BA95" s="132">
        <v>0</v>
      </c>
      <c r="BB95" s="132">
        <v>0</v>
      </c>
      <c r="BC95" s="132">
        <v>0</v>
      </c>
      <c r="BD95" s="132">
        <v>0</v>
      </c>
      <c r="BE95" s="132">
        <v>0</v>
      </c>
      <c r="BF95" s="132">
        <v>0</v>
      </c>
      <c r="BG95" s="132">
        <v>0</v>
      </c>
      <c r="BH95" s="132">
        <v>0</v>
      </c>
      <c r="BI95" s="132">
        <v>0</v>
      </c>
      <c r="BJ95" s="132">
        <v>0</v>
      </c>
      <c r="BK95" s="132">
        <v>0</v>
      </c>
      <c r="BL95" s="134">
        <v>0</v>
      </c>
      <c r="BM95" s="134">
        <v>0</v>
      </c>
      <c r="BN95" s="132">
        <v>0</v>
      </c>
      <c r="BO95" s="132">
        <v>0</v>
      </c>
      <c r="BP95" s="132">
        <v>0</v>
      </c>
      <c r="BQ95" s="132">
        <v>0</v>
      </c>
      <c r="BR95" s="132">
        <v>0</v>
      </c>
      <c r="BS95" s="132">
        <v>0</v>
      </c>
      <c r="BT95" s="132">
        <v>0</v>
      </c>
      <c r="BU95" s="132">
        <v>0</v>
      </c>
      <c r="BV95" s="132">
        <v>0</v>
      </c>
      <c r="BW95" s="132">
        <v>0</v>
      </c>
      <c r="BX95" s="132">
        <v>0</v>
      </c>
      <c r="BY95" s="132">
        <v>0</v>
      </c>
      <c r="BZ95" s="132">
        <v>0</v>
      </c>
      <c r="CA95" s="132">
        <v>0</v>
      </c>
      <c r="CB95" s="132">
        <v>0</v>
      </c>
      <c r="CC95" s="132">
        <v>0</v>
      </c>
      <c r="CD95" s="132">
        <v>0</v>
      </c>
      <c r="CE95" s="132">
        <v>0</v>
      </c>
      <c r="CF95" s="132">
        <v>0</v>
      </c>
      <c r="CG95" s="132">
        <v>0</v>
      </c>
      <c r="CH95" s="132">
        <v>0</v>
      </c>
      <c r="CI95" s="132">
        <v>0</v>
      </c>
      <c r="CJ95" s="132">
        <v>0</v>
      </c>
      <c r="CK95" s="132">
        <v>0</v>
      </c>
      <c r="CL95" s="132">
        <v>0</v>
      </c>
      <c r="CM95" s="132">
        <v>0</v>
      </c>
      <c r="CN95" s="132">
        <v>0</v>
      </c>
      <c r="CO95" s="132">
        <v>0</v>
      </c>
      <c r="CP95" s="132">
        <v>0</v>
      </c>
      <c r="CQ95" s="132">
        <v>6.747476417625459E-3</v>
      </c>
      <c r="CR95" s="132">
        <v>0</v>
      </c>
      <c r="CS95" s="132">
        <v>0</v>
      </c>
      <c r="CT95" s="132">
        <v>6.1418680409955318E-4</v>
      </c>
      <c r="CU95" s="132">
        <v>0</v>
      </c>
      <c r="CV95" s="132">
        <v>0</v>
      </c>
      <c r="CW95" s="132">
        <v>0</v>
      </c>
      <c r="CX95" s="132">
        <v>0</v>
      </c>
      <c r="CY95" s="132">
        <v>0</v>
      </c>
      <c r="CZ95" s="132">
        <v>0</v>
      </c>
      <c r="DA95" s="132">
        <v>0</v>
      </c>
      <c r="DB95" s="132">
        <v>0</v>
      </c>
      <c r="DC95" s="132">
        <v>0</v>
      </c>
      <c r="DD95" s="132">
        <v>0</v>
      </c>
      <c r="DE95" s="132">
        <v>0</v>
      </c>
      <c r="DF95" s="132">
        <v>0</v>
      </c>
      <c r="DG95" s="137">
        <v>3.2527242435651053E-4</v>
      </c>
      <c r="DH95" s="124"/>
      <c r="DI95" s="131"/>
    </row>
    <row r="96" spans="2:113" x14ac:dyDescent="0.15">
      <c r="B96" s="309" t="s">
        <v>509</v>
      </c>
      <c r="C96" s="310" t="s">
        <v>912</v>
      </c>
      <c r="D96" s="132">
        <v>0</v>
      </c>
      <c r="E96" s="132">
        <v>0</v>
      </c>
      <c r="F96" s="132">
        <v>3.4849042770938453E-3</v>
      </c>
      <c r="G96" s="132">
        <v>0</v>
      </c>
      <c r="H96" s="132">
        <v>0</v>
      </c>
      <c r="I96" s="132">
        <v>0</v>
      </c>
      <c r="J96" s="132">
        <v>0</v>
      </c>
      <c r="K96" s="132">
        <v>0</v>
      </c>
      <c r="L96" s="132">
        <v>0</v>
      </c>
      <c r="M96" s="132">
        <v>0</v>
      </c>
      <c r="N96" s="132">
        <v>0</v>
      </c>
      <c r="O96" s="132">
        <v>0</v>
      </c>
      <c r="P96" s="132">
        <v>0</v>
      </c>
      <c r="Q96" s="132">
        <v>0</v>
      </c>
      <c r="R96" s="132">
        <v>0</v>
      </c>
      <c r="S96" s="132">
        <v>1.0845764789104103E-5</v>
      </c>
      <c r="T96" s="132">
        <v>1.6349740570491498E-6</v>
      </c>
      <c r="U96" s="132">
        <v>2.2750266311940945E-5</v>
      </c>
      <c r="V96" s="134">
        <v>0</v>
      </c>
      <c r="W96" s="132">
        <v>0</v>
      </c>
      <c r="X96" s="132">
        <v>0</v>
      </c>
      <c r="Y96" s="132">
        <v>0</v>
      </c>
      <c r="Z96" s="132">
        <v>0</v>
      </c>
      <c r="AA96" s="132">
        <v>0</v>
      </c>
      <c r="AB96" s="132">
        <v>6.297450968997314E-5</v>
      </c>
      <c r="AC96" s="132">
        <v>0</v>
      </c>
      <c r="AD96" s="132">
        <v>0</v>
      </c>
      <c r="AE96" s="132">
        <v>0</v>
      </c>
      <c r="AF96" s="132">
        <v>1.2159060574767912E-6</v>
      </c>
      <c r="AG96" s="132">
        <v>7.3749249601385304E-7</v>
      </c>
      <c r="AH96" s="132">
        <v>0</v>
      </c>
      <c r="AI96" s="134">
        <v>0</v>
      </c>
      <c r="AJ96" s="132">
        <v>0</v>
      </c>
      <c r="AK96" s="132">
        <v>0</v>
      </c>
      <c r="AL96" s="132">
        <v>0</v>
      </c>
      <c r="AM96" s="132">
        <v>0</v>
      </c>
      <c r="AN96" s="132">
        <v>0</v>
      </c>
      <c r="AO96" s="132">
        <v>0</v>
      </c>
      <c r="AP96" s="132">
        <v>0</v>
      </c>
      <c r="AQ96" s="132">
        <v>0</v>
      </c>
      <c r="AR96" s="132">
        <v>0</v>
      </c>
      <c r="AS96" s="132">
        <v>0</v>
      </c>
      <c r="AT96" s="132">
        <v>0</v>
      </c>
      <c r="AU96" s="132">
        <v>0</v>
      </c>
      <c r="AV96" s="132">
        <v>0</v>
      </c>
      <c r="AW96" s="132">
        <v>0</v>
      </c>
      <c r="AX96" s="132">
        <v>0</v>
      </c>
      <c r="AY96" s="132">
        <v>0</v>
      </c>
      <c r="AZ96" s="132">
        <v>0</v>
      </c>
      <c r="BA96" s="132">
        <v>0</v>
      </c>
      <c r="BB96" s="132">
        <v>0</v>
      </c>
      <c r="BC96" s="132">
        <v>0</v>
      </c>
      <c r="BD96" s="132">
        <v>0</v>
      </c>
      <c r="BE96" s="132">
        <v>0</v>
      </c>
      <c r="BF96" s="132">
        <v>0</v>
      </c>
      <c r="BG96" s="132">
        <v>0</v>
      </c>
      <c r="BH96" s="132">
        <v>0</v>
      </c>
      <c r="BI96" s="132">
        <v>0</v>
      </c>
      <c r="BJ96" s="132">
        <v>0</v>
      </c>
      <c r="BK96" s="132">
        <v>0</v>
      </c>
      <c r="BL96" s="134">
        <v>0</v>
      </c>
      <c r="BM96" s="134">
        <v>8.5364776610531099E-7</v>
      </c>
      <c r="BN96" s="132">
        <v>1.5529065557891386E-6</v>
      </c>
      <c r="BO96" s="132">
        <v>1.5669124090218011E-6</v>
      </c>
      <c r="BP96" s="132">
        <v>1.7055448456814496E-6</v>
      </c>
      <c r="BQ96" s="132">
        <v>3.15174956707757E-4</v>
      </c>
      <c r="BR96" s="132">
        <v>6.2330927359537253E-6</v>
      </c>
      <c r="BS96" s="132">
        <v>2.0891305002300947E-4</v>
      </c>
      <c r="BT96" s="132">
        <v>0</v>
      </c>
      <c r="BU96" s="132">
        <v>2.669365354535004E-5</v>
      </c>
      <c r="BV96" s="132">
        <v>1.5146896849632454E-4</v>
      </c>
      <c r="BW96" s="132">
        <v>1.8786986880420828E-5</v>
      </c>
      <c r="BX96" s="132">
        <v>1.8289384703947443E-5</v>
      </c>
      <c r="BY96" s="132">
        <v>0</v>
      </c>
      <c r="BZ96" s="132">
        <v>9.6858645580938561E-5</v>
      </c>
      <c r="CA96" s="132">
        <v>4.5327254057515634E-6</v>
      </c>
      <c r="CB96" s="132">
        <v>0</v>
      </c>
      <c r="CC96" s="132">
        <v>1.634273040331524E-3</v>
      </c>
      <c r="CD96" s="132">
        <v>0</v>
      </c>
      <c r="CE96" s="132">
        <v>0</v>
      </c>
      <c r="CF96" s="132">
        <v>2.4676904995223379E-2</v>
      </c>
      <c r="CG96" s="132">
        <v>1.4983975447410439E-4</v>
      </c>
      <c r="CH96" s="132">
        <v>5.8843064740268328E-5</v>
      </c>
      <c r="CI96" s="132">
        <v>1.3118831668230237E-3</v>
      </c>
      <c r="CJ96" s="132">
        <v>4.9884178489836102E-4</v>
      </c>
      <c r="CK96" s="132">
        <v>4.4592811990095207E-5</v>
      </c>
      <c r="CL96" s="132">
        <v>4.1736818443551595E-4</v>
      </c>
      <c r="CM96" s="132">
        <v>2.6275727934130607E-4</v>
      </c>
      <c r="CN96" s="132">
        <v>2.213515618629868E-5</v>
      </c>
      <c r="CO96" s="132">
        <v>2.9517245847045716E-5</v>
      </c>
      <c r="CP96" s="132">
        <v>2.3910228466875765E-5</v>
      </c>
      <c r="CQ96" s="132">
        <v>1.250738719326224E-2</v>
      </c>
      <c r="CR96" s="132">
        <v>5.3363821144592725E-2</v>
      </c>
      <c r="CS96" s="132">
        <v>3.8492317134221649E-3</v>
      </c>
      <c r="CT96" s="132">
        <v>1.419343102603807E-3</v>
      </c>
      <c r="CU96" s="132">
        <v>1.3330519632230453E-5</v>
      </c>
      <c r="CV96" s="132">
        <v>0</v>
      </c>
      <c r="CW96" s="132">
        <v>3.1048956609864949E-5</v>
      </c>
      <c r="CX96" s="132">
        <v>0</v>
      </c>
      <c r="CY96" s="132">
        <v>6.1628970104191558E-5</v>
      </c>
      <c r="CZ96" s="132">
        <v>3.9502516824677417E-6</v>
      </c>
      <c r="DA96" s="132">
        <v>9.9194059612200646E-5</v>
      </c>
      <c r="DB96" s="132">
        <v>5.03450276076809E-6</v>
      </c>
      <c r="DC96" s="132">
        <v>1.031437966827865E-4</v>
      </c>
      <c r="DD96" s="132">
        <v>6.5360671489530603E-5</v>
      </c>
      <c r="DE96" s="132">
        <v>0</v>
      </c>
      <c r="DF96" s="132">
        <v>2.4396087567428938E-3</v>
      </c>
      <c r="DG96" s="137">
        <v>8.6263814861843396E-4</v>
      </c>
      <c r="DH96" s="124"/>
      <c r="DI96" s="131"/>
    </row>
    <row r="97" spans="2:113" x14ac:dyDescent="0.15">
      <c r="B97" s="309" t="s">
        <v>510</v>
      </c>
      <c r="C97" s="310" t="s">
        <v>913</v>
      </c>
      <c r="D97" s="132">
        <v>0</v>
      </c>
      <c r="E97" s="132">
        <v>0</v>
      </c>
      <c r="F97" s="132">
        <v>0</v>
      </c>
      <c r="G97" s="132">
        <v>0</v>
      </c>
      <c r="H97" s="132">
        <v>0</v>
      </c>
      <c r="I97" s="132">
        <v>0</v>
      </c>
      <c r="J97" s="132">
        <v>0</v>
      </c>
      <c r="K97" s="132">
        <v>0</v>
      </c>
      <c r="L97" s="132">
        <v>0</v>
      </c>
      <c r="M97" s="132">
        <v>0</v>
      </c>
      <c r="N97" s="132">
        <v>0</v>
      </c>
      <c r="O97" s="132">
        <v>0</v>
      </c>
      <c r="P97" s="132">
        <v>0</v>
      </c>
      <c r="Q97" s="132">
        <v>0</v>
      </c>
      <c r="R97" s="132">
        <v>0</v>
      </c>
      <c r="S97" s="132">
        <v>0</v>
      </c>
      <c r="T97" s="132">
        <v>0</v>
      </c>
      <c r="U97" s="132">
        <v>0</v>
      </c>
      <c r="V97" s="134">
        <v>0</v>
      </c>
      <c r="W97" s="132">
        <v>0</v>
      </c>
      <c r="X97" s="132">
        <v>0</v>
      </c>
      <c r="Y97" s="132">
        <v>0</v>
      </c>
      <c r="Z97" s="132">
        <v>0</v>
      </c>
      <c r="AA97" s="132">
        <v>0</v>
      </c>
      <c r="AB97" s="132">
        <v>0</v>
      </c>
      <c r="AC97" s="132">
        <v>0</v>
      </c>
      <c r="AD97" s="132">
        <v>0</v>
      </c>
      <c r="AE97" s="132">
        <v>0</v>
      </c>
      <c r="AF97" s="132">
        <v>0</v>
      </c>
      <c r="AG97" s="132">
        <v>0</v>
      </c>
      <c r="AH97" s="132">
        <v>0</v>
      </c>
      <c r="AI97" s="134">
        <v>0</v>
      </c>
      <c r="AJ97" s="132">
        <v>0</v>
      </c>
      <c r="AK97" s="132">
        <v>0</v>
      </c>
      <c r="AL97" s="132">
        <v>0</v>
      </c>
      <c r="AM97" s="132">
        <v>0</v>
      </c>
      <c r="AN97" s="132">
        <v>0</v>
      </c>
      <c r="AO97" s="132">
        <v>0</v>
      </c>
      <c r="AP97" s="132">
        <v>0</v>
      </c>
      <c r="AQ97" s="132">
        <v>0</v>
      </c>
      <c r="AR97" s="132">
        <v>0</v>
      </c>
      <c r="AS97" s="132">
        <v>0</v>
      </c>
      <c r="AT97" s="132">
        <v>0</v>
      </c>
      <c r="AU97" s="132">
        <v>0</v>
      </c>
      <c r="AV97" s="132">
        <v>0</v>
      </c>
      <c r="AW97" s="132">
        <v>0</v>
      </c>
      <c r="AX97" s="132">
        <v>0</v>
      </c>
      <c r="AY97" s="132">
        <v>0</v>
      </c>
      <c r="AZ97" s="132">
        <v>0</v>
      </c>
      <c r="BA97" s="132">
        <v>0</v>
      </c>
      <c r="BB97" s="132">
        <v>0</v>
      </c>
      <c r="BC97" s="132">
        <v>0</v>
      </c>
      <c r="BD97" s="132">
        <v>0</v>
      </c>
      <c r="BE97" s="132">
        <v>0</v>
      </c>
      <c r="BF97" s="132">
        <v>0</v>
      </c>
      <c r="BG97" s="132">
        <v>0</v>
      </c>
      <c r="BH97" s="132">
        <v>0</v>
      </c>
      <c r="BI97" s="132">
        <v>0</v>
      </c>
      <c r="BJ97" s="132">
        <v>0</v>
      </c>
      <c r="BK97" s="132">
        <v>0</v>
      </c>
      <c r="BL97" s="134">
        <v>0</v>
      </c>
      <c r="BM97" s="134">
        <v>0</v>
      </c>
      <c r="BN97" s="132">
        <v>0</v>
      </c>
      <c r="BO97" s="132">
        <v>0</v>
      </c>
      <c r="BP97" s="132">
        <v>0</v>
      </c>
      <c r="BQ97" s="132">
        <v>0</v>
      </c>
      <c r="BR97" s="132">
        <v>0</v>
      </c>
      <c r="BS97" s="132">
        <v>0</v>
      </c>
      <c r="BT97" s="132">
        <v>0</v>
      </c>
      <c r="BU97" s="132">
        <v>0</v>
      </c>
      <c r="BV97" s="132">
        <v>0</v>
      </c>
      <c r="BW97" s="132">
        <v>0</v>
      </c>
      <c r="BX97" s="132">
        <v>0</v>
      </c>
      <c r="BY97" s="132">
        <v>0</v>
      </c>
      <c r="BZ97" s="132">
        <v>0</v>
      </c>
      <c r="CA97" s="132">
        <v>0</v>
      </c>
      <c r="CB97" s="132">
        <v>0</v>
      </c>
      <c r="CC97" s="132">
        <v>0</v>
      </c>
      <c r="CD97" s="132">
        <v>0</v>
      </c>
      <c r="CE97" s="132">
        <v>0</v>
      </c>
      <c r="CF97" s="132">
        <v>0</v>
      </c>
      <c r="CG97" s="132">
        <v>0</v>
      </c>
      <c r="CH97" s="132">
        <v>0</v>
      </c>
      <c r="CI97" s="132">
        <v>0</v>
      </c>
      <c r="CJ97" s="132">
        <v>0</v>
      </c>
      <c r="CK97" s="132">
        <v>0</v>
      </c>
      <c r="CL97" s="132">
        <v>0</v>
      </c>
      <c r="CM97" s="132">
        <v>0</v>
      </c>
      <c r="CN97" s="132">
        <v>0</v>
      </c>
      <c r="CO97" s="132">
        <v>0</v>
      </c>
      <c r="CP97" s="132">
        <v>0</v>
      </c>
      <c r="CQ97" s="132">
        <v>0</v>
      </c>
      <c r="CR97" s="132">
        <v>0</v>
      </c>
      <c r="CS97" s="132">
        <v>0</v>
      </c>
      <c r="CT97" s="132">
        <v>0</v>
      </c>
      <c r="CU97" s="132">
        <v>0</v>
      </c>
      <c r="CV97" s="132">
        <v>0</v>
      </c>
      <c r="CW97" s="132">
        <v>0</v>
      </c>
      <c r="CX97" s="132">
        <v>0</v>
      </c>
      <c r="CY97" s="132">
        <v>0</v>
      </c>
      <c r="CZ97" s="132">
        <v>0</v>
      </c>
      <c r="DA97" s="132">
        <v>0</v>
      </c>
      <c r="DB97" s="132">
        <v>0</v>
      </c>
      <c r="DC97" s="132">
        <v>0</v>
      </c>
      <c r="DD97" s="132">
        <v>0</v>
      </c>
      <c r="DE97" s="132">
        <v>0</v>
      </c>
      <c r="DF97" s="132">
        <v>0</v>
      </c>
      <c r="DG97" s="137">
        <v>0</v>
      </c>
      <c r="DH97" s="124"/>
      <c r="DI97" s="131"/>
    </row>
    <row r="98" spans="2:113" x14ac:dyDescent="0.15">
      <c r="B98" s="311" t="s">
        <v>511</v>
      </c>
      <c r="C98" s="312" t="s">
        <v>914</v>
      </c>
      <c r="D98" s="133">
        <v>0</v>
      </c>
      <c r="E98" s="133">
        <v>0</v>
      </c>
      <c r="F98" s="133">
        <v>0</v>
      </c>
      <c r="G98" s="133">
        <v>0</v>
      </c>
      <c r="H98" s="133">
        <v>0</v>
      </c>
      <c r="I98" s="133">
        <v>0</v>
      </c>
      <c r="J98" s="133">
        <v>0</v>
      </c>
      <c r="K98" s="133">
        <v>0</v>
      </c>
      <c r="L98" s="133">
        <v>0</v>
      </c>
      <c r="M98" s="133">
        <v>0</v>
      </c>
      <c r="N98" s="133">
        <v>0</v>
      </c>
      <c r="O98" s="133">
        <v>0</v>
      </c>
      <c r="P98" s="133">
        <v>0</v>
      </c>
      <c r="Q98" s="133">
        <v>0</v>
      </c>
      <c r="R98" s="133">
        <v>0</v>
      </c>
      <c r="S98" s="133">
        <v>0</v>
      </c>
      <c r="T98" s="133">
        <v>0</v>
      </c>
      <c r="U98" s="133">
        <v>0</v>
      </c>
      <c r="V98" s="143">
        <v>0</v>
      </c>
      <c r="W98" s="133">
        <v>0</v>
      </c>
      <c r="X98" s="133">
        <v>0</v>
      </c>
      <c r="Y98" s="133">
        <v>0</v>
      </c>
      <c r="Z98" s="133">
        <v>0</v>
      </c>
      <c r="AA98" s="133">
        <v>0</v>
      </c>
      <c r="AB98" s="133">
        <v>0</v>
      </c>
      <c r="AC98" s="133">
        <v>0</v>
      </c>
      <c r="AD98" s="133">
        <v>0</v>
      </c>
      <c r="AE98" s="133">
        <v>0</v>
      </c>
      <c r="AF98" s="133">
        <v>0</v>
      </c>
      <c r="AG98" s="133">
        <v>0</v>
      </c>
      <c r="AH98" s="133">
        <v>0</v>
      </c>
      <c r="AI98" s="143">
        <v>0</v>
      </c>
      <c r="AJ98" s="133">
        <v>0</v>
      </c>
      <c r="AK98" s="133">
        <v>0</v>
      </c>
      <c r="AL98" s="133">
        <v>0</v>
      </c>
      <c r="AM98" s="133">
        <v>0</v>
      </c>
      <c r="AN98" s="133">
        <v>0</v>
      </c>
      <c r="AO98" s="133">
        <v>0</v>
      </c>
      <c r="AP98" s="133">
        <v>0</v>
      </c>
      <c r="AQ98" s="133">
        <v>0</v>
      </c>
      <c r="AR98" s="133">
        <v>0</v>
      </c>
      <c r="AS98" s="133">
        <v>0</v>
      </c>
      <c r="AT98" s="133">
        <v>0</v>
      </c>
      <c r="AU98" s="133">
        <v>0</v>
      </c>
      <c r="AV98" s="133">
        <v>0</v>
      </c>
      <c r="AW98" s="133">
        <v>0</v>
      </c>
      <c r="AX98" s="133">
        <v>0</v>
      </c>
      <c r="AY98" s="133">
        <v>0</v>
      </c>
      <c r="AZ98" s="133">
        <v>0</v>
      </c>
      <c r="BA98" s="133">
        <v>0</v>
      </c>
      <c r="BB98" s="133">
        <v>0</v>
      </c>
      <c r="BC98" s="133">
        <v>0</v>
      </c>
      <c r="BD98" s="133">
        <v>0</v>
      </c>
      <c r="BE98" s="133">
        <v>0</v>
      </c>
      <c r="BF98" s="133">
        <v>0</v>
      </c>
      <c r="BG98" s="133">
        <v>0</v>
      </c>
      <c r="BH98" s="133">
        <v>0</v>
      </c>
      <c r="BI98" s="133">
        <v>0</v>
      </c>
      <c r="BJ98" s="133">
        <v>0</v>
      </c>
      <c r="BK98" s="133">
        <v>0</v>
      </c>
      <c r="BL98" s="143">
        <v>0</v>
      </c>
      <c r="BM98" s="143">
        <v>0</v>
      </c>
      <c r="BN98" s="133">
        <v>0</v>
      </c>
      <c r="BO98" s="133">
        <v>0</v>
      </c>
      <c r="BP98" s="133">
        <v>0</v>
      </c>
      <c r="BQ98" s="133">
        <v>0</v>
      </c>
      <c r="BR98" s="133">
        <v>0</v>
      </c>
      <c r="BS98" s="133">
        <v>0</v>
      </c>
      <c r="BT98" s="133">
        <v>0</v>
      </c>
      <c r="BU98" s="133">
        <v>0</v>
      </c>
      <c r="BV98" s="133">
        <v>0</v>
      </c>
      <c r="BW98" s="133">
        <v>0</v>
      </c>
      <c r="BX98" s="133">
        <v>0</v>
      </c>
      <c r="BY98" s="133">
        <v>0</v>
      </c>
      <c r="BZ98" s="133">
        <v>0</v>
      </c>
      <c r="CA98" s="133">
        <v>0</v>
      </c>
      <c r="CB98" s="133">
        <v>0</v>
      </c>
      <c r="CC98" s="133">
        <v>0</v>
      </c>
      <c r="CD98" s="133">
        <v>0</v>
      </c>
      <c r="CE98" s="133">
        <v>0</v>
      </c>
      <c r="CF98" s="133">
        <v>0</v>
      </c>
      <c r="CG98" s="133">
        <v>0</v>
      </c>
      <c r="CH98" s="133">
        <v>0</v>
      </c>
      <c r="CI98" s="133">
        <v>0</v>
      </c>
      <c r="CJ98" s="133">
        <v>0</v>
      </c>
      <c r="CK98" s="133">
        <v>0</v>
      </c>
      <c r="CL98" s="133">
        <v>0</v>
      </c>
      <c r="CM98" s="133">
        <v>0</v>
      </c>
      <c r="CN98" s="133">
        <v>0</v>
      </c>
      <c r="CO98" s="133">
        <v>0</v>
      </c>
      <c r="CP98" s="133">
        <v>0</v>
      </c>
      <c r="CQ98" s="133">
        <v>0</v>
      </c>
      <c r="CR98" s="133">
        <v>0</v>
      </c>
      <c r="CS98" s="133">
        <v>0</v>
      </c>
      <c r="CT98" s="133">
        <v>0</v>
      </c>
      <c r="CU98" s="133">
        <v>0</v>
      </c>
      <c r="CV98" s="133">
        <v>0</v>
      </c>
      <c r="CW98" s="133">
        <v>0</v>
      </c>
      <c r="CX98" s="133">
        <v>0</v>
      </c>
      <c r="CY98" s="133">
        <v>0</v>
      </c>
      <c r="CZ98" s="133">
        <v>0</v>
      </c>
      <c r="DA98" s="133">
        <v>0</v>
      </c>
      <c r="DB98" s="133">
        <v>0</v>
      </c>
      <c r="DC98" s="133">
        <v>0</v>
      </c>
      <c r="DD98" s="133">
        <v>0</v>
      </c>
      <c r="DE98" s="133">
        <v>0</v>
      </c>
      <c r="DF98" s="133">
        <v>0</v>
      </c>
      <c r="DG98" s="138">
        <v>0</v>
      </c>
      <c r="DH98" s="124"/>
      <c r="DI98" s="131"/>
    </row>
    <row r="99" spans="2:113" x14ac:dyDescent="0.15">
      <c r="B99" s="309" t="s">
        <v>512</v>
      </c>
      <c r="C99" s="310" t="s">
        <v>915</v>
      </c>
      <c r="D99" s="132">
        <v>5.8891763214563452E-6</v>
      </c>
      <c r="E99" s="132">
        <v>0</v>
      </c>
      <c r="F99" s="132">
        <v>8.0280517378078107E-4</v>
      </c>
      <c r="G99" s="132">
        <v>2.8024564449092166E-4</v>
      </c>
      <c r="H99" s="132">
        <v>2.1069921831078867E-3</v>
      </c>
      <c r="I99" s="132">
        <v>3.9447731755424065E-3</v>
      </c>
      <c r="J99" s="132">
        <v>2.2183909143877814E-3</v>
      </c>
      <c r="K99" s="132">
        <v>6.5364269535627664E-4</v>
      </c>
      <c r="L99" s="132">
        <v>1.3227440343030526E-3</v>
      </c>
      <c r="M99" s="132">
        <v>1.3546991001069082E-3</v>
      </c>
      <c r="N99" s="132">
        <v>0</v>
      </c>
      <c r="O99" s="132">
        <v>6.892790141511979E-4</v>
      </c>
      <c r="P99" s="132">
        <v>9.5061564600000775E-4</v>
      </c>
      <c r="Q99" s="132">
        <v>8.8059774448869628E-4</v>
      </c>
      <c r="R99" s="132">
        <v>2.1384823004256203E-3</v>
      </c>
      <c r="S99" s="132">
        <v>4.928797554159532E-4</v>
      </c>
      <c r="T99" s="132">
        <v>1.2560688193280092E-3</v>
      </c>
      <c r="U99" s="132">
        <v>6.4698350934172164E-4</v>
      </c>
      <c r="V99" s="134">
        <v>9.988631557476626E-4</v>
      </c>
      <c r="W99" s="132">
        <v>9.0511717767177736E-3</v>
      </c>
      <c r="X99" s="132">
        <v>0</v>
      </c>
      <c r="Y99" s="132">
        <v>3.0275507114744171E-4</v>
      </c>
      <c r="Z99" s="132">
        <v>8.020318139286192E-4</v>
      </c>
      <c r="AA99" s="132">
        <v>0</v>
      </c>
      <c r="AB99" s="132">
        <v>3.2333035995711253E-3</v>
      </c>
      <c r="AC99" s="132">
        <v>1.05154001138845E-3</v>
      </c>
      <c r="AD99" s="132">
        <v>1.2850992739189102E-4</v>
      </c>
      <c r="AE99" s="132">
        <v>9.3832397111085636E-4</v>
      </c>
      <c r="AF99" s="132">
        <v>4.7648318627371757E-4</v>
      </c>
      <c r="AG99" s="132">
        <v>1.932230339556295E-4</v>
      </c>
      <c r="AH99" s="132">
        <v>1.830873859448807E-4</v>
      </c>
      <c r="AI99" s="134">
        <v>5.3036132908251951E-4</v>
      </c>
      <c r="AJ99" s="132">
        <v>1.8619433116330211E-3</v>
      </c>
      <c r="AK99" s="132">
        <v>6.3510912695978656E-4</v>
      </c>
      <c r="AL99" s="132">
        <v>3.5164645590971498E-4</v>
      </c>
      <c r="AM99" s="132">
        <v>0</v>
      </c>
      <c r="AN99" s="132">
        <v>0</v>
      </c>
      <c r="AO99" s="132">
        <v>6.0600438298995089E-4</v>
      </c>
      <c r="AP99" s="132">
        <v>7.3135912461133698E-4</v>
      </c>
      <c r="AQ99" s="132">
        <v>3.6710282880032525E-4</v>
      </c>
      <c r="AR99" s="132">
        <v>3.4950759637749295E-4</v>
      </c>
      <c r="AS99" s="132">
        <v>9.6252545172676417E-4</v>
      </c>
      <c r="AT99" s="132">
        <v>9.0464505490631315E-4</v>
      </c>
      <c r="AU99" s="132">
        <v>2.510867041501007E-3</v>
      </c>
      <c r="AV99" s="132">
        <v>1.500211530463776E-3</v>
      </c>
      <c r="AW99" s="132">
        <v>1.2216143742312319E-3</v>
      </c>
      <c r="AX99" s="132">
        <v>5.2504683636694688E-4</v>
      </c>
      <c r="AY99" s="132">
        <v>6.5885677870643048E-4</v>
      </c>
      <c r="AZ99" s="132">
        <v>1.0229512757453719E-3</v>
      </c>
      <c r="BA99" s="132">
        <v>1.2026141425826778E-4</v>
      </c>
      <c r="BB99" s="132">
        <v>7.2217569429271179E-4</v>
      </c>
      <c r="BC99" s="132">
        <v>4.3402682743176059E-4</v>
      </c>
      <c r="BD99" s="132">
        <v>1.0813450466314813E-3</v>
      </c>
      <c r="BE99" s="132">
        <v>1.3239209258659344E-3</v>
      </c>
      <c r="BF99" s="132">
        <v>0</v>
      </c>
      <c r="BG99" s="132">
        <v>2.4205748865355523E-4</v>
      </c>
      <c r="BH99" s="132">
        <v>9.556671775325009E-5</v>
      </c>
      <c r="BI99" s="132">
        <v>5.9180913215349691E-4</v>
      </c>
      <c r="BJ99" s="132">
        <v>6.6568861177333577E-4</v>
      </c>
      <c r="BK99" s="132">
        <v>6.920125632155471E-4</v>
      </c>
      <c r="BL99" s="134">
        <v>1.6961449468606612E-3</v>
      </c>
      <c r="BM99" s="134">
        <v>6.5006430966981735E-4</v>
      </c>
      <c r="BN99" s="132">
        <v>2.2180164336336266E-3</v>
      </c>
      <c r="BO99" s="132">
        <v>9.5696563860324802E-4</v>
      </c>
      <c r="BP99" s="132">
        <v>1.268413701733294E-3</v>
      </c>
      <c r="BQ99" s="132">
        <v>2.7799095181711502E-3</v>
      </c>
      <c r="BR99" s="132">
        <v>3.7730988028306552E-3</v>
      </c>
      <c r="BS99" s="132">
        <v>6.5028622055540979E-3</v>
      </c>
      <c r="BT99" s="132">
        <v>1.9426039782273238E-3</v>
      </c>
      <c r="BU99" s="132">
        <v>5.9972959432206846E-4</v>
      </c>
      <c r="BV99" s="132">
        <v>3.0976140116315597E-3</v>
      </c>
      <c r="BW99" s="132">
        <v>8.1360673876198716E-4</v>
      </c>
      <c r="BX99" s="132">
        <v>9.4455527303536572E-4</v>
      </c>
      <c r="BY99" s="132">
        <v>0</v>
      </c>
      <c r="BZ99" s="132">
        <v>1.0245250443808491E-3</v>
      </c>
      <c r="CA99" s="132">
        <v>1.6818348317477511E-3</v>
      </c>
      <c r="CB99" s="132">
        <v>0</v>
      </c>
      <c r="CC99" s="132">
        <v>1.4008054631413063E-3</v>
      </c>
      <c r="CD99" s="132">
        <v>8.793417498900823E-5</v>
      </c>
      <c r="CE99" s="132">
        <v>9.8901839250825304E-4</v>
      </c>
      <c r="CF99" s="132">
        <v>4.4581803301637895E-3</v>
      </c>
      <c r="CG99" s="132">
        <v>2.2926237083553229E-3</v>
      </c>
      <c r="CH99" s="132">
        <v>6.4888585090295894E-5</v>
      </c>
      <c r="CI99" s="132">
        <v>1.0264894272921316E-3</v>
      </c>
      <c r="CJ99" s="132">
        <v>2.1578377045603407E-3</v>
      </c>
      <c r="CK99" s="132">
        <v>9.6648436043073147E-4</v>
      </c>
      <c r="CL99" s="132">
        <v>9.4036658838866254E-4</v>
      </c>
      <c r="CM99" s="132">
        <v>2.4252986873467058E-3</v>
      </c>
      <c r="CN99" s="132">
        <v>1.338556642534286E-6</v>
      </c>
      <c r="CO99" s="132">
        <v>1.6088107609081332E-4</v>
      </c>
      <c r="CP99" s="132">
        <v>4.1522549183204546E-3</v>
      </c>
      <c r="CQ99" s="132">
        <v>1.3069128876528791E-3</v>
      </c>
      <c r="CR99" s="132">
        <v>6.348313301505951E-4</v>
      </c>
      <c r="CS99" s="132">
        <v>1.2746053861914611E-5</v>
      </c>
      <c r="CT99" s="132">
        <v>3.8743597852041091E-4</v>
      </c>
      <c r="CU99" s="132">
        <v>0</v>
      </c>
      <c r="CV99" s="132">
        <v>2.2120206703518416E-3</v>
      </c>
      <c r="CW99" s="132">
        <v>2.2080498999173742E-3</v>
      </c>
      <c r="CX99" s="132">
        <v>1.6777862983242612E-3</v>
      </c>
      <c r="CY99" s="132">
        <v>2.25717684859017E-3</v>
      </c>
      <c r="CZ99" s="132">
        <v>1.4893683296554158E-3</v>
      </c>
      <c r="DA99" s="132">
        <v>1.5303217757965638E-3</v>
      </c>
      <c r="DB99" s="132">
        <v>1.4520162636328315E-3</v>
      </c>
      <c r="DC99" s="132">
        <v>8.0156455615821454E-3</v>
      </c>
      <c r="DD99" s="132">
        <v>2.4727412427112015E-3</v>
      </c>
      <c r="DE99" s="132">
        <v>0</v>
      </c>
      <c r="DF99" s="132">
        <v>4.8182020517639019E-3</v>
      </c>
      <c r="DG99" s="137">
        <v>1.1725199226995751E-3</v>
      </c>
      <c r="DH99" s="124"/>
      <c r="DI99" s="131"/>
    </row>
    <row r="100" spans="2:113" x14ac:dyDescent="0.15">
      <c r="B100" s="309" t="s">
        <v>513</v>
      </c>
      <c r="C100" s="310" t="s">
        <v>460</v>
      </c>
      <c r="D100" s="132">
        <v>1.2065087949055728E-3</v>
      </c>
      <c r="E100" s="132">
        <v>5.5186789779600072E-3</v>
      </c>
      <c r="F100" s="132">
        <v>6.9167305261691268E-3</v>
      </c>
      <c r="G100" s="132">
        <v>8.7643418522874385E-4</v>
      </c>
      <c r="H100" s="132">
        <v>4.7908406947696732E-4</v>
      </c>
      <c r="I100" s="132">
        <v>4.7337278106508875E-2</v>
      </c>
      <c r="J100" s="132">
        <v>6.2050471378220133E-3</v>
      </c>
      <c r="K100" s="132">
        <v>2.7789536711530561E-3</v>
      </c>
      <c r="L100" s="132">
        <v>3.2860333448257585E-3</v>
      </c>
      <c r="M100" s="132">
        <v>3.4155078336516776E-3</v>
      </c>
      <c r="N100" s="132">
        <v>0</v>
      </c>
      <c r="O100" s="132">
        <v>2.835034553856666E-3</v>
      </c>
      <c r="P100" s="132">
        <v>2.8821172194105926E-3</v>
      </c>
      <c r="Q100" s="132">
        <v>7.4179628541093442E-3</v>
      </c>
      <c r="R100" s="132">
        <v>4.7635548576416458E-3</v>
      </c>
      <c r="S100" s="132">
        <v>1.6160189535765115E-3</v>
      </c>
      <c r="T100" s="132">
        <v>2.6805399665320809E-3</v>
      </c>
      <c r="U100" s="132">
        <v>8.8553282583612707E-3</v>
      </c>
      <c r="V100" s="134">
        <v>1.484796582868147E-3</v>
      </c>
      <c r="W100" s="132">
        <v>6.3122243616401353E-3</v>
      </c>
      <c r="X100" s="132">
        <v>0</v>
      </c>
      <c r="Y100" s="132">
        <v>9.0826521344232513E-4</v>
      </c>
      <c r="Z100" s="132">
        <v>1.2030477208929287E-3</v>
      </c>
      <c r="AA100" s="132">
        <v>0</v>
      </c>
      <c r="AB100" s="132">
        <v>1.3412598401722066E-3</v>
      </c>
      <c r="AC100" s="132">
        <v>2.4684675421092948E-3</v>
      </c>
      <c r="AD100" s="132">
        <v>6.4254963695945511E-5</v>
      </c>
      <c r="AE100" s="132">
        <v>1.9104092628682793E-2</v>
      </c>
      <c r="AF100" s="132">
        <v>3.9175986544378264E-3</v>
      </c>
      <c r="AG100" s="132">
        <v>6.9774165047870639E-3</v>
      </c>
      <c r="AH100" s="132">
        <v>1.8774779213256859E-3</v>
      </c>
      <c r="AI100" s="134">
        <v>3.2891316038899106E-3</v>
      </c>
      <c r="AJ100" s="132">
        <v>4.178026100317726E-3</v>
      </c>
      <c r="AK100" s="132">
        <v>2.0728672057616876E-3</v>
      </c>
      <c r="AL100" s="132">
        <v>7.3861037334971517E-3</v>
      </c>
      <c r="AM100" s="132">
        <v>0</v>
      </c>
      <c r="AN100" s="132">
        <v>0</v>
      </c>
      <c r="AO100" s="132">
        <v>4.3082935856303467E-3</v>
      </c>
      <c r="AP100" s="132">
        <v>3.7562036594116239E-3</v>
      </c>
      <c r="AQ100" s="132">
        <v>2.1501737115447624E-3</v>
      </c>
      <c r="AR100" s="132">
        <v>2.7379813376002815E-3</v>
      </c>
      <c r="AS100" s="132">
        <v>2.1622478522310448E-3</v>
      </c>
      <c r="AT100" s="132">
        <v>4.5241472617265684E-3</v>
      </c>
      <c r="AU100" s="132">
        <v>6.3457438274735559E-3</v>
      </c>
      <c r="AV100" s="132">
        <v>8.2515143069157495E-3</v>
      </c>
      <c r="AW100" s="132">
        <v>3.3006370827318469E-3</v>
      </c>
      <c r="AX100" s="132">
        <v>5.1089559056215284E-3</v>
      </c>
      <c r="AY100" s="132">
        <v>5.8019644762796136E-3</v>
      </c>
      <c r="AZ100" s="132">
        <v>1.5615396676552288E-2</v>
      </c>
      <c r="BA100" s="132">
        <v>3.2707379767187737E-3</v>
      </c>
      <c r="BB100" s="132">
        <v>4.1362981347601952E-3</v>
      </c>
      <c r="BC100" s="132">
        <v>6.3634561089154313E-3</v>
      </c>
      <c r="BD100" s="132">
        <v>4.7246473001664232E-3</v>
      </c>
      <c r="BE100" s="132">
        <v>1.8028542822033642E-3</v>
      </c>
      <c r="BF100" s="132">
        <v>0</v>
      </c>
      <c r="BG100" s="132">
        <v>2.4810892586989409E-3</v>
      </c>
      <c r="BH100" s="132">
        <v>2.9128063728909134E-3</v>
      </c>
      <c r="BI100" s="132">
        <v>9.7618231163132813E-3</v>
      </c>
      <c r="BJ100" s="132">
        <v>2.0265908674124335E-2</v>
      </c>
      <c r="BK100" s="132">
        <v>3.6654951431872814E-3</v>
      </c>
      <c r="BL100" s="134">
        <v>5.0310796501823601E-2</v>
      </c>
      <c r="BM100" s="134">
        <v>1.779786377645835E-2</v>
      </c>
      <c r="BN100" s="132">
        <v>1.0106471155731293E-2</v>
      </c>
      <c r="BO100" s="132">
        <v>3.6117853332088855E-2</v>
      </c>
      <c r="BP100" s="132">
        <v>5.7402499544193138E-2</v>
      </c>
      <c r="BQ100" s="132">
        <v>1.0603406140380198E-2</v>
      </c>
      <c r="BR100" s="132">
        <v>7.0762916699563545E-3</v>
      </c>
      <c r="BS100" s="132">
        <v>3.1833703921931248E-3</v>
      </c>
      <c r="BT100" s="132">
        <v>5.5865760009024944E-3</v>
      </c>
      <c r="BU100" s="132">
        <v>8.926600776150739E-3</v>
      </c>
      <c r="BV100" s="132">
        <v>8.930422588077495E-3</v>
      </c>
      <c r="BW100" s="132">
        <v>1.525032109936735E-3</v>
      </c>
      <c r="BX100" s="132">
        <v>1.7543177808026387E-3</v>
      </c>
      <c r="BY100" s="132">
        <v>0</v>
      </c>
      <c r="BZ100" s="132">
        <v>2.4623861965329392E-3</v>
      </c>
      <c r="CA100" s="132">
        <v>9.7691080041925771E-3</v>
      </c>
      <c r="CB100" s="132">
        <v>0.13074130071339871</v>
      </c>
      <c r="CC100" s="132">
        <v>1.5175392517364152E-3</v>
      </c>
      <c r="CD100" s="132">
        <v>9.0396331888700457E-2</v>
      </c>
      <c r="CE100" s="132">
        <v>1.3159064879067574E-2</v>
      </c>
      <c r="CF100" s="132">
        <v>5.6019543382648173E-3</v>
      </c>
      <c r="CG100" s="132">
        <v>4.2713972762536941E-3</v>
      </c>
      <c r="CH100" s="132">
        <v>2.9623049715135082E-4</v>
      </c>
      <c r="CI100" s="132">
        <v>1.1144873617250793E-2</v>
      </c>
      <c r="CJ100" s="132">
        <v>1.7070839411521817E-2</v>
      </c>
      <c r="CK100" s="132">
        <v>9.8528361906895737E-3</v>
      </c>
      <c r="CL100" s="132">
        <v>4.9888379774131672E-2</v>
      </c>
      <c r="CM100" s="132">
        <v>8.6357721680017374E-3</v>
      </c>
      <c r="CN100" s="132">
        <v>1.3525886338748039E-2</v>
      </c>
      <c r="CO100" s="132">
        <v>2.010073411458509E-3</v>
      </c>
      <c r="CP100" s="132">
        <v>4.2451101745024956E-3</v>
      </c>
      <c r="CQ100" s="132">
        <v>6.1219343631507186E-3</v>
      </c>
      <c r="CR100" s="132">
        <v>1.3846983672087955E-2</v>
      </c>
      <c r="CS100" s="132">
        <v>7.3897639541826441E-3</v>
      </c>
      <c r="CT100" s="132">
        <v>1.8941812175292689E-2</v>
      </c>
      <c r="CU100" s="132">
        <v>6.0985957973626933E-3</v>
      </c>
      <c r="CV100" s="132">
        <v>2.6984088224431429E-3</v>
      </c>
      <c r="CW100" s="132">
        <v>1.5417258886423588E-3</v>
      </c>
      <c r="CX100" s="132">
        <v>7.0525555133016532E-3</v>
      </c>
      <c r="CY100" s="132">
        <v>9.6664681055210304E-3</v>
      </c>
      <c r="CZ100" s="132">
        <v>8.5001598000250915E-3</v>
      </c>
      <c r="DA100" s="132">
        <v>1.5846843565093E-3</v>
      </c>
      <c r="DB100" s="132">
        <v>3.1082582262133424E-3</v>
      </c>
      <c r="DC100" s="132">
        <v>5.2077524976795169E-3</v>
      </c>
      <c r="DD100" s="132">
        <v>3.9511333361948106E-3</v>
      </c>
      <c r="DE100" s="132">
        <v>0</v>
      </c>
      <c r="DF100" s="132">
        <v>4.6204427183816222E-3</v>
      </c>
      <c r="DG100" s="137">
        <v>8.9767410604555033E-3</v>
      </c>
      <c r="DH100" s="124"/>
      <c r="DI100" s="131"/>
    </row>
    <row r="101" spans="2:113" x14ac:dyDescent="0.15">
      <c r="B101" s="309" t="s">
        <v>514</v>
      </c>
      <c r="C101" s="310" t="s">
        <v>464</v>
      </c>
      <c r="D101" s="132">
        <v>2.1524456735552331E-4</v>
      </c>
      <c r="E101" s="132">
        <v>0</v>
      </c>
      <c r="F101" s="132">
        <v>2.9342197364012434E-3</v>
      </c>
      <c r="G101" s="132">
        <v>4.8546781174365521E-3</v>
      </c>
      <c r="H101" s="132">
        <v>2.9331677723079629E-5</v>
      </c>
      <c r="I101" s="132">
        <v>1.9723865877712033E-3</v>
      </c>
      <c r="J101" s="132">
        <v>2.335399692434069E-3</v>
      </c>
      <c r="K101" s="132">
        <v>1.4557098270515746E-2</v>
      </c>
      <c r="L101" s="132">
        <v>2.2057650517972528E-2</v>
      </c>
      <c r="M101" s="132">
        <v>1.1107342548460741E-4</v>
      </c>
      <c r="N101" s="132">
        <v>0</v>
      </c>
      <c r="O101" s="132">
        <v>6.892790141511979E-4</v>
      </c>
      <c r="P101" s="132">
        <v>5.1543204708252455E-3</v>
      </c>
      <c r="Q101" s="132">
        <v>1.5857706917518338E-3</v>
      </c>
      <c r="R101" s="132">
        <v>6.0139514550189123E-3</v>
      </c>
      <c r="S101" s="132">
        <v>5.2722467724811617E-4</v>
      </c>
      <c r="T101" s="132">
        <v>2.8119510063674066E-3</v>
      </c>
      <c r="U101" s="132">
        <v>1.0943243073578011E-3</v>
      </c>
      <c r="V101" s="134">
        <v>2.9455964532858997E-3</v>
      </c>
      <c r="W101" s="132">
        <v>4.639654378991582E-3</v>
      </c>
      <c r="X101" s="132">
        <v>0</v>
      </c>
      <c r="Y101" s="132">
        <v>1.5137753557372085E-3</v>
      </c>
      <c r="Z101" s="132">
        <v>6.6835984494051598E-4</v>
      </c>
      <c r="AA101" s="132">
        <v>0</v>
      </c>
      <c r="AB101" s="132">
        <v>4.9460050288872612E-2</v>
      </c>
      <c r="AC101" s="132">
        <v>4.6569124366594265E-2</v>
      </c>
      <c r="AD101" s="132">
        <v>1.9276489108783655E-4</v>
      </c>
      <c r="AE101" s="132">
        <v>1.6909320188008713E-4</v>
      </c>
      <c r="AF101" s="132">
        <v>4.816963834951493E-3</v>
      </c>
      <c r="AG101" s="132">
        <v>3.6616502427087804E-3</v>
      </c>
      <c r="AH101" s="132">
        <v>2.1404579847737874E-3</v>
      </c>
      <c r="AI101" s="134">
        <v>1.1810567412341821E-3</v>
      </c>
      <c r="AJ101" s="132">
        <v>2.9115164462144435E-4</v>
      </c>
      <c r="AK101" s="132">
        <v>6.8151555544183721E-3</v>
      </c>
      <c r="AL101" s="132">
        <v>2.7104453769612653E-3</v>
      </c>
      <c r="AM101" s="132">
        <v>0</v>
      </c>
      <c r="AN101" s="132">
        <v>0</v>
      </c>
      <c r="AO101" s="132">
        <v>6.2949759465655937E-4</v>
      </c>
      <c r="AP101" s="132">
        <v>7.2874312365462811E-4</v>
      </c>
      <c r="AQ101" s="132">
        <v>1.6343915338194158E-3</v>
      </c>
      <c r="AR101" s="132">
        <v>9.6879244266288357E-4</v>
      </c>
      <c r="AS101" s="132">
        <v>1.9082494529151209E-3</v>
      </c>
      <c r="AT101" s="132">
        <v>1.3051826349068127E-3</v>
      </c>
      <c r="AU101" s="132">
        <v>3.998375247441917E-3</v>
      </c>
      <c r="AV101" s="132">
        <v>2.901711502751491E-3</v>
      </c>
      <c r="AW101" s="132">
        <v>4.7865945504837757E-3</v>
      </c>
      <c r="AX101" s="132">
        <v>1.647503847071335E-3</v>
      </c>
      <c r="AY101" s="132">
        <v>2.8520102859868977E-3</v>
      </c>
      <c r="AZ101" s="132">
        <v>4.1895427986780396E-3</v>
      </c>
      <c r="BA101" s="132">
        <v>9.9931381816953085E-3</v>
      </c>
      <c r="BB101" s="132">
        <v>4.9009384967912926E-3</v>
      </c>
      <c r="BC101" s="132">
        <v>3.4585904589517426E-3</v>
      </c>
      <c r="BD101" s="132">
        <v>4.2660142947053715E-3</v>
      </c>
      <c r="BE101" s="132">
        <v>4.630052374086987E-3</v>
      </c>
      <c r="BF101" s="132">
        <v>0</v>
      </c>
      <c r="BG101" s="132">
        <v>7.9425113464447802E-3</v>
      </c>
      <c r="BH101" s="132">
        <v>4.0542834898858703E-3</v>
      </c>
      <c r="BI101" s="132">
        <v>1.4471756968815451E-3</v>
      </c>
      <c r="BJ101" s="132">
        <v>2.5612812519102634E-3</v>
      </c>
      <c r="BK101" s="132">
        <v>7.9239268582414393E-3</v>
      </c>
      <c r="BL101" s="134">
        <v>1.139750578454057E-4</v>
      </c>
      <c r="BM101" s="134">
        <v>2.210024851762912E-3</v>
      </c>
      <c r="BN101" s="132">
        <v>4.5484633019063868E-4</v>
      </c>
      <c r="BO101" s="132">
        <v>8.9517705927415496E-4</v>
      </c>
      <c r="BP101" s="132">
        <v>9.4026687342418317E-4</v>
      </c>
      <c r="BQ101" s="132">
        <v>3.9347069581919664E-3</v>
      </c>
      <c r="BR101" s="132">
        <v>9.6706433798322052E-3</v>
      </c>
      <c r="BS101" s="132">
        <v>1.2362857130569043E-2</v>
      </c>
      <c r="BT101" s="132">
        <v>9.9327258955443361E-4</v>
      </c>
      <c r="BU101" s="132">
        <v>1.0779208634911655E-2</v>
      </c>
      <c r="BV101" s="132">
        <v>2.9723248648506492E-2</v>
      </c>
      <c r="BW101" s="132">
        <v>1.3270061076308338E-2</v>
      </c>
      <c r="BX101" s="132">
        <v>1.2942117298054329E-2</v>
      </c>
      <c r="BY101" s="132">
        <v>0</v>
      </c>
      <c r="BZ101" s="132">
        <v>4.6470383891079516E-3</v>
      </c>
      <c r="CA101" s="132">
        <v>3.4679998303133565E-3</v>
      </c>
      <c r="CB101" s="132">
        <v>0</v>
      </c>
      <c r="CC101" s="132">
        <v>7.2958617871943035E-3</v>
      </c>
      <c r="CD101" s="132">
        <v>1.1117392123610325E-2</v>
      </c>
      <c r="CE101" s="132">
        <v>3.9884120460823283E-3</v>
      </c>
      <c r="CF101" s="132">
        <v>5.3073575359092735E-4</v>
      </c>
      <c r="CG101" s="132">
        <v>8.5749090606011668E-3</v>
      </c>
      <c r="CH101" s="132">
        <v>9.2738282169422886E-4</v>
      </c>
      <c r="CI101" s="132">
        <v>2.0675333839924065E-2</v>
      </c>
      <c r="CJ101" s="132">
        <v>1.8765146144926602E-2</v>
      </c>
      <c r="CK101" s="132">
        <v>1.7135687393176998E-2</v>
      </c>
      <c r="CL101" s="132">
        <v>2.9790298250789327E-2</v>
      </c>
      <c r="CM101" s="132">
        <v>3.7351651619371887E-2</v>
      </c>
      <c r="CN101" s="132">
        <v>1.6283215079199703E-3</v>
      </c>
      <c r="CO101" s="132">
        <v>2.4910245683129654E-3</v>
      </c>
      <c r="CP101" s="132">
        <v>2.1408166209670497E-3</v>
      </c>
      <c r="CQ101" s="132">
        <v>1.341092644770475E-3</v>
      </c>
      <c r="CR101" s="132">
        <v>6.6045063605578228E-3</v>
      </c>
      <c r="CS101" s="132">
        <v>5.0467483534337584E-4</v>
      </c>
      <c r="CT101" s="132">
        <v>1.4358340717368354E-3</v>
      </c>
      <c r="CU101" s="132">
        <v>4.9381389830622105E-3</v>
      </c>
      <c r="CV101" s="132">
        <v>7.776639938465107E-3</v>
      </c>
      <c r="CW101" s="132">
        <v>7.7108631810973954E-4</v>
      </c>
      <c r="CX101" s="132">
        <v>2.7889941717824068E-3</v>
      </c>
      <c r="CY101" s="132">
        <v>1.4687984778445856E-2</v>
      </c>
      <c r="CZ101" s="132">
        <v>2.889526808815102E-3</v>
      </c>
      <c r="DA101" s="132">
        <v>1.0808143383475081E-2</v>
      </c>
      <c r="DB101" s="132">
        <v>1.1002468000809899E-2</v>
      </c>
      <c r="DC101" s="132">
        <v>1.2552559686903069E-2</v>
      </c>
      <c r="DD101" s="132">
        <v>8.0541516138093756E-3</v>
      </c>
      <c r="DE101" s="132">
        <v>0</v>
      </c>
      <c r="DF101" s="132">
        <v>5.0459642599408683E-3</v>
      </c>
      <c r="DG101" s="137">
        <v>6.7597887320757109E-3</v>
      </c>
      <c r="DH101" s="124"/>
      <c r="DI101" s="131"/>
    </row>
    <row r="102" spans="2:113" x14ac:dyDescent="0.15">
      <c r="B102" s="309" t="s">
        <v>515</v>
      </c>
      <c r="C102" s="310" t="s">
        <v>530</v>
      </c>
      <c r="D102" s="132">
        <v>1.2718448617177955E-2</v>
      </c>
      <c r="E102" s="132">
        <v>6.9408986196756416E-3</v>
      </c>
      <c r="F102" s="132">
        <v>2.0790552995646496E-2</v>
      </c>
      <c r="G102" s="132">
        <v>1.7113499486018823E-2</v>
      </c>
      <c r="H102" s="132">
        <v>2.3465342178463703E-4</v>
      </c>
      <c r="I102" s="132">
        <v>1.5779092702169626E-2</v>
      </c>
      <c r="J102" s="132">
        <v>9.2986159533111103E-3</v>
      </c>
      <c r="K102" s="132">
        <v>5.2629495863409561E-3</v>
      </c>
      <c r="L102" s="132">
        <v>3.3339840459948897E-3</v>
      </c>
      <c r="M102" s="132">
        <v>1.8029597100983595E-3</v>
      </c>
      <c r="N102" s="132">
        <v>0</v>
      </c>
      <c r="O102" s="132">
        <v>8.073555061405769E-3</v>
      </c>
      <c r="P102" s="132">
        <v>4.0806915535610087E-3</v>
      </c>
      <c r="Q102" s="132">
        <v>1.1159448734398173E-2</v>
      </c>
      <c r="R102" s="132">
        <v>2.6715676598780894E-3</v>
      </c>
      <c r="S102" s="132">
        <v>4.4208542365364893E-3</v>
      </c>
      <c r="T102" s="132">
        <v>1.7825304656978356E-3</v>
      </c>
      <c r="U102" s="132">
        <v>3.1515810096835839E-3</v>
      </c>
      <c r="V102" s="134">
        <v>1.1095479919251063E-2</v>
      </c>
      <c r="W102" s="132">
        <v>1.6776541782310389E-2</v>
      </c>
      <c r="X102" s="132">
        <v>0</v>
      </c>
      <c r="Y102" s="132">
        <v>1.8165304268846504E-2</v>
      </c>
      <c r="Z102" s="132">
        <v>3.0744552867263734E-3</v>
      </c>
      <c r="AA102" s="132">
        <v>0</v>
      </c>
      <c r="AB102" s="132">
        <v>6.2108205114135085E-3</v>
      </c>
      <c r="AC102" s="132">
        <v>3.1672307538591227E-3</v>
      </c>
      <c r="AD102" s="132">
        <v>1.8633939471824198E-3</v>
      </c>
      <c r="AE102" s="132">
        <v>8.3554969620543394E-3</v>
      </c>
      <c r="AF102" s="132">
        <v>7.3361691977862197E-3</v>
      </c>
      <c r="AG102" s="132">
        <v>1.1990890492689237E-2</v>
      </c>
      <c r="AH102" s="132">
        <v>2.5465790954151591E-3</v>
      </c>
      <c r="AI102" s="134">
        <v>8.1099229564747157E-3</v>
      </c>
      <c r="AJ102" s="132">
        <v>1.1838168781750159E-2</v>
      </c>
      <c r="AK102" s="132">
        <v>1.0158591515825328E-2</v>
      </c>
      <c r="AL102" s="132">
        <v>1.4019843659106353E-2</v>
      </c>
      <c r="AM102" s="132">
        <v>0</v>
      </c>
      <c r="AN102" s="132">
        <v>0</v>
      </c>
      <c r="AO102" s="132">
        <v>8.2039499919882124E-3</v>
      </c>
      <c r="AP102" s="132">
        <v>1.4784142549629275E-3</v>
      </c>
      <c r="AQ102" s="132">
        <v>9.6117144188691932E-3</v>
      </c>
      <c r="AR102" s="132">
        <v>6.0749712695820478E-3</v>
      </c>
      <c r="AS102" s="132">
        <v>7.856358271759312E-3</v>
      </c>
      <c r="AT102" s="132">
        <v>6.2295601475688802E-3</v>
      </c>
      <c r="AU102" s="132">
        <v>6.0090356412247602E-3</v>
      </c>
      <c r="AV102" s="132">
        <v>4.5469519875689464E-3</v>
      </c>
      <c r="AW102" s="132">
        <v>5.7722846983055453E-3</v>
      </c>
      <c r="AX102" s="132">
        <v>4.6336860112198789E-3</v>
      </c>
      <c r="AY102" s="132">
        <v>9.1049802459663431E-3</v>
      </c>
      <c r="AZ102" s="132">
        <v>4.8018981368217924E-3</v>
      </c>
      <c r="BA102" s="132">
        <v>2.9581115126624362E-3</v>
      </c>
      <c r="BB102" s="132">
        <v>6.9844706433737982E-3</v>
      </c>
      <c r="BC102" s="132">
        <v>4.7426675862975009E-3</v>
      </c>
      <c r="BD102" s="132">
        <v>3.6709738293938042E-3</v>
      </c>
      <c r="BE102" s="132">
        <v>3.7024129522851604E-3</v>
      </c>
      <c r="BF102" s="132">
        <v>0</v>
      </c>
      <c r="BG102" s="132">
        <v>2.934947049924357E-3</v>
      </c>
      <c r="BH102" s="132">
        <v>4.2866384348671117E-3</v>
      </c>
      <c r="BI102" s="132">
        <v>2.8213711615266064E-3</v>
      </c>
      <c r="BJ102" s="132">
        <v>2.7049330643682378E-3</v>
      </c>
      <c r="BK102" s="132">
        <v>1.4212498439474001E-3</v>
      </c>
      <c r="BL102" s="134">
        <v>2.0503255029609003E-3</v>
      </c>
      <c r="BM102" s="134">
        <v>2.9458230830231979E-3</v>
      </c>
      <c r="BN102" s="132">
        <v>8.7322264991856954E-3</v>
      </c>
      <c r="BO102" s="132">
        <v>7.2793527481789478E-3</v>
      </c>
      <c r="BP102" s="132">
        <v>7.1310535542787089E-3</v>
      </c>
      <c r="BQ102" s="132">
        <v>9.2271309085175571E-2</v>
      </c>
      <c r="BR102" s="132">
        <v>1.8834328550473506E-3</v>
      </c>
      <c r="BS102" s="132">
        <v>3.2975683080085846E-2</v>
      </c>
      <c r="BT102" s="132">
        <v>1.8900256243931331E-2</v>
      </c>
      <c r="BU102" s="132">
        <v>5.5726277923519351E-4</v>
      </c>
      <c r="BV102" s="132">
        <v>2.5668758174480235E-3</v>
      </c>
      <c r="BW102" s="132">
        <v>2.2471840445778615E-3</v>
      </c>
      <c r="BX102" s="132">
        <v>1.3960287344523083E-3</v>
      </c>
      <c r="BY102" s="132">
        <v>0</v>
      </c>
      <c r="BZ102" s="132">
        <v>2.0640686203236861E-3</v>
      </c>
      <c r="CA102" s="132">
        <v>3.4220488422470156E-2</v>
      </c>
      <c r="CB102" s="132">
        <v>0.20045712208606506</v>
      </c>
      <c r="CC102" s="132">
        <v>1.1673378859510886E-3</v>
      </c>
      <c r="CD102" s="132">
        <v>8.1904402989761947E-3</v>
      </c>
      <c r="CE102" s="132">
        <v>1.2870713467627838E-2</v>
      </c>
      <c r="CF102" s="132">
        <v>7.3533823251148772E-3</v>
      </c>
      <c r="CG102" s="132">
        <v>8.7263419629963722E-3</v>
      </c>
      <c r="CH102" s="132">
        <v>6.1583700632280821E-4</v>
      </c>
      <c r="CI102" s="132">
        <v>3.0718418554819766E-3</v>
      </c>
      <c r="CJ102" s="132">
        <v>8.2457893895699196E-3</v>
      </c>
      <c r="CK102" s="132">
        <v>1.5238610447819758E-2</v>
      </c>
      <c r="CL102" s="132">
        <v>4.4029767111129431E-3</v>
      </c>
      <c r="CM102" s="132">
        <v>3.4705091703209224E-3</v>
      </c>
      <c r="CN102" s="132">
        <v>1.4547449914924114E-2</v>
      </c>
      <c r="CO102" s="132">
        <v>2.2383150449509517E-3</v>
      </c>
      <c r="CP102" s="132">
        <v>1.3955951555710503E-2</v>
      </c>
      <c r="CQ102" s="132">
        <v>1.8271111070339784E-3</v>
      </c>
      <c r="CR102" s="132">
        <v>9.2530904857558542E-3</v>
      </c>
      <c r="CS102" s="132">
        <v>4.2405700157771651E-3</v>
      </c>
      <c r="CT102" s="132">
        <v>1.9026710127496059E-3</v>
      </c>
      <c r="CU102" s="132">
        <v>7.8740495086144398E-3</v>
      </c>
      <c r="CV102" s="132">
        <v>0.1081904590393109</v>
      </c>
      <c r="CW102" s="132">
        <v>1.6683788267559804E-3</v>
      </c>
      <c r="CX102" s="132">
        <v>7.844738838577019E-3</v>
      </c>
      <c r="CY102" s="132">
        <v>3.5424635731553067E-3</v>
      </c>
      <c r="CZ102" s="132">
        <v>1.9214271074253252E-3</v>
      </c>
      <c r="DA102" s="132">
        <v>4.2092926074227665E-3</v>
      </c>
      <c r="DB102" s="132">
        <v>7.0872665386151838E-3</v>
      </c>
      <c r="DC102" s="132">
        <v>5.6208323018112636E-3</v>
      </c>
      <c r="DD102" s="132">
        <v>1.3386613471522849E-3</v>
      </c>
      <c r="DE102" s="132">
        <v>0</v>
      </c>
      <c r="DF102" s="132">
        <v>3.1629953773936129E-3</v>
      </c>
      <c r="DG102" s="137">
        <v>1.0507818938447083E-2</v>
      </c>
      <c r="DH102" s="124"/>
      <c r="DI102" s="131"/>
    </row>
    <row r="103" spans="2:113" x14ac:dyDescent="0.15">
      <c r="B103" s="311" t="s">
        <v>516</v>
      </c>
      <c r="C103" s="312" t="s">
        <v>916</v>
      </c>
      <c r="D103" s="133">
        <v>6.7035238996773988E-4</v>
      </c>
      <c r="E103" s="133">
        <v>6.2216772799487236E-4</v>
      </c>
      <c r="F103" s="133">
        <v>1.58659072085491E-2</v>
      </c>
      <c r="G103" s="133">
        <v>4.78432046356066E-4</v>
      </c>
      <c r="H103" s="133">
        <v>1.9212248908617158E-3</v>
      </c>
      <c r="I103" s="133">
        <v>3.5502958579881658E-2</v>
      </c>
      <c r="J103" s="133">
        <v>1.4906679529672472E-2</v>
      </c>
      <c r="K103" s="133">
        <v>1.8557029650891073E-2</v>
      </c>
      <c r="L103" s="133">
        <v>1.4324861999062764E-2</v>
      </c>
      <c r="M103" s="133">
        <v>3.8637684436431288E-3</v>
      </c>
      <c r="N103" s="133">
        <v>0</v>
      </c>
      <c r="O103" s="133">
        <v>8.6549469255159106E-3</v>
      </c>
      <c r="P103" s="133">
        <v>2.9340919366410808E-2</v>
      </c>
      <c r="Q103" s="133">
        <v>8.2779661740298351E-3</v>
      </c>
      <c r="R103" s="133">
        <v>2.3652848263671096E-2</v>
      </c>
      <c r="S103" s="133">
        <v>7.2244844345198999E-3</v>
      </c>
      <c r="T103" s="133">
        <v>1.05500788466239E-2</v>
      </c>
      <c r="U103" s="133">
        <v>2.8171155971446104E-2</v>
      </c>
      <c r="V103" s="143">
        <v>8.9927679907852616E-3</v>
      </c>
      <c r="W103" s="133">
        <v>1.8420431687314151E-2</v>
      </c>
      <c r="X103" s="133">
        <v>0</v>
      </c>
      <c r="Y103" s="133">
        <v>6.6606115652437176E-3</v>
      </c>
      <c r="Z103" s="133">
        <v>7.084614356369469E-3</v>
      </c>
      <c r="AA103" s="133">
        <v>0</v>
      </c>
      <c r="AB103" s="133">
        <v>1.9944880561227101E-2</v>
      </c>
      <c r="AC103" s="133">
        <v>2.0508263739944972E-2</v>
      </c>
      <c r="AD103" s="133">
        <v>1.5421191287026924E-3</v>
      </c>
      <c r="AE103" s="133">
        <v>6.0059612518628914E-3</v>
      </c>
      <c r="AF103" s="133">
        <v>2.1020634584411162E-2</v>
      </c>
      <c r="AG103" s="133">
        <v>2.0401992409727232E-2</v>
      </c>
      <c r="AH103" s="133">
        <v>2.3272071184375655E-2</v>
      </c>
      <c r="AI103" s="143">
        <v>2.9502648835433486E-2</v>
      </c>
      <c r="AJ103" s="133">
        <v>3.6757609690668505E-2</v>
      </c>
      <c r="AK103" s="133">
        <v>1.3361826786954186E-2</v>
      </c>
      <c r="AL103" s="133">
        <v>3.5179417798438493E-2</v>
      </c>
      <c r="AM103" s="133">
        <v>0</v>
      </c>
      <c r="AN103" s="133">
        <v>0</v>
      </c>
      <c r="AO103" s="133">
        <v>1.0887597632366176E-2</v>
      </c>
      <c r="AP103" s="133">
        <v>7.2455752212389384E-3</v>
      </c>
      <c r="AQ103" s="133">
        <v>2.4934878445170843E-3</v>
      </c>
      <c r="AR103" s="133">
        <v>1.0233550346506253E-2</v>
      </c>
      <c r="AS103" s="133">
        <v>1.3196254581113153E-2</v>
      </c>
      <c r="AT103" s="133">
        <v>2.1844598707049061E-2</v>
      </c>
      <c r="AU103" s="133">
        <v>2.2212508235809936E-2</v>
      </c>
      <c r="AV103" s="133">
        <v>1.6545231034728877E-2</v>
      </c>
      <c r="AW103" s="133">
        <v>1.8635156123174356E-2</v>
      </c>
      <c r="AX103" s="133">
        <v>2.9406010795949806E-2</v>
      </c>
      <c r="AY103" s="133">
        <v>2.349019944829232E-2</v>
      </c>
      <c r="AZ103" s="133">
        <v>2.2399015057828136E-2</v>
      </c>
      <c r="BA103" s="133">
        <v>1.5428049484911317E-2</v>
      </c>
      <c r="BB103" s="133">
        <v>1.9959499208001708E-2</v>
      </c>
      <c r="BC103" s="133">
        <v>2.2077952094045634E-2</v>
      </c>
      <c r="BD103" s="133">
        <v>2.2905441511776613E-2</v>
      </c>
      <c r="BE103" s="133">
        <v>2.917094169654599E-2</v>
      </c>
      <c r="BF103" s="133">
        <v>0</v>
      </c>
      <c r="BG103" s="133">
        <v>1.5173978819969743E-2</v>
      </c>
      <c r="BH103" s="133">
        <v>1.6158233888339583E-2</v>
      </c>
      <c r="BI103" s="133">
        <v>1.3634237098433442E-2</v>
      </c>
      <c r="BJ103" s="133">
        <v>2.7630662020905923E-2</v>
      </c>
      <c r="BK103" s="133">
        <v>1.1313148757821306E-2</v>
      </c>
      <c r="BL103" s="143">
        <v>1.9076728499156828E-2</v>
      </c>
      <c r="BM103" s="143">
        <v>5.6607390596271581E-2</v>
      </c>
      <c r="BN103" s="133">
        <v>1.9214656332073539E-2</v>
      </c>
      <c r="BO103" s="133">
        <v>0.11252985164003237</v>
      </c>
      <c r="BP103" s="133">
        <v>3.0333626743898286E-2</v>
      </c>
      <c r="BQ103" s="133">
        <v>0.12990525844177636</v>
      </c>
      <c r="BR103" s="133">
        <v>2.1907243269298694E-2</v>
      </c>
      <c r="BS103" s="133">
        <v>0.1357742362792618</v>
      </c>
      <c r="BT103" s="133">
        <v>3.5289442830609065E-2</v>
      </c>
      <c r="BU103" s="133">
        <v>6.699084881831302E-2</v>
      </c>
      <c r="BV103" s="133">
        <v>7.4108948084020992E-2</v>
      </c>
      <c r="BW103" s="133">
        <v>7.3001518769780976E-2</v>
      </c>
      <c r="BX103" s="133">
        <v>3.7351770252407226E-2</v>
      </c>
      <c r="BY103" s="133">
        <v>1.4935447694292656E-3</v>
      </c>
      <c r="BZ103" s="133">
        <v>2.4828679910254479E-2</v>
      </c>
      <c r="CA103" s="133">
        <v>1.3721102180608962E-2</v>
      </c>
      <c r="CB103" s="133">
        <v>6.4753643043317076E-4</v>
      </c>
      <c r="CC103" s="133">
        <v>1.7977003443646764E-2</v>
      </c>
      <c r="CD103" s="133">
        <v>1.5212612273098423E-2</v>
      </c>
      <c r="CE103" s="133">
        <v>3.6507444586673855E-2</v>
      </c>
      <c r="CF103" s="133">
        <v>0.11339130916357583</v>
      </c>
      <c r="CG103" s="133">
        <v>0.13355291942679545</v>
      </c>
      <c r="CH103" s="133">
        <v>7.9365591155161914E-3</v>
      </c>
      <c r="CI103" s="133">
        <v>9.3156063330579852E-2</v>
      </c>
      <c r="CJ103" s="133">
        <v>8.5403387266349065E-2</v>
      </c>
      <c r="CK103" s="133">
        <v>0.17906348234388186</v>
      </c>
      <c r="CL103" s="133">
        <v>0.13614575939754706</v>
      </c>
      <c r="CM103" s="133">
        <v>4.4073705560562643E-2</v>
      </c>
      <c r="CN103" s="133">
        <v>5.8362359199552925E-2</v>
      </c>
      <c r="CO103" s="133">
        <v>3.1029554820575834E-2</v>
      </c>
      <c r="CP103" s="133">
        <v>9.4810207531884461E-2</v>
      </c>
      <c r="CQ103" s="133">
        <v>3.3127189148510136E-2</v>
      </c>
      <c r="CR103" s="133">
        <v>4.0419164496665411E-2</v>
      </c>
      <c r="CS103" s="133">
        <v>5.403553653403715E-2</v>
      </c>
      <c r="CT103" s="133">
        <v>2.4222739651827797E-2</v>
      </c>
      <c r="CU103" s="133">
        <v>5.9668107480159938E-2</v>
      </c>
      <c r="CV103" s="133">
        <v>6.1812425408782762E-2</v>
      </c>
      <c r="CW103" s="133">
        <v>5.6561370496477283E-2</v>
      </c>
      <c r="CX103" s="133">
        <v>2.8244674302034839E-2</v>
      </c>
      <c r="CY103" s="133">
        <v>0.12671937075513859</v>
      </c>
      <c r="CZ103" s="133">
        <v>1.2116820957599439E-2</v>
      </c>
      <c r="DA103" s="133">
        <v>1.507333665946934E-2</v>
      </c>
      <c r="DB103" s="133">
        <v>2.6403559174560439E-2</v>
      </c>
      <c r="DC103" s="133">
        <v>2.5463195881272407E-2</v>
      </c>
      <c r="DD103" s="133">
        <v>1.9676281938228641E-2</v>
      </c>
      <c r="DE103" s="133">
        <v>0</v>
      </c>
      <c r="DF103" s="133">
        <v>2.7097211766492817E-2</v>
      </c>
      <c r="DG103" s="138">
        <v>4.0487874306545428E-2</v>
      </c>
      <c r="DH103" s="124"/>
      <c r="DI103" s="131"/>
    </row>
    <row r="104" spans="2:113" x14ac:dyDescent="0.15">
      <c r="B104" s="309" t="s">
        <v>392</v>
      </c>
      <c r="C104" s="310" t="s">
        <v>917</v>
      </c>
      <c r="D104" s="132">
        <v>0</v>
      </c>
      <c r="E104" s="132">
        <v>0</v>
      </c>
      <c r="F104" s="132">
        <v>0</v>
      </c>
      <c r="G104" s="132">
        <v>0</v>
      </c>
      <c r="H104" s="132">
        <v>0</v>
      </c>
      <c r="I104" s="132">
        <v>0</v>
      </c>
      <c r="J104" s="132">
        <v>0</v>
      </c>
      <c r="K104" s="132">
        <v>0</v>
      </c>
      <c r="L104" s="132">
        <v>0</v>
      </c>
      <c r="M104" s="132">
        <v>0</v>
      </c>
      <c r="N104" s="132">
        <v>0</v>
      </c>
      <c r="O104" s="132">
        <v>0</v>
      </c>
      <c r="P104" s="132">
        <v>0</v>
      </c>
      <c r="Q104" s="132">
        <v>0</v>
      </c>
      <c r="R104" s="132">
        <v>0</v>
      </c>
      <c r="S104" s="132">
        <v>0</v>
      </c>
      <c r="T104" s="132">
        <v>0</v>
      </c>
      <c r="U104" s="132">
        <v>0</v>
      </c>
      <c r="V104" s="134">
        <v>0</v>
      </c>
      <c r="W104" s="132">
        <v>0</v>
      </c>
      <c r="X104" s="132">
        <v>0</v>
      </c>
      <c r="Y104" s="132">
        <v>0</v>
      </c>
      <c r="Z104" s="132">
        <v>0</v>
      </c>
      <c r="AA104" s="132">
        <v>0</v>
      </c>
      <c r="AB104" s="132">
        <v>0</v>
      </c>
      <c r="AC104" s="132">
        <v>0</v>
      </c>
      <c r="AD104" s="132">
        <v>0</v>
      </c>
      <c r="AE104" s="132">
        <v>0</v>
      </c>
      <c r="AF104" s="132">
        <v>0</v>
      </c>
      <c r="AG104" s="132">
        <v>0</v>
      </c>
      <c r="AH104" s="132">
        <v>0</v>
      </c>
      <c r="AI104" s="134">
        <v>0</v>
      </c>
      <c r="AJ104" s="132">
        <v>0</v>
      </c>
      <c r="AK104" s="132">
        <v>0</v>
      </c>
      <c r="AL104" s="132">
        <v>0</v>
      </c>
      <c r="AM104" s="132">
        <v>0</v>
      </c>
      <c r="AN104" s="132">
        <v>0</v>
      </c>
      <c r="AO104" s="132">
        <v>0</v>
      </c>
      <c r="AP104" s="132">
        <v>0</v>
      </c>
      <c r="AQ104" s="132">
        <v>0</v>
      </c>
      <c r="AR104" s="132">
        <v>0</v>
      </c>
      <c r="AS104" s="132">
        <v>0</v>
      </c>
      <c r="AT104" s="132">
        <v>0</v>
      </c>
      <c r="AU104" s="132">
        <v>0</v>
      </c>
      <c r="AV104" s="132">
        <v>0</v>
      </c>
      <c r="AW104" s="132">
        <v>0</v>
      </c>
      <c r="AX104" s="132">
        <v>0</v>
      </c>
      <c r="AY104" s="132">
        <v>0</v>
      </c>
      <c r="AZ104" s="132">
        <v>0</v>
      </c>
      <c r="BA104" s="132">
        <v>0</v>
      </c>
      <c r="BB104" s="132">
        <v>0</v>
      </c>
      <c r="BC104" s="132">
        <v>0</v>
      </c>
      <c r="BD104" s="132">
        <v>0</v>
      </c>
      <c r="BE104" s="132">
        <v>0</v>
      </c>
      <c r="BF104" s="132">
        <v>0</v>
      </c>
      <c r="BG104" s="132">
        <v>0</v>
      </c>
      <c r="BH104" s="132">
        <v>0</v>
      </c>
      <c r="BI104" s="132">
        <v>0</v>
      </c>
      <c r="BJ104" s="132">
        <v>0</v>
      </c>
      <c r="BK104" s="132">
        <v>0</v>
      </c>
      <c r="BL104" s="134">
        <v>0</v>
      </c>
      <c r="BM104" s="134">
        <v>0</v>
      </c>
      <c r="BN104" s="132">
        <v>0</v>
      </c>
      <c r="BO104" s="132">
        <v>0</v>
      </c>
      <c r="BP104" s="132">
        <v>0</v>
      </c>
      <c r="BQ104" s="132">
        <v>0</v>
      </c>
      <c r="BR104" s="132">
        <v>0</v>
      </c>
      <c r="BS104" s="132">
        <v>0</v>
      </c>
      <c r="BT104" s="132">
        <v>0</v>
      </c>
      <c r="BU104" s="132">
        <v>0</v>
      </c>
      <c r="BV104" s="132">
        <v>0</v>
      </c>
      <c r="BW104" s="132">
        <v>0</v>
      </c>
      <c r="BX104" s="132">
        <v>0</v>
      </c>
      <c r="BY104" s="132">
        <v>0</v>
      </c>
      <c r="BZ104" s="132">
        <v>0</v>
      </c>
      <c r="CA104" s="132">
        <v>0</v>
      </c>
      <c r="CB104" s="132">
        <v>0</v>
      </c>
      <c r="CC104" s="132">
        <v>0</v>
      </c>
      <c r="CD104" s="132">
        <v>0</v>
      </c>
      <c r="CE104" s="132">
        <v>0</v>
      </c>
      <c r="CF104" s="132">
        <v>0</v>
      </c>
      <c r="CG104" s="132">
        <v>0</v>
      </c>
      <c r="CH104" s="132">
        <v>0</v>
      </c>
      <c r="CI104" s="132">
        <v>0</v>
      </c>
      <c r="CJ104" s="132">
        <v>0</v>
      </c>
      <c r="CK104" s="132">
        <v>0</v>
      </c>
      <c r="CL104" s="132">
        <v>0</v>
      </c>
      <c r="CM104" s="132">
        <v>0</v>
      </c>
      <c r="CN104" s="132">
        <v>0</v>
      </c>
      <c r="CO104" s="132">
        <v>0</v>
      </c>
      <c r="CP104" s="132">
        <v>0</v>
      </c>
      <c r="CQ104" s="132">
        <v>0</v>
      </c>
      <c r="CR104" s="132">
        <v>0</v>
      </c>
      <c r="CS104" s="132">
        <v>0</v>
      </c>
      <c r="CT104" s="132">
        <v>0</v>
      </c>
      <c r="CU104" s="132">
        <v>0</v>
      </c>
      <c r="CV104" s="132">
        <v>0</v>
      </c>
      <c r="CW104" s="132">
        <v>0</v>
      </c>
      <c r="CX104" s="132">
        <v>0</v>
      </c>
      <c r="CY104" s="132">
        <v>0</v>
      </c>
      <c r="CZ104" s="132">
        <v>0</v>
      </c>
      <c r="DA104" s="132">
        <v>0</v>
      </c>
      <c r="DB104" s="132">
        <v>0</v>
      </c>
      <c r="DC104" s="132">
        <v>0</v>
      </c>
      <c r="DD104" s="132">
        <v>0</v>
      </c>
      <c r="DE104" s="132">
        <v>0</v>
      </c>
      <c r="DF104" s="132">
        <v>0</v>
      </c>
      <c r="DG104" s="137">
        <v>0</v>
      </c>
      <c r="DH104" s="124"/>
      <c r="DI104" s="131"/>
    </row>
    <row r="105" spans="2:113" x14ac:dyDescent="0.15">
      <c r="B105" s="309" t="s">
        <v>517</v>
      </c>
      <c r="C105" s="310" t="s">
        <v>918</v>
      </c>
      <c r="D105" s="132">
        <v>0</v>
      </c>
      <c r="E105" s="132">
        <v>0</v>
      </c>
      <c r="F105" s="132">
        <v>0</v>
      </c>
      <c r="G105" s="132">
        <v>0</v>
      </c>
      <c r="H105" s="132">
        <v>0</v>
      </c>
      <c r="I105" s="132">
        <v>0</v>
      </c>
      <c r="J105" s="132">
        <v>0</v>
      </c>
      <c r="K105" s="132">
        <v>0</v>
      </c>
      <c r="L105" s="132">
        <v>0</v>
      </c>
      <c r="M105" s="132">
        <v>0</v>
      </c>
      <c r="N105" s="132">
        <v>0</v>
      </c>
      <c r="O105" s="132">
        <v>0</v>
      </c>
      <c r="P105" s="132">
        <v>0</v>
      </c>
      <c r="Q105" s="132">
        <v>0</v>
      </c>
      <c r="R105" s="132">
        <v>0</v>
      </c>
      <c r="S105" s="132">
        <v>0</v>
      </c>
      <c r="T105" s="132">
        <v>0</v>
      </c>
      <c r="U105" s="132">
        <v>0</v>
      </c>
      <c r="V105" s="134">
        <v>0</v>
      </c>
      <c r="W105" s="132">
        <v>0</v>
      </c>
      <c r="X105" s="132">
        <v>0</v>
      </c>
      <c r="Y105" s="132">
        <v>0</v>
      </c>
      <c r="Z105" s="132">
        <v>0</v>
      </c>
      <c r="AA105" s="132">
        <v>0</v>
      </c>
      <c r="AB105" s="132">
        <v>0</v>
      </c>
      <c r="AC105" s="132">
        <v>0</v>
      </c>
      <c r="AD105" s="132">
        <v>0</v>
      </c>
      <c r="AE105" s="132">
        <v>0</v>
      </c>
      <c r="AF105" s="132">
        <v>0</v>
      </c>
      <c r="AG105" s="132">
        <v>0</v>
      </c>
      <c r="AH105" s="132">
        <v>0</v>
      </c>
      <c r="AI105" s="134">
        <v>0</v>
      </c>
      <c r="AJ105" s="132">
        <v>0</v>
      </c>
      <c r="AK105" s="132">
        <v>0</v>
      </c>
      <c r="AL105" s="132">
        <v>0</v>
      </c>
      <c r="AM105" s="132">
        <v>0</v>
      </c>
      <c r="AN105" s="132">
        <v>0</v>
      </c>
      <c r="AO105" s="132">
        <v>0</v>
      </c>
      <c r="AP105" s="132">
        <v>0</v>
      </c>
      <c r="AQ105" s="132">
        <v>0</v>
      </c>
      <c r="AR105" s="132">
        <v>0</v>
      </c>
      <c r="AS105" s="132">
        <v>0</v>
      </c>
      <c r="AT105" s="132">
        <v>0</v>
      </c>
      <c r="AU105" s="132">
        <v>0</v>
      </c>
      <c r="AV105" s="132">
        <v>0</v>
      </c>
      <c r="AW105" s="132">
        <v>0</v>
      </c>
      <c r="AX105" s="132">
        <v>0</v>
      </c>
      <c r="AY105" s="132">
        <v>0</v>
      </c>
      <c r="AZ105" s="132">
        <v>0</v>
      </c>
      <c r="BA105" s="132">
        <v>0</v>
      </c>
      <c r="BB105" s="132">
        <v>0</v>
      </c>
      <c r="BC105" s="132">
        <v>0</v>
      </c>
      <c r="BD105" s="132">
        <v>0</v>
      </c>
      <c r="BE105" s="132">
        <v>0</v>
      </c>
      <c r="BF105" s="132">
        <v>0</v>
      </c>
      <c r="BG105" s="132">
        <v>0</v>
      </c>
      <c r="BH105" s="132">
        <v>0</v>
      </c>
      <c r="BI105" s="132">
        <v>0</v>
      </c>
      <c r="BJ105" s="132">
        <v>0</v>
      </c>
      <c r="BK105" s="132">
        <v>0</v>
      </c>
      <c r="BL105" s="134">
        <v>0</v>
      </c>
      <c r="BM105" s="134">
        <v>0</v>
      </c>
      <c r="BN105" s="132">
        <v>0</v>
      </c>
      <c r="BO105" s="132">
        <v>0</v>
      </c>
      <c r="BP105" s="132">
        <v>0</v>
      </c>
      <c r="BQ105" s="132">
        <v>0</v>
      </c>
      <c r="BR105" s="132">
        <v>0</v>
      </c>
      <c r="BS105" s="132">
        <v>0</v>
      </c>
      <c r="BT105" s="132">
        <v>0</v>
      </c>
      <c r="BU105" s="132">
        <v>0</v>
      </c>
      <c r="BV105" s="132">
        <v>0</v>
      </c>
      <c r="BW105" s="132">
        <v>0</v>
      </c>
      <c r="BX105" s="132">
        <v>0</v>
      </c>
      <c r="BY105" s="132">
        <v>0</v>
      </c>
      <c r="BZ105" s="132">
        <v>0</v>
      </c>
      <c r="CA105" s="132">
        <v>0</v>
      </c>
      <c r="CB105" s="132">
        <v>0</v>
      </c>
      <c r="CC105" s="132">
        <v>0</v>
      </c>
      <c r="CD105" s="132">
        <v>0</v>
      </c>
      <c r="CE105" s="132">
        <v>0</v>
      </c>
      <c r="CF105" s="132">
        <v>0</v>
      </c>
      <c r="CG105" s="132">
        <v>0</v>
      </c>
      <c r="CH105" s="132">
        <v>0</v>
      </c>
      <c r="CI105" s="132">
        <v>0</v>
      </c>
      <c r="CJ105" s="132">
        <v>0</v>
      </c>
      <c r="CK105" s="132">
        <v>0</v>
      </c>
      <c r="CL105" s="132">
        <v>0</v>
      </c>
      <c r="CM105" s="132">
        <v>0</v>
      </c>
      <c r="CN105" s="132">
        <v>0</v>
      </c>
      <c r="CO105" s="132">
        <v>3.8658728828392828E-3</v>
      </c>
      <c r="CP105" s="132">
        <v>0</v>
      </c>
      <c r="CQ105" s="132">
        <v>1.687587514822741E-3</v>
      </c>
      <c r="CR105" s="132">
        <v>0</v>
      </c>
      <c r="CS105" s="132">
        <v>1.522828086775594E-3</v>
      </c>
      <c r="CT105" s="132">
        <v>5.3817565192898278E-3</v>
      </c>
      <c r="CU105" s="132">
        <v>0</v>
      </c>
      <c r="CV105" s="132">
        <v>0</v>
      </c>
      <c r="CW105" s="132">
        <v>0</v>
      </c>
      <c r="CX105" s="132">
        <v>0</v>
      </c>
      <c r="CY105" s="132">
        <v>0</v>
      </c>
      <c r="CZ105" s="132">
        <v>1.4696870236166209E-2</v>
      </c>
      <c r="DA105" s="132">
        <v>7.0543769277945662E-3</v>
      </c>
      <c r="DB105" s="132">
        <v>0</v>
      </c>
      <c r="DC105" s="132">
        <v>0</v>
      </c>
      <c r="DD105" s="132">
        <v>0</v>
      </c>
      <c r="DE105" s="132">
        <v>0</v>
      </c>
      <c r="DF105" s="132">
        <v>0</v>
      </c>
      <c r="DG105" s="137">
        <v>6.8149708427315257E-4</v>
      </c>
      <c r="DH105" s="124"/>
      <c r="DI105" s="131"/>
    </row>
    <row r="106" spans="2:113" x14ac:dyDescent="0.15">
      <c r="B106" s="309" t="s">
        <v>518</v>
      </c>
      <c r="C106" s="310" t="s">
        <v>919</v>
      </c>
      <c r="D106" s="132">
        <v>3.8617549648894066E-7</v>
      </c>
      <c r="E106" s="132">
        <v>0</v>
      </c>
      <c r="F106" s="132">
        <v>1.6199856468165899E-4</v>
      </c>
      <c r="G106" s="132">
        <v>2.9624275316165078E-7</v>
      </c>
      <c r="H106" s="132">
        <v>7.3329194307699083E-5</v>
      </c>
      <c r="I106" s="132">
        <v>0</v>
      </c>
      <c r="J106" s="132">
        <v>3.4625046564717795E-5</v>
      </c>
      <c r="K106" s="132">
        <v>6.9027328110505943E-5</v>
      </c>
      <c r="L106" s="132">
        <v>1.1590819283974679E-4</v>
      </c>
      <c r="M106" s="132">
        <v>2.9751810397662696E-5</v>
      </c>
      <c r="N106" s="132">
        <v>0</v>
      </c>
      <c r="O106" s="132">
        <v>7.1924766694038034E-5</v>
      </c>
      <c r="P106" s="132">
        <v>7.5997727796748592E-5</v>
      </c>
      <c r="Q106" s="132">
        <v>3.8211341969923703E-5</v>
      </c>
      <c r="R106" s="132">
        <v>3.3336111342611882E-5</v>
      </c>
      <c r="S106" s="132">
        <v>5.9049163851789006E-5</v>
      </c>
      <c r="T106" s="132">
        <v>4.3939927783195899E-5</v>
      </c>
      <c r="U106" s="132">
        <v>4.4648918376910838E-5</v>
      </c>
      <c r="V106" s="134">
        <v>2.6996301506693581E-5</v>
      </c>
      <c r="W106" s="132">
        <v>5.9967435075474234E-5</v>
      </c>
      <c r="X106" s="132">
        <v>0</v>
      </c>
      <c r="Y106" s="132">
        <v>0</v>
      </c>
      <c r="Z106" s="132">
        <v>0</v>
      </c>
      <c r="AA106" s="132">
        <v>0</v>
      </c>
      <c r="AB106" s="132">
        <v>8.0365412022881681E-5</v>
      </c>
      <c r="AC106" s="132">
        <v>6.7903875274161901E-6</v>
      </c>
      <c r="AD106" s="132">
        <v>0</v>
      </c>
      <c r="AE106" s="132">
        <v>3.0379456608964806E-5</v>
      </c>
      <c r="AF106" s="132">
        <v>3.9060982096441919E-5</v>
      </c>
      <c r="AG106" s="132">
        <v>4.7199519744886594E-5</v>
      </c>
      <c r="AH106" s="132">
        <v>4.3275200314244529E-5</v>
      </c>
      <c r="AI106" s="134">
        <v>2.9712119276331624E-6</v>
      </c>
      <c r="AJ106" s="132">
        <v>1.9980995219118731E-6</v>
      </c>
      <c r="AK106" s="132">
        <v>0</v>
      </c>
      <c r="AL106" s="132">
        <v>5.2636601319175108E-6</v>
      </c>
      <c r="AM106" s="132">
        <v>0</v>
      </c>
      <c r="AN106" s="132">
        <v>0</v>
      </c>
      <c r="AO106" s="132">
        <v>2.4095601709341985E-6</v>
      </c>
      <c r="AP106" s="132">
        <v>3.4755441281989955E-5</v>
      </c>
      <c r="AQ106" s="132">
        <v>7.298804401773771E-5</v>
      </c>
      <c r="AR106" s="132">
        <v>8.7061872581741931E-6</v>
      </c>
      <c r="AS106" s="132">
        <v>4.0323481292177817E-5</v>
      </c>
      <c r="AT106" s="132">
        <v>3.7625858386542605E-5</v>
      </c>
      <c r="AU106" s="132">
        <v>3.9978544541413774E-5</v>
      </c>
      <c r="AV106" s="132">
        <v>1.42748173481297E-5</v>
      </c>
      <c r="AW106" s="132">
        <v>1.9726504126094037E-5</v>
      </c>
      <c r="AX106" s="132">
        <v>9.8163951868737601E-6</v>
      </c>
      <c r="AY106" s="132">
        <v>8.3254766849521952E-5</v>
      </c>
      <c r="AZ106" s="132">
        <v>1.0798734168720154E-5</v>
      </c>
      <c r="BA106" s="132">
        <v>4.5231062884746727E-5</v>
      </c>
      <c r="BB106" s="132">
        <v>3.0397701417933024E-5</v>
      </c>
      <c r="BC106" s="132">
        <v>1.0947986117953603E-5</v>
      </c>
      <c r="BD106" s="132">
        <v>1.1865051616428399E-5</v>
      </c>
      <c r="BE106" s="132">
        <v>8.2307708544216961E-5</v>
      </c>
      <c r="BF106" s="132">
        <v>0</v>
      </c>
      <c r="BG106" s="132">
        <v>0</v>
      </c>
      <c r="BH106" s="132">
        <v>3.8944078012048297E-5</v>
      </c>
      <c r="BI106" s="132">
        <v>3.3462551898824539E-5</v>
      </c>
      <c r="BJ106" s="132">
        <v>3.1786784033253865E-5</v>
      </c>
      <c r="BK106" s="132">
        <v>5.4697544105592594E-5</v>
      </c>
      <c r="BL106" s="134">
        <v>2.4510765128044239E-6</v>
      </c>
      <c r="BM106" s="134">
        <v>9.7592704070958517E-6</v>
      </c>
      <c r="BN106" s="132">
        <v>1.8091361374943465E-5</v>
      </c>
      <c r="BO106" s="132">
        <v>7.8345620451090051E-5</v>
      </c>
      <c r="BP106" s="132">
        <v>3.5986996243878589E-5</v>
      </c>
      <c r="BQ106" s="132">
        <v>8.5082045088757119E-5</v>
      </c>
      <c r="BR106" s="132">
        <v>7.2719415252793468E-6</v>
      </c>
      <c r="BS106" s="132">
        <v>3.7094700081285777E-5</v>
      </c>
      <c r="BT106" s="132">
        <v>5.0614219926591756E-5</v>
      </c>
      <c r="BU106" s="132">
        <v>6.2155469397771321E-5</v>
      </c>
      <c r="BV106" s="132">
        <v>6.117245575600183E-5</v>
      </c>
      <c r="BW106" s="132">
        <v>4.0364120327240788E-5</v>
      </c>
      <c r="BX106" s="132">
        <v>2.2130155491776406E-5</v>
      </c>
      <c r="BY106" s="132">
        <v>0</v>
      </c>
      <c r="BZ106" s="132">
        <v>2.931225573120224E-3</v>
      </c>
      <c r="CA106" s="132">
        <v>1.0971519956485836E-4</v>
      </c>
      <c r="CB106" s="132">
        <v>1.096024697425795E-5</v>
      </c>
      <c r="CC106" s="132">
        <v>2.9183447148777215E-4</v>
      </c>
      <c r="CD106" s="132">
        <v>2.5124049996859491E-4</v>
      </c>
      <c r="CE106" s="132">
        <v>4.0423095061645217E-5</v>
      </c>
      <c r="CF106" s="132">
        <v>2.6921378805336892E-5</v>
      </c>
      <c r="CG106" s="132">
        <v>4.0415647261621889E-5</v>
      </c>
      <c r="CH106" s="132">
        <v>3.0429119095138756E-4</v>
      </c>
      <c r="CI106" s="132">
        <v>4.2974453309271805E-4</v>
      </c>
      <c r="CJ106" s="132">
        <v>6.3661519112028961E-4</v>
      </c>
      <c r="CK106" s="132">
        <v>3.9489319435881684E-5</v>
      </c>
      <c r="CL106" s="132">
        <v>4.7147146760308288E-4</v>
      </c>
      <c r="CM106" s="132">
        <v>2.1130830156818322E-4</v>
      </c>
      <c r="CN106" s="132">
        <v>9.6196515786031072E-5</v>
      </c>
      <c r="CO106" s="132">
        <v>1.0584846759163527E-4</v>
      </c>
      <c r="CP106" s="132">
        <v>7.9313864655494032E-5</v>
      </c>
      <c r="CQ106" s="132">
        <v>9.9986427569364461E-3</v>
      </c>
      <c r="CR106" s="132">
        <v>5.2522716726455514E-3</v>
      </c>
      <c r="CS106" s="132">
        <v>1.1678026411737423E-2</v>
      </c>
      <c r="CT106" s="132">
        <v>9.5469477786486439E-3</v>
      </c>
      <c r="CU106" s="132">
        <v>6.766602947822242E-5</v>
      </c>
      <c r="CV106" s="132">
        <v>5.5247101053357713E-5</v>
      </c>
      <c r="CW106" s="132">
        <v>8.0838974079928949E-4</v>
      </c>
      <c r="CX106" s="132">
        <v>2.0147194639645037E-5</v>
      </c>
      <c r="CY106" s="132">
        <v>6.0089300419863702E-5</v>
      </c>
      <c r="CZ106" s="132">
        <v>1.0899155876478757E-2</v>
      </c>
      <c r="DA106" s="132">
        <v>2.8164153712667991E-3</v>
      </c>
      <c r="DB106" s="132">
        <v>2.3285341388537752E-2</v>
      </c>
      <c r="DC106" s="132">
        <v>1.2776912583210148E-4</v>
      </c>
      <c r="DD106" s="132">
        <v>5.5127349191299809E-4</v>
      </c>
      <c r="DE106" s="132">
        <v>0</v>
      </c>
      <c r="DF106" s="132">
        <v>7.9233553484235294E-4</v>
      </c>
      <c r="DG106" s="137">
        <v>1.2535548161258017E-3</v>
      </c>
      <c r="DH106" s="124"/>
      <c r="DI106" s="131"/>
    </row>
    <row r="107" spans="2:113" x14ac:dyDescent="0.15">
      <c r="B107" s="309" t="s">
        <v>519</v>
      </c>
      <c r="C107" s="310" t="s">
        <v>920</v>
      </c>
      <c r="D107" s="132">
        <v>0</v>
      </c>
      <c r="E107" s="132">
        <v>0</v>
      </c>
      <c r="F107" s="132">
        <v>0</v>
      </c>
      <c r="G107" s="132">
        <v>0</v>
      </c>
      <c r="H107" s="132">
        <v>0</v>
      </c>
      <c r="I107" s="132">
        <v>0</v>
      </c>
      <c r="J107" s="132">
        <v>0</v>
      </c>
      <c r="K107" s="132">
        <v>0</v>
      </c>
      <c r="L107" s="132">
        <v>0</v>
      </c>
      <c r="M107" s="132">
        <v>0</v>
      </c>
      <c r="N107" s="132">
        <v>0</v>
      </c>
      <c r="O107" s="132">
        <v>0</v>
      </c>
      <c r="P107" s="132">
        <v>0</v>
      </c>
      <c r="Q107" s="132">
        <v>0</v>
      </c>
      <c r="R107" s="132">
        <v>0</v>
      </c>
      <c r="S107" s="132">
        <v>0</v>
      </c>
      <c r="T107" s="132">
        <v>0</v>
      </c>
      <c r="U107" s="132">
        <v>0</v>
      </c>
      <c r="V107" s="134">
        <v>0</v>
      </c>
      <c r="W107" s="132">
        <v>0</v>
      </c>
      <c r="X107" s="132">
        <v>0</v>
      </c>
      <c r="Y107" s="132">
        <v>0</v>
      </c>
      <c r="Z107" s="132">
        <v>0</v>
      </c>
      <c r="AA107" s="132">
        <v>0</v>
      </c>
      <c r="AB107" s="132">
        <v>0</v>
      </c>
      <c r="AC107" s="132">
        <v>0</v>
      </c>
      <c r="AD107" s="132">
        <v>0</v>
      </c>
      <c r="AE107" s="132">
        <v>0</v>
      </c>
      <c r="AF107" s="132">
        <v>0</v>
      </c>
      <c r="AG107" s="132">
        <v>0</v>
      </c>
      <c r="AH107" s="132">
        <v>0</v>
      </c>
      <c r="AI107" s="134">
        <v>0</v>
      </c>
      <c r="AJ107" s="132">
        <v>0</v>
      </c>
      <c r="AK107" s="132">
        <v>0</v>
      </c>
      <c r="AL107" s="132">
        <v>0</v>
      </c>
      <c r="AM107" s="132">
        <v>0</v>
      </c>
      <c r="AN107" s="132">
        <v>0</v>
      </c>
      <c r="AO107" s="132">
        <v>0</v>
      </c>
      <c r="AP107" s="132">
        <v>0</v>
      </c>
      <c r="AQ107" s="132">
        <v>0</v>
      </c>
      <c r="AR107" s="132">
        <v>0</v>
      </c>
      <c r="AS107" s="132">
        <v>0</v>
      </c>
      <c r="AT107" s="132">
        <v>0</v>
      </c>
      <c r="AU107" s="132">
        <v>0</v>
      </c>
      <c r="AV107" s="132">
        <v>0</v>
      </c>
      <c r="AW107" s="132">
        <v>0</v>
      </c>
      <c r="AX107" s="132">
        <v>0</v>
      </c>
      <c r="AY107" s="132">
        <v>0</v>
      </c>
      <c r="AZ107" s="132">
        <v>0</v>
      </c>
      <c r="BA107" s="132">
        <v>0</v>
      </c>
      <c r="BB107" s="132">
        <v>0</v>
      </c>
      <c r="BC107" s="132">
        <v>0</v>
      </c>
      <c r="BD107" s="132">
        <v>0</v>
      </c>
      <c r="BE107" s="132">
        <v>0</v>
      </c>
      <c r="BF107" s="132">
        <v>0</v>
      </c>
      <c r="BG107" s="132">
        <v>0</v>
      </c>
      <c r="BH107" s="132">
        <v>0</v>
      </c>
      <c r="BI107" s="132">
        <v>0</v>
      </c>
      <c r="BJ107" s="132">
        <v>0</v>
      </c>
      <c r="BK107" s="132">
        <v>1.8295822044579004E-5</v>
      </c>
      <c r="BL107" s="134">
        <v>0</v>
      </c>
      <c r="BM107" s="134">
        <v>0</v>
      </c>
      <c r="BN107" s="132">
        <v>0</v>
      </c>
      <c r="BO107" s="132">
        <v>0</v>
      </c>
      <c r="BP107" s="132">
        <v>0</v>
      </c>
      <c r="BQ107" s="132">
        <v>0</v>
      </c>
      <c r="BR107" s="132">
        <v>0</v>
      </c>
      <c r="BS107" s="132">
        <v>0</v>
      </c>
      <c r="BT107" s="132">
        <v>0</v>
      </c>
      <c r="BU107" s="132">
        <v>1.7996970822303836E-5</v>
      </c>
      <c r="BV107" s="132">
        <v>0</v>
      </c>
      <c r="BW107" s="132">
        <v>0</v>
      </c>
      <c r="BX107" s="132">
        <v>0</v>
      </c>
      <c r="BY107" s="132">
        <v>0</v>
      </c>
      <c r="BZ107" s="132">
        <v>0</v>
      </c>
      <c r="CA107" s="132">
        <v>0</v>
      </c>
      <c r="CB107" s="132">
        <v>0</v>
      </c>
      <c r="CC107" s="132">
        <v>0</v>
      </c>
      <c r="CD107" s="132">
        <v>0</v>
      </c>
      <c r="CE107" s="132">
        <v>0</v>
      </c>
      <c r="CF107" s="132">
        <v>0</v>
      </c>
      <c r="CG107" s="132">
        <v>0</v>
      </c>
      <c r="CH107" s="132">
        <v>0</v>
      </c>
      <c r="CI107" s="132">
        <v>1.2698459369983673E-4</v>
      </c>
      <c r="CJ107" s="132">
        <v>3.3546905925664817E-2</v>
      </c>
      <c r="CK107" s="132">
        <v>0</v>
      </c>
      <c r="CL107" s="132">
        <v>2.1898947948777072E-4</v>
      </c>
      <c r="CM107" s="132">
        <v>2.8672239693437591E-2</v>
      </c>
      <c r="CN107" s="132">
        <v>0</v>
      </c>
      <c r="CO107" s="132">
        <v>1.0485471136202591E-4</v>
      </c>
      <c r="CP107" s="132">
        <v>7.2349720441840907E-6</v>
      </c>
      <c r="CQ107" s="132">
        <v>0</v>
      </c>
      <c r="CR107" s="132">
        <v>0</v>
      </c>
      <c r="CS107" s="132">
        <v>0</v>
      </c>
      <c r="CT107" s="132">
        <v>0</v>
      </c>
      <c r="CU107" s="132">
        <v>0</v>
      </c>
      <c r="CV107" s="132">
        <v>0</v>
      </c>
      <c r="CW107" s="132">
        <v>2.6719972587568668E-3</v>
      </c>
      <c r="CX107" s="132">
        <v>0</v>
      </c>
      <c r="CY107" s="132">
        <v>0</v>
      </c>
      <c r="CZ107" s="132">
        <v>2.6044503123970131E-3</v>
      </c>
      <c r="DA107" s="132">
        <v>2.3061232059308265E-4</v>
      </c>
      <c r="DB107" s="132">
        <v>0</v>
      </c>
      <c r="DC107" s="132">
        <v>4.4805988234138837E-3</v>
      </c>
      <c r="DD107" s="132">
        <v>1.258596649436891E-3</v>
      </c>
      <c r="DE107" s="132">
        <v>0</v>
      </c>
      <c r="DF107" s="132">
        <v>4.5682261766716395E-4</v>
      </c>
      <c r="DG107" s="137">
        <v>3.3014634692471131E-4</v>
      </c>
      <c r="DH107" s="124"/>
      <c r="DI107" s="131"/>
    </row>
    <row r="108" spans="2:113" x14ac:dyDescent="0.15">
      <c r="B108" s="311" t="s">
        <v>520</v>
      </c>
      <c r="C108" s="312" t="s">
        <v>475</v>
      </c>
      <c r="D108" s="133">
        <v>2.9445881607281726E-6</v>
      </c>
      <c r="E108" s="133">
        <v>0</v>
      </c>
      <c r="F108" s="133">
        <v>9.7199138808995401E-4</v>
      </c>
      <c r="G108" s="133">
        <v>2.5328755395321143E-5</v>
      </c>
      <c r="H108" s="133">
        <v>1.2954824327693504E-3</v>
      </c>
      <c r="I108" s="133">
        <v>0</v>
      </c>
      <c r="J108" s="133">
        <v>1.5163382461100551E-4</v>
      </c>
      <c r="K108" s="133">
        <v>1.2162107151864701E-4</v>
      </c>
      <c r="L108" s="133">
        <v>1.0344494629783853E-4</v>
      </c>
      <c r="M108" s="133">
        <v>1.4677559796180263E-4</v>
      </c>
      <c r="N108" s="133">
        <v>0</v>
      </c>
      <c r="O108" s="133">
        <v>4.7949844462692025E-5</v>
      </c>
      <c r="P108" s="133">
        <v>1.2172517418292782E-4</v>
      </c>
      <c r="Q108" s="133">
        <v>3.4737583609021552E-5</v>
      </c>
      <c r="R108" s="133">
        <v>9.7961379822587559E-5</v>
      </c>
      <c r="S108" s="133">
        <v>3.0127124414178065E-5</v>
      </c>
      <c r="T108" s="133">
        <v>4.230495372614675E-5</v>
      </c>
      <c r="U108" s="133">
        <v>9.1122724425902498E-5</v>
      </c>
      <c r="V108" s="143">
        <v>8.0988904520080748E-5</v>
      </c>
      <c r="W108" s="133">
        <v>3.5198277109517486E-5</v>
      </c>
      <c r="X108" s="133">
        <v>0</v>
      </c>
      <c r="Y108" s="133">
        <v>0</v>
      </c>
      <c r="Z108" s="133">
        <v>0</v>
      </c>
      <c r="AA108" s="133">
        <v>0</v>
      </c>
      <c r="AB108" s="133">
        <v>1.026171255668516E-4</v>
      </c>
      <c r="AC108" s="133">
        <v>6.9520634209260993E-5</v>
      </c>
      <c r="AD108" s="133">
        <v>0</v>
      </c>
      <c r="AE108" s="133">
        <v>6.763728075203485E-5</v>
      </c>
      <c r="AF108" s="133">
        <v>4.5697802660169402E-5</v>
      </c>
      <c r="AG108" s="133">
        <v>4.5724534752858888E-5</v>
      </c>
      <c r="AH108" s="133">
        <v>4.9932923439512922E-5</v>
      </c>
      <c r="AI108" s="143">
        <v>8.3193933973728544E-5</v>
      </c>
      <c r="AJ108" s="133">
        <v>5.0523373625485928E-5</v>
      </c>
      <c r="AK108" s="133">
        <v>1.1216055222247887E-4</v>
      </c>
      <c r="AL108" s="133">
        <v>5.1108441926037762E-5</v>
      </c>
      <c r="AM108" s="133">
        <v>0</v>
      </c>
      <c r="AN108" s="133">
        <v>0</v>
      </c>
      <c r="AO108" s="133">
        <v>5.9636614230621412E-5</v>
      </c>
      <c r="AP108" s="133">
        <v>6.6521167184884001E-5</v>
      </c>
      <c r="AQ108" s="133">
        <v>1.2651260963074536E-4</v>
      </c>
      <c r="AR108" s="133">
        <v>9.6111725126423006E-5</v>
      </c>
      <c r="AS108" s="133">
        <v>6.2956023488032521E-5</v>
      </c>
      <c r="AT108" s="133">
        <v>4.4913947642278981E-5</v>
      </c>
      <c r="AU108" s="133">
        <v>9.242549339574357E-5</v>
      </c>
      <c r="AV108" s="133">
        <v>9.0497557132165269E-5</v>
      </c>
      <c r="AW108" s="133">
        <v>9.3948964318842228E-5</v>
      </c>
      <c r="AX108" s="133">
        <v>1.0711163951694996E-4</v>
      </c>
      <c r="AY108" s="133">
        <v>7.1715633314408823E-5</v>
      </c>
      <c r="AZ108" s="133">
        <v>1.1457639982404774E-4</v>
      </c>
      <c r="BA108" s="133">
        <v>9.8178012967479664E-5</v>
      </c>
      <c r="BB108" s="133">
        <v>6.8348771066988799E-5</v>
      </c>
      <c r="BC108" s="133">
        <v>9.098992906921439E-5</v>
      </c>
      <c r="BD108" s="133">
        <v>7.6269527000123646E-5</v>
      </c>
      <c r="BE108" s="133">
        <v>1.1012599331351677E-4</v>
      </c>
      <c r="BF108" s="133">
        <v>0</v>
      </c>
      <c r="BG108" s="133">
        <v>7.5642965204236E-5</v>
      </c>
      <c r="BH108" s="133">
        <v>5.5426988223288033E-5</v>
      </c>
      <c r="BI108" s="133">
        <v>7.1068086413694022E-5</v>
      </c>
      <c r="BJ108" s="133">
        <v>5.6849440674857876E-5</v>
      </c>
      <c r="BK108" s="133">
        <v>9.3694867217913245E-5</v>
      </c>
      <c r="BL108" s="143">
        <v>7.4757833640534929E-5</v>
      </c>
      <c r="BM108" s="143">
        <v>1.7813552438105692E-4</v>
      </c>
      <c r="BN108" s="133">
        <v>1.1941851414018476E-4</v>
      </c>
      <c r="BO108" s="133">
        <v>3.3333449981257118E-4</v>
      </c>
      <c r="BP108" s="133">
        <v>3.8528258063943944E-4</v>
      </c>
      <c r="BQ108" s="133">
        <v>9.9093572355357995E-5</v>
      </c>
      <c r="BR108" s="133">
        <v>3.9129971064598385E-5</v>
      </c>
      <c r="BS108" s="133">
        <v>3.0783225023977152E-4</v>
      </c>
      <c r="BT108" s="133">
        <v>0</v>
      </c>
      <c r="BU108" s="133">
        <v>7.4370536090049915E-4</v>
      </c>
      <c r="BV108" s="133">
        <v>1.4283519750507096E-4</v>
      </c>
      <c r="BW108" s="133">
        <v>1.1221349457487002E-3</v>
      </c>
      <c r="BX108" s="133">
        <v>5.1932707866858769E-4</v>
      </c>
      <c r="BY108" s="133">
        <v>3.0508694972641891E-4</v>
      </c>
      <c r="BZ108" s="133">
        <v>1.7021002436919992E-4</v>
      </c>
      <c r="CA108" s="133">
        <v>3.2279203487796604E-4</v>
      </c>
      <c r="CB108" s="133">
        <v>0</v>
      </c>
      <c r="CC108" s="133">
        <v>2.9183447148777215E-4</v>
      </c>
      <c r="CD108" s="133">
        <v>1.2562024998429746E-4</v>
      </c>
      <c r="CE108" s="133">
        <v>9.162568213972916E-5</v>
      </c>
      <c r="CF108" s="133">
        <v>2.0306411441739828E-4</v>
      </c>
      <c r="CG108" s="133">
        <v>2.776269877245437E-4</v>
      </c>
      <c r="CH108" s="133">
        <v>2.0151734500091891E-4</v>
      </c>
      <c r="CI108" s="133">
        <v>2.9577670558594387E-4</v>
      </c>
      <c r="CJ108" s="133">
        <v>1.0309532960399432E-3</v>
      </c>
      <c r="CK108" s="133">
        <v>1.6948615108730745E-3</v>
      </c>
      <c r="CL108" s="133">
        <v>2.0353139858275162E-4</v>
      </c>
      <c r="CM108" s="133">
        <v>4.1672140776652941E-3</v>
      </c>
      <c r="CN108" s="133">
        <v>3.1637275962142678E-4</v>
      </c>
      <c r="CO108" s="133">
        <v>3.0465343006645998E-4</v>
      </c>
      <c r="CP108" s="133">
        <v>2.3793385602846693E-3</v>
      </c>
      <c r="CQ108" s="133">
        <v>3.1821436769991401E-4</v>
      </c>
      <c r="CR108" s="133">
        <v>2.0281950508273215E-4</v>
      </c>
      <c r="CS108" s="133">
        <v>1.857172772913204E-4</v>
      </c>
      <c r="CT108" s="133">
        <v>2.802446791557255E-4</v>
      </c>
      <c r="CU108" s="133">
        <v>2.524067629545951E-3</v>
      </c>
      <c r="CV108" s="133">
        <v>9.8498560828279183E-4</v>
      </c>
      <c r="CW108" s="133">
        <v>2.6436287876097238E-3</v>
      </c>
      <c r="CX108" s="133">
        <v>3.7231360500742413E-4</v>
      </c>
      <c r="CY108" s="133">
        <v>9.7847063007311928E-4</v>
      </c>
      <c r="CZ108" s="133">
        <v>2.5644951625670531E-3</v>
      </c>
      <c r="DA108" s="133">
        <v>3.8318559327061853E-4</v>
      </c>
      <c r="DB108" s="133">
        <v>1.9715550594016601E-3</v>
      </c>
      <c r="DC108" s="133">
        <v>3.3497512286676779E-3</v>
      </c>
      <c r="DD108" s="133">
        <v>1.115321637824535E-2</v>
      </c>
      <c r="DE108" s="133">
        <v>0</v>
      </c>
      <c r="DF108" s="133">
        <v>4.1556866482447092E-4</v>
      </c>
      <c r="DG108" s="138">
        <v>5.1633941822060267E-4</v>
      </c>
      <c r="DH108" s="124"/>
      <c r="DI108" s="131"/>
    </row>
    <row r="109" spans="2:113" x14ac:dyDescent="0.15">
      <c r="B109" s="309" t="s">
        <v>521</v>
      </c>
      <c r="C109" s="310" t="s">
        <v>921</v>
      </c>
      <c r="D109" s="132">
        <v>2.3020886784446974E-4</v>
      </c>
      <c r="E109" s="132">
        <v>5.9826009343331283E-4</v>
      </c>
      <c r="F109" s="132">
        <v>2.3221637258121768E-3</v>
      </c>
      <c r="G109" s="132">
        <v>6.4269865298420136E-4</v>
      </c>
      <c r="H109" s="132">
        <v>1.5643561452309136E-4</v>
      </c>
      <c r="I109" s="132">
        <v>0</v>
      </c>
      <c r="J109" s="132">
        <v>5.862378573543599E-4</v>
      </c>
      <c r="K109" s="132">
        <v>8.18558735732967E-4</v>
      </c>
      <c r="L109" s="132">
        <v>3.4680623403720505E-4</v>
      </c>
      <c r="M109" s="132">
        <v>6.3470528848347086E-5</v>
      </c>
      <c r="N109" s="132">
        <v>0</v>
      </c>
      <c r="O109" s="132">
        <v>8.9905958367547548E-4</v>
      </c>
      <c r="P109" s="132">
        <v>1.2649113338374087E-3</v>
      </c>
      <c r="Q109" s="132">
        <v>9.5007291170673934E-4</v>
      </c>
      <c r="R109" s="132">
        <v>1.2331436976473185E-3</v>
      </c>
      <c r="S109" s="132">
        <v>2.9163056432924368E-4</v>
      </c>
      <c r="T109" s="132">
        <v>6.9895140938851155E-4</v>
      </c>
      <c r="U109" s="132">
        <v>9.9152230183058125E-4</v>
      </c>
      <c r="V109" s="134">
        <v>8.6688123727049395E-4</v>
      </c>
      <c r="W109" s="132">
        <v>6.8441094379617325E-4</v>
      </c>
      <c r="X109" s="132">
        <v>0</v>
      </c>
      <c r="Y109" s="132">
        <v>0</v>
      </c>
      <c r="Z109" s="132">
        <v>5.3468787595241276E-4</v>
      </c>
      <c r="AA109" s="132">
        <v>0</v>
      </c>
      <c r="AB109" s="132">
        <v>5.4721932433860019E-4</v>
      </c>
      <c r="AC109" s="132">
        <v>6.6319451517764781E-4</v>
      </c>
      <c r="AD109" s="132">
        <v>0</v>
      </c>
      <c r="AE109" s="132">
        <v>3.0608735526768314E-4</v>
      </c>
      <c r="AF109" s="132">
        <v>1.2473169639616084E-4</v>
      </c>
      <c r="AG109" s="132">
        <v>3.5620887557469104E-4</v>
      </c>
      <c r="AH109" s="132">
        <v>1.6710885044423657E-3</v>
      </c>
      <c r="AI109" s="134">
        <v>2.0649922897050476E-3</v>
      </c>
      <c r="AJ109" s="132">
        <v>6.3596653354566475E-4</v>
      </c>
      <c r="AK109" s="132">
        <v>1.3234945162252506E-3</v>
      </c>
      <c r="AL109" s="132">
        <v>1.4327343288103212E-3</v>
      </c>
      <c r="AM109" s="132">
        <v>0</v>
      </c>
      <c r="AN109" s="132">
        <v>0</v>
      </c>
      <c r="AO109" s="132">
        <v>2.0842695478580817E-4</v>
      </c>
      <c r="AP109" s="132">
        <v>6.7903910547715857E-4</v>
      </c>
      <c r="AQ109" s="132">
        <v>3.8115978542596363E-4</v>
      </c>
      <c r="AR109" s="132">
        <v>4.5581472500361993E-4</v>
      </c>
      <c r="AS109" s="132">
        <v>4.0155466786793742E-4</v>
      </c>
      <c r="AT109" s="132">
        <v>4.9620472752007531E-4</v>
      </c>
      <c r="AU109" s="132">
        <v>7.5968425098695697E-4</v>
      </c>
      <c r="AV109" s="132">
        <v>1.0422371110959591E-3</v>
      </c>
      <c r="AW109" s="132">
        <v>8.0025307080544865E-4</v>
      </c>
      <c r="AX109" s="132">
        <v>1.5590694196356051E-3</v>
      </c>
      <c r="AY109" s="132">
        <v>8.084901255945734E-4</v>
      </c>
      <c r="AZ109" s="132">
        <v>8.6408176289030252E-4</v>
      </c>
      <c r="BA109" s="132">
        <v>5.6884713204463828E-4</v>
      </c>
      <c r="BB109" s="132">
        <v>5.7635884173335436E-4</v>
      </c>
      <c r="BC109" s="132">
        <v>7.108892319257872E-4</v>
      </c>
      <c r="BD109" s="132">
        <v>9.890251929584495E-4</v>
      </c>
      <c r="BE109" s="132">
        <v>1.0244585242566266E-3</v>
      </c>
      <c r="BF109" s="132">
        <v>0</v>
      </c>
      <c r="BG109" s="132">
        <v>1.3615733736762481E-4</v>
      </c>
      <c r="BH109" s="132">
        <v>3.6641025445400117E-4</v>
      </c>
      <c r="BI109" s="132">
        <v>8.1298066565620381E-4</v>
      </c>
      <c r="BJ109" s="132">
        <v>8.5457546304786361E-4</v>
      </c>
      <c r="BK109" s="132">
        <v>3.6199138564326212E-3</v>
      </c>
      <c r="BL109" s="134">
        <v>2.4143103651123573E-4</v>
      </c>
      <c r="BM109" s="134">
        <v>7.9825294755345015E-4</v>
      </c>
      <c r="BN109" s="132">
        <v>2.5390022187152417E-5</v>
      </c>
      <c r="BO109" s="132">
        <v>2.5884870692903816E-3</v>
      </c>
      <c r="BP109" s="132">
        <v>3.7811929228757739E-4</v>
      </c>
      <c r="BQ109" s="132">
        <v>1.1653764244630687E-4</v>
      </c>
      <c r="BR109" s="132">
        <v>7.0988000603917434E-5</v>
      </c>
      <c r="BS109" s="132">
        <v>1.2970242524073922E-3</v>
      </c>
      <c r="BT109" s="132">
        <v>3.2379251090849754E-3</v>
      </c>
      <c r="BU109" s="132">
        <v>2.0876565575632475E-3</v>
      </c>
      <c r="BV109" s="132">
        <v>3.5008150956194117E-3</v>
      </c>
      <c r="BW109" s="132">
        <v>1.2074514274234825E-3</v>
      </c>
      <c r="BX109" s="132">
        <v>5.1274290017516656E-4</v>
      </c>
      <c r="BY109" s="132">
        <v>0</v>
      </c>
      <c r="BZ109" s="132">
        <v>1.6206954494284687E-3</v>
      </c>
      <c r="CA109" s="132">
        <v>1.654328549370968E-3</v>
      </c>
      <c r="CB109" s="132">
        <v>8.3188694467452101E-4</v>
      </c>
      <c r="CC109" s="132">
        <v>8.7550341446331649E-3</v>
      </c>
      <c r="CD109" s="132">
        <v>1.5576910998052885E-3</v>
      </c>
      <c r="CE109" s="132">
        <v>5.7885872128275954E-3</v>
      </c>
      <c r="CF109" s="132">
        <v>1.9106487129273385E-3</v>
      </c>
      <c r="CG109" s="132">
        <v>1.3987000248363375E-3</v>
      </c>
      <c r="CH109" s="132">
        <v>3.762328831167156E-3</v>
      </c>
      <c r="CI109" s="132">
        <v>2.5960631100566838E-3</v>
      </c>
      <c r="CJ109" s="132">
        <v>2.3656204120180049E-3</v>
      </c>
      <c r="CK109" s="132">
        <v>6.904774434413804E-4</v>
      </c>
      <c r="CL109" s="132">
        <v>1.912937511996115E-3</v>
      </c>
      <c r="CM109" s="132">
        <v>2.3539438550780295E-3</v>
      </c>
      <c r="CN109" s="132">
        <v>3.1673188457430187E-3</v>
      </c>
      <c r="CO109" s="132">
        <v>1.6448008513858777E-3</v>
      </c>
      <c r="CP109" s="132">
        <v>6.8165817357038402E-3</v>
      </c>
      <c r="CQ109" s="132">
        <v>1.2434993528227395E-3</v>
      </c>
      <c r="CR109" s="132">
        <v>2.4545555584160991E-3</v>
      </c>
      <c r="CS109" s="132">
        <v>3.7197425235877594E-3</v>
      </c>
      <c r="CT109" s="132">
        <v>5.4553042057010198E-3</v>
      </c>
      <c r="CU109" s="132">
        <v>5.085242436547701E-3</v>
      </c>
      <c r="CV109" s="132">
        <v>9.2233661661869431E-4</v>
      </c>
      <c r="CW109" s="132">
        <v>1.0750980443401438E-3</v>
      </c>
      <c r="CX109" s="132">
        <v>1.4075190531582912E-3</v>
      </c>
      <c r="CY109" s="132">
        <v>1.8294017727334918E-3</v>
      </c>
      <c r="CZ109" s="132">
        <v>2.220329484732051E-3</v>
      </c>
      <c r="DA109" s="132">
        <v>8.6629646825022312E-4</v>
      </c>
      <c r="DB109" s="132">
        <v>3.8289582409885138E-3</v>
      </c>
      <c r="DC109" s="132">
        <v>2.4748455795061551E-3</v>
      </c>
      <c r="DD109" s="132">
        <v>2.4389134829545913E-3</v>
      </c>
      <c r="DE109" s="132">
        <v>0</v>
      </c>
      <c r="DF109" s="132">
        <v>2.039618507677202E-4</v>
      </c>
      <c r="DG109" s="137">
        <v>1.5315503865536652E-3</v>
      </c>
      <c r="DH109" s="124"/>
      <c r="DI109" s="131"/>
    </row>
    <row r="110" spans="2:113" x14ac:dyDescent="0.15">
      <c r="B110" s="309" t="s">
        <v>522</v>
      </c>
      <c r="C110" s="310" t="s">
        <v>922</v>
      </c>
      <c r="D110" s="132">
        <v>5.9199255453642767E-3</v>
      </c>
      <c r="E110" s="132">
        <v>1.9866105861867379E-4</v>
      </c>
      <c r="F110" s="132">
        <v>4.1688367839580508E-4</v>
      </c>
      <c r="G110" s="132">
        <v>8.6502883923202025E-4</v>
      </c>
      <c r="H110" s="132">
        <v>1.7784773926093948E-2</v>
      </c>
      <c r="I110" s="132">
        <v>9.8619329388560158E-3</v>
      </c>
      <c r="J110" s="132">
        <v>1.1628045810130572E-2</v>
      </c>
      <c r="K110" s="132">
        <v>2.4897037633097138E-3</v>
      </c>
      <c r="L110" s="132">
        <v>1.3180211198240137E-3</v>
      </c>
      <c r="M110" s="132">
        <v>1.1063706559877502E-2</v>
      </c>
      <c r="N110" s="132">
        <v>0</v>
      </c>
      <c r="O110" s="132">
        <v>1.9899185452017191E-3</v>
      </c>
      <c r="P110" s="132">
        <v>3.5654527210406792E-3</v>
      </c>
      <c r="Q110" s="132">
        <v>4.1891044576507913E-3</v>
      </c>
      <c r="R110" s="132">
        <v>1.5969167021228378E-3</v>
      </c>
      <c r="S110" s="132">
        <v>1.5407011425410662E-3</v>
      </c>
      <c r="T110" s="132">
        <v>2.0694684127099613E-3</v>
      </c>
      <c r="U110" s="132">
        <v>1.9838962179081336E-3</v>
      </c>
      <c r="V110" s="134">
        <v>2.4896589167284084E-4</v>
      </c>
      <c r="W110" s="132">
        <v>2.1118966265710492E-3</v>
      </c>
      <c r="X110" s="132">
        <v>0</v>
      </c>
      <c r="Y110" s="132">
        <v>1.2110202845897668E-3</v>
      </c>
      <c r="Z110" s="132">
        <v>1.336719689881032E-3</v>
      </c>
      <c r="AA110" s="132">
        <v>0</v>
      </c>
      <c r="AB110" s="132">
        <v>2.1162891832692174E-3</v>
      </c>
      <c r="AC110" s="132">
        <v>2.4141444418899652E-3</v>
      </c>
      <c r="AD110" s="132">
        <v>2.5701985478378205E-4</v>
      </c>
      <c r="AE110" s="132">
        <v>4.7747334632580532E-3</v>
      </c>
      <c r="AF110" s="132">
        <v>1.3813199440460297E-3</v>
      </c>
      <c r="AG110" s="132">
        <v>5.2833962414432431E-3</v>
      </c>
      <c r="AH110" s="132">
        <v>4.1743923995432803E-3</v>
      </c>
      <c r="AI110" s="134">
        <v>6.3450230714606178E-3</v>
      </c>
      <c r="AJ110" s="132">
        <v>1.080515132892172E-2</v>
      </c>
      <c r="AK110" s="132">
        <v>1.2449821296695155E-3</v>
      </c>
      <c r="AL110" s="132">
        <v>1.2661819345071636E-2</v>
      </c>
      <c r="AM110" s="132">
        <v>0</v>
      </c>
      <c r="AN110" s="132">
        <v>0</v>
      </c>
      <c r="AO110" s="132">
        <v>1.2617059445054197E-2</v>
      </c>
      <c r="AP110" s="132">
        <v>6.7051841664673524E-3</v>
      </c>
      <c r="AQ110" s="132">
        <v>4.2030300310658738E-3</v>
      </c>
      <c r="AR110" s="132">
        <v>5.4601540720212467E-3</v>
      </c>
      <c r="AS110" s="132">
        <v>2.0419692327884459E-3</v>
      </c>
      <c r="AT110" s="132">
        <v>3.6493131261253458E-3</v>
      </c>
      <c r="AU110" s="132">
        <v>7.303084453465265E-3</v>
      </c>
      <c r="AV110" s="132">
        <v>5.7904719980318301E-3</v>
      </c>
      <c r="AW110" s="132">
        <v>2.632754014462663E-3</v>
      </c>
      <c r="AX110" s="132">
        <v>1.8179442661567006E-3</v>
      </c>
      <c r="AY110" s="132">
        <v>5.0214000331158439E-4</v>
      </c>
      <c r="AZ110" s="132">
        <v>2.2615721858773299E-3</v>
      </c>
      <c r="BA110" s="132">
        <v>4.7466009521404803E-4</v>
      </c>
      <c r="BB110" s="132">
        <v>6.4774738294213639E-4</v>
      </c>
      <c r="BC110" s="132">
        <v>4.0541609037684188E-3</v>
      </c>
      <c r="BD110" s="132">
        <v>9.7626619909694764E-4</v>
      </c>
      <c r="BE110" s="132">
        <v>1.5687791891239569E-3</v>
      </c>
      <c r="BF110" s="132">
        <v>0</v>
      </c>
      <c r="BG110" s="132">
        <v>7.8668683812405452E-4</v>
      </c>
      <c r="BH110" s="132">
        <v>4.8418192896850686E-4</v>
      </c>
      <c r="BI110" s="132">
        <v>3.9511306518250156E-3</v>
      </c>
      <c r="BJ110" s="132">
        <v>5.6666055382358334E-3</v>
      </c>
      <c r="BK110" s="132">
        <v>1.2357593297930179E-3</v>
      </c>
      <c r="BL110" s="134">
        <v>1.9044864504490372E-3</v>
      </c>
      <c r="BM110" s="134">
        <v>1.772588050537055E-2</v>
      </c>
      <c r="BN110" s="132">
        <v>1.9127926500932715E-2</v>
      </c>
      <c r="BO110" s="132">
        <v>5.2397028653552689E-3</v>
      </c>
      <c r="BP110" s="132">
        <v>9.0149983908184381E-3</v>
      </c>
      <c r="BQ110" s="132">
        <v>6.300347947300001E-3</v>
      </c>
      <c r="BR110" s="132">
        <v>1.3228007917412906E-3</v>
      </c>
      <c r="BS110" s="132">
        <v>1.0138572896999308E-2</v>
      </c>
      <c r="BT110" s="132">
        <v>1.9820251530009953E-2</v>
      </c>
      <c r="BU110" s="132">
        <v>6.9395636463667346E-3</v>
      </c>
      <c r="BV110" s="132">
        <v>4.8817410106628666E-3</v>
      </c>
      <c r="BW110" s="132">
        <v>6.7066443000250806E-3</v>
      </c>
      <c r="BX110" s="132">
        <v>9.1035412363898397E-4</v>
      </c>
      <c r="BY110" s="132">
        <v>8.1292862942359802E-5</v>
      </c>
      <c r="BZ110" s="132">
        <v>7.2578686222390934E-3</v>
      </c>
      <c r="CA110" s="132">
        <v>1.278856172555045E-2</v>
      </c>
      <c r="CB110" s="132">
        <v>0</v>
      </c>
      <c r="CC110" s="132">
        <v>5.8950563240529972E-3</v>
      </c>
      <c r="CD110" s="132">
        <v>7.2231643740971047E-3</v>
      </c>
      <c r="CE110" s="132">
        <v>8.8930809135619486E-4</v>
      </c>
      <c r="CF110" s="132">
        <v>3.0398082582483257E-3</v>
      </c>
      <c r="CG110" s="132">
        <v>1.1434693428868544E-2</v>
      </c>
      <c r="CH110" s="132">
        <v>1.2401377411356551E-3</v>
      </c>
      <c r="CI110" s="132">
        <v>2.675405509955243E-3</v>
      </c>
      <c r="CJ110" s="132">
        <v>8.9609864494241982E-3</v>
      </c>
      <c r="CK110" s="132">
        <v>8.5696843004605112E-4</v>
      </c>
      <c r="CL110" s="132">
        <v>1.454347778480548E-3</v>
      </c>
      <c r="CM110" s="132">
        <v>1.9129526170226906E-3</v>
      </c>
      <c r="CN110" s="132">
        <v>8.3204354422701337E-4</v>
      </c>
      <c r="CO110" s="132">
        <v>1.0314733072645112E-2</v>
      </c>
      <c r="CP110" s="132">
        <v>7.8420906608543395E-3</v>
      </c>
      <c r="CQ110" s="132">
        <v>1.774542806374135E-3</v>
      </c>
      <c r="CR110" s="132">
        <v>1.3645106053251737E-2</v>
      </c>
      <c r="CS110" s="132">
        <v>1.2028294096092922E-2</v>
      </c>
      <c r="CT110" s="132">
        <v>3.8245305914348655E-3</v>
      </c>
      <c r="CU110" s="132">
        <v>4.7665572654567176E-3</v>
      </c>
      <c r="CV110" s="132">
        <v>6.3429624045003496E-3</v>
      </c>
      <c r="CW110" s="132">
        <v>2.4012682270219292E-4</v>
      </c>
      <c r="CX110" s="132">
        <v>1.8236214118269492E-3</v>
      </c>
      <c r="CY110" s="132">
        <v>3.7061536611014499E-3</v>
      </c>
      <c r="CZ110" s="132">
        <v>1.80304300231637E-3</v>
      </c>
      <c r="DA110" s="132">
        <v>1.5784815759641547E-3</v>
      </c>
      <c r="DB110" s="132">
        <v>6.8577588801514728E-3</v>
      </c>
      <c r="DC110" s="132">
        <v>1.3461173778424719E-3</v>
      </c>
      <c r="DD110" s="132">
        <v>9.6236576732705876E-3</v>
      </c>
      <c r="DE110" s="132">
        <v>4.9778521650049781E-4</v>
      </c>
      <c r="DF110" s="132">
        <v>0</v>
      </c>
      <c r="DG110" s="137">
        <v>4.5066105306216684E-3</v>
      </c>
      <c r="DH110" s="124"/>
      <c r="DI110" s="131"/>
    </row>
    <row r="111" spans="2:113" x14ac:dyDescent="0.15">
      <c r="B111" s="313" t="s">
        <v>523</v>
      </c>
      <c r="C111" s="314" t="s">
        <v>923</v>
      </c>
      <c r="D111" s="135">
        <v>0.46459658900838341</v>
      </c>
      <c r="E111" s="135">
        <v>0.74450053251409842</v>
      </c>
      <c r="F111" s="135">
        <v>0.38628364234697771</v>
      </c>
      <c r="G111" s="135">
        <v>0.47387864711859484</v>
      </c>
      <c r="H111" s="135">
        <v>0.69433458644778712</v>
      </c>
      <c r="I111" s="135">
        <v>0.40433925049309666</v>
      </c>
      <c r="J111" s="135">
        <v>0.71352669232900001</v>
      </c>
      <c r="K111" s="135">
        <v>0.65485228873105816</v>
      </c>
      <c r="L111" s="135">
        <v>0.5716267370485878</v>
      </c>
      <c r="M111" s="135">
        <v>0.73826935702370822</v>
      </c>
      <c r="N111" s="135">
        <v>0</v>
      </c>
      <c r="O111" s="135">
        <v>0.60804598390083975</v>
      </c>
      <c r="P111" s="135">
        <v>0.59855166364178536</v>
      </c>
      <c r="Q111" s="135">
        <v>0.5756618067960112</v>
      </c>
      <c r="R111" s="135">
        <v>0.61247150712851806</v>
      </c>
      <c r="S111" s="135">
        <v>0.81533518836080732</v>
      </c>
      <c r="T111" s="135">
        <v>0.55540457024298162</v>
      </c>
      <c r="U111" s="135">
        <v>0.47091031723360655</v>
      </c>
      <c r="V111" s="144">
        <v>0.70249175862906776</v>
      </c>
      <c r="W111" s="135">
        <v>0.62229771745691143</v>
      </c>
      <c r="X111" s="135">
        <v>0</v>
      </c>
      <c r="Y111" s="135">
        <v>0.83318195579775967</v>
      </c>
      <c r="Z111" s="135">
        <v>0.72811121507819809</v>
      </c>
      <c r="AA111" s="135">
        <v>0</v>
      </c>
      <c r="AB111" s="135">
        <v>0.47195560372679474</v>
      </c>
      <c r="AC111" s="135">
        <v>0.65957200510766478</v>
      </c>
      <c r="AD111" s="135">
        <v>0.68714258176444132</v>
      </c>
      <c r="AE111" s="135">
        <v>0.63082196492032561</v>
      </c>
      <c r="AF111" s="135">
        <v>0.63807502413953499</v>
      </c>
      <c r="AG111" s="135">
        <v>0.48127137806372822</v>
      </c>
      <c r="AH111" s="135">
        <v>0.60234085545084437</v>
      </c>
      <c r="AI111" s="144">
        <v>0.55424987298069006</v>
      </c>
      <c r="AJ111" s="135">
        <v>0.55513370282950869</v>
      </c>
      <c r="AK111" s="135">
        <v>0.60317561573514411</v>
      </c>
      <c r="AL111" s="135">
        <v>0.52997145058662642</v>
      </c>
      <c r="AM111" s="135">
        <v>0</v>
      </c>
      <c r="AN111" s="135">
        <v>0</v>
      </c>
      <c r="AO111" s="135">
        <v>0.59214037615643833</v>
      </c>
      <c r="AP111" s="135">
        <v>0.72274575460416168</v>
      </c>
      <c r="AQ111" s="135">
        <v>0.82999354461299579</v>
      </c>
      <c r="AR111" s="135">
        <v>0.80552783322244403</v>
      </c>
      <c r="AS111" s="135">
        <v>0.61714959635997557</v>
      </c>
      <c r="AT111" s="135">
        <v>0.50907580047477075</v>
      </c>
      <c r="AU111" s="135">
        <v>0.55023138693168472</v>
      </c>
      <c r="AV111" s="135">
        <v>0.54949398962404195</v>
      </c>
      <c r="AW111" s="135">
        <v>0.5711626690396685</v>
      </c>
      <c r="AX111" s="135">
        <v>0.64925568269379952</v>
      </c>
      <c r="AY111" s="135">
        <v>0.63864635354811627</v>
      </c>
      <c r="AZ111" s="135">
        <v>0.60816469716871835</v>
      </c>
      <c r="BA111" s="135">
        <v>0.67112174898409704</v>
      </c>
      <c r="BB111" s="135">
        <v>0.59776720592803079</v>
      </c>
      <c r="BC111" s="135">
        <v>0.65667310164961823</v>
      </c>
      <c r="BD111" s="135">
        <v>0.63622568482172615</v>
      </c>
      <c r="BE111" s="135">
        <v>0.67821936134265615</v>
      </c>
      <c r="BF111" s="135">
        <v>0</v>
      </c>
      <c r="BG111" s="135">
        <v>0.80033282904689862</v>
      </c>
      <c r="BH111" s="135">
        <v>0.73602095487463137</v>
      </c>
      <c r="BI111" s="135">
        <v>0.62415021052725506</v>
      </c>
      <c r="BJ111" s="135">
        <v>0.59541231126596983</v>
      </c>
      <c r="BK111" s="135">
        <v>0.64490316382243662</v>
      </c>
      <c r="BL111" s="144">
        <v>0.68056222793050702</v>
      </c>
      <c r="BM111" s="144">
        <v>0.54399223005188979</v>
      </c>
      <c r="BN111" s="135">
        <v>0.5678061506746408</v>
      </c>
      <c r="BO111" s="135">
        <v>0.52274088705940835</v>
      </c>
      <c r="BP111" s="135">
        <v>0.50403523382764004</v>
      </c>
      <c r="BQ111" s="135">
        <v>0.60581724849392959</v>
      </c>
      <c r="BR111" s="135">
        <v>0.7421400700599623</v>
      </c>
      <c r="BS111" s="135">
        <v>0.60599891188879762</v>
      </c>
      <c r="BT111" s="135">
        <v>0.35161346046148084</v>
      </c>
      <c r="BU111" s="135">
        <v>0.31944433391582838</v>
      </c>
      <c r="BV111" s="135">
        <v>0.32883793699662778</v>
      </c>
      <c r="BW111" s="135">
        <v>0.26473251639908646</v>
      </c>
      <c r="BX111" s="135">
        <v>0.25979101634568036</v>
      </c>
      <c r="BY111" s="135">
        <v>9.7900923227376133E-2</v>
      </c>
      <c r="BZ111" s="135">
        <v>0.32174396059137317</v>
      </c>
      <c r="CA111" s="135">
        <v>0.25565136910583469</v>
      </c>
      <c r="CB111" s="135">
        <v>1</v>
      </c>
      <c r="CC111" s="135">
        <v>0.55921321426486892</v>
      </c>
      <c r="CD111" s="135">
        <v>0.82056403492242946</v>
      </c>
      <c r="CE111" s="135">
        <v>0.30113319409822814</v>
      </c>
      <c r="CF111" s="135">
        <v>0.35633060068518757</v>
      </c>
      <c r="CG111" s="135">
        <v>0.31216022976211616</v>
      </c>
      <c r="CH111" s="135">
        <v>0.22286448039155626</v>
      </c>
      <c r="CI111" s="135">
        <v>0.46405973053905969</v>
      </c>
      <c r="CJ111" s="135">
        <v>0.55586527924424245</v>
      </c>
      <c r="CK111" s="135">
        <v>0.41022508995742263</v>
      </c>
      <c r="CL111" s="135">
        <v>0.74905480276132852</v>
      </c>
      <c r="CM111" s="135">
        <v>0.55062655973854124</v>
      </c>
      <c r="CN111" s="135">
        <v>0.28470487641898229</v>
      </c>
      <c r="CO111" s="135">
        <v>0.18835910729642413</v>
      </c>
      <c r="CP111" s="135">
        <v>0.39832800182955808</v>
      </c>
      <c r="CQ111" s="135">
        <v>0.43853794417243708</v>
      </c>
      <c r="CR111" s="135">
        <v>0.35647757149073594</v>
      </c>
      <c r="CS111" s="135">
        <v>0.31094733303750749</v>
      </c>
      <c r="CT111" s="135">
        <v>0.23182587043177888</v>
      </c>
      <c r="CU111" s="135">
        <v>0.40871552491805435</v>
      </c>
      <c r="CV111" s="135">
        <v>0.32952072376754704</v>
      </c>
      <c r="CW111" s="135">
        <v>0.71590651449550691</v>
      </c>
      <c r="CX111" s="135">
        <v>0.60212670292251713</v>
      </c>
      <c r="CY111" s="135">
        <v>0.26955556084714483</v>
      </c>
      <c r="CZ111" s="135">
        <v>0.52019963255252633</v>
      </c>
      <c r="DA111" s="135">
        <v>0.59187864900313125</v>
      </c>
      <c r="DB111" s="135">
        <v>0.32762245607122725</v>
      </c>
      <c r="DC111" s="135">
        <v>0.30801563546923411</v>
      </c>
      <c r="DD111" s="135">
        <v>0.33482988589080687</v>
      </c>
      <c r="DE111" s="135">
        <v>1</v>
      </c>
      <c r="DF111" s="135">
        <v>0.59739863535962845</v>
      </c>
      <c r="DG111" s="140">
        <v>0.4600251738003156</v>
      </c>
      <c r="DH111" s="124"/>
      <c r="DI111" s="131"/>
    </row>
    <row r="112" spans="2:113" x14ac:dyDescent="0.15">
      <c r="B112" s="309" t="s">
        <v>524</v>
      </c>
      <c r="C112" s="315" t="s">
        <v>98</v>
      </c>
      <c r="D112" s="132">
        <v>2.1165313523817614E-3</v>
      </c>
      <c r="E112" s="132">
        <v>1.078689702241796E-3</v>
      </c>
      <c r="F112" s="132">
        <v>9.3638487762750054E-3</v>
      </c>
      <c r="G112" s="132">
        <v>3.8566362820349506E-3</v>
      </c>
      <c r="H112" s="132">
        <v>6.7413972633544681E-3</v>
      </c>
      <c r="I112" s="132">
        <v>2.9585798816568046E-2</v>
      </c>
      <c r="J112" s="132">
        <v>2.3676368047529442E-2</v>
      </c>
      <c r="K112" s="132">
        <v>9.5117682342696561E-3</v>
      </c>
      <c r="L112" s="132">
        <v>1.3030849027840531E-2</v>
      </c>
      <c r="M112" s="132">
        <v>9.5661987698618129E-3</v>
      </c>
      <c r="N112" s="132">
        <v>0</v>
      </c>
      <c r="O112" s="132">
        <v>1.2742671165960406E-2</v>
      </c>
      <c r="P112" s="132">
        <v>1.290415656047165E-2</v>
      </c>
      <c r="Q112" s="132">
        <v>9.2362272304444149E-3</v>
      </c>
      <c r="R112" s="132">
        <v>1.6284105546807263E-2</v>
      </c>
      <c r="S112" s="132">
        <v>1.8460094213543467E-2</v>
      </c>
      <c r="T112" s="132">
        <v>2.1022496425537968E-2</v>
      </c>
      <c r="U112" s="132">
        <v>1.9887990827871242E-2</v>
      </c>
      <c r="V112" s="134">
        <v>3.8244760467815907E-2</v>
      </c>
      <c r="W112" s="132">
        <v>8.5596995370774732E-3</v>
      </c>
      <c r="X112" s="132">
        <v>0</v>
      </c>
      <c r="Y112" s="132">
        <v>3.6330608537693005E-3</v>
      </c>
      <c r="Z112" s="132">
        <v>4.544846945595509E-3</v>
      </c>
      <c r="AA112" s="132">
        <v>0</v>
      </c>
      <c r="AB112" s="132">
        <v>1.6296679720285159E-2</v>
      </c>
      <c r="AC112" s="132">
        <v>1.6215122063682842E-2</v>
      </c>
      <c r="AD112" s="132">
        <v>2.8914733663175482E-3</v>
      </c>
      <c r="AE112" s="132">
        <v>9.8125644846956319E-3</v>
      </c>
      <c r="AF112" s="132">
        <v>1.8626667545496543E-2</v>
      </c>
      <c r="AG112" s="132">
        <v>1.9786923668051678E-2</v>
      </c>
      <c r="AH112" s="132">
        <v>1.5385998142495248E-2</v>
      </c>
      <c r="AI112" s="134">
        <v>1.6814088298476065E-2</v>
      </c>
      <c r="AJ112" s="132">
        <v>1.2461290389797817E-2</v>
      </c>
      <c r="AK112" s="132">
        <v>1.2210428618045301E-2</v>
      </c>
      <c r="AL112" s="132">
        <v>1.9808681235798729E-2</v>
      </c>
      <c r="AM112" s="132">
        <v>0</v>
      </c>
      <c r="AN112" s="132">
        <v>0</v>
      </c>
      <c r="AO112" s="132">
        <v>7.1497674172045006E-3</v>
      </c>
      <c r="AP112" s="132">
        <v>2.7146615642190865E-3</v>
      </c>
      <c r="AQ112" s="132">
        <v>7.2701498363445857E-3</v>
      </c>
      <c r="AR112" s="132">
        <v>1.07357598851883E-2</v>
      </c>
      <c r="AS112" s="132">
        <v>2.1924706967877801E-2</v>
      </c>
      <c r="AT112" s="132">
        <v>1.4325090665366986E-2</v>
      </c>
      <c r="AU112" s="132">
        <v>1.6035685247111367E-2</v>
      </c>
      <c r="AV112" s="132">
        <v>1.4849287036671528E-2</v>
      </c>
      <c r="AW112" s="132">
        <v>1.6747524164967553E-2</v>
      </c>
      <c r="AX112" s="132">
        <v>8.7834150526514953E-3</v>
      </c>
      <c r="AY112" s="132">
        <v>1.5451373120167835E-2</v>
      </c>
      <c r="AZ112" s="132">
        <v>1.6703201367107543E-2</v>
      </c>
      <c r="BA112" s="132">
        <v>1.1858254363001629E-2</v>
      </c>
      <c r="BB112" s="132">
        <v>2.2907984131294488E-2</v>
      </c>
      <c r="BC112" s="132">
        <v>2.0513849810660661E-2</v>
      </c>
      <c r="BD112" s="132">
        <v>1.3463867321742127E-2</v>
      </c>
      <c r="BE112" s="132">
        <v>2.9549270369408468E-2</v>
      </c>
      <c r="BF112" s="132">
        <v>0</v>
      </c>
      <c r="BG112" s="132">
        <v>8.2602118003025724E-3</v>
      </c>
      <c r="BH112" s="132">
        <v>7.3862795913786925E-3</v>
      </c>
      <c r="BI112" s="132">
        <v>1.0576078545851344E-2</v>
      </c>
      <c r="BJ112" s="132">
        <v>1.2648694908001712E-2</v>
      </c>
      <c r="BK112" s="132">
        <v>1.3945657989931094E-2</v>
      </c>
      <c r="BL112" s="134">
        <v>8.7062237734813128E-3</v>
      </c>
      <c r="BM112" s="134">
        <v>2.4392062054009418E-2</v>
      </c>
      <c r="BN112" s="132">
        <v>1.4475340814460665E-2</v>
      </c>
      <c r="BO112" s="132">
        <v>2.0363280285165524E-2</v>
      </c>
      <c r="BP112" s="132">
        <v>1.2606534726854435E-2</v>
      </c>
      <c r="BQ112" s="132">
        <v>3.1781126213924399E-2</v>
      </c>
      <c r="BR112" s="132">
        <v>9.7111584826159048E-3</v>
      </c>
      <c r="BS112" s="132">
        <v>1.0674026828607432E-2</v>
      </c>
      <c r="BT112" s="132">
        <v>2.4427530509546699E-2</v>
      </c>
      <c r="BU112" s="132">
        <v>2.26001527852282E-2</v>
      </c>
      <c r="BV112" s="132">
        <v>3.0569636714390995E-2</v>
      </c>
      <c r="BW112" s="132">
        <v>1.0828744833966128E-2</v>
      </c>
      <c r="BX112" s="132">
        <v>1.0184718213163694E-2</v>
      </c>
      <c r="BY112" s="132">
        <v>0</v>
      </c>
      <c r="BZ112" s="132">
        <v>1.6733038418709694E-2</v>
      </c>
      <c r="CA112" s="132">
        <v>1.674233799913491E-2</v>
      </c>
      <c r="CB112" s="132">
        <v>0</v>
      </c>
      <c r="CC112" s="132">
        <v>1.8268837915134537E-2</v>
      </c>
      <c r="CD112" s="132">
        <v>1.1016895923622889E-2</v>
      </c>
      <c r="CE112" s="132">
        <v>3.3871858788654584E-2</v>
      </c>
      <c r="CF112" s="132">
        <v>1.6079754969301936E-2</v>
      </c>
      <c r="CG112" s="132">
        <v>2.5856790759473738E-2</v>
      </c>
      <c r="CH112" s="132">
        <v>3.0462570974408909E-2</v>
      </c>
      <c r="CI112" s="132">
        <v>8.1525579309780841E-3</v>
      </c>
      <c r="CJ112" s="132">
        <v>1.5667999973057643E-2</v>
      </c>
      <c r="CK112" s="132">
        <v>2.2070346374039655E-2</v>
      </c>
      <c r="CL112" s="132">
        <v>1.8987676044998473E-3</v>
      </c>
      <c r="CM112" s="132">
        <v>4.3190191864875382E-2</v>
      </c>
      <c r="CN112" s="132">
        <v>9.1702556716644623E-3</v>
      </c>
      <c r="CO112" s="132">
        <v>4.9934101875752481E-3</v>
      </c>
      <c r="CP112" s="132">
        <v>1.4973606473775606E-2</v>
      </c>
      <c r="CQ112" s="132">
        <v>7.1766437479007222E-3</v>
      </c>
      <c r="CR112" s="132">
        <v>1.9603792410782965E-2</v>
      </c>
      <c r="CS112" s="132">
        <v>1.7815729801724606E-2</v>
      </c>
      <c r="CT112" s="132">
        <v>1.6533876191606126E-2</v>
      </c>
      <c r="CU112" s="132">
        <v>3.6796833604010447E-2</v>
      </c>
      <c r="CV112" s="132">
        <v>6.6315598301685801E-3</v>
      </c>
      <c r="CW112" s="132">
        <v>2.2031356765690503E-2</v>
      </c>
      <c r="CX112" s="132">
        <v>1.2167485976815438E-2</v>
      </c>
      <c r="CY112" s="132">
        <v>1.7414992885776946E-2</v>
      </c>
      <c r="CZ112" s="132">
        <v>2.2340812984016419E-2</v>
      </c>
      <c r="DA112" s="132">
        <v>1.5597042968098065E-2</v>
      </c>
      <c r="DB112" s="132">
        <v>4.3906664696643845E-2</v>
      </c>
      <c r="DC112" s="132">
        <v>2.2971294233625948E-2</v>
      </c>
      <c r="DD112" s="132">
        <v>2.3905856834631128E-2</v>
      </c>
      <c r="DE112" s="132">
        <v>0</v>
      </c>
      <c r="DF112" s="132">
        <v>4.0753424114147088E-3</v>
      </c>
      <c r="DG112" s="137">
        <v>1.5027223597053153E-2</v>
      </c>
      <c r="DH112" s="131"/>
      <c r="DI112" s="131"/>
    </row>
    <row r="113" spans="2:113" x14ac:dyDescent="0.15">
      <c r="B113" s="309" t="s">
        <v>628</v>
      </c>
      <c r="C113" s="315" t="s">
        <v>99</v>
      </c>
      <c r="D113" s="132">
        <v>7.0627395193177053E-2</v>
      </c>
      <c r="E113" s="132">
        <v>4.0710432437878571E-2</v>
      </c>
      <c r="F113" s="132">
        <v>0.34059507104162312</v>
      </c>
      <c r="G113" s="132">
        <v>0.19517553864338594</v>
      </c>
      <c r="H113" s="132">
        <v>9.4623992334654891E-2</v>
      </c>
      <c r="I113" s="132">
        <v>0.11242603550295859</v>
      </c>
      <c r="J113" s="132">
        <v>0.14690452083711422</v>
      </c>
      <c r="K113" s="132">
        <v>0.16086249599431374</v>
      </c>
      <c r="L113" s="132">
        <v>0.11755091433000472</v>
      </c>
      <c r="M113" s="132">
        <v>0.12293448056314227</v>
      </c>
      <c r="N113" s="132">
        <v>0</v>
      </c>
      <c r="O113" s="132">
        <v>0.24855401250292194</v>
      </c>
      <c r="P113" s="132">
        <v>0.26565907419310381</v>
      </c>
      <c r="Q113" s="132">
        <v>0.16387405442436473</v>
      </c>
      <c r="R113" s="132">
        <v>0.24422503044844379</v>
      </c>
      <c r="S113" s="132">
        <v>7.6853089295591676E-2</v>
      </c>
      <c r="T113" s="132">
        <v>0.22705681780094356</v>
      </c>
      <c r="U113" s="132">
        <v>0.26441722090532921</v>
      </c>
      <c r="V113" s="134">
        <v>7.4383809418109723E-2</v>
      </c>
      <c r="W113" s="132">
        <v>0.1223296566342886</v>
      </c>
      <c r="X113" s="132">
        <v>0</v>
      </c>
      <c r="Y113" s="132">
        <v>4.3596730245231606E-2</v>
      </c>
      <c r="Z113" s="132">
        <v>0.10667023125250635</v>
      </c>
      <c r="AA113" s="132">
        <v>0</v>
      </c>
      <c r="AB113" s="132">
        <v>8.6241268632839596E-2</v>
      </c>
      <c r="AC113" s="132">
        <v>0.12642084817113847</v>
      </c>
      <c r="AD113" s="132">
        <v>9.1884598085202086E-3</v>
      </c>
      <c r="AE113" s="132">
        <v>8.8513126218044247E-2</v>
      </c>
      <c r="AF113" s="132">
        <v>0.22615376439195806</v>
      </c>
      <c r="AG113" s="132">
        <v>0.29870289819801082</v>
      </c>
      <c r="AH113" s="132">
        <v>0.22953832018987827</v>
      </c>
      <c r="AI113" s="134">
        <v>0.22607357314975204</v>
      </c>
      <c r="AJ113" s="132">
        <v>0.19252231234919701</v>
      </c>
      <c r="AK113" s="132">
        <v>0.24464179249386533</v>
      </c>
      <c r="AL113" s="132">
        <v>0.21608207778059638</v>
      </c>
      <c r="AM113" s="132">
        <v>0</v>
      </c>
      <c r="AN113" s="132">
        <v>0</v>
      </c>
      <c r="AO113" s="132">
        <v>0.19452740693977424</v>
      </c>
      <c r="AP113" s="132">
        <v>0.10489117436020091</v>
      </c>
      <c r="AQ113" s="132">
        <v>6.4260836561927923E-2</v>
      </c>
      <c r="AR113" s="132">
        <v>0.14465891449424384</v>
      </c>
      <c r="AS113" s="132">
        <v>0.22560513389075934</v>
      </c>
      <c r="AT113" s="132">
        <v>0.32653203868184105</v>
      </c>
      <c r="AU113" s="132">
        <v>0.24917805797342354</v>
      </c>
      <c r="AV113" s="132">
        <v>0.2342731984721958</v>
      </c>
      <c r="AW113" s="132">
        <v>0.20702406435047607</v>
      </c>
      <c r="AX113" s="132">
        <v>0.21636481685820799</v>
      </c>
      <c r="AY113" s="132">
        <v>0.27970125232241383</v>
      </c>
      <c r="AZ113" s="132">
        <v>0.22856808174824794</v>
      </c>
      <c r="BA113" s="132">
        <v>0.16516415283948641</v>
      </c>
      <c r="BB113" s="132">
        <v>0.20993288187526921</v>
      </c>
      <c r="BC113" s="132">
        <v>0.14999032927892914</v>
      </c>
      <c r="BD113" s="132">
        <v>0.20964546616264035</v>
      </c>
      <c r="BE113" s="132">
        <v>0.18036779328616881</v>
      </c>
      <c r="BF113" s="132">
        <v>0</v>
      </c>
      <c r="BG113" s="132">
        <v>8.7881996974281396E-2</v>
      </c>
      <c r="BH113" s="132">
        <v>0.15482312157737635</v>
      </c>
      <c r="BI113" s="132">
        <v>0.1664522938738672</v>
      </c>
      <c r="BJ113" s="132">
        <v>0.22119322696986368</v>
      </c>
      <c r="BK113" s="132">
        <v>0.23968812017455607</v>
      </c>
      <c r="BL113" s="134">
        <v>0.23103847209694497</v>
      </c>
      <c r="BM113" s="134">
        <v>0.33476669252834873</v>
      </c>
      <c r="BN113" s="132">
        <v>0.32510929550452966</v>
      </c>
      <c r="BO113" s="132">
        <v>0.33079537048416496</v>
      </c>
      <c r="BP113" s="132">
        <v>0.42479817861454838</v>
      </c>
      <c r="BQ113" s="132">
        <v>0.20374330611945857</v>
      </c>
      <c r="BR113" s="132">
        <v>7.1787567888768389E-2</v>
      </c>
      <c r="BS113" s="132">
        <v>0.12957780855264006</v>
      </c>
      <c r="BT113" s="132">
        <v>0.46993842692011717</v>
      </c>
      <c r="BU113" s="132">
        <v>0.38711678027870017</v>
      </c>
      <c r="BV113" s="132">
        <v>0.31082287755152305</v>
      </c>
      <c r="BW113" s="132">
        <v>0.1489178726558506</v>
      </c>
      <c r="BX113" s="132">
        <v>0.15615805869154997</v>
      </c>
      <c r="BY113" s="132">
        <v>0</v>
      </c>
      <c r="BZ113" s="132">
        <v>0.24059839924219537</v>
      </c>
      <c r="CA113" s="132">
        <v>0.51601638522122317</v>
      </c>
      <c r="CB113" s="132">
        <v>0</v>
      </c>
      <c r="CC113" s="132">
        <v>0.177493725558863</v>
      </c>
      <c r="CD113" s="132">
        <v>0.11410087306073739</v>
      </c>
      <c r="CE113" s="132">
        <v>0.32566731792764264</v>
      </c>
      <c r="CF113" s="132">
        <v>0.22996318693743933</v>
      </c>
      <c r="CG113" s="132">
        <v>0.20103279587230466</v>
      </c>
      <c r="CH113" s="132">
        <v>0.65873400355315381</v>
      </c>
      <c r="CI113" s="132">
        <v>5.9413031633130296E-2</v>
      </c>
      <c r="CJ113" s="132">
        <v>0.13342752271781413</v>
      </c>
      <c r="CK113" s="132">
        <v>0.35528348269694315</v>
      </c>
      <c r="CL113" s="132">
        <v>0.16322831714314054</v>
      </c>
      <c r="CM113" s="132">
        <v>0.23976953920396793</v>
      </c>
      <c r="CN113" s="132">
        <v>0.36526993994369739</v>
      </c>
      <c r="CO113" s="132">
        <v>0.60343797756533535</v>
      </c>
      <c r="CP113" s="132">
        <v>0.38399788228112403</v>
      </c>
      <c r="CQ113" s="132">
        <v>0.44451822734329727</v>
      </c>
      <c r="CR113" s="132">
        <v>0.54646324854054729</v>
      </c>
      <c r="CS113" s="132">
        <v>0.63666684490727976</v>
      </c>
      <c r="CT113" s="132">
        <v>0.63100240101384852</v>
      </c>
      <c r="CU113" s="132">
        <v>0.49065503289091339</v>
      </c>
      <c r="CV113" s="132">
        <v>0.12529515992662207</v>
      </c>
      <c r="CW113" s="132">
        <v>0.13621892060871144</v>
      </c>
      <c r="CX113" s="132">
        <v>0.30687502542286588</v>
      </c>
      <c r="CY113" s="132">
        <v>0.45447001648311308</v>
      </c>
      <c r="CZ113" s="132">
        <v>0.24258705439155034</v>
      </c>
      <c r="DA113" s="132">
        <v>0.28540975152241072</v>
      </c>
      <c r="DB113" s="132">
        <v>0.25883593540514066</v>
      </c>
      <c r="DC113" s="132">
        <v>0.22831081242695031</v>
      </c>
      <c r="DD113" s="132">
        <v>0.25780416191937688</v>
      </c>
      <c r="DE113" s="132">
        <v>0</v>
      </c>
      <c r="DF113" s="132">
        <v>1.2382532614783715E-2</v>
      </c>
      <c r="DG113" s="137">
        <v>0.27659314226758736</v>
      </c>
      <c r="DH113" s="131"/>
      <c r="DI113" s="131"/>
    </row>
    <row r="114" spans="2:113" x14ac:dyDescent="0.15">
      <c r="B114" s="309" t="s">
        <v>532</v>
      </c>
      <c r="C114" s="310" t="s">
        <v>100</v>
      </c>
      <c r="D114" s="132">
        <v>0.28343471244648455</v>
      </c>
      <c r="E114" s="132">
        <v>7.3117231086072612E-2</v>
      </c>
      <c r="F114" s="132">
        <v>0.13115636012999693</v>
      </c>
      <c r="G114" s="132">
        <v>0.18114903676668809</v>
      </c>
      <c r="H114" s="132">
        <v>8.3033091021084582E-2</v>
      </c>
      <c r="I114" s="132">
        <v>0.14398422090729784</v>
      </c>
      <c r="J114" s="132">
        <v>3.9942976130209279E-2</v>
      </c>
      <c r="K114" s="132">
        <v>9.5991594660489982E-2</v>
      </c>
      <c r="L114" s="132">
        <v>0.15281120988999283</v>
      </c>
      <c r="M114" s="132">
        <v>8.0278318269000004E-2</v>
      </c>
      <c r="N114" s="132">
        <v>0</v>
      </c>
      <c r="O114" s="132">
        <v>-8.5296779568571277E-2</v>
      </c>
      <c r="P114" s="132">
        <v>-1.8439109718821288E-3</v>
      </c>
      <c r="Q114" s="132">
        <v>0.14277469426584227</v>
      </c>
      <c r="R114" s="132">
        <v>5.8395217145288426E-2</v>
      </c>
      <c r="S114" s="132">
        <v>3.8766378611187771E-2</v>
      </c>
      <c r="T114" s="132">
        <v>9.6881818352747284E-2</v>
      </c>
      <c r="U114" s="132">
        <v>9.5041001576216311E-2</v>
      </c>
      <c r="V114" s="134">
        <v>6.8390630483623746E-2</v>
      </c>
      <c r="W114" s="132">
        <v>0.1292884863828295</v>
      </c>
      <c r="X114" s="132">
        <v>0</v>
      </c>
      <c r="Y114" s="132">
        <v>3.0275507114744171E-3</v>
      </c>
      <c r="Z114" s="132">
        <v>-8.2876620772623973E-3</v>
      </c>
      <c r="AA114" s="132">
        <v>0</v>
      </c>
      <c r="AB114" s="132">
        <v>0.13606717597886475</v>
      </c>
      <c r="AC114" s="132">
        <v>6.8196508641414827E-2</v>
      </c>
      <c r="AD114" s="132">
        <v>4.1894236329756473E-2</v>
      </c>
      <c r="AE114" s="132">
        <v>0.15218044250831136</v>
      </c>
      <c r="AF114" s="132">
        <v>-6.8738209194306706E-3</v>
      </c>
      <c r="AG114" s="132">
        <v>2.7741517730057098E-2</v>
      </c>
      <c r="AH114" s="132">
        <v>8.4709540184352353E-2</v>
      </c>
      <c r="AI114" s="134">
        <v>3.1912301708743977E-2</v>
      </c>
      <c r="AJ114" s="132">
        <v>0.11073752993224445</v>
      </c>
      <c r="AK114" s="132">
        <v>1.4280491810001426E-2</v>
      </c>
      <c r="AL114" s="132">
        <v>0.12143382781175385</v>
      </c>
      <c r="AM114" s="132">
        <v>0</v>
      </c>
      <c r="AN114" s="132">
        <v>0</v>
      </c>
      <c r="AO114" s="132">
        <v>0.11398243671591406</v>
      </c>
      <c r="AP114" s="132">
        <v>0.12703001674240613</v>
      </c>
      <c r="AQ114" s="132">
        <v>5.6549514548409452E-2</v>
      </c>
      <c r="AR114" s="132">
        <v>5.435868391774761E-3</v>
      </c>
      <c r="AS114" s="132">
        <v>4.0899869877707183E-2</v>
      </c>
      <c r="AT114" s="132">
        <v>2.3269068923328379E-2</v>
      </c>
      <c r="AU114" s="132">
        <v>7.8772774482500724E-2</v>
      </c>
      <c r="AV114" s="132">
        <v>8.7687316107057947E-2</v>
      </c>
      <c r="AW114" s="132">
        <v>4.9036477362348098E-2</v>
      </c>
      <c r="AX114" s="132">
        <v>-3.8246499933891356E-2</v>
      </c>
      <c r="AY114" s="132">
        <v>-9.6039163851860704E-2</v>
      </c>
      <c r="AZ114" s="132">
        <v>-7.5234231865295249E-3</v>
      </c>
      <c r="BA114" s="132">
        <v>-4.0026830002242927E-2</v>
      </c>
      <c r="BB114" s="132">
        <v>-1.7508431217002372E-2</v>
      </c>
      <c r="BC114" s="132">
        <v>3.2223085896682636E-2</v>
      </c>
      <c r="BD114" s="132">
        <v>-4.1628696131192688E-2</v>
      </c>
      <c r="BE114" s="132">
        <v>-0.11008808014602707</v>
      </c>
      <c r="BF114" s="132">
        <v>0</v>
      </c>
      <c r="BG114" s="132">
        <v>7.2617246596066564E-4</v>
      </c>
      <c r="BH114" s="132">
        <v>2.9679202142880814E-3</v>
      </c>
      <c r="BI114" s="132">
        <v>4.5238820639447057E-2</v>
      </c>
      <c r="BJ114" s="132">
        <v>9.829451677975427E-3</v>
      </c>
      <c r="BK114" s="132">
        <v>-2.6661570847627075E-2</v>
      </c>
      <c r="BL114" s="134">
        <v>-4.7183222871485155E-3</v>
      </c>
      <c r="BM114" s="134">
        <v>3.2281797710212147E-2</v>
      </c>
      <c r="BN114" s="132">
        <v>3.4174814573251576E-2</v>
      </c>
      <c r="BO114" s="132">
        <v>1.6052547556705647E-2</v>
      </c>
      <c r="BP114" s="132">
        <v>2.2710523501640479E-2</v>
      </c>
      <c r="BQ114" s="132">
        <v>-0.57675722840061172</v>
      </c>
      <c r="BR114" s="132">
        <v>3.2010740311349907E-2</v>
      </c>
      <c r="BS114" s="132">
        <v>8.557069927272884E-2</v>
      </c>
      <c r="BT114" s="132">
        <v>5.2768975548043724E-2</v>
      </c>
      <c r="BU114" s="132">
        <v>0.14323893119977257</v>
      </c>
      <c r="BV114" s="132">
        <v>0.25055006471150615</v>
      </c>
      <c r="BW114" s="132">
        <v>0.17755252683423461</v>
      </c>
      <c r="BX114" s="132">
        <v>0.26219735069117872</v>
      </c>
      <c r="BY114" s="132">
        <v>0.49293999913976266</v>
      </c>
      <c r="BZ114" s="132">
        <v>4.857232533012474E-2</v>
      </c>
      <c r="CA114" s="132">
        <v>4.8192168961407329E-2</v>
      </c>
      <c r="CB114" s="132">
        <v>0</v>
      </c>
      <c r="CC114" s="132">
        <v>3.3852798692581565E-2</v>
      </c>
      <c r="CD114" s="132">
        <v>2.4747189246906603E-3</v>
      </c>
      <c r="CE114" s="132">
        <v>6.36340362460419E-2</v>
      </c>
      <c r="CF114" s="132">
        <v>5.3732764548697701E-2</v>
      </c>
      <c r="CG114" s="132">
        <v>0.30428395798986324</v>
      </c>
      <c r="CH114" s="132">
        <v>5.4981992410050714E-3</v>
      </c>
      <c r="CI114" s="132">
        <v>0.24240361988788234</v>
      </c>
      <c r="CJ114" s="132">
        <v>0.18276162812651231</v>
      </c>
      <c r="CK114" s="132">
        <v>9.4328020207153279E-2</v>
      </c>
      <c r="CL114" s="132">
        <v>2.2515983011569086E-2</v>
      </c>
      <c r="CM114" s="132">
        <v>9.2764344388432438E-2</v>
      </c>
      <c r="CN114" s="132">
        <v>0</v>
      </c>
      <c r="CO114" s="132">
        <v>2.5858074259965179E-3</v>
      </c>
      <c r="CP114" s="132">
        <v>3.9861329960417739E-2</v>
      </c>
      <c r="CQ114" s="132">
        <v>3.9886519338005799E-2</v>
      </c>
      <c r="CR114" s="132">
        <v>2.7502450474051348E-2</v>
      </c>
      <c r="CS114" s="132">
        <v>8.0016893688686173E-3</v>
      </c>
      <c r="CT114" s="132">
        <v>3.2038950040354522E-2</v>
      </c>
      <c r="CU114" s="132">
        <v>-7.2228809092692876E-3</v>
      </c>
      <c r="CV114" s="132">
        <v>0.10786172352641331</v>
      </c>
      <c r="CW114" s="132">
        <v>2.1591980523592628E-2</v>
      </c>
      <c r="CX114" s="132">
        <v>2.494037058280265E-2</v>
      </c>
      <c r="CY114" s="132">
        <v>0.10959617691159008</v>
      </c>
      <c r="CZ114" s="132">
        <v>5.4574455228402936E-2</v>
      </c>
      <c r="DA114" s="132">
        <v>2.5668492696339373E-2</v>
      </c>
      <c r="DB114" s="132">
        <v>0.18250510290633087</v>
      </c>
      <c r="DC114" s="132">
        <v>0.25144217130004681</v>
      </c>
      <c r="DD114" s="132">
        <v>0.13103097747351683</v>
      </c>
      <c r="DE114" s="132">
        <v>0</v>
      </c>
      <c r="DF114" s="132">
        <v>0.32602450802136956</v>
      </c>
      <c r="DG114" s="137">
        <v>8.636600994956925E-2</v>
      </c>
      <c r="DH114" s="124"/>
    </row>
    <row r="115" spans="2:113" x14ac:dyDescent="0.15">
      <c r="B115" s="309" t="s">
        <v>533</v>
      </c>
      <c r="C115" s="310" t="s">
        <v>101</v>
      </c>
      <c r="D115" s="132">
        <v>0.17328505496001395</v>
      </c>
      <c r="E115" s="132">
        <v>0.13440985996387669</v>
      </c>
      <c r="F115" s="132">
        <v>0.10406057972264519</v>
      </c>
      <c r="G115" s="132">
        <v>0.11995046821167137</v>
      </c>
      <c r="H115" s="132">
        <v>8.7325293194561907E-2</v>
      </c>
      <c r="I115" s="132">
        <v>0.16568047337278108</v>
      </c>
      <c r="J115" s="132">
        <v>4.8218362259176833E-2</v>
      </c>
      <c r="K115" s="132">
        <v>5.9742932947022827E-2</v>
      </c>
      <c r="L115" s="132">
        <v>5.4156348410450653E-2</v>
      </c>
      <c r="M115" s="132">
        <v>3.6481669909614003E-2</v>
      </c>
      <c r="N115" s="132">
        <v>0</v>
      </c>
      <c r="O115" s="132">
        <v>0.17291912659358311</v>
      </c>
      <c r="P115" s="132">
        <v>7.9625653226232357E-2</v>
      </c>
      <c r="Q115" s="132">
        <v>7.4725008603755083E-2</v>
      </c>
      <c r="R115" s="132">
        <v>4.4118003985712258E-2</v>
      </c>
      <c r="S115" s="132">
        <v>3.5073998242986106E-2</v>
      </c>
      <c r="T115" s="132">
        <v>6.6066236068999182E-2</v>
      </c>
      <c r="U115" s="132">
        <v>0.11287842695655941</v>
      </c>
      <c r="V115" s="134">
        <v>9.1376481422045186E-2</v>
      </c>
      <c r="W115" s="132">
        <v>0.10590509762307339</v>
      </c>
      <c r="X115" s="132">
        <v>0</v>
      </c>
      <c r="Y115" s="132">
        <v>0.10051468362095065</v>
      </c>
      <c r="Z115" s="132">
        <v>0.15626253174709265</v>
      </c>
      <c r="AA115" s="132">
        <v>0</v>
      </c>
      <c r="AB115" s="132">
        <v>0.26236779403641114</v>
      </c>
      <c r="AC115" s="132">
        <v>0.1087955889642622</v>
      </c>
      <c r="AD115" s="132">
        <v>2.2810512112060657E-2</v>
      </c>
      <c r="AE115" s="132">
        <v>0.10444227903244296</v>
      </c>
      <c r="AF115" s="132">
        <v>8.4913458139672854E-2</v>
      </c>
      <c r="AG115" s="132">
        <v>0.13623920126612712</v>
      </c>
      <c r="AH115" s="132">
        <v>4.1867091873250266E-2</v>
      </c>
      <c r="AI115" s="134">
        <v>0.15112178106327789</v>
      </c>
      <c r="AJ115" s="132">
        <v>8.7059765154799906E-2</v>
      </c>
      <c r="AK115" s="132">
        <v>0.10670499286203236</v>
      </c>
      <c r="AL115" s="132">
        <v>9.3772105250110455E-2</v>
      </c>
      <c r="AM115" s="132">
        <v>0</v>
      </c>
      <c r="AN115" s="132">
        <v>0</v>
      </c>
      <c r="AO115" s="132">
        <v>5.1263392636625077E-2</v>
      </c>
      <c r="AP115" s="132">
        <v>2.3346687395359961E-2</v>
      </c>
      <c r="AQ115" s="132">
        <v>2.9348222173443381E-2</v>
      </c>
      <c r="AR115" s="132">
        <v>2.6587664890604466E-2</v>
      </c>
      <c r="AS115" s="132">
        <v>6.6896260135475033E-2</v>
      </c>
      <c r="AT115" s="132">
        <v>9.5551021037157444E-2</v>
      </c>
      <c r="AU115" s="132">
        <v>9.8167913501992138E-2</v>
      </c>
      <c r="AV115" s="132">
        <v>0.1062111803718869</v>
      </c>
      <c r="AW115" s="132">
        <v>0.14400431363474531</v>
      </c>
      <c r="AX115" s="132">
        <v>0.15613871313487535</v>
      </c>
      <c r="AY115" s="132">
        <v>0.15115945034226913</v>
      </c>
      <c r="AZ115" s="132">
        <v>0.14923801813333204</v>
      </c>
      <c r="BA115" s="132">
        <v>0.18728586750118864</v>
      </c>
      <c r="BB115" s="132">
        <v>0.18224158914024616</v>
      </c>
      <c r="BC115" s="132">
        <v>0.13017934017704111</v>
      </c>
      <c r="BD115" s="132">
        <v>0.17184751572027912</v>
      </c>
      <c r="BE115" s="132">
        <v>0.21035716612781408</v>
      </c>
      <c r="BF115" s="132">
        <v>0</v>
      </c>
      <c r="BG115" s="132">
        <v>0.10502269288956127</v>
      </c>
      <c r="BH115" s="132">
        <v>9.7103613907955105E-2</v>
      </c>
      <c r="BI115" s="132">
        <v>0.13911593850029128</v>
      </c>
      <c r="BJ115" s="132">
        <v>0.11013142612629134</v>
      </c>
      <c r="BK115" s="132">
        <v>0.12421957873268323</v>
      </c>
      <c r="BL115" s="134">
        <v>2.0334130750225499E-2</v>
      </c>
      <c r="BM115" s="134">
        <v>2.6942207861662182E-2</v>
      </c>
      <c r="BN115" s="132">
        <v>2.4467983919652613E-2</v>
      </c>
      <c r="BO115" s="132">
        <v>7.2615944075433675E-2</v>
      </c>
      <c r="BP115" s="132">
        <v>3.6556477667851625E-2</v>
      </c>
      <c r="BQ115" s="132">
        <v>0.6281155531216388</v>
      </c>
      <c r="BR115" s="132">
        <v>0.1283618878237226</v>
      </c>
      <c r="BS115" s="132">
        <v>0.12953727318472516</v>
      </c>
      <c r="BT115" s="132">
        <v>4.8528964428024061E-2</v>
      </c>
      <c r="BU115" s="132">
        <v>8.7500525573496982E-2</v>
      </c>
      <c r="BV115" s="132">
        <v>7.4197275142088195E-2</v>
      </c>
      <c r="BW115" s="132">
        <v>0.31716637674977066</v>
      </c>
      <c r="BX115" s="132">
        <v>0.27485470226939257</v>
      </c>
      <c r="BY115" s="132">
        <v>0.36626426699510201</v>
      </c>
      <c r="BZ115" s="132">
        <v>0.33148336947938367</v>
      </c>
      <c r="CA115" s="132">
        <v>8.3254039694664772E-2</v>
      </c>
      <c r="CB115" s="132">
        <v>0</v>
      </c>
      <c r="CC115" s="132">
        <v>0.18408918461448667</v>
      </c>
      <c r="CD115" s="132">
        <v>0.13935054330758118</v>
      </c>
      <c r="CE115" s="132">
        <v>0.17211884389948123</v>
      </c>
      <c r="CF115" s="132">
        <v>0.22183293053822759</v>
      </c>
      <c r="CG115" s="132">
        <v>9.0794254672577082E-2</v>
      </c>
      <c r="CH115" s="132">
        <v>6.0470921853185748E-2</v>
      </c>
      <c r="CI115" s="132">
        <v>0.18820132111757468</v>
      </c>
      <c r="CJ115" s="132">
        <v>7.4815245862256394E-2</v>
      </c>
      <c r="CK115" s="132">
        <v>8.6609531533685682E-2</v>
      </c>
      <c r="CL115" s="132">
        <v>3.1689065855289175E-2</v>
      </c>
      <c r="CM115" s="132">
        <v>5.3753156991962016E-2</v>
      </c>
      <c r="CN115" s="132">
        <v>0</v>
      </c>
      <c r="CO115" s="132">
        <v>3.5612624260151847E-2</v>
      </c>
      <c r="CP115" s="132">
        <v>6.0774771103088328E-2</v>
      </c>
      <c r="CQ115" s="132">
        <v>7.0101645679319494E-2</v>
      </c>
      <c r="CR115" s="132">
        <v>2.8760810499394367E-2</v>
      </c>
      <c r="CS115" s="132">
        <v>1.8097214726951392E-2</v>
      </c>
      <c r="CT115" s="132">
        <v>7.6186954045216915E-2</v>
      </c>
      <c r="CU115" s="132">
        <v>6.0701339686040537E-2</v>
      </c>
      <c r="CV115" s="132">
        <v>0.41555625589480466</v>
      </c>
      <c r="CW115" s="132">
        <v>8.0034158319746626E-2</v>
      </c>
      <c r="CX115" s="132">
        <v>3.0302581925782432E-2</v>
      </c>
      <c r="CY115" s="132">
        <v>8.3802322695066503E-2</v>
      </c>
      <c r="CZ115" s="132">
        <v>0.13284099755541143</v>
      </c>
      <c r="DA115" s="132">
        <v>4.8272282297720709E-2</v>
      </c>
      <c r="DB115" s="132">
        <v>0.1368284821521405</v>
      </c>
      <c r="DC115" s="132">
        <v>0.13880591577108012</v>
      </c>
      <c r="DD115" s="132">
        <v>0.17481676275988622</v>
      </c>
      <c r="DE115" s="132">
        <v>0</v>
      </c>
      <c r="DF115" s="132">
        <v>4.7949930971751285E-2</v>
      </c>
      <c r="DG115" s="137">
        <v>0.11738225449625986</v>
      </c>
      <c r="DH115" s="124"/>
    </row>
    <row r="116" spans="2:113" x14ac:dyDescent="0.15">
      <c r="B116" s="309" t="s">
        <v>534</v>
      </c>
      <c r="C116" s="310" t="s">
        <v>924</v>
      </c>
      <c r="D116" s="132">
        <v>0</v>
      </c>
      <c r="E116" s="132">
        <v>0</v>
      </c>
      <c r="F116" s="132">
        <v>0</v>
      </c>
      <c r="G116" s="132">
        <v>0</v>
      </c>
      <c r="H116" s="132">
        <v>0</v>
      </c>
      <c r="I116" s="132">
        <v>0</v>
      </c>
      <c r="J116" s="132">
        <v>0</v>
      </c>
      <c r="K116" s="132">
        <v>0</v>
      </c>
      <c r="L116" s="132">
        <v>0</v>
      </c>
      <c r="M116" s="132">
        <v>0</v>
      </c>
      <c r="N116" s="132">
        <v>0</v>
      </c>
      <c r="O116" s="132">
        <v>0</v>
      </c>
      <c r="P116" s="132">
        <v>0</v>
      </c>
      <c r="Q116" s="132">
        <v>0</v>
      </c>
      <c r="R116" s="132">
        <v>0</v>
      </c>
      <c r="S116" s="132">
        <v>0</v>
      </c>
      <c r="T116" s="132">
        <v>0</v>
      </c>
      <c r="U116" s="132">
        <v>0</v>
      </c>
      <c r="V116" s="134">
        <v>0</v>
      </c>
      <c r="W116" s="132">
        <v>0</v>
      </c>
      <c r="X116" s="132">
        <v>0</v>
      </c>
      <c r="Y116" s="132">
        <v>0</v>
      </c>
      <c r="Z116" s="132">
        <v>0</v>
      </c>
      <c r="AA116" s="132">
        <v>0</v>
      </c>
      <c r="AB116" s="132">
        <v>0</v>
      </c>
      <c r="AC116" s="132">
        <v>0</v>
      </c>
      <c r="AD116" s="132">
        <v>0</v>
      </c>
      <c r="AE116" s="132">
        <v>0</v>
      </c>
      <c r="AF116" s="132">
        <v>0</v>
      </c>
      <c r="AG116" s="132">
        <v>0</v>
      </c>
      <c r="AH116" s="132">
        <v>0</v>
      </c>
      <c r="AI116" s="134">
        <v>0</v>
      </c>
      <c r="AJ116" s="132">
        <v>0</v>
      </c>
      <c r="AK116" s="132">
        <v>0</v>
      </c>
      <c r="AL116" s="132">
        <v>0</v>
      </c>
      <c r="AM116" s="132">
        <v>0</v>
      </c>
      <c r="AN116" s="132">
        <v>0</v>
      </c>
      <c r="AO116" s="132">
        <v>0</v>
      </c>
      <c r="AP116" s="132">
        <v>0</v>
      </c>
      <c r="AQ116" s="132">
        <v>0</v>
      </c>
      <c r="AR116" s="132">
        <v>0</v>
      </c>
      <c r="AS116" s="132">
        <v>0</v>
      </c>
      <c r="AT116" s="132">
        <v>0</v>
      </c>
      <c r="AU116" s="132">
        <v>0</v>
      </c>
      <c r="AV116" s="132">
        <v>0</v>
      </c>
      <c r="AW116" s="132">
        <v>0</v>
      </c>
      <c r="AX116" s="132">
        <v>0</v>
      </c>
      <c r="AY116" s="132">
        <v>0</v>
      </c>
      <c r="AZ116" s="132">
        <v>0</v>
      </c>
      <c r="BA116" s="132">
        <v>0</v>
      </c>
      <c r="BB116" s="132">
        <v>0</v>
      </c>
      <c r="BC116" s="132">
        <v>0</v>
      </c>
      <c r="BD116" s="132">
        <v>0</v>
      </c>
      <c r="BE116" s="132">
        <v>0</v>
      </c>
      <c r="BF116" s="132">
        <v>0</v>
      </c>
      <c r="BG116" s="132">
        <v>0</v>
      </c>
      <c r="BH116" s="132">
        <v>0</v>
      </c>
      <c r="BI116" s="132">
        <v>0</v>
      </c>
      <c r="BJ116" s="132">
        <v>0</v>
      </c>
      <c r="BK116" s="132">
        <v>0</v>
      </c>
      <c r="BL116" s="134">
        <v>0</v>
      </c>
      <c r="BM116" s="134">
        <v>0</v>
      </c>
      <c r="BN116" s="132">
        <v>0</v>
      </c>
      <c r="BO116" s="132">
        <v>0</v>
      </c>
      <c r="BP116" s="132">
        <v>0</v>
      </c>
      <c r="BQ116" s="132">
        <v>0</v>
      </c>
      <c r="BR116" s="132">
        <v>0</v>
      </c>
      <c r="BS116" s="132">
        <v>3.1721667175598781E-2</v>
      </c>
      <c r="BT116" s="132">
        <v>3.4726265204410939E-2</v>
      </c>
      <c r="BU116" s="132">
        <v>0</v>
      </c>
      <c r="BV116" s="132">
        <v>0</v>
      </c>
      <c r="BW116" s="132">
        <v>0</v>
      </c>
      <c r="BX116" s="132">
        <v>0</v>
      </c>
      <c r="BY116" s="132">
        <v>0</v>
      </c>
      <c r="BZ116" s="132">
        <v>0</v>
      </c>
      <c r="CA116" s="132">
        <v>0</v>
      </c>
      <c r="CB116" s="132">
        <v>0</v>
      </c>
      <c r="CC116" s="132">
        <v>0</v>
      </c>
      <c r="CD116" s="132">
        <v>0</v>
      </c>
      <c r="CE116" s="132">
        <v>0</v>
      </c>
      <c r="CF116" s="132">
        <v>0</v>
      </c>
      <c r="CG116" s="132">
        <v>1.6769978116855556E-7</v>
      </c>
      <c r="CH116" s="132">
        <v>0</v>
      </c>
      <c r="CI116" s="132">
        <v>0</v>
      </c>
      <c r="CJ116" s="132">
        <v>0</v>
      </c>
      <c r="CK116" s="132">
        <v>0</v>
      </c>
      <c r="CL116" s="132">
        <v>0</v>
      </c>
      <c r="CM116" s="132">
        <v>0</v>
      </c>
      <c r="CN116" s="132">
        <v>0.33998089944966547</v>
      </c>
      <c r="CO116" s="132">
        <v>0.15834501019285022</v>
      </c>
      <c r="CP116" s="132">
        <v>8.7344606245158232E-2</v>
      </c>
      <c r="CQ116" s="132">
        <v>0</v>
      </c>
      <c r="CR116" s="132">
        <v>2.1588032770106288E-3</v>
      </c>
      <c r="CS116" s="132">
        <v>4.2736791346677239E-3</v>
      </c>
      <c r="CT116" s="132">
        <v>0</v>
      </c>
      <c r="CU116" s="132">
        <v>0</v>
      </c>
      <c r="CV116" s="132">
        <v>0</v>
      </c>
      <c r="CW116" s="132">
        <v>0</v>
      </c>
      <c r="CX116" s="132">
        <v>0</v>
      </c>
      <c r="CY116" s="132">
        <v>0</v>
      </c>
      <c r="CZ116" s="132">
        <v>0</v>
      </c>
      <c r="DA116" s="132">
        <v>0</v>
      </c>
      <c r="DB116" s="132">
        <v>0</v>
      </c>
      <c r="DC116" s="132">
        <v>0</v>
      </c>
      <c r="DD116" s="132">
        <v>0</v>
      </c>
      <c r="DE116" s="132">
        <v>0</v>
      </c>
      <c r="DF116" s="132">
        <v>0</v>
      </c>
      <c r="DG116" s="137">
        <v>1.9283645718622861E-2</v>
      </c>
      <c r="DH116" s="124"/>
    </row>
    <row r="117" spans="2:113" x14ac:dyDescent="0.15">
      <c r="B117" s="309" t="s">
        <v>535</v>
      </c>
      <c r="C117" s="310" t="s">
        <v>925</v>
      </c>
      <c r="D117" s="132">
        <v>5.1073736832018969E-2</v>
      </c>
      <c r="E117" s="132">
        <v>1.8088402463397126E-2</v>
      </c>
      <c r="F117" s="132">
        <v>2.8615138959383144E-2</v>
      </c>
      <c r="G117" s="132">
        <v>3.7929589022428538E-2</v>
      </c>
      <c r="H117" s="132">
        <v>3.3970971416280062E-2</v>
      </c>
      <c r="I117" s="132">
        <v>0.14595660749506903</v>
      </c>
      <c r="J117" s="132">
        <v>2.7737050232584794E-2</v>
      </c>
      <c r="K117" s="132">
        <v>2.1058713622896023E-2</v>
      </c>
      <c r="L117" s="132">
        <v>9.0873269511015667E-2</v>
      </c>
      <c r="M117" s="132">
        <v>1.3158234011872955E-2</v>
      </c>
      <c r="N117" s="132">
        <v>0</v>
      </c>
      <c r="O117" s="132">
        <v>4.3049969731660684E-2</v>
      </c>
      <c r="P117" s="132">
        <v>4.511302407839874E-2</v>
      </c>
      <c r="Q117" s="132">
        <v>3.3747562476164436E-2</v>
      </c>
      <c r="R117" s="132">
        <v>2.4513738717992582E-2</v>
      </c>
      <c r="S117" s="132">
        <v>1.5513661445836853E-2</v>
      </c>
      <c r="T117" s="132">
        <v>3.3572761659204371E-2</v>
      </c>
      <c r="U117" s="132">
        <v>3.6872950346996308E-2</v>
      </c>
      <c r="V117" s="134">
        <v>2.511555916839393E-2</v>
      </c>
      <c r="W117" s="132">
        <v>1.1621949645605496E-2</v>
      </c>
      <c r="X117" s="132">
        <v>0</v>
      </c>
      <c r="Y117" s="132">
        <v>1.6046018770814411E-2</v>
      </c>
      <c r="Z117" s="132">
        <v>1.2698837053869804E-2</v>
      </c>
      <c r="AA117" s="132">
        <v>0</v>
      </c>
      <c r="AB117" s="132">
        <v>2.7074610427585039E-2</v>
      </c>
      <c r="AC117" s="132">
        <v>2.0803160569707047E-2</v>
      </c>
      <c r="AD117" s="132">
        <v>0.24012079933174837</v>
      </c>
      <c r="AE117" s="132">
        <v>1.4231915625358249E-2</v>
      </c>
      <c r="AF117" s="132">
        <v>3.9108909060207461E-2</v>
      </c>
      <c r="AG117" s="132">
        <v>3.6265455998985209E-2</v>
      </c>
      <c r="AH117" s="132">
        <v>2.6224771390432187E-2</v>
      </c>
      <c r="AI117" s="134">
        <v>1.9834325222915176E-2</v>
      </c>
      <c r="AJ117" s="132">
        <v>4.2091108200228981E-2</v>
      </c>
      <c r="AK117" s="132">
        <v>1.8994039017151101E-2</v>
      </c>
      <c r="AL117" s="132">
        <v>1.893559283585293E-2</v>
      </c>
      <c r="AM117" s="132">
        <v>0</v>
      </c>
      <c r="AN117" s="132">
        <v>0</v>
      </c>
      <c r="AO117" s="132">
        <v>4.0943246424513899E-2</v>
      </c>
      <c r="AP117" s="132">
        <v>1.9273947620186558E-2</v>
      </c>
      <c r="AQ117" s="132">
        <v>1.2582057484302163E-2</v>
      </c>
      <c r="AR117" s="132">
        <v>7.057739433896211E-3</v>
      </c>
      <c r="AS117" s="132">
        <v>2.7530856852234404E-2</v>
      </c>
      <c r="AT117" s="132">
        <v>3.125510248568187E-2</v>
      </c>
      <c r="AU117" s="132">
        <v>7.6198186848933699E-3</v>
      </c>
      <c r="AV117" s="132">
        <v>7.4903714762035202E-3</v>
      </c>
      <c r="AW117" s="132">
        <v>1.2031778326485948E-2</v>
      </c>
      <c r="AX117" s="132">
        <v>7.7096056641121451E-3</v>
      </c>
      <c r="AY117" s="132">
        <v>1.1087915874983362E-2</v>
      </c>
      <c r="AZ117" s="132">
        <v>4.8540615137384916E-3</v>
      </c>
      <c r="BA117" s="132">
        <v>4.6005312255303276E-3</v>
      </c>
      <c r="BB117" s="132">
        <v>4.6635600829912516E-3</v>
      </c>
      <c r="BC117" s="132">
        <v>1.0426375401578213E-2</v>
      </c>
      <c r="BD117" s="132">
        <v>1.0451363223321686E-2</v>
      </c>
      <c r="BE117" s="132">
        <v>1.1599880605068917E-2</v>
      </c>
      <c r="BF117" s="132">
        <v>0</v>
      </c>
      <c r="BG117" s="132">
        <v>-2.2239031770045384E-3</v>
      </c>
      <c r="BH117" s="132">
        <v>1.7015829173509874E-3</v>
      </c>
      <c r="BI117" s="132">
        <v>1.4470800895904056E-2</v>
      </c>
      <c r="BJ117" s="132">
        <v>5.0844183629806222E-2</v>
      </c>
      <c r="BK117" s="132">
        <v>3.9142930000564706E-3</v>
      </c>
      <c r="BL117" s="134">
        <v>6.4082169889015259E-2</v>
      </c>
      <c r="BM117" s="134">
        <v>3.7636937791041977E-2</v>
      </c>
      <c r="BN117" s="132">
        <v>3.400220900957561E-2</v>
      </c>
      <c r="BO117" s="132">
        <v>4.0133484223516293E-2</v>
      </c>
      <c r="BP117" s="132">
        <v>2.9548905560400251E-2</v>
      </c>
      <c r="BQ117" s="132">
        <v>0.10754207312756758</v>
      </c>
      <c r="BR117" s="132">
        <v>1.7445734002074928E-2</v>
      </c>
      <c r="BS117" s="132">
        <v>3.9715736324420568E-2</v>
      </c>
      <c r="BT117" s="132">
        <v>1.8000280014987852E-2</v>
      </c>
      <c r="BU117" s="132">
        <v>4.0575362045284412E-2</v>
      </c>
      <c r="BV117" s="132">
        <v>2.0949427547164362E-2</v>
      </c>
      <c r="BW117" s="132">
        <v>8.0816099269694644E-2</v>
      </c>
      <c r="BX117" s="132">
        <v>3.8425905816070062E-2</v>
      </c>
      <c r="BY117" s="132">
        <v>4.2894810637759219E-2</v>
      </c>
      <c r="BZ117" s="132">
        <v>4.8370772283365303E-2</v>
      </c>
      <c r="CA117" s="132">
        <v>8.3198407270026656E-2</v>
      </c>
      <c r="CB117" s="132">
        <v>0</v>
      </c>
      <c r="CC117" s="132">
        <v>4.7218817486721534E-2</v>
      </c>
      <c r="CD117" s="132">
        <v>-8.7507066139061618E-2</v>
      </c>
      <c r="CE117" s="132">
        <v>0.10358552853196792</v>
      </c>
      <c r="CF117" s="132">
        <v>0.12207383841942278</v>
      </c>
      <c r="CG117" s="132">
        <v>7.1331940418950954E-2</v>
      </c>
      <c r="CH117" s="132">
        <v>2.1969823986690184E-2</v>
      </c>
      <c r="CI117" s="132">
        <v>3.7775573566989885E-2</v>
      </c>
      <c r="CJ117" s="132">
        <v>3.7465793924866347E-2</v>
      </c>
      <c r="CK117" s="132">
        <v>3.1499927337978961E-2</v>
      </c>
      <c r="CL117" s="132">
        <v>3.1613063624172828E-2</v>
      </c>
      <c r="CM117" s="132">
        <v>1.9929894642905815E-2</v>
      </c>
      <c r="CN117" s="132">
        <v>8.7402851599040579E-4</v>
      </c>
      <c r="CO117" s="132">
        <v>6.7674799236397713E-3</v>
      </c>
      <c r="CP117" s="132">
        <v>1.8795025852257459E-2</v>
      </c>
      <c r="CQ117" s="132">
        <v>1.5747583958138557E-2</v>
      </c>
      <c r="CR117" s="132">
        <v>1.9034265193724025E-2</v>
      </c>
      <c r="CS117" s="132">
        <v>4.2005328616043043E-3</v>
      </c>
      <c r="CT117" s="132">
        <v>1.6193928096422491E-2</v>
      </c>
      <c r="CU117" s="132">
        <v>3.3866224103809045E-2</v>
      </c>
      <c r="CV117" s="132">
        <v>1.5138010921222517E-2</v>
      </c>
      <c r="CW117" s="132">
        <v>2.4223770500408661E-2</v>
      </c>
      <c r="CX117" s="132">
        <v>2.3594548900763054E-2</v>
      </c>
      <c r="CY117" s="132">
        <v>6.5230405135393174E-2</v>
      </c>
      <c r="CZ117" s="132">
        <v>2.7468157370949497E-2</v>
      </c>
      <c r="DA117" s="132">
        <v>3.3177614124669283E-2</v>
      </c>
      <c r="DB117" s="132">
        <v>5.0313507242570006E-2</v>
      </c>
      <c r="DC117" s="132">
        <v>5.0459923437429513E-2</v>
      </c>
      <c r="DD117" s="132">
        <v>7.7621194536391824E-2</v>
      </c>
      <c r="DE117" s="132">
        <v>0</v>
      </c>
      <c r="DF117" s="132">
        <v>1.7113755178561101E-2</v>
      </c>
      <c r="DG117" s="137">
        <v>2.8228514224228118E-2</v>
      </c>
      <c r="DH117" s="124"/>
    </row>
    <row r="118" spans="2:113" x14ac:dyDescent="0.15">
      <c r="B118" s="311" t="s">
        <v>629</v>
      </c>
      <c r="C118" s="312" t="s">
        <v>102</v>
      </c>
      <c r="D118" s="133">
        <v>-4.5134019792459637E-2</v>
      </c>
      <c r="E118" s="133">
        <v>-1.1905148167565195E-2</v>
      </c>
      <c r="F118" s="133">
        <v>-7.4640976901105681E-5</v>
      </c>
      <c r="G118" s="133">
        <v>-1.1939916044803755E-2</v>
      </c>
      <c r="H118" s="133">
        <v>-2.9331677723079629E-5</v>
      </c>
      <c r="I118" s="133">
        <v>-1.9723865877712033E-3</v>
      </c>
      <c r="J118" s="133">
        <v>-5.9698356146065161E-6</v>
      </c>
      <c r="K118" s="133">
        <v>-2.0197941900503926E-3</v>
      </c>
      <c r="L118" s="133">
        <v>-4.9328217892184262E-5</v>
      </c>
      <c r="M118" s="133">
        <v>-6.8825854719926373E-4</v>
      </c>
      <c r="N118" s="133">
        <v>0</v>
      </c>
      <c r="O118" s="133">
        <v>-1.4984326394591258E-5</v>
      </c>
      <c r="P118" s="133">
        <v>-9.6607281097561767E-6</v>
      </c>
      <c r="Q118" s="133">
        <v>-1.935379658216915E-5</v>
      </c>
      <c r="R118" s="133">
        <v>-7.6029727623500787E-6</v>
      </c>
      <c r="S118" s="133">
        <v>-2.4101699531342454E-6</v>
      </c>
      <c r="T118" s="133">
        <v>-4.7005504140163057E-6</v>
      </c>
      <c r="U118" s="133">
        <v>-7.9078465790169064E-6</v>
      </c>
      <c r="V118" s="143">
        <v>-2.999589056299287E-6</v>
      </c>
      <c r="W118" s="133">
        <v>-2.607279785890184E-6</v>
      </c>
      <c r="X118" s="133">
        <v>0</v>
      </c>
      <c r="Y118" s="133">
        <v>0</v>
      </c>
      <c r="Z118" s="133">
        <v>0</v>
      </c>
      <c r="AA118" s="133">
        <v>0</v>
      </c>
      <c r="AB118" s="133">
        <v>-3.1325227804617855E-6</v>
      </c>
      <c r="AC118" s="133">
        <v>-3.2335178701981857E-6</v>
      </c>
      <c r="AD118" s="133">
        <v>-4.0480627128445671E-3</v>
      </c>
      <c r="AE118" s="133">
        <v>-2.2927891780350797E-6</v>
      </c>
      <c r="AF118" s="133">
        <v>-4.0023574391944376E-6</v>
      </c>
      <c r="AG118" s="133">
        <v>-7.3749249601385308E-6</v>
      </c>
      <c r="AH118" s="133">
        <v>-6.6577231252683896E-5</v>
      </c>
      <c r="AI118" s="143">
        <v>-5.9424238552663248E-6</v>
      </c>
      <c r="AJ118" s="133">
        <v>-5.7088557768910653E-6</v>
      </c>
      <c r="AK118" s="133">
        <v>-7.3605362396001753E-6</v>
      </c>
      <c r="AL118" s="133">
        <v>-3.735500738780169E-6</v>
      </c>
      <c r="AM118" s="133">
        <v>0</v>
      </c>
      <c r="AN118" s="133">
        <v>0</v>
      </c>
      <c r="AO118" s="133">
        <v>-6.6262904700690458E-6</v>
      </c>
      <c r="AP118" s="133">
        <v>-2.2422865343219324E-6</v>
      </c>
      <c r="AQ118" s="133">
        <v>-4.3252174232733459E-6</v>
      </c>
      <c r="AR118" s="133">
        <v>-3.7803181515756367E-6</v>
      </c>
      <c r="AS118" s="133">
        <v>-6.4240840293910739E-6</v>
      </c>
      <c r="AT118" s="133">
        <v>-8.1222681464531885E-6</v>
      </c>
      <c r="AU118" s="133">
        <v>-5.6368216058391838E-6</v>
      </c>
      <c r="AV118" s="133">
        <v>-5.3430880576798319E-6</v>
      </c>
      <c r="AW118" s="133">
        <v>-6.8268786915255015E-6</v>
      </c>
      <c r="AX118" s="133">
        <v>-5.7334697551652044E-6</v>
      </c>
      <c r="AY118" s="133">
        <v>-7.1813560897450805E-6</v>
      </c>
      <c r="AZ118" s="133">
        <v>-4.6367446148176937E-6</v>
      </c>
      <c r="BA118" s="133">
        <v>-3.7249110610967895E-6</v>
      </c>
      <c r="BB118" s="133">
        <v>-4.7899408294924762E-6</v>
      </c>
      <c r="BC118" s="133">
        <v>-6.0822145099742234E-6</v>
      </c>
      <c r="BD118" s="133">
        <v>-5.2011185167905315E-6</v>
      </c>
      <c r="BE118" s="133">
        <v>-5.3915850893075922E-6</v>
      </c>
      <c r="BF118" s="133">
        <v>0</v>
      </c>
      <c r="BG118" s="133">
        <v>0</v>
      </c>
      <c r="BH118" s="133">
        <v>-3.4730829806066462E-6</v>
      </c>
      <c r="BI118" s="133">
        <v>-4.1429826160449432E-6</v>
      </c>
      <c r="BJ118" s="133">
        <v>-5.9294577908185098E-5</v>
      </c>
      <c r="BK118" s="133">
        <v>-9.2428720363617125E-6</v>
      </c>
      <c r="BL118" s="143">
        <v>-4.9021530256088477E-6</v>
      </c>
      <c r="BM118" s="143">
        <v>-1.1927997164228264E-5</v>
      </c>
      <c r="BN118" s="133">
        <v>-3.5794496110939646E-5</v>
      </c>
      <c r="BO118" s="133">
        <v>-2.7015136843944873E-3</v>
      </c>
      <c r="BP118" s="133">
        <v>-3.025585389893521E-2</v>
      </c>
      <c r="BQ118" s="133">
        <v>-2.4207867590729705E-4</v>
      </c>
      <c r="BR118" s="133">
        <v>-1.4571585684940709E-3</v>
      </c>
      <c r="BS118" s="133">
        <v>-3.2796123227518459E-2</v>
      </c>
      <c r="BT118" s="133">
        <v>-3.9030866112545882E-6</v>
      </c>
      <c r="BU118" s="133">
        <v>-4.7608579831075952E-4</v>
      </c>
      <c r="BV118" s="133">
        <v>-1.5927218663300477E-2</v>
      </c>
      <c r="BW118" s="133">
        <v>-1.413674260308894E-5</v>
      </c>
      <c r="BX118" s="133">
        <v>-1.6117520270353685E-3</v>
      </c>
      <c r="BY118" s="133">
        <v>0</v>
      </c>
      <c r="BZ118" s="133">
        <v>-7.5018653451519746E-3</v>
      </c>
      <c r="CA118" s="133">
        <v>-3.054708252291496E-3</v>
      </c>
      <c r="CB118" s="133">
        <v>0</v>
      </c>
      <c r="CC118" s="133">
        <v>-2.0136578532656279E-2</v>
      </c>
      <c r="CD118" s="133">
        <v>0</v>
      </c>
      <c r="CE118" s="133">
        <v>-1.0779492016438725E-5</v>
      </c>
      <c r="CF118" s="133">
        <v>-1.3076098276877919E-5</v>
      </c>
      <c r="CG118" s="133">
        <v>-5.4601371750670003E-3</v>
      </c>
      <c r="CH118" s="133">
        <v>0</v>
      </c>
      <c r="CI118" s="133">
        <v>-5.8346756150069698E-6</v>
      </c>
      <c r="CJ118" s="133">
        <v>-3.4698487492930183E-6</v>
      </c>
      <c r="CK118" s="133">
        <v>-1.63981072233746E-5</v>
      </c>
      <c r="CL118" s="133">
        <v>0</v>
      </c>
      <c r="CM118" s="133">
        <v>-3.368683068478283E-5</v>
      </c>
      <c r="CN118" s="133">
        <v>0</v>
      </c>
      <c r="CO118" s="133">
        <v>-1.0141685197310702E-4</v>
      </c>
      <c r="CP118" s="133">
        <v>-4.0752237453794355E-3</v>
      </c>
      <c r="CQ118" s="133">
        <v>-1.5968564239098922E-2</v>
      </c>
      <c r="CR118" s="133">
        <v>-9.4188624651423594E-7</v>
      </c>
      <c r="CS118" s="133">
        <v>-3.0238386038776406E-6</v>
      </c>
      <c r="CT118" s="133">
        <v>-3.7819798192274216E-3</v>
      </c>
      <c r="CU118" s="133">
        <v>-2.3512074293558467E-2</v>
      </c>
      <c r="CV118" s="133">
        <v>-3.4338667781783109E-6</v>
      </c>
      <c r="CW118" s="133">
        <v>-6.7012136568053842E-6</v>
      </c>
      <c r="CX118" s="133">
        <v>-6.7157315465483461E-6</v>
      </c>
      <c r="CY118" s="133">
        <v>-6.9474958084601976E-5</v>
      </c>
      <c r="CZ118" s="133">
        <v>-1.1110082856940524E-5</v>
      </c>
      <c r="DA118" s="133">
        <v>-3.8326123693580322E-6</v>
      </c>
      <c r="DB118" s="133">
        <v>-1.2148474053157783E-5</v>
      </c>
      <c r="DC118" s="133">
        <v>-5.7526383668481708E-6</v>
      </c>
      <c r="DD118" s="133">
        <v>-8.839414609767469E-6</v>
      </c>
      <c r="DE118" s="133">
        <v>0</v>
      </c>
      <c r="DF118" s="133">
        <v>-4.9447045575088033E-3</v>
      </c>
      <c r="DG118" s="138">
        <v>-2.9059640536362136E-3</v>
      </c>
      <c r="DH118" s="124"/>
    </row>
    <row r="119" spans="2:113" x14ac:dyDescent="0.15">
      <c r="B119" s="313" t="s">
        <v>630</v>
      </c>
      <c r="C119" s="314" t="s">
        <v>926</v>
      </c>
      <c r="D119" s="135">
        <v>0.53540341099161659</v>
      </c>
      <c r="E119" s="135">
        <v>0.25549946748590163</v>
      </c>
      <c r="F119" s="135">
        <v>0.61371635765302235</v>
      </c>
      <c r="G119" s="135">
        <v>0.52612135288140516</v>
      </c>
      <c r="H119" s="135">
        <v>0.30566541355221283</v>
      </c>
      <c r="I119" s="135">
        <v>0.5956607495069034</v>
      </c>
      <c r="J119" s="135">
        <v>0.28647330767099999</v>
      </c>
      <c r="K119" s="135">
        <v>0.34514771126894184</v>
      </c>
      <c r="L119" s="135">
        <v>0.4283732629514122</v>
      </c>
      <c r="M119" s="135">
        <v>0.26173064297629178</v>
      </c>
      <c r="N119" s="135">
        <v>0</v>
      </c>
      <c r="O119" s="135">
        <v>0.39195401609916025</v>
      </c>
      <c r="P119" s="135">
        <v>0.40144833635821464</v>
      </c>
      <c r="Q119" s="135">
        <v>0.42433819320398874</v>
      </c>
      <c r="R119" s="135">
        <v>0.387528492871482</v>
      </c>
      <c r="S119" s="135">
        <v>0.18466481163919274</v>
      </c>
      <c r="T119" s="135">
        <v>0.44459542975701832</v>
      </c>
      <c r="U119" s="135">
        <v>0.52908968276639345</v>
      </c>
      <c r="V119" s="144">
        <v>0.29750824137093218</v>
      </c>
      <c r="W119" s="135">
        <v>0.37770228254308857</v>
      </c>
      <c r="X119" s="135">
        <v>0</v>
      </c>
      <c r="Y119" s="135">
        <v>0.16681804420224039</v>
      </c>
      <c r="Z119" s="135">
        <v>0.27188878492180191</v>
      </c>
      <c r="AA119" s="135">
        <v>0</v>
      </c>
      <c r="AB119" s="135">
        <v>0.52804439627320521</v>
      </c>
      <c r="AC119" s="135">
        <v>0.34042799489233516</v>
      </c>
      <c r="AD119" s="135">
        <v>0.31285741823555868</v>
      </c>
      <c r="AE119" s="135">
        <v>0.36917803507967445</v>
      </c>
      <c r="AF119" s="135">
        <v>0.36192497586046507</v>
      </c>
      <c r="AG119" s="135">
        <v>0.51872862193627178</v>
      </c>
      <c r="AH119" s="135">
        <v>0.39765914454915563</v>
      </c>
      <c r="AI119" s="144">
        <v>0.44575012701930988</v>
      </c>
      <c r="AJ119" s="135">
        <v>0.44486629717049125</v>
      </c>
      <c r="AK119" s="135">
        <v>0.39682438426485594</v>
      </c>
      <c r="AL119" s="135">
        <v>0.47002854941337358</v>
      </c>
      <c r="AM119" s="135">
        <v>0</v>
      </c>
      <c r="AN119" s="135">
        <v>0</v>
      </c>
      <c r="AO119" s="135">
        <v>0.40785962384356172</v>
      </c>
      <c r="AP119" s="135">
        <v>0.27725424539583832</v>
      </c>
      <c r="AQ119" s="135">
        <v>0.17000645538700423</v>
      </c>
      <c r="AR119" s="135">
        <v>0.19447216677755599</v>
      </c>
      <c r="AS119" s="135">
        <v>0.38285040364002437</v>
      </c>
      <c r="AT119" s="135">
        <v>0.49092419952522925</v>
      </c>
      <c r="AU119" s="135">
        <v>0.44976861306831528</v>
      </c>
      <c r="AV119" s="135">
        <v>0.450506010375958</v>
      </c>
      <c r="AW119" s="135">
        <v>0.42883733096033144</v>
      </c>
      <c r="AX119" s="135">
        <v>0.35074431730620048</v>
      </c>
      <c r="AY119" s="135">
        <v>0.36135364645188373</v>
      </c>
      <c r="AZ119" s="135">
        <v>0.39183530283128165</v>
      </c>
      <c r="BA119" s="135">
        <v>0.32887825101590296</v>
      </c>
      <c r="BB119" s="135">
        <v>0.40223279407196921</v>
      </c>
      <c r="BC119" s="135">
        <v>0.34332689835038177</v>
      </c>
      <c r="BD119" s="135">
        <v>0.3637743151782738</v>
      </c>
      <c r="BE119" s="135">
        <v>0.32178063865734391</v>
      </c>
      <c r="BF119" s="135">
        <v>0</v>
      </c>
      <c r="BG119" s="135">
        <v>0.19966717095310135</v>
      </c>
      <c r="BH119" s="135">
        <v>0.26397904512536863</v>
      </c>
      <c r="BI119" s="135">
        <v>0.37584978947274489</v>
      </c>
      <c r="BJ119" s="135">
        <v>0.40458768873403017</v>
      </c>
      <c r="BK119" s="135">
        <v>0.35509683617756344</v>
      </c>
      <c r="BL119" s="144">
        <v>0.31943777206949292</v>
      </c>
      <c r="BM119" s="144">
        <v>0.45600776994811021</v>
      </c>
      <c r="BN119" s="135">
        <v>0.43219384932535915</v>
      </c>
      <c r="BO119" s="135">
        <v>0.47725911294059159</v>
      </c>
      <c r="BP119" s="135">
        <v>0.49596476617235996</v>
      </c>
      <c r="BQ119" s="135">
        <v>0.39418275150607035</v>
      </c>
      <c r="BR119" s="135">
        <v>0.25785992994003765</v>
      </c>
      <c r="BS119" s="135">
        <v>0.39400108811120238</v>
      </c>
      <c r="BT119" s="135">
        <v>0.64838653953851921</v>
      </c>
      <c r="BU119" s="135">
        <v>0.68055566608417162</v>
      </c>
      <c r="BV119" s="135">
        <v>0.67116206300337222</v>
      </c>
      <c r="BW119" s="135">
        <v>0.73526748360091354</v>
      </c>
      <c r="BX119" s="135">
        <v>0.74020898365431964</v>
      </c>
      <c r="BY119" s="135">
        <v>0.90209907677262391</v>
      </c>
      <c r="BZ119" s="135">
        <v>0.67825603940862678</v>
      </c>
      <c r="CA119" s="135">
        <v>0.74434863089416536</v>
      </c>
      <c r="CB119" s="135">
        <v>0</v>
      </c>
      <c r="CC119" s="135">
        <v>0.44078678573513103</v>
      </c>
      <c r="CD119" s="135">
        <v>0.17943596507757051</v>
      </c>
      <c r="CE119" s="135">
        <v>0.69886680590177186</v>
      </c>
      <c r="CF119" s="135">
        <v>0.64366939931481248</v>
      </c>
      <c r="CG119" s="135">
        <v>0.68783977023788379</v>
      </c>
      <c r="CH119" s="135">
        <v>0.77713551960844374</v>
      </c>
      <c r="CI119" s="135">
        <v>0.53594026946094031</v>
      </c>
      <c r="CJ119" s="135">
        <v>0.44413472075575755</v>
      </c>
      <c r="CK119" s="135">
        <v>0.58977491004257732</v>
      </c>
      <c r="CL119" s="135">
        <v>0.25094519723867148</v>
      </c>
      <c r="CM119" s="135">
        <v>0.44937344026145881</v>
      </c>
      <c r="CN119" s="135">
        <v>0.71529512358101777</v>
      </c>
      <c r="CO119" s="135">
        <v>0.81164089270357587</v>
      </c>
      <c r="CP119" s="135">
        <v>0.60167199817044192</v>
      </c>
      <c r="CQ119" s="135">
        <v>0.56146205582756292</v>
      </c>
      <c r="CR119" s="135">
        <v>0.64352242850926411</v>
      </c>
      <c r="CS119" s="135">
        <v>0.68905266696249245</v>
      </c>
      <c r="CT119" s="135">
        <v>0.76817412956822118</v>
      </c>
      <c r="CU119" s="135">
        <v>0.5912844750819457</v>
      </c>
      <c r="CV119" s="135">
        <v>0.67047927623245296</v>
      </c>
      <c r="CW119" s="135">
        <v>0.28409348550449304</v>
      </c>
      <c r="CX119" s="135">
        <v>0.39787329707748287</v>
      </c>
      <c r="CY119" s="135">
        <v>0.73044443915285517</v>
      </c>
      <c r="CZ119" s="135">
        <v>0.47980036744747367</v>
      </c>
      <c r="DA119" s="135">
        <v>0.4081213509968688</v>
      </c>
      <c r="DB119" s="135">
        <v>0.67237754392877269</v>
      </c>
      <c r="DC119" s="135">
        <v>0.69198436453076584</v>
      </c>
      <c r="DD119" s="135">
        <v>0.66517011410919313</v>
      </c>
      <c r="DE119" s="135">
        <v>0</v>
      </c>
      <c r="DF119" s="135">
        <v>0.40260136464037155</v>
      </c>
      <c r="DG119" s="140">
        <v>0.5399748261996844</v>
      </c>
      <c r="DH119" s="124"/>
    </row>
    <row r="120" spans="2:113" ht="14.25" thickBot="1" x14ac:dyDescent="0.2">
      <c r="B120" s="316" t="s">
        <v>631</v>
      </c>
      <c r="C120" s="317" t="s">
        <v>927</v>
      </c>
      <c r="D120" s="145">
        <v>1</v>
      </c>
      <c r="E120" s="145">
        <v>1</v>
      </c>
      <c r="F120" s="145">
        <v>1</v>
      </c>
      <c r="G120" s="145">
        <v>1</v>
      </c>
      <c r="H120" s="145">
        <v>1</v>
      </c>
      <c r="I120" s="145">
        <v>1</v>
      </c>
      <c r="J120" s="145">
        <v>1</v>
      </c>
      <c r="K120" s="145">
        <v>1</v>
      </c>
      <c r="L120" s="145">
        <v>1</v>
      </c>
      <c r="M120" s="145">
        <v>1</v>
      </c>
      <c r="N120" s="145">
        <v>0</v>
      </c>
      <c r="O120" s="145">
        <v>1</v>
      </c>
      <c r="P120" s="145">
        <v>1</v>
      </c>
      <c r="Q120" s="145">
        <v>1</v>
      </c>
      <c r="R120" s="145">
        <v>1</v>
      </c>
      <c r="S120" s="145">
        <v>1</v>
      </c>
      <c r="T120" s="145">
        <v>1</v>
      </c>
      <c r="U120" s="145">
        <v>1</v>
      </c>
      <c r="V120" s="146">
        <v>1</v>
      </c>
      <c r="W120" s="145">
        <v>1</v>
      </c>
      <c r="X120" s="145">
        <v>0</v>
      </c>
      <c r="Y120" s="145">
        <v>1</v>
      </c>
      <c r="Z120" s="145">
        <v>1</v>
      </c>
      <c r="AA120" s="145">
        <v>0</v>
      </c>
      <c r="AB120" s="145">
        <v>1</v>
      </c>
      <c r="AC120" s="145">
        <v>1</v>
      </c>
      <c r="AD120" s="145">
        <v>1</v>
      </c>
      <c r="AE120" s="145">
        <v>1</v>
      </c>
      <c r="AF120" s="145">
        <v>1</v>
      </c>
      <c r="AG120" s="145">
        <v>1</v>
      </c>
      <c r="AH120" s="145">
        <v>1</v>
      </c>
      <c r="AI120" s="146">
        <v>1</v>
      </c>
      <c r="AJ120" s="145">
        <v>1</v>
      </c>
      <c r="AK120" s="145">
        <v>1</v>
      </c>
      <c r="AL120" s="145">
        <v>1</v>
      </c>
      <c r="AM120" s="145">
        <v>0</v>
      </c>
      <c r="AN120" s="145">
        <v>0</v>
      </c>
      <c r="AO120" s="145">
        <v>1</v>
      </c>
      <c r="AP120" s="145">
        <v>1</v>
      </c>
      <c r="AQ120" s="145">
        <v>1</v>
      </c>
      <c r="AR120" s="145">
        <v>1</v>
      </c>
      <c r="AS120" s="145">
        <v>1</v>
      </c>
      <c r="AT120" s="145">
        <v>1</v>
      </c>
      <c r="AU120" s="145">
        <v>1</v>
      </c>
      <c r="AV120" s="145">
        <v>1</v>
      </c>
      <c r="AW120" s="145">
        <v>1</v>
      </c>
      <c r="AX120" s="145">
        <v>1</v>
      </c>
      <c r="AY120" s="145">
        <v>1</v>
      </c>
      <c r="AZ120" s="145">
        <v>1</v>
      </c>
      <c r="BA120" s="145">
        <v>1</v>
      </c>
      <c r="BB120" s="145">
        <v>1</v>
      </c>
      <c r="BC120" s="145">
        <v>1</v>
      </c>
      <c r="BD120" s="145">
        <v>1</v>
      </c>
      <c r="BE120" s="145">
        <v>1</v>
      </c>
      <c r="BF120" s="145">
        <v>0</v>
      </c>
      <c r="BG120" s="145">
        <v>1</v>
      </c>
      <c r="BH120" s="145">
        <v>1</v>
      </c>
      <c r="BI120" s="145">
        <v>1</v>
      </c>
      <c r="BJ120" s="145">
        <v>1</v>
      </c>
      <c r="BK120" s="145">
        <v>1</v>
      </c>
      <c r="BL120" s="146">
        <v>1</v>
      </c>
      <c r="BM120" s="146">
        <v>1</v>
      </c>
      <c r="BN120" s="145">
        <v>1</v>
      </c>
      <c r="BO120" s="145">
        <v>1</v>
      </c>
      <c r="BP120" s="145">
        <v>1</v>
      </c>
      <c r="BQ120" s="145">
        <v>1</v>
      </c>
      <c r="BR120" s="145">
        <v>1</v>
      </c>
      <c r="BS120" s="145">
        <v>1</v>
      </c>
      <c r="BT120" s="145">
        <v>1</v>
      </c>
      <c r="BU120" s="145">
        <v>1</v>
      </c>
      <c r="BV120" s="145">
        <v>1</v>
      </c>
      <c r="BW120" s="145">
        <v>1</v>
      </c>
      <c r="BX120" s="145">
        <v>1</v>
      </c>
      <c r="BY120" s="145">
        <v>1</v>
      </c>
      <c r="BZ120" s="145">
        <v>1</v>
      </c>
      <c r="CA120" s="145">
        <v>1</v>
      </c>
      <c r="CB120" s="145">
        <v>1</v>
      </c>
      <c r="CC120" s="145">
        <v>1</v>
      </c>
      <c r="CD120" s="145">
        <v>1</v>
      </c>
      <c r="CE120" s="145">
        <v>1</v>
      </c>
      <c r="CF120" s="145">
        <v>1</v>
      </c>
      <c r="CG120" s="145">
        <v>1</v>
      </c>
      <c r="CH120" s="145">
        <v>1</v>
      </c>
      <c r="CI120" s="145">
        <v>1</v>
      </c>
      <c r="CJ120" s="145">
        <v>1</v>
      </c>
      <c r="CK120" s="145">
        <v>1</v>
      </c>
      <c r="CL120" s="145">
        <v>1</v>
      </c>
      <c r="CM120" s="145">
        <v>1</v>
      </c>
      <c r="CN120" s="145">
        <v>1</v>
      </c>
      <c r="CO120" s="145">
        <v>1</v>
      </c>
      <c r="CP120" s="145">
        <v>1</v>
      </c>
      <c r="CQ120" s="145">
        <v>1</v>
      </c>
      <c r="CR120" s="145">
        <v>1</v>
      </c>
      <c r="CS120" s="145">
        <v>1</v>
      </c>
      <c r="CT120" s="145">
        <v>1</v>
      </c>
      <c r="CU120" s="145">
        <v>1</v>
      </c>
      <c r="CV120" s="145">
        <v>1</v>
      </c>
      <c r="CW120" s="145">
        <v>1</v>
      </c>
      <c r="CX120" s="145">
        <v>1</v>
      </c>
      <c r="CY120" s="145">
        <v>1</v>
      </c>
      <c r="CZ120" s="145">
        <v>1</v>
      </c>
      <c r="DA120" s="145">
        <v>1</v>
      </c>
      <c r="DB120" s="145">
        <v>1</v>
      </c>
      <c r="DC120" s="145">
        <v>1</v>
      </c>
      <c r="DD120" s="145">
        <v>1</v>
      </c>
      <c r="DE120" s="145">
        <v>1</v>
      </c>
      <c r="DF120" s="145">
        <v>1</v>
      </c>
      <c r="DG120" s="141">
        <v>1</v>
      </c>
      <c r="DH120" s="124"/>
    </row>
    <row r="121" spans="2:113" x14ac:dyDescent="0.15">
      <c r="B121" s="126"/>
      <c r="C121" s="127"/>
      <c r="D121" s="128"/>
      <c r="E121" s="128"/>
      <c r="F121" s="128"/>
      <c r="G121" s="128"/>
      <c r="H121" s="128"/>
      <c r="I121" s="128"/>
      <c r="J121" s="128"/>
      <c r="K121" s="128"/>
      <c r="L121" s="128"/>
      <c r="M121" s="128"/>
      <c r="N121" s="128"/>
      <c r="O121" s="128"/>
      <c r="P121" s="128"/>
      <c r="Q121" s="128"/>
      <c r="R121" s="128"/>
      <c r="S121" s="128"/>
      <c r="T121" s="128"/>
      <c r="U121" s="128"/>
      <c r="V121" s="126"/>
      <c r="W121" s="128"/>
      <c r="X121" s="128"/>
      <c r="Y121" s="128"/>
      <c r="Z121" s="128"/>
      <c r="AA121" s="128"/>
      <c r="AB121" s="128"/>
      <c r="AC121" s="128"/>
      <c r="AD121" s="128"/>
      <c r="AE121" s="128"/>
      <c r="AF121" s="128"/>
      <c r="AG121" s="128"/>
      <c r="AH121" s="128"/>
      <c r="AI121" s="126"/>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6"/>
      <c r="BM121" s="126"/>
      <c r="BN121" s="126"/>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row>
  </sheetData>
  <mergeCells count="1">
    <mergeCell ref="B2:C3"/>
  </mergeCells>
  <phoneticPr fontId="22"/>
  <printOptions horizontalCentered="1" verticalCentered="1"/>
  <pageMargins left="0.7" right="0.7" top="0.75" bottom="0.75" header="0.3" footer="0.3"/>
  <pageSetup paperSize="9" orientation="portrait" blackAndWhite="1" horizontalDpi="2" verticalDpi="300"/>
  <ignoredErrors>
    <ignoredError sqref="B4:B112 B113:B120 D2:DG2"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B1:DH112"/>
  <sheetViews>
    <sheetView showGridLines="0" zoomScaleNormal="100" workbookViewId="0">
      <pane xSplit="3" ySplit="3" topLeftCell="D4" activePane="bottomRight" state="frozen"/>
      <selection activeCell="AK39" sqref="AK39"/>
      <selection pane="topRight" activeCell="AK39" sqref="AK39"/>
      <selection pane="bottomLeft" activeCell="AK39" sqref="AK39"/>
      <selection pane="bottomRight" activeCell="B2" sqref="B2:C3"/>
    </sheetView>
  </sheetViews>
  <sheetFormatPr defaultRowHeight="13.5" x14ac:dyDescent="0.15"/>
  <cols>
    <col min="1" max="1" width="1.125" customWidth="1"/>
    <col min="2" max="2" width="4.625" customWidth="1"/>
    <col min="3" max="3" width="24.875" customWidth="1"/>
    <col min="4" max="107" width="10" customWidth="1"/>
    <col min="108" max="109" width="11.125" customWidth="1"/>
    <col min="110" max="110" width="10" customWidth="1"/>
    <col min="111" max="112" width="10" style="39" customWidth="1"/>
  </cols>
  <sheetData>
    <row r="1" spans="2:112" ht="36" customHeight="1" thickBot="1" x14ac:dyDescent="0.2">
      <c r="B1" s="122"/>
      <c r="C1" s="120"/>
      <c r="D1" s="121"/>
      <c r="DG1"/>
      <c r="DH1"/>
    </row>
    <row r="2" spans="2:112" s="19" customFormat="1" ht="12.75" customHeight="1" x14ac:dyDescent="0.15">
      <c r="B2" s="741" t="s">
        <v>1408</v>
      </c>
      <c r="C2" s="742"/>
      <c r="D2" s="298" t="s">
        <v>13</v>
      </c>
      <c r="E2" s="298" t="s">
        <v>14</v>
      </c>
      <c r="F2" s="298" t="s">
        <v>15</v>
      </c>
      <c r="G2" s="298" t="s">
        <v>16</v>
      </c>
      <c r="H2" s="298" t="s">
        <v>17</v>
      </c>
      <c r="I2" s="298" t="s">
        <v>19</v>
      </c>
      <c r="J2" s="298" t="s">
        <v>20</v>
      </c>
      <c r="K2" s="298" t="s">
        <v>21</v>
      </c>
      <c r="L2" s="298" t="s">
        <v>22</v>
      </c>
      <c r="M2" s="298" t="s">
        <v>23</v>
      </c>
      <c r="N2" s="298" t="s">
        <v>24</v>
      </c>
      <c r="O2" s="298" t="s">
        <v>25</v>
      </c>
      <c r="P2" s="298" t="s">
        <v>26</v>
      </c>
      <c r="Q2" s="298" t="s">
        <v>27</v>
      </c>
      <c r="R2" s="298" t="s">
        <v>28</v>
      </c>
      <c r="S2" s="298" t="s">
        <v>29</v>
      </c>
      <c r="T2" s="298" t="s">
        <v>30</v>
      </c>
      <c r="U2" s="298" t="s">
        <v>31</v>
      </c>
      <c r="V2" s="298" t="s">
        <v>32</v>
      </c>
      <c r="W2" s="298" t="s">
        <v>33</v>
      </c>
      <c r="X2" s="298" t="s">
        <v>35</v>
      </c>
      <c r="Y2" s="298" t="s">
        <v>36</v>
      </c>
      <c r="Z2" s="298" t="s">
        <v>38</v>
      </c>
      <c r="AA2" s="298" t="s">
        <v>40</v>
      </c>
      <c r="AB2" s="298" t="s">
        <v>42</v>
      </c>
      <c r="AC2" s="298" t="s">
        <v>43</v>
      </c>
      <c r="AD2" s="298" t="s">
        <v>44</v>
      </c>
      <c r="AE2" s="298" t="s">
        <v>45</v>
      </c>
      <c r="AF2" s="298" t="s">
        <v>46</v>
      </c>
      <c r="AG2" s="298" t="s">
        <v>47</v>
      </c>
      <c r="AH2" s="298" t="s">
        <v>48</v>
      </c>
      <c r="AI2" s="298" t="s">
        <v>49</v>
      </c>
      <c r="AJ2" s="298" t="s">
        <v>50</v>
      </c>
      <c r="AK2" s="298" t="s">
        <v>51</v>
      </c>
      <c r="AL2" s="298" t="s">
        <v>53</v>
      </c>
      <c r="AM2" s="298" t="s">
        <v>54</v>
      </c>
      <c r="AN2" s="298" t="s">
        <v>55</v>
      </c>
      <c r="AO2" s="298" t="s">
        <v>103</v>
      </c>
      <c r="AP2" s="298" t="s">
        <v>104</v>
      </c>
      <c r="AQ2" s="298" t="s">
        <v>105</v>
      </c>
      <c r="AR2" s="298" t="s">
        <v>106</v>
      </c>
      <c r="AS2" s="298" t="s">
        <v>107</v>
      </c>
      <c r="AT2" s="298" t="s">
        <v>108</v>
      </c>
      <c r="AU2" s="298" t="s">
        <v>109</v>
      </c>
      <c r="AV2" s="298" t="s">
        <v>110</v>
      </c>
      <c r="AW2" s="298" t="s">
        <v>111</v>
      </c>
      <c r="AX2" s="298" t="s">
        <v>112</v>
      </c>
      <c r="AY2" s="298" t="s">
        <v>113</v>
      </c>
      <c r="AZ2" s="298" t="s">
        <v>479</v>
      </c>
      <c r="BA2" s="298" t="s">
        <v>480</v>
      </c>
      <c r="BB2" s="298" t="s">
        <v>114</v>
      </c>
      <c r="BC2" s="298" t="s">
        <v>481</v>
      </c>
      <c r="BD2" s="298" t="s">
        <v>115</v>
      </c>
      <c r="BE2" s="298" t="s">
        <v>482</v>
      </c>
      <c r="BF2" s="298" t="s">
        <v>116</v>
      </c>
      <c r="BG2" s="298" t="s">
        <v>483</v>
      </c>
      <c r="BH2" s="298" t="s">
        <v>117</v>
      </c>
      <c r="BI2" s="298" t="s">
        <v>484</v>
      </c>
      <c r="BJ2" s="298" t="s">
        <v>118</v>
      </c>
      <c r="BK2" s="298" t="s">
        <v>485</v>
      </c>
      <c r="BL2" s="298" t="s">
        <v>119</v>
      </c>
      <c r="BM2" s="298" t="s">
        <v>486</v>
      </c>
      <c r="BN2" s="298" t="s">
        <v>120</v>
      </c>
      <c r="BO2" s="298" t="s">
        <v>121</v>
      </c>
      <c r="BP2" s="298" t="s">
        <v>122</v>
      </c>
      <c r="BQ2" s="298" t="s">
        <v>123</v>
      </c>
      <c r="BR2" s="298" t="s">
        <v>124</v>
      </c>
      <c r="BS2" s="298" t="s">
        <v>125</v>
      </c>
      <c r="BT2" s="298" t="s">
        <v>126</v>
      </c>
      <c r="BU2" s="298" t="s">
        <v>127</v>
      </c>
      <c r="BV2" s="298" t="s">
        <v>487</v>
      </c>
      <c r="BW2" s="298" t="s">
        <v>488</v>
      </c>
      <c r="BX2" s="298" t="s">
        <v>489</v>
      </c>
      <c r="BY2" s="298" t="s">
        <v>490</v>
      </c>
      <c r="BZ2" s="298" t="s">
        <v>491</v>
      </c>
      <c r="CA2" s="298" t="s">
        <v>492</v>
      </c>
      <c r="CB2" s="298" t="s">
        <v>493</v>
      </c>
      <c r="CC2" s="298" t="s">
        <v>494</v>
      </c>
      <c r="CD2" s="298" t="s">
        <v>495</v>
      </c>
      <c r="CE2" s="298" t="s">
        <v>496</v>
      </c>
      <c r="CF2" s="298" t="s">
        <v>497</v>
      </c>
      <c r="CG2" s="298" t="s">
        <v>498</v>
      </c>
      <c r="CH2" s="298" t="s">
        <v>499</v>
      </c>
      <c r="CI2" s="298" t="s">
        <v>500</v>
      </c>
      <c r="CJ2" s="298" t="s">
        <v>501</v>
      </c>
      <c r="CK2" s="298" t="s">
        <v>502</v>
      </c>
      <c r="CL2" s="298" t="s">
        <v>503</v>
      </c>
      <c r="CM2" s="298" t="s">
        <v>504</v>
      </c>
      <c r="CN2" s="298" t="s">
        <v>505</v>
      </c>
      <c r="CO2" s="298" t="s">
        <v>506</v>
      </c>
      <c r="CP2" s="298" t="s">
        <v>507</v>
      </c>
      <c r="CQ2" s="298" t="s">
        <v>508</v>
      </c>
      <c r="CR2" s="298" t="s">
        <v>509</v>
      </c>
      <c r="CS2" s="298" t="s">
        <v>510</v>
      </c>
      <c r="CT2" s="298" t="s">
        <v>511</v>
      </c>
      <c r="CU2" s="298" t="s">
        <v>512</v>
      </c>
      <c r="CV2" s="298" t="s">
        <v>513</v>
      </c>
      <c r="CW2" s="298" t="s">
        <v>514</v>
      </c>
      <c r="CX2" s="298" t="s">
        <v>515</v>
      </c>
      <c r="CY2" s="298" t="s">
        <v>516</v>
      </c>
      <c r="CZ2" s="298" t="s">
        <v>392</v>
      </c>
      <c r="DA2" s="298" t="s">
        <v>517</v>
      </c>
      <c r="DB2" s="298" t="s">
        <v>518</v>
      </c>
      <c r="DC2" s="298" t="s">
        <v>519</v>
      </c>
      <c r="DD2" s="298" t="s">
        <v>520</v>
      </c>
      <c r="DE2" s="298" t="s">
        <v>521</v>
      </c>
      <c r="DF2" s="298" t="s">
        <v>522</v>
      </c>
      <c r="DG2" s="745" t="s">
        <v>632</v>
      </c>
      <c r="DH2" s="747" t="s">
        <v>633</v>
      </c>
    </row>
    <row r="3" spans="2:112" s="19" customFormat="1" ht="39.75" customHeight="1" x14ac:dyDescent="0.15">
      <c r="B3" s="743"/>
      <c r="C3" s="744"/>
      <c r="D3" s="320" t="s">
        <v>235</v>
      </c>
      <c r="E3" s="320" t="s">
        <v>871</v>
      </c>
      <c r="F3" s="320" t="s">
        <v>252</v>
      </c>
      <c r="G3" s="320" t="s">
        <v>254</v>
      </c>
      <c r="H3" s="320" t="s">
        <v>258</v>
      </c>
      <c r="I3" s="320" t="s">
        <v>525</v>
      </c>
      <c r="J3" s="320" t="s">
        <v>872</v>
      </c>
      <c r="K3" s="320" t="s">
        <v>873</v>
      </c>
      <c r="L3" s="320" t="s">
        <v>874</v>
      </c>
      <c r="M3" s="320" t="s">
        <v>526</v>
      </c>
      <c r="N3" s="320" t="s">
        <v>279</v>
      </c>
      <c r="O3" s="320" t="s">
        <v>281</v>
      </c>
      <c r="P3" s="320" t="s">
        <v>875</v>
      </c>
      <c r="Q3" s="320" t="s">
        <v>876</v>
      </c>
      <c r="R3" s="320" t="s">
        <v>298</v>
      </c>
      <c r="S3" s="320" t="s">
        <v>300</v>
      </c>
      <c r="T3" s="320" t="s">
        <v>303</v>
      </c>
      <c r="U3" s="320" t="s">
        <v>877</v>
      </c>
      <c r="V3" s="320" t="s">
        <v>308</v>
      </c>
      <c r="W3" s="320" t="s">
        <v>878</v>
      </c>
      <c r="X3" s="320" t="s">
        <v>879</v>
      </c>
      <c r="Y3" s="320" t="s">
        <v>880</v>
      </c>
      <c r="Z3" s="320" t="s">
        <v>317</v>
      </c>
      <c r="AA3" s="320" t="s">
        <v>319</v>
      </c>
      <c r="AB3" s="320" t="s">
        <v>881</v>
      </c>
      <c r="AC3" s="320" t="s">
        <v>641</v>
      </c>
      <c r="AD3" s="320" t="s">
        <v>327</v>
      </c>
      <c r="AE3" s="320" t="s">
        <v>330</v>
      </c>
      <c r="AF3" s="320" t="s">
        <v>332</v>
      </c>
      <c r="AG3" s="320" t="s">
        <v>334</v>
      </c>
      <c r="AH3" s="320" t="s">
        <v>882</v>
      </c>
      <c r="AI3" s="320" t="s">
        <v>338</v>
      </c>
      <c r="AJ3" s="320" t="s">
        <v>340</v>
      </c>
      <c r="AK3" s="320" t="s">
        <v>342</v>
      </c>
      <c r="AL3" s="320" t="s">
        <v>344</v>
      </c>
      <c r="AM3" s="320" t="s">
        <v>346</v>
      </c>
      <c r="AN3" s="320" t="s">
        <v>350</v>
      </c>
      <c r="AO3" s="320" t="s">
        <v>883</v>
      </c>
      <c r="AP3" s="320" t="s">
        <v>884</v>
      </c>
      <c r="AQ3" s="320" t="s">
        <v>358</v>
      </c>
      <c r="AR3" s="320" t="s">
        <v>363</v>
      </c>
      <c r="AS3" s="320" t="s">
        <v>885</v>
      </c>
      <c r="AT3" s="320" t="s">
        <v>370</v>
      </c>
      <c r="AU3" s="320" t="s">
        <v>886</v>
      </c>
      <c r="AV3" s="320" t="s">
        <v>887</v>
      </c>
      <c r="AW3" s="320" t="s">
        <v>888</v>
      </c>
      <c r="AX3" s="320" t="s">
        <v>889</v>
      </c>
      <c r="AY3" s="320" t="s">
        <v>890</v>
      </c>
      <c r="AZ3" s="320" t="s">
        <v>891</v>
      </c>
      <c r="BA3" s="320" t="s">
        <v>892</v>
      </c>
      <c r="BB3" s="320" t="s">
        <v>893</v>
      </c>
      <c r="BC3" s="320" t="s">
        <v>894</v>
      </c>
      <c r="BD3" s="320" t="s">
        <v>895</v>
      </c>
      <c r="BE3" s="320" t="s">
        <v>896</v>
      </c>
      <c r="BF3" s="320" t="s">
        <v>897</v>
      </c>
      <c r="BG3" s="320" t="s">
        <v>898</v>
      </c>
      <c r="BH3" s="320" t="s">
        <v>527</v>
      </c>
      <c r="BI3" s="320" t="s">
        <v>391</v>
      </c>
      <c r="BJ3" s="320" t="s">
        <v>394</v>
      </c>
      <c r="BK3" s="320" t="s">
        <v>34</v>
      </c>
      <c r="BL3" s="320" t="s">
        <v>899</v>
      </c>
      <c r="BM3" s="320" t="s">
        <v>528</v>
      </c>
      <c r="BN3" s="320" t="s">
        <v>403</v>
      </c>
      <c r="BO3" s="320" t="s">
        <v>900</v>
      </c>
      <c r="BP3" s="320" t="s">
        <v>901</v>
      </c>
      <c r="BQ3" s="320" t="s">
        <v>408</v>
      </c>
      <c r="BR3" s="320" t="s">
        <v>410</v>
      </c>
      <c r="BS3" s="320" t="s">
        <v>39</v>
      </c>
      <c r="BT3" s="320" t="s">
        <v>41</v>
      </c>
      <c r="BU3" s="320" t="s">
        <v>414</v>
      </c>
      <c r="BV3" s="320" t="s">
        <v>418</v>
      </c>
      <c r="BW3" s="320" t="s">
        <v>420</v>
      </c>
      <c r="BX3" s="320" t="s">
        <v>422</v>
      </c>
      <c r="BY3" s="320" t="s">
        <v>902</v>
      </c>
      <c r="BZ3" s="320" t="s">
        <v>426</v>
      </c>
      <c r="CA3" s="320" t="s">
        <v>903</v>
      </c>
      <c r="CB3" s="320" t="s">
        <v>529</v>
      </c>
      <c r="CC3" s="320" t="s">
        <v>430</v>
      </c>
      <c r="CD3" s="320" t="s">
        <v>433</v>
      </c>
      <c r="CE3" s="320" t="s">
        <v>904</v>
      </c>
      <c r="CF3" s="321" t="s">
        <v>435</v>
      </c>
      <c r="CG3" s="320" t="s">
        <v>905</v>
      </c>
      <c r="CH3" s="320" t="s">
        <v>906</v>
      </c>
      <c r="CI3" s="320" t="s">
        <v>907</v>
      </c>
      <c r="CJ3" s="320" t="s">
        <v>439</v>
      </c>
      <c r="CK3" s="321" t="s">
        <v>908</v>
      </c>
      <c r="CL3" s="320" t="s">
        <v>909</v>
      </c>
      <c r="CM3" s="320" t="s">
        <v>910</v>
      </c>
      <c r="CN3" s="320" t="s">
        <v>444</v>
      </c>
      <c r="CO3" s="320" t="s">
        <v>449</v>
      </c>
      <c r="CP3" s="321" t="s">
        <v>453</v>
      </c>
      <c r="CQ3" s="320" t="s">
        <v>911</v>
      </c>
      <c r="CR3" s="320" t="s">
        <v>912</v>
      </c>
      <c r="CS3" s="320" t="s">
        <v>913</v>
      </c>
      <c r="CT3" s="320" t="s">
        <v>914</v>
      </c>
      <c r="CU3" s="321" t="s">
        <v>915</v>
      </c>
      <c r="CV3" s="320" t="s">
        <v>460</v>
      </c>
      <c r="CW3" s="320" t="s">
        <v>464</v>
      </c>
      <c r="CX3" s="320" t="s">
        <v>530</v>
      </c>
      <c r="CY3" s="320" t="s">
        <v>916</v>
      </c>
      <c r="CZ3" s="321" t="s">
        <v>917</v>
      </c>
      <c r="DA3" s="320" t="s">
        <v>918</v>
      </c>
      <c r="DB3" s="320" t="s">
        <v>919</v>
      </c>
      <c r="DC3" s="320" t="s">
        <v>920</v>
      </c>
      <c r="DD3" s="320" t="s">
        <v>475</v>
      </c>
      <c r="DE3" s="321" t="s">
        <v>921</v>
      </c>
      <c r="DF3" s="320" t="s">
        <v>922</v>
      </c>
      <c r="DG3" s="746"/>
      <c r="DH3" s="748"/>
    </row>
    <row r="4" spans="2:112" x14ac:dyDescent="0.15">
      <c r="B4" s="303" t="s">
        <v>13</v>
      </c>
      <c r="C4" s="304" t="s">
        <v>235</v>
      </c>
      <c r="D4" s="130">
        <v>1.0112889781048477</v>
      </c>
      <c r="E4" s="130">
        <v>5.1672476435072605E-2</v>
      </c>
      <c r="F4" s="130">
        <v>4.1647938130217489E-3</v>
      </c>
      <c r="G4" s="130">
        <v>3.6320206573810148E-3</v>
      </c>
      <c r="H4" s="130">
        <v>2.0091650288745107E-3</v>
      </c>
      <c r="I4" s="130">
        <v>8.2890412187713446E-6</v>
      </c>
      <c r="J4" s="130">
        <v>1.0787247158699255E-5</v>
      </c>
      <c r="K4" s="130">
        <v>3.7694318398057855E-2</v>
      </c>
      <c r="L4" s="130">
        <v>7.5220391701574657E-3</v>
      </c>
      <c r="M4" s="130">
        <v>7.5871317106056144E-2</v>
      </c>
      <c r="N4" s="130">
        <v>0</v>
      </c>
      <c r="O4" s="130">
        <v>1.8192792333560096E-2</v>
      </c>
      <c r="P4" s="130">
        <v>9.3764617865391944E-4</v>
      </c>
      <c r="Q4" s="130">
        <v>4.1384706331372179E-4</v>
      </c>
      <c r="R4" s="130">
        <v>3.3271447703150296E-5</v>
      </c>
      <c r="S4" s="130">
        <v>6.0595269481665015E-5</v>
      </c>
      <c r="T4" s="130">
        <v>1.1965878712891839E-5</v>
      </c>
      <c r="U4" s="130">
        <v>7.0773945717911517E-6</v>
      </c>
      <c r="V4" s="142">
        <v>2.7710084552264157E-5</v>
      </c>
      <c r="W4" s="130">
        <v>1.9688270073793829E-5</v>
      </c>
      <c r="X4" s="130">
        <v>0</v>
      </c>
      <c r="Y4" s="130">
        <v>2.5063506544821182E-6</v>
      </c>
      <c r="Z4" s="130">
        <v>3.9489004096521041E-6</v>
      </c>
      <c r="AA4" s="130">
        <v>0</v>
      </c>
      <c r="AB4" s="130">
        <v>1.8546485412234723E-3</v>
      </c>
      <c r="AC4" s="130">
        <v>3.9124612921526559E-4</v>
      </c>
      <c r="AD4" s="130">
        <v>5.9652587715041313E-7</v>
      </c>
      <c r="AE4" s="130">
        <v>6.7854138251366704E-6</v>
      </c>
      <c r="AF4" s="130">
        <v>5.8140582715607603E-6</v>
      </c>
      <c r="AG4" s="130">
        <v>3.1584182243945265E-3</v>
      </c>
      <c r="AH4" s="130">
        <v>1.5447832848620459E-3</v>
      </c>
      <c r="AI4" s="142">
        <v>1.1914748142466055E-5</v>
      </c>
      <c r="AJ4" s="130">
        <v>8.6055244113192465E-6</v>
      </c>
      <c r="AK4" s="130">
        <v>2.0854202644689298E-5</v>
      </c>
      <c r="AL4" s="130">
        <v>4.3043795385705881E-4</v>
      </c>
      <c r="AM4" s="130">
        <v>0</v>
      </c>
      <c r="AN4" s="130">
        <v>0</v>
      </c>
      <c r="AO4" s="130">
        <v>7.6829601505070056E-6</v>
      </c>
      <c r="AP4" s="130">
        <v>4.5194570864440325E-6</v>
      </c>
      <c r="AQ4" s="130">
        <v>1.2161046250653956E-5</v>
      </c>
      <c r="AR4" s="130">
        <v>1.701640679572013E-5</v>
      </c>
      <c r="AS4" s="130">
        <v>6.4011846338622222E-6</v>
      </c>
      <c r="AT4" s="130">
        <v>5.1554873550600843E-6</v>
      </c>
      <c r="AU4" s="130">
        <v>7.8778430005109272E-6</v>
      </c>
      <c r="AV4" s="130">
        <v>7.1366175700651212E-6</v>
      </c>
      <c r="AW4" s="130">
        <v>5.9774065580225844E-6</v>
      </c>
      <c r="AX4" s="130">
        <v>7.346479516671812E-6</v>
      </c>
      <c r="AY4" s="130">
        <v>6.3317475067000838E-6</v>
      </c>
      <c r="AZ4" s="130">
        <v>7.5802022988702318E-6</v>
      </c>
      <c r="BA4" s="130">
        <v>1.1261475895550925E-5</v>
      </c>
      <c r="BB4" s="130">
        <v>5.3694111840654144E-6</v>
      </c>
      <c r="BC4" s="130">
        <v>5.846331343047805E-6</v>
      </c>
      <c r="BD4" s="130">
        <v>8.6158135109055509E-6</v>
      </c>
      <c r="BE4" s="130">
        <v>5.1378202405879873E-6</v>
      </c>
      <c r="BF4" s="130">
        <v>0</v>
      </c>
      <c r="BG4" s="130">
        <v>3.5610338062391495E-6</v>
      </c>
      <c r="BH4" s="130">
        <v>5.768378806300308E-6</v>
      </c>
      <c r="BI4" s="130">
        <v>5.1388337753577622E-6</v>
      </c>
      <c r="BJ4" s="130">
        <v>4.5553747069743454E-6</v>
      </c>
      <c r="BK4" s="130">
        <v>9.2940170246640097E-4</v>
      </c>
      <c r="BL4" s="142">
        <v>5.6278788075081501E-6</v>
      </c>
      <c r="BM4" s="142">
        <v>2.6552428372969724E-4</v>
      </c>
      <c r="BN4" s="130">
        <v>2.0527361923000167E-5</v>
      </c>
      <c r="BO4" s="130">
        <v>1.0099539103417307E-3</v>
      </c>
      <c r="BP4" s="130">
        <v>7.001210740119146E-4</v>
      </c>
      <c r="BQ4" s="130">
        <v>8.5793968813993815E-6</v>
      </c>
      <c r="BR4" s="130">
        <v>6.4211522291588431E-6</v>
      </c>
      <c r="BS4" s="130">
        <v>1.3058953993208902E-5</v>
      </c>
      <c r="BT4" s="130">
        <v>5.6926592429662748E-6</v>
      </c>
      <c r="BU4" s="130">
        <v>6.4217688896272898E-5</v>
      </c>
      <c r="BV4" s="130">
        <v>6.2090976472677285E-6</v>
      </c>
      <c r="BW4" s="130">
        <v>6.9238390340333507E-6</v>
      </c>
      <c r="BX4" s="130">
        <v>4.7090414492672144E-6</v>
      </c>
      <c r="BY4" s="130">
        <v>3.1641397311756727E-6</v>
      </c>
      <c r="BZ4" s="130">
        <v>1.2947782889548894E-5</v>
      </c>
      <c r="CA4" s="130">
        <v>5.1302348201649242E-6</v>
      </c>
      <c r="CB4" s="130">
        <v>1.2002370271868193E-5</v>
      </c>
      <c r="CC4" s="130">
        <v>1.344919578463709E-5</v>
      </c>
      <c r="CD4" s="130">
        <v>6.2109840083898121E-6</v>
      </c>
      <c r="CE4" s="130">
        <v>5.6417777729050227E-6</v>
      </c>
      <c r="CF4" s="130">
        <v>8.3975398079285621E-6</v>
      </c>
      <c r="CG4" s="130">
        <v>8.2963730913376381E-6</v>
      </c>
      <c r="CH4" s="130">
        <v>2.6411943969671217E-6</v>
      </c>
      <c r="CI4" s="130">
        <v>1.3456396925418709E-5</v>
      </c>
      <c r="CJ4" s="130">
        <v>2.3780041861364607E-5</v>
      </c>
      <c r="CK4" s="130">
        <v>1.677068607838241E-5</v>
      </c>
      <c r="CL4" s="130">
        <v>1.9375208069149953E-5</v>
      </c>
      <c r="CM4" s="130">
        <v>3.2676352520821816E-5</v>
      </c>
      <c r="CN4" s="130">
        <v>1.2537102181060437E-5</v>
      </c>
      <c r="CO4" s="130">
        <v>1.248660410549931E-3</v>
      </c>
      <c r="CP4" s="130">
        <v>9.9751510797134273E-5</v>
      </c>
      <c r="CQ4" s="130">
        <v>5.4703866802782177E-4</v>
      </c>
      <c r="CR4" s="130">
        <v>9.6295304724900554E-6</v>
      </c>
      <c r="CS4" s="130">
        <v>1.3570787059066565E-3</v>
      </c>
      <c r="CT4" s="130">
        <v>2.4423637540122653E-3</v>
      </c>
      <c r="CU4" s="130">
        <v>8.8220415372176452E-4</v>
      </c>
      <c r="CV4" s="130">
        <v>4.1817826081449945E-5</v>
      </c>
      <c r="CW4" s="130">
        <v>2.5538828023648896E-5</v>
      </c>
      <c r="CX4" s="130">
        <v>8.6948838857882898E-6</v>
      </c>
      <c r="CY4" s="130">
        <v>1.0327647434568364E-5</v>
      </c>
      <c r="CZ4" s="130">
        <v>5.3622687268025286E-3</v>
      </c>
      <c r="DA4" s="130">
        <v>1.1821830967951074E-2</v>
      </c>
      <c r="DB4" s="130">
        <v>4.283518262031475E-5</v>
      </c>
      <c r="DC4" s="130">
        <v>3.5949190453645526E-4</v>
      </c>
      <c r="DD4" s="130">
        <v>3.6741460026420408E-3</v>
      </c>
      <c r="DE4" s="130">
        <v>6.4016503780222879E-5</v>
      </c>
      <c r="DF4" s="130">
        <v>1.7373584729427534E-5</v>
      </c>
      <c r="DG4" s="130">
        <v>1.2524282943050913</v>
      </c>
      <c r="DH4" s="136">
        <v>0.97593647662525995</v>
      </c>
    </row>
    <row r="5" spans="2:112" x14ac:dyDescent="0.15">
      <c r="B5" s="318" t="s">
        <v>14</v>
      </c>
      <c r="C5" s="305" t="s">
        <v>871</v>
      </c>
      <c r="D5" s="132">
        <v>2.7851136171457075E-3</v>
      </c>
      <c r="E5" s="132">
        <v>1.0477147465967036</v>
      </c>
      <c r="F5" s="132">
        <v>1.1081441480609256E-2</v>
      </c>
      <c r="G5" s="132">
        <v>4.9556636936585823E-4</v>
      </c>
      <c r="H5" s="132">
        <v>2.7513676184370649E-4</v>
      </c>
      <c r="I5" s="132">
        <v>2.7320226708392366E-7</v>
      </c>
      <c r="J5" s="132">
        <v>6.7743993858914953E-7</v>
      </c>
      <c r="K5" s="132">
        <v>3.2055415316155064E-2</v>
      </c>
      <c r="L5" s="132">
        <v>9.9536211655009278E-4</v>
      </c>
      <c r="M5" s="132">
        <v>7.4652566903427933E-3</v>
      </c>
      <c r="N5" s="132">
        <v>0</v>
      </c>
      <c r="O5" s="132">
        <v>1.4095207294867831E-3</v>
      </c>
      <c r="P5" s="132">
        <v>5.3319619244603783E-4</v>
      </c>
      <c r="Q5" s="132">
        <v>5.4927372255264867E-5</v>
      </c>
      <c r="R5" s="132">
        <v>2.8192840973154186E-6</v>
      </c>
      <c r="S5" s="132">
        <v>4.1909044790369264E-5</v>
      </c>
      <c r="T5" s="132">
        <v>1.9842722496079577E-6</v>
      </c>
      <c r="U5" s="132">
        <v>8.5424170593474776E-7</v>
      </c>
      <c r="V5" s="134">
        <v>2.9871914635566562E-4</v>
      </c>
      <c r="W5" s="132">
        <v>4.7171715644316439E-6</v>
      </c>
      <c r="X5" s="132">
        <v>0</v>
      </c>
      <c r="Y5" s="132">
        <v>1.0119310211841327E-6</v>
      </c>
      <c r="Z5" s="132">
        <v>2.7560324582986012E-7</v>
      </c>
      <c r="AA5" s="132">
        <v>0</v>
      </c>
      <c r="AB5" s="132">
        <v>9.9519198544957189E-5</v>
      </c>
      <c r="AC5" s="132">
        <v>1.3371025236923545E-4</v>
      </c>
      <c r="AD5" s="132">
        <v>1.5571874790876147E-8</v>
      </c>
      <c r="AE5" s="132">
        <v>3.3975632978098824E-7</v>
      </c>
      <c r="AF5" s="132">
        <v>4.6772135796659573E-7</v>
      </c>
      <c r="AG5" s="132">
        <v>1.117510956994588E-5</v>
      </c>
      <c r="AH5" s="132">
        <v>1.2515590439244582E-2</v>
      </c>
      <c r="AI5" s="134">
        <v>2.9343863031318282E-6</v>
      </c>
      <c r="AJ5" s="132">
        <v>3.1979311728793917E-7</v>
      </c>
      <c r="AK5" s="132">
        <v>1.0258527699444314E-5</v>
      </c>
      <c r="AL5" s="132">
        <v>8.0089643439281455E-6</v>
      </c>
      <c r="AM5" s="132">
        <v>0</v>
      </c>
      <c r="AN5" s="132">
        <v>0</v>
      </c>
      <c r="AO5" s="132">
        <v>5.5385039797105526E-7</v>
      </c>
      <c r="AP5" s="132">
        <v>1.0555580354693523E-7</v>
      </c>
      <c r="AQ5" s="132">
        <v>2.9563829783942843E-7</v>
      </c>
      <c r="AR5" s="132">
        <v>3.2623777977271076E-7</v>
      </c>
      <c r="AS5" s="132">
        <v>4.2581364318992899E-7</v>
      </c>
      <c r="AT5" s="132">
        <v>2.397802977506585E-7</v>
      </c>
      <c r="AU5" s="132">
        <v>3.4900940467205943E-7</v>
      </c>
      <c r="AV5" s="132">
        <v>3.3181916704199818E-7</v>
      </c>
      <c r="AW5" s="132">
        <v>5.7578828059122413E-7</v>
      </c>
      <c r="AX5" s="132">
        <v>4.0626795414428252E-7</v>
      </c>
      <c r="AY5" s="132">
        <v>6.2376006955329458E-7</v>
      </c>
      <c r="AZ5" s="132">
        <v>4.6114724435514612E-7</v>
      </c>
      <c r="BA5" s="132">
        <v>9.6408425722705351E-7</v>
      </c>
      <c r="BB5" s="132">
        <v>3.7853453694486788E-7</v>
      </c>
      <c r="BC5" s="132">
        <v>3.6776334957703572E-7</v>
      </c>
      <c r="BD5" s="132">
        <v>8.0657865364046437E-7</v>
      </c>
      <c r="BE5" s="132">
        <v>2.6218741120429124E-7</v>
      </c>
      <c r="BF5" s="132">
        <v>0</v>
      </c>
      <c r="BG5" s="132">
        <v>1.7982152157513753E-7</v>
      </c>
      <c r="BH5" s="132">
        <v>2.8023661598286382E-7</v>
      </c>
      <c r="BI5" s="132">
        <v>3.7897445141838315E-7</v>
      </c>
      <c r="BJ5" s="132">
        <v>1.9191164494182876E-7</v>
      </c>
      <c r="BK5" s="132">
        <v>5.9807736618705714E-5</v>
      </c>
      <c r="BL5" s="134">
        <v>2.0392433366828397E-7</v>
      </c>
      <c r="BM5" s="134">
        <v>1.8849907411684621E-6</v>
      </c>
      <c r="BN5" s="132">
        <v>9.6877544621783953E-7</v>
      </c>
      <c r="BO5" s="132">
        <v>3.3228206474348305E-6</v>
      </c>
      <c r="BP5" s="132">
        <v>2.3517792390270583E-6</v>
      </c>
      <c r="BQ5" s="132">
        <v>6.4383283863302222E-7</v>
      </c>
      <c r="BR5" s="132">
        <v>5.4423841477352576E-7</v>
      </c>
      <c r="BS5" s="132">
        <v>5.021069926785009E-7</v>
      </c>
      <c r="BT5" s="132">
        <v>2.7904797824783636E-7</v>
      </c>
      <c r="BU5" s="132">
        <v>7.0368217702820765E-7</v>
      </c>
      <c r="BV5" s="132">
        <v>3.2658422965809202E-7</v>
      </c>
      <c r="BW5" s="132">
        <v>3.9461116916168818E-7</v>
      </c>
      <c r="BX5" s="132">
        <v>2.4650407442074646E-7</v>
      </c>
      <c r="BY5" s="132">
        <v>1.1100126513092133E-7</v>
      </c>
      <c r="BZ5" s="132">
        <v>1.916008502922502E-6</v>
      </c>
      <c r="CA5" s="132">
        <v>2.7761597733966851E-7</v>
      </c>
      <c r="CB5" s="132">
        <v>3.5900496131584929E-7</v>
      </c>
      <c r="CC5" s="132">
        <v>9.0485119133321894E-7</v>
      </c>
      <c r="CD5" s="132">
        <v>3.1721901715897862E-7</v>
      </c>
      <c r="CE5" s="132">
        <v>3.9775778084994857E-7</v>
      </c>
      <c r="CF5" s="132">
        <v>4.19937827858696E-7</v>
      </c>
      <c r="CG5" s="132">
        <v>6.9263043338107929E-7</v>
      </c>
      <c r="CH5" s="132">
        <v>2.4515451822680533E-7</v>
      </c>
      <c r="CI5" s="132">
        <v>2.105201511616456E-6</v>
      </c>
      <c r="CJ5" s="132">
        <v>1.2436143198847344E-6</v>
      </c>
      <c r="CK5" s="132">
        <v>1.6780256016291922E-6</v>
      </c>
      <c r="CL5" s="132">
        <v>2.3502557322004365E-6</v>
      </c>
      <c r="CM5" s="132">
        <v>2.1189079937393139E-6</v>
      </c>
      <c r="CN5" s="132">
        <v>2.6997646205776476E-6</v>
      </c>
      <c r="CO5" s="132">
        <v>2.4323501487706831E-4</v>
      </c>
      <c r="CP5" s="132">
        <v>7.1709402014971928E-4</v>
      </c>
      <c r="CQ5" s="132">
        <v>1.1011501415080165E-4</v>
      </c>
      <c r="CR5" s="132">
        <v>6.7657283559187099E-7</v>
      </c>
      <c r="CS5" s="132">
        <v>2.9420341783573545E-4</v>
      </c>
      <c r="CT5" s="132">
        <v>6.1641752047139728E-4</v>
      </c>
      <c r="CU5" s="132">
        <v>1.5233338095042917E-5</v>
      </c>
      <c r="CV5" s="132">
        <v>7.2806742436023724E-7</v>
      </c>
      <c r="CW5" s="132">
        <v>1.6384153078421373E-6</v>
      </c>
      <c r="CX5" s="132">
        <v>2.5437623661595938E-7</v>
      </c>
      <c r="CY5" s="132">
        <v>6.5055836187901829E-7</v>
      </c>
      <c r="CZ5" s="132">
        <v>1.2912923805742423E-3</v>
      </c>
      <c r="DA5" s="132">
        <v>4.1628612245556643E-3</v>
      </c>
      <c r="DB5" s="132">
        <v>1.1414203413122386E-6</v>
      </c>
      <c r="DC5" s="132">
        <v>8.00517834209694E-6</v>
      </c>
      <c r="DD5" s="132">
        <v>2.4259283183788026E-4</v>
      </c>
      <c r="DE5" s="132">
        <v>4.584617930750592E-6</v>
      </c>
      <c r="DF5" s="132">
        <v>2.0001860786429751E-6</v>
      </c>
      <c r="DG5" s="132">
        <v>1.1258125108032415</v>
      </c>
      <c r="DH5" s="137">
        <v>0.87727297453270769</v>
      </c>
    </row>
    <row r="6" spans="2:112" x14ac:dyDescent="0.15">
      <c r="B6" s="318" t="s">
        <v>15</v>
      </c>
      <c r="C6" s="305" t="s">
        <v>252</v>
      </c>
      <c r="D6" s="132">
        <v>5.4013428728868898E-2</v>
      </c>
      <c r="E6" s="132">
        <v>4.7204304767941664E-2</v>
      </c>
      <c r="F6" s="132">
        <v>1.0006923060702007</v>
      </c>
      <c r="G6" s="132">
        <v>2.2734287730905454E-4</v>
      </c>
      <c r="H6" s="132">
        <v>1.1884092628350333E-4</v>
      </c>
      <c r="I6" s="132">
        <v>5.7389396740613541E-7</v>
      </c>
      <c r="J6" s="132">
        <v>8.0463811610948629E-7</v>
      </c>
      <c r="K6" s="132">
        <v>3.3691615313321825E-3</v>
      </c>
      <c r="L6" s="132">
        <v>4.4323209173684149E-4</v>
      </c>
      <c r="M6" s="132">
        <v>4.3603617232825902E-3</v>
      </c>
      <c r="N6" s="132">
        <v>0</v>
      </c>
      <c r="O6" s="132">
        <v>1.029423944248612E-3</v>
      </c>
      <c r="P6" s="132">
        <v>7.2682554031430576E-5</v>
      </c>
      <c r="Q6" s="132">
        <v>2.5804881660458378E-5</v>
      </c>
      <c r="R6" s="132">
        <v>2.0892881790123905E-6</v>
      </c>
      <c r="S6" s="132">
        <v>5.1243973797268656E-6</v>
      </c>
      <c r="T6" s="132">
        <v>7.9363928630893294E-7</v>
      </c>
      <c r="U6" s="132">
        <v>4.857693049735442E-7</v>
      </c>
      <c r="V6" s="134">
        <v>1.4270123112674229E-5</v>
      </c>
      <c r="W6" s="132">
        <v>1.4469057519579814E-6</v>
      </c>
      <c r="X6" s="132">
        <v>0</v>
      </c>
      <c r="Y6" s="132">
        <v>3.5103814247087306E-7</v>
      </c>
      <c r="Z6" s="132">
        <v>4.434002460385237E-7</v>
      </c>
      <c r="AA6" s="132">
        <v>0</v>
      </c>
      <c r="AB6" s="132">
        <v>1.0337664186259931E-4</v>
      </c>
      <c r="AC6" s="132">
        <v>2.6872148200980869E-5</v>
      </c>
      <c r="AD6" s="132">
        <v>4.0614399611937603E-8</v>
      </c>
      <c r="AE6" s="132">
        <v>4.2900320872297839E-7</v>
      </c>
      <c r="AF6" s="132">
        <v>4.5422091666056356E-7</v>
      </c>
      <c r="AG6" s="132">
        <v>1.6889798828115452E-4</v>
      </c>
      <c r="AH6" s="132">
        <v>6.1343318550453213E-4</v>
      </c>
      <c r="AI6" s="134">
        <v>8.6266273106096883E-7</v>
      </c>
      <c r="AJ6" s="132">
        <v>6.2871306208265534E-7</v>
      </c>
      <c r="AK6" s="132">
        <v>2.3246092687268495E-6</v>
      </c>
      <c r="AL6" s="132">
        <v>2.3444390537939984E-5</v>
      </c>
      <c r="AM6" s="132">
        <v>0</v>
      </c>
      <c r="AN6" s="132">
        <v>0</v>
      </c>
      <c r="AO6" s="132">
        <v>8.0535883211655184E-7</v>
      </c>
      <c r="AP6" s="132">
        <v>2.8177417833607438E-7</v>
      </c>
      <c r="AQ6" s="132">
        <v>7.2302422602058396E-7</v>
      </c>
      <c r="AR6" s="132">
        <v>9.916281874218271E-7</v>
      </c>
      <c r="AS6" s="132">
        <v>8.3367026256695957E-7</v>
      </c>
      <c r="AT6" s="132">
        <v>4.3427693049639215E-7</v>
      </c>
      <c r="AU6" s="132">
        <v>7.9165306685836199E-7</v>
      </c>
      <c r="AV6" s="132">
        <v>6.1500985003474221E-7</v>
      </c>
      <c r="AW6" s="132">
        <v>5.2927988929959498E-7</v>
      </c>
      <c r="AX6" s="132">
        <v>6.117482527402165E-7</v>
      </c>
      <c r="AY6" s="132">
        <v>1.1779494261383742E-6</v>
      </c>
      <c r="AZ6" s="132">
        <v>9.8299415607879771E-7</v>
      </c>
      <c r="BA6" s="132">
        <v>1.5928331874460531E-6</v>
      </c>
      <c r="BB6" s="132">
        <v>7.4580389044554192E-7</v>
      </c>
      <c r="BC6" s="132">
        <v>7.366908837148824E-7</v>
      </c>
      <c r="BD6" s="132">
        <v>1.6382685194966649E-6</v>
      </c>
      <c r="BE6" s="132">
        <v>4.9877586424389615E-7</v>
      </c>
      <c r="BF6" s="132">
        <v>0</v>
      </c>
      <c r="BG6" s="132">
        <v>3.2930585849428638E-7</v>
      </c>
      <c r="BH6" s="132">
        <v>4.8381139658583506E-7</v>
      </c>
      <c r="BI6" s="132">
        <v>8.7032611020126933E-7</v>
      </c>
      <c r="BJ6" s="132">
        <v>3.2983719124833097E-7</v>
      </c>
      <c r="BK6" s="132">
        <v>5.230810713934123E-5</v>
      </c>
      <c r="BL6" s="134">
        <v>4.0802171338814792E-7</v>
      </c>
      <c r="BM6" s="134">
        <v>1.4432027095425769E-5</v>
      </c>
      <c r="BN6" s="132">
        <v>1.2648082332743843E-6</v>
      </c>
      <c r="BO6" s="132">
        <v>5.4130764106015086E-5</v>
      </c>
      <c r="BP6" s="132">
        <v>3.7576969363100397E-5</v>
      </c>
      <c r="BQ6" s="132">
        <v>1.338780990162822E-6</v>
      </c>
      <c r="BR6" s="132">
        <v>6.2509161751635079E-7</v>
      </c>
      <c r="BS6" s="132">
        <v>9.2369231173018846E-7</v>
      </c>
      <c r="BT6" s="132">
        <v>4.9117122744234356E-7</v>
      </c>
      <c r="BU6" s="132">
        <v>3.7004576306856374E-6</v>
      </c>
      <c r="BV6" s="132">
        <v>6.2720894301461062E-7</v>
      </c>
      <c r="BW6" s="132">
        <v>4.8876045002653996E-7</v>
      </c>
      <c r="BX6" s="132">
        <v>3.4570451776114725E-7</v>
      </c>
      <c r="BY6" s="132">
        <v>1.9602917409209208E-7</v>
      </c>
      <c r="BZ6" s="132">
        <v>4.1656974632543356E-6</v>
      </c>
      <c r="CA6" s="132">
        <v>4.5528492900270582E-7</v>
      </c>
      <c r="CB6" s="132">
        <v>9.1974710643056384E-7</v>
      </c>
      <c r="CC6" s="132">
        <v>9.0081886975740285E-7</v>
      </c>
      <c r="CD6" s="132">
        <v>4.84669950044241E-7</v>
      </c>
      <c r="CE6" s="132">
        <v>6.6109834115749733E-7</v>
      </c>
      <c r="CF6" s="132">
        <v>7.093163345644078E-7</v>
      </c>
      <c r="CG6" s="132">
        <v>6.6022005125558588E-7</v>
      </c>
      <c r="CH6" s="132">
        <v>3.3781419812559033E-7</v>
      </c>
      <c r="CI6" s="132">
        <v>4.1644392799427699E-6</v>
      </c>
      <c r="CJ6" s="132">
        <v>1.0742388092044622E-5</v>
      </c>
      <c r="CK6" s="132">
        <v>3.0438324547848524E-6</v>
      </c>
      <c r="CL6" s="132">
        <v>6.5636689841482355E-6</v>
      </c>
      <c r="CM6" s="132">
        <v>9.2261310021634995E-6</v>
      </c>
      <c r="CN6" s="132">
        <v>9.2025189176130948E-7</v>
      </c>
      <c r="CO6" s="132">
        <v>5.6661058443887202E-4</v>
      </c>
      <c r="CP6" s="132">
        <v>3.5921945523405614E-5</v>
      </c>
      <c r="CQ6" s="132">
        <v>3.3939859035606417E-5</v>
      </c>
      <c r="CR6" s="132">
        <v>6.4027105663583764E-7</v>
      </c>
      <c r="CS6" s="132">
        <v>8.4951557245623689E-5</v>
      </c>
      <c r="CT6" s="132">
        <v>1.5638609705399942E-4</v>
      </c>
      <c r="CU6" s="132">
        <v>4.7878178222618126E-5</v>
      </c>
      <c r="CV6" s="132">
        <v>2.5285404354865686E-6</v>
      </c>
      <c r="CW6" s="132">
        <v>6.224162401688642E-6</v>
      </c>
      <c r="CX6" s="132">
        <v>5.3278087185086987E-7</v>
      </c>
      <c r="CY6" s="132">
        <v>9.6499229891948379E-7</v>
      </c>
      <c r="CZ6" s="132">
        <v>3.4141039206508032E-4</v>
      </c>
      <c r="DA6" s="132">
        <v>8.0708030895305536E-4</v>
      </c>
      <c r="DB6" s="132">
        <v>2.9253439624554515E-6</v>
      </c>
      <c r="DC6" s="132">
        <v>3.0367644130500855E-4</v>
      </c>
      <c r="DD6" s="132">
        <v>2.0669115801896256E-4</v>
      </c>
      <c r="DE6" s="132">
        <v>3.666514476303477E-6</v>
      </c>
      <c r="DF6" s="132">
        <v>1.4568294438299086E-6</v>
      </c>
      <c r="DG6" s="132">
        <v>1.1153563403187867</v>
      </c>
      <c r="DH6" s="137">
        <v>0.86912515622806474</v>
      </c>
    </row>
    <row r="7" spans="2:112" x14ac:dyDescent="0.15">
      <c r="B7" s="318" t="s">
        <v>16</v>
      </c>
      <c r="C7" s="305" t="s">
        <v>254</v>
      </c>
      <c r="D7" s="132">
        <v>2.8389150786645433E-4</v>
      </c>
      <c r="E7" s="132">
        <v>2.1222896287375698E-4</v>
      </c>
      <c r="F7" s="132">
        <v>1.7490859042128885E-5</v>
      </c>
      <c r="G7" s="132">
        <v>1.0694455100109725</v>
      </c>
      <c r="H7" s="132">
        <v>1.8915119442612947E-4</v>
      </c>
      <c r="I7" s="132">
        <v>9.8488160819107559E-6</v>
      </c>
      <c r="J7" s="132">
        <v>3.3440053225285919E-5</v>
      </c>
      <c r="K7" s="132">
        <v>3.8015947904539859E-4</v>
      </c>
      <c r="L7" s="132">
        <v>2.3133789479032346E-5</v>
      </c>
      <c r="M7" s="132">
        <v>2.1819220595221144E-3</v>
      </c>
      <c r="N7" s="132">
        <v>0</v>
      </c>
      <c r="O7" s="132">
        <v>3.0505154445549984E-5</v>
      </c>
      <c r="P7" s="132">
        <v>1.5705237802978226E-5</v>
      </c>
      <c r="Q7" s="132">
        <v>0.11128120077382807</v>
      </c>
      <c r="R7" s="132">
        <v>1.8914719894260528E-3</v>
      </c>
      <c r="S7" s="132">
        <v>7.8458937155455289E-6</v>
      </c>
      <c r="T7" s="132">
        <v>4.6142405189503884E-5</v>
      </c>
      <c r="U7" s="132">
        <v>4.2648046901915159E-6</v>
      </c>
      <c r="V7" s="134">
        <v>1.2958841606468139E-5</v>
      </c>
      <c r="W7" s="132">
        <v>3.6857623298034505E-4</v>
      </c>
      <c r="X7" s="132">
        <v>0</v>
      </c>
      <c r="Y7" s="132">
        <v>4.1154277667479798E-6</v>
      </c>
      <c r="Z7" s="132">
        <v>7.070970750609716E-6</v>
      </c>
      <c r="AA7" s="132">
        <v>0</v>
      </c>
      <c r="AB7" s="132">
        <v>6.6219501330688211E-6</v>
      </c>
      <c r="AC7" s="132">
        <v>1.2669791925883658E-4</v>
      </c>
      <c r="AD7" s="132">
        <v>4.2235901857259514E-7</v>
      </c>
      <c r="AE7" s="132">
        <v>4.6667702291537537E-6</v>
      </c>
      <c r="AF7" s="132">
        <v>7.6997633899657959E-6</v>
      </c>
      <c r="AG7" s="132">
        <v>6.288315835413726E-6</v>
      </c>
      <c r="AH7" s="132">
        <v>4.7401266305482003E-3</v>
      </c>
      <c r="AI7" s="134">
        <v>8.2416725346089566E-5</v>
      </c>
      <c r="AJ7" s="132">
        <v>7.9500974624108701E-6</v>
      </c>
      <c r="AK7" s="132">
        <v>4.9219073688468293E-4</v>
      </c>
      <c r="AL7" s="132">
        <v>3.7571441683672563E-5</v>
      </c>
      <c r="AM7" s="132">
        <v>0</v>
      </c>
      <c r="AN7" s="132">
        <v>0</v>
      </c>
      <c r="AO7" s="132">
        <v>1.0993732705564867E-5</v>
      </c>
      <c r="AP7" s="132">
        <v>2.5796462191216893E-6</v>
      </c>
      <c r="AQ7" s="132">
        <v>5.6463856623601488E-6</v>
      </c>
      <c r="AR7" s="132">
        <v>4.736784588205072E-5</v>
      </c>
      <c r="AS7" s="132">
        <v>2.3076712693908535E-5</v>
      </c>
      <c r="AT7" s="132">
        <v>1.4927982527373627E-5</v>
      </c>
      <c r="AU7" s="132">
        <v>6.3571335924679861E-6</v>
      </c>
      <c r="AV7" s="132">
        <v>6.5428104822483924E-6</v>
      </c>
      <c r="AW7" s="132">
        <v>2.6177114701334053E-5</v>
      </c>
      <c r="AX7" s="132">
        <v>5.4458296075543551E-6</v>
      </c>
      <c r="AY7" s="132">
        <v>1.0765632498613527E-5</v>
      </c>
      <c r="AZ7" s="132">
        <v>9.0619663046791768E-6</v>
      </c>
      <c r="BA7" s="132">
        <v>1.1844805802478586E-5</v>
      </c>
      <c r="BB7" s="132">
        <v>5.8374612078543716E-6</v>
      </c>
      <c r="BC7" s="132">
        <v>8.3624683320028874E-6</v>
      </c>
      <c r="BD7" s="132">
        <v>9.3542615181182017E-6</v>
      </c>
      <c r="BE7" s="132">
        <v>5.7648040994475891E-6</v>
      </c>
      <c r="BF7" s="132">
        <v>0</v>
      </c>
      <c r="BG7" s="132">
        <v>1.2119613517100767E-5</v>
      </c>
      <c r="BH7" s="132">
        <v>7.1883592446577605E-6</v>
      </c>
      <c r="BI7" s="132">
        <v>3.6243946068989181E-6</v>
      </c>
      <c r="BJ7" s="132">
        <v>1.2599619073113328E-5</v>
      </c>
      <c r="BK7" s="132">
        <v>5.4358684326402001E-4</v>
      </c>
      <c r="BL7" s="134">
        <v>2.6715686355468218E-6</v>
      </c>
      <c r="BM7" s="134">
        <v>1.5761350505214078E-3</v>
      </c>
      <c r="BN7" s="132">
        <v>3.6875582609806128E-4</v>
      </c>
      <c r="BO7" s="132">
        <v>1.0944291740496815E-4</v>
      </c>
      <c r="BP7" s="132">
        <v>1.1660074575166976E-4</v>
      </c>
      <c r="BQ7" s="132">
        <v>4.73811308174938E-5</v>
      </c>
      <c r="BR7" s="132">
        <v>1.1060537753666755E-5</v>
      </c>
      <c r="BS7" s="132">
        <v>1.9824041465297865E-5</v>
      </c>
      <c r="BT7" s="132">
        <v>6.9202354499320441E-6</v>
      </c>
      <c r="BU7" s="132">
        <v>1.9566189287411905E-5</v>
      </c>
      <c r="BV7" s="132">
        <v>6.4073214355433365E-6</v>
      </c>
      <c r="BW7" s="132">
        <v>3.6171298728744002E-6</v>
      </c>
      <c r="BX7" s="132">
        <v>6.2036750979684104E-6</v>
      </c>
      <c r="BY7" s="132">
        <v>4.4012153543402158E-6</v>
      </c>
      <c r="BZ7" s="132">
        <v>1.0900296507163678E-5</v>
      </c>
      <c r="CA7" s="132">
        <v>3.2754279190915077E-6</v>
      </c>
      <c r="CB7" s="132">
        <v>1.3743226608856644E-5</v>
      </c>
      <c r="CC7" s="132">
        <v>1.2205191214346249E-5</v>
      </c>
      <c r="CD7" s="132">
        <v>1.569188055816203E-5</v>
      </c>
      <c r="CE7" s="132">
        <v>4.5832259704500417E-6</v>
      </c>
      <c r="CF7" s="132">
        <v>1.9500585079257449E-5</v>
      </c>
      <c r="CG7" s="132">
        <v>6.578039826388465E-5</v>
      </c>
      <c r="CH7" s="132">
        <v>2.6125754749378217E-6</v>
      </c>
      <c r="CI7" s="132">
        <v>8.0805053933126682E-6</v>
      </c>
      <c r="CJ7" s="132">
        <v>1.2429966019939865E-5</v>
      </c>
      <c r="CK7" s="132">
        <v>6.8752254723168834E-6</v>
      </c>
      <c r="CL7" s="132">
        <v>1.0755325148792459E-5</v>
      </c>
      <c r="CM7" s="132">
        <v>8.9691127298367484E-6</v>
      </c>
      <c r="CN7" s="132">
        <v>8.3029377602247427E-6</v>
      </c>
      <c r="CO7" s="132">
        <v>9.7519203604047819E-5</v>
      </c>
      <c r="CP7" s="132">
        <v>1.144535286385515E-5</v>
      </c>
      <c r="CQ7" s="132">
        <v>1.5695094941532427E-5</v>
      </c>
      <c r="CR7" s="132">
        <v>1.1980918291755469E-5</v>
      </c>
      <c r="CS7" s="132">
        <v>9.7542608841402515E-5</v>
      </c>
      <c r="CT7" s="132">
        <v>1.9296802758075958E-4</v>
      </c>
      <c r="CU7" s="132">
        <v>1.7948648555993325E-5</v>
      </c>
      <c r="CV7" s="132">
        <v>5.328614024028424E-6</v>
      </c>
      <c r="CW7" s="132">
        <v>7.2110267512288042E-6</v>
      </c>
      <c r="CX7" s="132">
        <v>3.2245693818306731E-6</v>
      </c>
      <c r="CY7" s="132">
        <v>9.129283358271995E-6</v>
      </c>
      <c r="CZ7" s="132">
        <v>8.2476742534090671E-4</v>
      </c>
      <c r="DA7" s="132">
        <v>1.4626332083150187E-3</v>
      </c>
      <c r="DB7" s="132">
        <v>1.379479384504524E-5</v>
      </c>
      <c r="DC7" s="132">
        <v>2.2168786322730451E-5</v>
      </c>
      <c r="DD7" s="132">
        <v>1.7506148908777935E-4</v>
      </c>
      <c r="DE7" s="132">
        <v>2.0969946920891818E-5</v>
      </c>
      <c r="DF7" s="132">
        <v>5.6209510052300483E-6</v>
      </c>
      <c r="DG7" s="132">
        <v>1.1982462160121692</v>
      </c>
      <c r="DH7" s="137">
        <v>0.93371588257938054</v>
      </c>
    </row>
    <row r="8" spans="2:112" x14ac:dyDescent="0.15">
      <c r="B8" s="319" t="s">
        <v>17</v>
      </c>
      <c r="C8" s="306" t="s">
        <v>258</v>
      </c>
      <c r="D8" s="133">
        <v>4.8726569780261089E-7</v>
      </c>
      <c r="E8" s="133">
        <v>1.5709231539465753E-5</v>
      </c>
      <c r="F8" s="133">
        <v>1.1520863914179242E-6</v>
      </c>
      <c r="G8" s="133">
        <v>1.1348650394800659E-5</v>
      </c>
      <c r="H8" s="133">
        <v>1.015266850213336</v>
      </c>
      <c r="I8" s="133">
        <v>2.9279720197977724E-7</v>
      </c>
      <c r="J8" s="133">
        <v>3.1749941491030601E-7</v>
      </c>
      <c r="K8" s="133">
        <v>7.1950061253353613E-4</v>
      </c>
      <c r="L8" s="133">
        <v>2.2158691371689544E-5</v>
      </c>
      <c r="M8" s="133">
        <v>2.499194829979785E-4</v>
      </c>
      <c r="N8" s="133">
        <v>0</v>
      </c>
      <c r="O8" s="133">
        <v>4.2644092632323261E-7</v>
      </c>
      <c r="P8" s="133">
        <v>3.8528088456149065E-6</v>
      </c>
      <c r="Q8" s="133">
        <v>1.5409855828018394E-6</v>
      </c>
      <c r="R8" s="133">
        <v>1.1295384692499984E-6</v>
      </c>
      <c r="S8" s="133">
        <v>1.1000626305748284E-6</v>
      </c>
      <c r="T8" s="133">
        <v>1.0735116124569506E-7</v>
      </c>
      <c r="U8" s="133">
        <v>8.4784516037906901E-8</v>
      </c>
      <c r="V8" s="143">
        <v>4.6512262228789408E-6</v>
      </c>
      <c r="W8" s="133">
        <v>1.6747993521139602E-7</v>
      </c>
      <c r="X8" s="133">
        <v>0</v>
      </c>
      <c r="Y8" s="133">
        <v>3.8895513201380991E-8</v>
      </c>
      <c r="Z8" s="133">
        <v>3.9490473284465077E-8</v>
      </c>
      <c r="AA8" s="133">
        <v>0</v>
      </c>
      <c r="AB8" s="133">
        <v>1.3954458986052514E-5</v>
      </c>
      <c r="AC8" s="133">
        <v>3.0759767414829279E-6</v>
      </c>
      <c r="AD8" s="133">
        <v>4.2954238802648859E-9</v>
      </c>
      <c r="AE8" s="133">
        <v>9.0433092703865363E-8</v>
      </c>
      <c r="AF8" s="133">
        <v>7.0393693802289636E-8</v>
      </c>
      <c r="AG8" s="133">
        <v>7.2365469058898933E-8</v>
      </c>
      <c r="AH8" s="133">
        <v>1.7486136818802058E-5</v>
      </c>
      <c r="AI8" s="143">
        <v>3.6335738927274508E-7</v>
      </c>
      <c r="AJ8" s="133">
        <v>1.1213710236518123E-7</v>
      </c>
      <c r="AK8" s="133">
        <v>7.4617403269954998E-7</v>
      </c>
      <c r="AL8" s="133">
        <v>4.4429673715998102E-7</v>
      </c>
      <c r="AM8" s="133">
        <v>0</v>
      </c>
      <c r="AN8" s="133">
        <v>0</v>
      </c>
      <c r="AO8" s="133">
        <v>4.7079345323903839E-7</v>
      </c>
      <c r="AP8" s="133">
        <v>4.3595225849027759E-8</v>
      </c>
      <c r="AQ8" s="133">
        <v>6.582147201238416E-8</v>
      </c>
      <c r="AR8" s="133">
        <v>2.038031231726577E-7</v>
      </c>
      <c r="AS8" s="133">
        <v>6.2593776916172481E-8</v>
      </c>
      <c r="AT8" s="133">
        <v>6.2108176287556376E-8</v>
      </c>
      <c r="AU8" s="133">
        <v>7.1207227740238517E-8</v>
      </c>
      <c r="AV8" s="133">
        <v>2.1559507925024457E-7</v>
      </c>
      <c r="AW8" s="133">
        <v>2.2893523039838709E-7</v>
      </c>
      <c r="AX8" s="133">
        <v>1.1473117708084674E-7</v>
      </c>
      <c r="AY8" s="133">
        <v>1.9536874619059614E-7</v>
      </c>
      <c r="AZ8" s="133">
        <v>1.883181011686157E-7</v>
      </c>
      <c r="BA8" s="133">
        <v>9.2407727336818818E-8</v>
      </c>
      <c r="BB8" s="133">
        <v>4.7494684309930809E-7</v>
      </c>
      <c r="BC8" s="133">
        <v>9.1321188133450671E-8</v>
      </c>
      <c r="BD8" s="133">
        <v>3.2090664814798788E-7</v>
      </c>
      <c r="BE8" s="133">
        <v>1.7359468638134332E-7</v>
      </c>
      <c r="BF8" s="133">
        <v>0</v>
      </c>
      <c r="BG8" s="133">
        <v>9.3446663708300198E-8</v>
      </c>
      <c r="BH8" s="133">
        <v>8.694658119862951E-8</v>
      </c>
      <c r="BI8" s="133">
        <v>6.5539540625980776E-8</v>
      </c>
      <c r="BJ8" s="133">
        <v>7.7358936356717236E-8</v>
      </c>
      <c r="BK8" s="133">
        <v>6.7734596066794839E-4</v>
      </c>
      <c r="BL8" s="143">
        <v>8.9306195730644332E-8</v>
      </c>
      <c r="BM8" s="143">
        <v>2.7216322321707672E-7</v>
      </c>
      <c r="BN8" s="133">
        <v>6.3090181799369098E-7</v>
      </c>
      <c r="BO8" s="133">
        <v>5.0412401597744526E-7</v>
      </c>
      <c r="BP8" s="133">
        <v>4.9146663448750554E-7</v>
      </c>
      <c r="BQ8" s="133">
        <v>1.535697318897283E-7</v>
      </c>
      <c r="BR8" s="133">
        <v>6.0802721252317032E-8</v>
      </c>
      <c r="BS8" s="133">
        <v>2.8857612322045517E-7</v>
      </c>
      <c r="BT8" s="133">
        <v>1.7568826622210495E-7</v>
      </c>
      <c r="BU8" s="133">
        <v>1.8773771878235234E-7</v>
      </c>
      <c r="BV8" s="133">
        <v>1.7142356444796536E-7</v>
      </c>
      <c r="BW8" s="133">
        <v>1.5014930407244791E-7</v>
      </c>
      <c r="BX8" s="133">
        <v>9.6327024135255922E-8</v>
      </c>
      <c r="BY8" s="133">
        <v>3.8010014412537079E-8</v>
      </c>
      <c r="BZ8" s="133">
        <v>1.8907364462783331E-7</v>
      </c>
      <c r="CA8" s="133">
        <v>1.1349312570561514E-7</v>
      </c>
      <c r="CB8" s="133">
        <v>1.85548554211064E-7</v>
      </c>
      <c r="CC8" s="133">
        <v>3.1150754679078997E-7</v>
      </c>
      <c r="CD8" s="133">
        <v>1.5386366895257391E-7</v>
      </c>
      <c r="CE8" s="133">
        <v>1.6019825138340782E-7</v>
      </c>
      <c r="CF8" s="133">
        <v>1.4067083868748156E-7</v>
      </c>
      <c r="CG8" s="133">
        <v>1.9297703087964496E-7</v>
      </c>
      <c r="CH8" s="133">
        <v>1.0638441930959615E-7</v>
      </c>
      <c r="CI8" s="133">
        <v>3.9027950126021272E-7</v>
      </c>
      <c r="CJ8" s="133">
        <v>6.2933532405377841E-7</v>
      </c>
      <c r="CK8" s="133">
        <v>1.0050180846416432E-6</v>
      </c>
      <c r="CL8" s="133">
        <v>4.8504390385949686E-7</v>
      </c>
      <c r="CM8" s="133">
        <v>1.2214616987386465E-6</v>
      </c>
      <c r="CN8" s="133">
        <v>5.4532762735224802E-7</v>
      </c>
      <c r="CO8" s="133">
        <v>1.4335517993120525E-5</v>
      </c>
      <c r="CP8" s="133">
        <v>1.5078093775251325E-6</v>
      </c>
      <c r="CQ8" s="133">
        <v>2.4446774053880288E-5</v>
      </c>
      <c r="CR8" s="133">
        <v>1.7219173761507465E-7</v>
      </c>
      <c r="CS8" s="133">
        <v>6.217126031666304E-5</v>
      </c>
      <c r="CT8" s="133">
        <v>1.4739944923155792E-4</v>
      </c>
      <c r="CU8" s="133">
        <v>1.0892710504521772E-6</v>
      </c>
      <c r="CV8" s="133">
        <v>8.9736554498081823E-7</v>
      </c>
      <c r="CW8" s="133">
        <v>7.9913053145752549E-7</v>
      </c>
      <c r="CX8" s="133">
        <v>2.036045139327957E-7</v>
      </c>
      <c r="CY8" s="133">
        <v>5.7174034768239399E-7</v>
      </c>
      <c r="CZ8" s="133">
        <v>3.4180623006834545E-4</v>
      </c>
      <c r="DA8" s="133">
        <v>5.8764891314690647E-4</v>
      </c>
      <c r="DB8" s="133">
        <v>6.6008662831124546E-7</v>
      </c>
      <c r="DC8" s="133">
        <v>4.0440168698100445E-6</v>
      </c>
      <c r="DD8" s="133">
        <v>6.1650751858529368E-5</v>
      </c>
      <c r="DE8" s="133">
        <v>1.5102096398395241E-5</v>
      </c>
      <c r="DF8" s="133">
        <v>2.9990257626474608E-7</v>
      </c>
      <c r="DG8" s="133">
        <v>1.0182919874627374</v>
      </c>
      <c r="DH8" s="138">
        <v>0.79348917533959085</v>
      </c>
    </row>
    <row r="9" spans="2:112" x14ac:dyDescent="0.15">
      <c r="B9" s="318" t="s">
        <v>19</v>
      </c>
      <c r="C9" s="305" t="s">
        <v>525</v>
      </c>
      <c r="D9" s="132">
        <v>4.3080643815119202E-7</v>
      </c>
      <c r="E9" s="132">
        <v>1.1177268336819813E-7</v>
      </c>
      <c r="F9" s="132">
        <v>2.2605574602634831E-7</v>
      </c>
      <c r="G9" s="132">
        <v>2.3689134464275756E-7</v>
      </c>
      <c r="H9" s="132">
        <v>2.3360115129806027E-7</v>
      </c>
      <c r="I9" s="132">
        <v>1.0000007605153725</v>
      </c>
      <c r="J9" s="132">
        <v>1.4631715244403256E-7</v>
      </c>
      <c r="K9" s="132">
        <v>3.3466407297083418E-7</v>
      </c>
      <c r="L9" s="132">
        <v>3.6276141033955823E-7</v>
      </c>
      <c r="M9" s="132">
        <v>3.8741558439329532E-7</v>
      </c>
      <c r="N9" s="132">
        <v>0</v>
      </c>
      <c r="O9" s="132">
        <v>9.9581424311046554E-7</v>
      </c>
      <c r="P9" s="132">
        <v>2.4019608590275118E-7</v>
      </c>
      <c r="Q9" s="132">
        <v>1.3364781643998068E-7</v>
      </c>
      <c r="R9" s="132">
        <v>1.1614570995342646E-7</v>
      </c>
      <c r="S9" s="132">
        <v>1.6348114912982751E-6</v>
      </c>
      <c r="T9" s="132">
        <v>1.7663945320883041E-7</v>
      </c>
      <c r="U9" s="132">
        <v>1.7312257855781652E-7</v>
      </c>
      <c r="V9" s="134">
        <v>2.4822712950458057E-5</v>
      </c>
      <c r="W9" s="132">
        <v>8.062163722599092E-7</v>
      </c>
      <c r="X9" s="132">
        <v>0</v>
      </c>
      <c r="Y9" s="132">
        <v>2.1138146636830092E-6</v>
      </c>
      <c r="Z9" s="132">
        <v>6.5939663817247186E-7</v>
      </c>
      <c r="AA9" s="132">
        <v>0</v>
      </c>
      <c r="AB9" s="132">
        <v>2.6165207443873477E-7</v>
      </c>
      <c r="AC9" s="132">
        <v>2.8938512269361565E-7</v>
      </c>
      <c r="AD9" s="132">
        <v>1.5381859677133958E-4</v>
      </c>
      <c r="AE9" s="132">
        <v>1.5716178360624937E-7</v>
      </c>
      <c r="AF9" s="132">
        <v>3.7237256708647919E-7</v>
      </c>
      <c r="AG9" s="132">
        <v>3.1896389787829544E-7</v>
      </c>
      <c r="AH9" s="132">
        <v>9.4687015964764407E-8</v>
      </c>
      <c r="AI9" s="134">
        <v>3.1729335813735219E-6</v>
      </c>
      <c r="AJ9" s="132">
        <v>5.0867169339476088E-7</v>
      </c>
      <c r="AK9" s="132">
        <v>4.5257523610493933E-6</v>
      </c>
      <c r="AL9" s="132">
        <v>2.005104612956738E-6</v>
      </c>
      <c r="AM9" s="132">
        <v>0</v>
      </c>
      <c r="AN9" s="132">
        <v>0</v>
      </c>
      <c r="AO9" s="132">
        <v>1.3987771650130461E-6</v>
      </c>
      <c r="AP9" s="132">
        <v>9.0518984561884679E-8</v>
      </c>
      <c r="AQ9" s="132">
        <v>7.4868191571057738E-7</v>
      </c>
      <c r="AR9" s="132">
        <v>5.0377220405375347E-7</v>
      </c>
      <c r="AS9" s="132">
        <v>2.161766363610916E-7</v>
      </c>
      <c r="AT9" s="132">
        <v>4.2283429867470479E-7</v>
      </c>
      <c r="AU9" s="132">
        <v>1.7842138022150336E-7</v>
      </c>
      <c r="AV9" s="132">
        <v>1.2563141914592848E-7</v>
      </c>
      <c r="AW9" s="132">
        <v>1.6343197902333412E-7</v>
      </c>
      <c r="AX9" s="132">
        <v>2.5305957898956611E-7</v>
      </c>
      <c r="AY9" s="132">
        <v>2.848828608406857E-7</v>
      </c>
      <c r="AZ9" s="132">
        <v>1.4378018417497788E-7</v>
      </c>
      <c r="BA9" s="132">
        <v>6.4661096038324909E-8</v>
      </c>
      <c r="BB9" s="132">
        <v>6.0297156283392578E-8</v>
      </c>
      <c r="BC9" s="132">
        <v>2.3773848883525125E-7</v>
      </c>
      <c r="BD9" s="132">
        <v>1.0970599009690584E-7</v>
      </c>
      <c r="BE9" s="132">
        <v>1.0570030151339415E-7</v>
      </c>
      <c r="BF9" s="132">
        <v>0</v>
      </c>
      <c r="BG9" s="132">
        <v>3.0514402270562516E-7</v>
      </c>
      <c r="BH9" s="132">
        <v>3.1775177598006464E-7</v>
      </c>
      <c r="BI9" s="132">
        <v>3.7066620123670845E-7</v>
      </c>
      <c r="BJ9" s="132">
        <v>2.7743921724525584E-7</v>
      </c>
      <c r="BK9" s="132">
        <v>1.8026484084000817E-7</v>
      </c>
      <c r="BL9" s="134">
        <v>3.4413581912283781E-7</v>
      </c>
      <c r="BM9" s="134">
        <v>1.0334108873697148E-7</v>
      </c>
      <c r="BN9" s="132">
        <v>1.2127156177524341E-7</v>
      </c>
      <c r="BO9" s="132">
        <v>9.6920473711118298E-8</v>
      </c>
      <c r="BP9" s="132">
        <v>9.2188777800787388E-8</v>
      </c>
      <c r="BQ9" s="132">
        <v>7.3982555090708994E-6</v>
      </c>
      <c r="BR9" s="132">
        <v>1.1480429153779475E-4</v>
      </c>
      <c r="BS9" s="132">
        <v>3.1958354511242504E-7</v>
      </c>
      <c r="BT9" s="132">
        <v>4.4680909144086757E-7</v>
      </c>
      <c r="BU9" s="132">
        <v>3.179634422846276E-7</v>
      </c>
      <c r="BV9" s="132">
        <v>6.5551739632646099E-8</v>
      </c>
      <c r="BW9" s="132">
        <v>1.6205873297627256E-7</v>
      </c>
      <c r="BX9" s="132">
        <v>4.9171602817252629E-8</v>
      </c>
      <c r="BY9" s="132">
        <v>7.5948359559747729E-9</v>
      </c>
      <c r="BZ9" s="132">
        <v>2.4052121491294539E-7</v>
      </c>
      <c r="CA9" s="132">
        <v>6.3192118723440483E-8</v>
      </c>
      <c r="CB9" s="132">
        <v>9.0784360609581392E-8</v>
      </c>
      <c r="CC9" s="132">
        <v>1.3389853314935616E-7</v>
      </c>
      <c r="CD9" s="132">
        <v>7.1231165325323928E-8</v>
      </c>
      <c r="CE9" s="132">
        <v>1.0492265431983969E-7</v>
      </c>
      <c r="CF9" s="132">
        <v>2.1727426118412607E-7</v>
      </c>
      <c r="CG9" s="132">
        <v>1.1309805430637459E-7</v>
      </c>
      <c r="CH9" s="132">
        <v>7.4965612675189331E-8</v>
      </c>
      <c r="CI9" s="132">
        <v>1.0839748133422402E-7</v>
      </c>
      <c r="CJ9" s="132">
        <v>8.9799795995683346E-8</v>
      </c>
      <c r="CK9" s="132">
        <v>4.5319359771794699E-8</v>
      </c>
      <c r="CL9" s="132">
        <v>1.0211142384552477E-7</v>
      </c>
      <c r="CM9" s="132">
        <v>9.2862503216841215E-8</v>
      </c>
      <c r="CN9" s="132">
        <v>2.0335352226169495E-7</v>
      </c>
      <c r="CO9" s="132">
        <v>3.4137131569286633E-7</v>
      </c>
      <c r="CP9" s="132">
        <v>1.7373698717235482E-7</v>
      </c>
      <c r="CQ9" s="132">
        <v>1.5455639517848181E-7</v>
      </c>
      <c r="CR9" s="132">
        <v>2.6176013267847962E-7</v>
      </c>
      <c r="CS9" s="132">
        <v>3.5358410841103459E-7</v>
      </c>
      <c r="CT9" s="132">
        <v>3.4603129432567714E-7</v>
      </c>
      <c r="CU9" s="132">
        <v>1.3782178143612864E-7</v>
      </c>
      <c r="CV9" s="132">
        <v>6.190060298028934E-8</v>
      </c>
      <c r="CW9" s="132">
        <v>8.4405530043677794E-8</v>
      </c>
      <c r="CX9" s="132">
        <v>1.4254991342079728E-7</v>
      </c>
      <c r="CY9" s="132">
        <v>1.1483777714708602E-7</v>
      </c>
      <c r="CZ9" s="132">
        <v>1.0612251798297125E-6</v>
      </c>
      <c r="DA9" s="132">
        <v>9.8880799953139339E-7</v>
      </c>
      <c r="DB9" s="132">
        <v>7.2681583011598073E-7</v>
      </c>
      <c r="DC9" s="132">
        <v>2.1842231323524296E-7</v>
      </c>
      <c r="DD9" s="132">
        <v>5.0063869729447429E-7</v>
      </c>
      <c r="DE9" s="132">
        <v>1.0061008281039321E-7</v>
      </c>
      <c r="DF9" s="132">
        <v>1.0839528495576079E-7</v>
      </c>
      <c r="DG9" s="132">
        <v>1.0003391462791849</v>
      </c>
      <c r="DH9" s="137">
        <v>0.77949968576181783</v>
      </c>
    </row>
    <row r="10" spans="2:112" x14ac:dyDescent="0.15">
      <c r="B10" s="318" t="s">
        <v>20</v>
      </c>
      <c r="C10" s="305" t="s">
        <v>872</v>
      </c>
      <c r="D10" s="132">
        <v>7.9677336535216499E-5</v>
      </c>
      <c r="E10" s="132">
        <v>9.7874901472002547E-5</v>
      </c>
      <c r="F10" s="132">
        <v>4.1014129575773319E-5</v>
      </c>
      <c r="G10" s="132">
        <v>1.073410947083755E-4</v>
      </c>
      <c r="H10" s="132">
        <v>6.2526533163390842E-5</v>
      </c>
      <c r="I10" s="132">
        <v>3.1420890870475203E-5</v>
      </c>
      <c r="J10" s="132">
        <v>1.0001687876724381</v>
      </c>
      <c r="K10" s="132">
        <v>2.7283923221562756E-5</v>
      </c>
      <c r="L10" s="132">
        <v>3.5394956785913647E-5</v>
      </c>
      <c r="M10" s="132">
        <v>1.626867609588778E-3</v>
      </c>
      <c r="N10" s="132">
        <v>0</v>
      </c>
      <c r="O10" s="132">
        <v>4.4144279862516519E-5</v>
      </c>
      <c r="P10" s="132">
        <v>1.3339354706545054E-5</v>
      </c>
      <c r="Q10" s="132">
        <v>2.3211144851186576E-5</v>
      </c>
      <c r="R10" s="132">
        <v>4.9638665550628384E-5</v>
      </c>
      <c r="S10" s="132">
        <v>6.1007459123617672E-4</v>
      </c>
      <c r="T10" s="132">
        <v>3.2442031653615837E-5</v>
      </c>
      <c r="U10" s="132">
        <v>1.3899839416831421E-5</v>
      </c>
      <c r="V10" s="134">
        <v>3.2486059783686989E-3</v>
      </c>
      <c r="W10" s="132">
        <v>1.9639579017708433E-2</v>
      </c>
      <c r="X10" s="132">
        <v>0</v>
      </c>
      <c r="Y10" s="132">
        <v>8.2178175155637253E-5</v>
      </c>
      <c r="Z10" s="132">
        <v>4.7794710462283979E-4</v>
      </c>
      <c r="AA10" s="132">
        <v>0</v>
      </c>
      <c r="AB10" s="132">
        <v>1.4002926121002324E-4</v>
      </c>
      <c r="AC10" s="132">
        <v>2.7136786391020092E-4</v>
      </c>
      <c r="AD10" s="132">
        <v>-8.0885003369556723E-4</v>
      </c>
      <c r="AE10" s="132">
        <v>4.0259086283489127E-2</v>
      </c>
      <c r="AF10" s="132">
        <v>3.0234251857625567E-5</v>
      </c>
      <c r="AG10" s="132">
        <v>1.4913435379666402E-4</v>
      </c>
      <c r="AH10" s="132">
        <v>5.9347026870275068E-5</v>
      </c>
      <c r="AI10" s="134">
        <v>3.3757813869207211E-2</v>
      </c>
      <c r="AJ10" s="132">
        <v>4.3892094083975659E-2</v>
      </c>
      <c r="AK10" s="132">
        <v>2.771573374091681E-2</v>
      </c>
      <c r="AL10" s="132">
        <v>1.7034775006407765E-2</v>
      </c>
      <c r="AM10" s="132">
        <v>0</v>
      </c>
      <c r="AN10" s="132">
        <v>0</v>
      </c>
      <c r="AO10" s="132">
        <v>6.269184608435664E-4</v>
      </c>
      <c r="AP10" s="132">
        <v>8.0147038545049632E-6</v>
      </c>
      <c r="AQ10" s="132">
        <v>2.7205471933264294E-2</v>
      </c>
      <c r="AR10" s="132">
        <v>2.3895920977681172E-3</v>
      </c>
      <c r="AS10" s="132">
        <v>1.0202159327252718E-4</v>
      </c>
      <c r="AT10" s="132">
        <v>1.4239972166197045E-4</v>
      </c>
      <c r="AU10" s="132">
        <v>8.1517318116704459E-5</v>
      </c>
      <c r="AV10" s="132">
        <v>6.5594730895898311E-5</v>
      </c>
      <c r="AW10" s="132">
        <v>1.9517546533504303E-4</v>
      </c>
      <c r="AX10" s="132">
        <v>4.6783337488758473E-5</v>
      </c>
      <c r="AY10" s="132">
        <v>2.7566810843253771E-4</v>
      </c>
      <c r="AZ10" s="132">
        <v>1.1102098196796463E-4</v>
      </c>
      <c r="BA10" s="132">
        <v>3.6737097478240199E-5</v>
      </c>
      <c r="BB10" s="132">
        <v>3.3394497581277043E-5</v>
      </c>
      <c r="BC10" s="132">
        <v>2.1266443172432068E-4</v>
      </c>
      <c r="BD10" s="132">
        <v>4.6973463272394919E-5</v>
      </c>
      <c r="BE10" s="132">
        <v>2.294756367174807E-5</v>
      </c>
      <c r="BF10" s="132">
        <v>0</v>
      </c>
      <c r="BG10" s="132">
        <v>1.6600810277649509E-5</v>
      </c>
      <c r="BH10" s="132">
        <v>5.5181618039459588E-5</v>
      </c>
      <c r="BI10" s="132">
        <v>1.6319412192229073E-5</v>
      </c>
      <c r="BJ10" s="132">
        <v>4.3494630677559954E-5</v>
      </c>
      <c r="BK10" s="132">
        <v>5.2031053921459622E-4</v>
      </c>
      <c r="BL10" s="134">
        <v>1.3784939463645157E-5</v>
      </c>
      <c r="BM10" s="134">
        <v>2.329489434090891E-3</v>
      </c>
      <c r="BN10" s="132">
        <v>1.2487706472869235E-3</v>
      </c>
      <c r="BO10" s="132">
        <v>1.2459620806264343E-2</v>
      </c>
      <c r="BP10" s="132">
        <v>1.2066089004688509E-2</v>
      </c>
      <c r="BQ10" s="132">
        <v>2.970773378736547E-4</v>
      </c>
      <c r="BR10" s="132">
        <v>3.5369879617083855E-5</v>
      </c>
      <c r="BS10" s="132">
        <v>1.0893325294720903E-4</v>
      </c>
      <c r="BT10" s="132">
        <v>4.4968416027643576E-5</v>
      </c>
      <c r="BU10" s="132">
        <v>1.182312114316902E-5</v>
      </c>
      <c r="BV10" s="132">
        <v>7.2713418099034069E-6</v>
      </c>
      <c r="BW10" s="132">
        <v>1.0135092207257916E-5</v>
      </c>
      <c r="BX10" s="132">
        <v>1.7068498979503719E-5</v>
      </c>
      <c r="BY10" s="132">
        <v>1.5862107922841658E-5</v>
      </c>
      <c r="BZ10" s="132">
        <v>3.1277296818249801E-5</v>
      </c>
      <c r="CA10" s="132">
        <v>6.7108708467924865E-6</v>
      </c>
      <c r="CB10" s="132">
        <v>2.3729216917575234E-5</v>
      </c>
      <c r="CC10" s="132">
        <v>1.3540375603838492E-5</v>
      </c>
      <c r="CD10" s="132">
        <v>9.4411431590078313E-6</v>
      </c>
      <c r="CE10" s="132">
        <v>8.841795886574082E-6</v>
      </c>
      <c r="CF10" s="132">
        <v>2.7357843983867303E-5</v>
      </c>
      <c r="CG10" s="132">
        <v>2.6856062625868452E-5</v>
      </c>
      <c r="CH10" s="132">
        <v>4.4730883422100581E-6</v>
      </c>
      <c r="CI10" s="132">
        <v>1.1287971831027543E-5</v>
      </c>
      <c r="CJ10" s="132">
        <v>2.9186091816137905E-5</v>
      </c>
      <c r="CK10" s="132">
        <v>4.7435477329429606E-6</v>
      </c>
      <c r="CL10" s="132">
        <v>1.7379789410934347E-5</v>
      </c>
      <c r="CM10" s="132">
        <v>1.5717778821846284E-5</v>
      </c>
      <c r="CN10" s="132">
        <v>2.2367879458211264E-5</v>
      </c>
      <c r="CO10" s="132">
        <v>2.0495781131812935E-5</v>
      </c>
      <c r="CP10" s="132">
        <v>2.8762717707601971E-5</v>
      </c>
      <c r="CQ10" s="132">
        <v>9.5344033662466376E-6</v>
      </c>
      <c r="CR10" s="132">
        <v>4.3852875623253056E-5</v>
      </c>
      <c r="CS10" s="132">
        <v>1.8260732036693712E-5</v>
      </c>
      <c r="CT10" s="132">
        <v>1.2753009264406509E-5</v>
      </c>
      <c r="CU10" s="132">
        <v>1.358669973799247E-5</v>
      </c>
      <c r="CV10" s="132">
        <v>7.8355535862922687E-6</v>
      </c>
      <c r="CW10" s="132">
        <v>1.4132020801469289E-5</v>
      </c>
      <c r="CX10" s="132">
        <v>1.6344379220399096E-5</v>
      </c>
      <c r="CY10" s="132">
        <v>5.3443910027518097E-6</v>
      </c>
      <c r="CZ10" s="132">
        <v>-1.0483316894234253E-5</v>
      </c>
      <c r="DA10" s="132">
        <v>1.0610647351882979E-5</v>
      </c>
      <c r="DB10" s="132">
        <v>2.0041100146334141E-5</v>
      </c>
      <c r="DC10" s="132">
        <v>4.8381805368688741E-5</v>
      </c>
      <c r="DD10" s="132">
        <v>7.1045525848282813E-5</v>
      </c>
      <c r="DE10" s="132">
        <v>5.3894135185912191E-5</v>
      </c>
      <c r="DF10" s="132">
        <v>2.0001623875285911E-4</v>
      </c>
      <c r="DG10" s="132">
        <v>1.2507724007892869</v>
      </c>
      <c r="DH10" s="137">
        <v>0.97464614576094688</v>
      </c>
    </row>
    <row r="11" spans="2:112" x14ac:dyDescent="0.15">
      <c r="B11" s="318" t="s">
        <v>21</v>
      </c>
      <c r="C11" s="305" t="s">
        <v>873</v>
      </c>
      <c r="D11" s="132">
        <v>1.2945933282907971E-4</v>
      </c>
      <c r="E11" s="132">
        <v>8.9409581821191554E-3</v>
      </c>
      <c r="F11" s="132">
        <v>3.4969907853135235E-4</v>
      </c>
      <c r="G11" s="132">
        <v>1.521261069269233E-2</v>
      </c>
      <c r="H11" s="132">
        <v>4.7926762496237471E-3</v>
      </c>
      <c r="I11" s="132">
        <v>4.2232499150905067E-6</v>
      </c>
      <c r="J11" s="132">
        <v>7.4168025717902758E-6</v>
      </c>
      <c r="K11" s="132">
        <v>1.0597784042901413</v>
      </c>
      <c r="L11" s="132">
        <v>3.2324933864080287E-2</v>
      </c>
      <c r="M11" s="132">
        <v>7.4615574292471495E-2</v>
      </c>
      <c r="N11" s="132">
        <v>0</v>
      </c>
      <c r="O11" s="132">
        <v>5.508276663076645E-5</v>
      </c>
      <c r="P11" s="132">
        <v>2.2246515790826254E-3</v>
      </c>
      <c r="Q11" s="132">
        <v>1.6859100017408886E-3</v>
      </c>
      <c r="R11" s="132">
        <v>3.7008490527110178E-5</v>
      </c>
      <c r="S11" s="132">
        <v>1.3700241126772422E-3</v>
      </c>
      <c r="T11" s="132">
        <v>5.8769451993145934E-5</v>
      </c>
      <c r="U11" s="132">
        <v>2.2785556631164463E-5</v>
      </c>
      <c r="V11" s="134">
        <v>5.3554913101337965E-5</v>
      </c>
      <c r="W11" s="132">
        <v>1.1871504635585343E-4</v>
      </c>
      <c r="X11" s="132">
        <v>0</v>
      </c>
      <c r="Y11" s="132">
        <v>2.9961629168837077E-6</v>
      </c>
      <c r="Z11" s="132">
        <v>4.4054886510716785E-6</v>
      </c>
      <c r="AA11" s="132">
        <v>0</v>
      </c>
      <c r="AB11" s="132">
        <v>2.8695495075691919E-3</v>
      </c>
      <c r="AC11" s="132">
        <v>4.3850793298184452E-3</v>
      </c>
      <c r="AD11" s="132">
        <v>2.7158247307208692E-7</v>
      </c>
      <c r="AE11" s="132">
        <v>6.656040669172845E-6</v>
      </c>
      <c r="AF11" s="132">
        <v>9.0388624368386555E-6</v>
      </c>
      <c r="AG11" s="132">
        <v>5.4023660592648494E-6</v>
      </c>
      <c r="AH11" s="132">
        <v>2.4977282708419271E-2</v>
      </c>
      <c r="AI11" s="134">
        <v>8.8459284226403089E-5</v>
      </c>
      <c r="AJ11" s="132">
        <v>5.48959309869964E-6</v>
      </c>
      <c r="AK11" s="132">
        <v>2.5710068836034124E-4</v>
      </c>
      <c r="AL11" s="132">
        <v>2.0911901153862272E-4</v>
      </c>
      <c r="AM11" s="132">
        <v>0</v>
      </c>
      <c r="AN11" s="132">
        <v>0</v>
      </c>
      <c r="AO11" s="132">
        <v>1.043339790859956E-5</v>
      </c>
      <c r="AP11" s="132">
        <v>1.4483758761824205E-6</v>
      </c>
      <c r="AQ11" s="132">
        <v>5.6358008116470137E-6</v>
      </c>
      <c r="AR11" s="132">
        <v>3.3691968569150547E-6</v>
      </c>
      <c r="AS11" s="132">
        <v>5.5967792503539491E-6</v>
      </c>
      <c r="AT11" s="132">
        <v>3.2091582967988063E-6</v>
      </c>
      <c r="AU11" s="132">
        <v>5.2181728086431723E-6</v>
      </c>
      <c r="AV11" s="132">
        <v>3.7753432330722368E-6</v>
      </c>
      <c r="AW11" s="132">
        <v>4.4906356151428072E-6</v>
      </c>
      <c r="AX11" s="132">
        <v>3.3672281882679554E-6</v>
      </c>
      <c r="AY11" s="132">
        <v>8.4640913966314712E-6</v>
      </c>
      <c r="AZ11" s="132">
        <v>6.5404575767115311E-6</v>
      </c>
      <c r="BA11" s="132">
        <v>7.6268891105880224E-6</v>
      </c>
      <c r="BB11" s="132">
        <v>4.4790184732977806E-6</v>
      </c>
      <c r="BC11" s="132">
        <v>5.193765011269755E-6</v>
      </c>
      <c r="BD11" s="132">
        <v>9.2430320573477849E-6</v>
      </c>
      <c r="BE11" s="132">
        <v>3.9437994974559913E-6</v>
      </c>
      <c r="BF11" s="132">
        <v>0</v>
      </c>
      <c r="BG11" s="132">
        <v>2.7282973305179107E-6</v>
      </c>
      <c r="BH11" s="132">
        <v>2.9178453023898194E-6</v>
      </c>
      <c r="BI11" s="132">
        <v>4.7996642026250268E-6</v>
      </c>
      <c r="BJ11" s="132">
        <v>2.5041989824659202E-6</v>
      </c>
      <c r="BK11" s="132">
        <v>4.3037575982780873E-4</v>
      </c>
      <c r="BL11" s="134">
        <v>2.7382299773587203E-6</v>
      </c>
      <c r="BM11" s="134">
        <v>2.948195460983019E-5</v>
      </c>
      <c r="BN11" s="132">
        <v>1.187763334354536E-5</v>
      </c>
      <c r="BO11" s="132">
        <v>7.3742964086219945E-6</v>
      </c>
      <c r="BP11" s="132">
        <v>6.9994566464161085E-6</v>
      </c>
      <c r="BQ11" s="132">
        <v>8.6423326176197531E-6</v>
      </c>
      <c r="BR11" s="132">
        <v>4.6632286417010524E-6</v>
      </c>
      <c r="BS11" s="132">
        <v>7.6800429520997213E-6</v>
      </c>
      <c r="BT11" s="132">
        <v>4.1654735589020344E-6</v>
      </c>
      <c r="BU11" s="132">
        <v>6.3975054833211329E-6</v>
      </c>
      <c r="BV11" s="132">
        <v>4.5495645842342545E-6</v>
      </c>
      <c r="BW11" s="132">
        <v>4.7824490357638249E-6</v>
      </c>
      <c r="BX11" s="132">
        <v>3.0712982852198277E-6</v>
      </c>
      <c r="BY11" s="132">
        <v>1.2752769320949133E-6</v>
      </c>
      <c r="BZ11" s="132">
        <v>2.1584633030549924E-5</v>
      </c>
      <c r="CA11" s="132">
        <v>3.6916948636330757E-6</v>
      </c>
      <c r="CB11" s="132">
        <v>4.0573302982136875E-6</v>
      </c>
      <c r="CC11" s="132">
        <v>4.3424611775645767E-6</v>
      </c>
      <c r="CD11" s="132">
        <v>3.7166636842501478E-6</v>
      </c>
      <c r="CE11" s="132">
        <v>3.9317058816507852E-6</v>
      </c>
      <c r="CF11" s="132">
        <v>5.7898292388635742E-6</v>
      </c>
      <c r="CG11" s="132">
        <v>8.4404745411359096E-6</v>
      </c>
      <c r="CH11" s="132">
        <v>2.3552186459866961E-6</v>
      </c>
      <c r="CI11" s="132">
        <v>2.2047891915560496E-5</v>
      </c>
      <c r="CJ11" s="132">
        <v>1.3554324957395227E-5</v>
      </c>
      <c r="CK11" s="132">
        <v>1.9074318258068073E-5</v>
      </c>
      <c r="CL11" s="132">
        <v>2.5882743312536004E-5</v>
      </c>
      <c r="CM11" s="132">
        <v>3.0422197830244991E-5</v>
      </c>
      <c r="CN11" s="132">
        <v>6.3888754509507954E-5</v>
      </c>
      <c r="CO11" s="132">
        <v>2.8003239284967911E-3</v>
      </c>
      <c r="CP11" s="132">
        <v>6.5171102058847677E-5</v>
      </c>
      <c r="CQ11" s="132">
        <v>1.2481669890930364E-3</v>
      </c>
      <c r="CR11" s="132">
        <v>5.4250789432894611E-6</v>
      </c>
      <c r="CS11" s="132">
        <v>3.0572807454977841E-3</v>
      </c>
      <c r="CT11" s="132">
        <v>6.3147193256599893E-3</v>
      </c>
      <c r="CU11" s="132">
        <v>3.994909004254747E-4</v>
      </c>
      <c r="CV11" s="132">
        <v>7.057289882432709E-6</v>
      </c>
      <c r="CW11" s="132">
        <v>1.9892436066896868E-5</v>
      </c>
      <c r="CX11" s="132">
        <v>3.6245232249303108E-6</v>
      </c>
      <c r="CY11" s="132">
        <v>7.6665342611082498E-6</v>
      </c>
      <c r="CZ11" s="132">
        <v>1.4489392947467185E-2</v>
      </c>
      <c r="DA11" s="132">
        <v>4.8419700760846465E-2</v>
      </c>
      <c r="DB11" s="132">
        <v>1.3437887368510893E-5</v>
      </c>
      <c r="DC11" s="132">
        <v>3.3772636294666595E-5</v>
      </c>
      <c r="DD11" s="132">
        <v>2.669035058756901E-3</v>
      </c>
      <c r="DE11" s="132">
        <v>3.481680610189012E-5</v>
      </c>
      <c r="DF11" s="132">
        <v>4.4717851031024201E-5</v>
      </c>
      <c r="DG11" s="132">
        <v>1.3151088412742653</v>
      </c>
      <c r="DH11" s="137">
        <v>1.0247793784027075</v>
      </c>
    </row>
    <row r="12" spans="2:112" x14ac:dyDescent="0.15">
      <c r="B12" s="318" t="s">
        <v>22</v>
      </c>
      <c r="C12" s="305" t="s">
        <v>874</v>
      </c>
      <c r="D12" s="132">
        <v>7.3069454236148117E-6</v>
      </c>
      <c r="E12" s="132">
        <v>8.2656162504859222E-5</v>
      </c>
      <c r="F12" s="132">
        <v>9.7329715536340011E-6</v>
      </c>
      <c r="G12" s="132">
        <v>1.4831685850305875E-5</v>
      </c>
      <c r="H12" s="132">
        <v>2.8664140188237967E-4</v>
      </c>
      <c r="I12" s="132">
        <v>8.922133902456411E-6</v>
      </c>
      <c r="J12" s="132">
        <v>1.192528989722055E-5</v>
      </c>
      <c r="K12" s="132">
        <v>8.4087504279748912E-4</v>
      </c>
      <c r="L12" s="132">
        <v>1.0170138525978292</v>
      </c>
      <c r="M12" s="132">
        <v>7.0117437394662989E-5</v>
      </c>
      <c r="N12" s="132">
        <v>0</v>
      </c>
      <c r="O12" s="132">
        <v>3.5203405893054496E-6</v>
      </c>
      <c r="P12" s="132">
        <v>6.7887486930628535E-6</v>
      </c>
      <c r="Q12" s="132">
        <v>6.6114535578217398E-6</v>
      </c>
      <c r="R12" s="132">
        <v>3.5434119626863426E-6</v>
      </c>
      <c r="S12" s="132">
        <v>5.7512266812426281E-6</v>
      </c>
      <c r="T12" s="132">
        <v>3.652917510281677E-6</v>
      </c>
      <c r="U12" s="132">
        <v>3.5726264268876383E-6</v>
      </c>
      <c r="V12" s="134">
        <v>1.8264398043876586E-6</v>
      </c>
      <c r="W12" s="132">
        <v>3.6466082010177601E-6</v>
      </c>
      <c r="X12" s="132">
        <v>0</v>
      </c>
      <c r="Y12" s="132">
        <v>1.7981439068849614E-6</v>
      </c>
      <c r="Z12" s="132">
        <v>2.3879789586385493E-6</v>
      </c>
      <c r="AA12" s="132">
        <v>0</v>
      </c>
      <c r="AB12" s="132">
        <v>1.7355891353801413E-5</v>
      </c>
      <c r="AC12" s="132">
        <v>7.5582849840931769E-6</v>
      </c>
      <c r="AD12" s="132">
        <v>4.3460006302153306E-7</v>
      </c>
      <c r="AE12" s="132">
        <v>5.7052857212544729E-6</v>
      </c>
      <c r="AF12" s="132">
        <v>2.7390639248125148E-6</v>
      </c>
      <c r="AG12" s="132">
        <v>5.3174367953851025E-6</v>
      </c>
      <c r="AH12" s="132">
        <v>2.5861629847452787E-5</v>
      </c>
      <c r="AI12" s="134">
        <v>6.8325846801146391E-6</v>
      </c>
      <c r="AJ12" s="132">
        <v>1.1271961809092845E-5</v>
      </c>
      <c r="AK12" s="132">
        <v>3.4215135184831E-6</v>
      </c>
      <c r="AL12" s="132">
        <v>1.1591068744069034E-5</v>
      </c>
      <c r="AM12" s="132">
        <v>0</v>
      </c>
      <c r="AN12" s="132">
        <v>0</v>
      </c>
      <c r="AO12" s="132">
        <v>1.1163571167254385E-5</v>
      </c>
      <c r="AP12" s="132">
        <v>6.6157706611477484E-6</v>
      </c>
      <c r="AQ12" s="132">
        <v>5.8588210392716811E-6</v>
      </c>
      <c r="AR12" s="132">
        <v>5.992777838756812E-6</v>
      </c>
      <c r="AS12" s="132">
        <v>3.4054921164716043E-6</v>
      </c>
      <c r="AT12" s="132">
        <v>4.2857084139491574E-6</v>
      </c>
      <c r="AU12" s="132">
        <v>6.9643017651965768E-6</v>
      </c>
      <c r="AV12" s="132">
        <v>5.8188567783896352E-6</v>
      </c>
      <c r="AW12" s="132">
        <v>3.4500076104053174E-6</v>
      </c>
      <c r="AX12" s="132">
        <v>2.6974246811038435E-6</v>
      </c>
      <c r="AY12" s="132">
        <v>1.8963131539180945E-6</v>
      </c>
      <c r="AZ12" s="132">
        <v>3.3908805055426943E-6</v>
      </c>
      <c r="BA12" s="132">
        <v>2.1808346780152751E-6</v>
      </c>
      <c r="BB12" s="132">
        <v>1.7608002879510321E-6</v>
      </c>
      <c r="BC12" s="132">
        <v>4.5397041251715949E-6</v>
      </c>
      <c r="BD12" s="132">
        <v>2.3591168492717104E-6</v>
      </c>
      <c r="BE12" s="132">
        <v>2.5212293647690296E-6</v>
      </c>
      <c r="BF12" s="132">
        <v>0</v>
      </c>
      <c r="BG12" s="132">
        <v>1.3406126882525945E-6</v>
      </c>
      <c r="BH12" s="132">
        <v>1.8587153851339253E-6</v>
      </c>
      <c r="BI12" s="132">
        <v>4.3268232676719619E-6</v>
      </c>
      <c r="BJ12" s="132">
        <v>5.470472848114187E-6</v>
      </c>
      <c r="BK12" s="132">
        <v>4.3431947459069386E-6</v>
      </c>
      <c r="BL12" s="134">
        <v>4.5981684933085345E-6</v>
      </c>
      <c r="BM12" s="134">
        <v>1.5327101381119205E-5</v>
      </c>
      <c r="BN12" s="132">
        <v>1.6441525536117513E-5</v>
      </c>
      <c r="BO12" s="132">
        <v>6.6863880568631799E-6</v>
      </c>
      <c r="BP12" s="132">
        <v>8.9958358211557183E-6</v>
      </c>
      <c r="BQ12" s="132">
        <v>7.5414179863242655E-6</v>
      </c>
      <c r="BR12" s="132">
        <v>2.5205389496872584E-6</v>
      </c>
      <c r="BS12" s="132">
        <v>1.0661974177678542E-5</v>
      </c>
      <c r="BT12" s="132">
        <v>1.5891699782643738E-5</v>
      </c>
      <c r="BU12" s="132">
        <v>2.9134000594615014E-5</v>
      </c>
      <c r="BV12" s="132">
        <v>4.9468406931258919E-6</v>
      </c>
      <c r="BW12" s="132">
        <v>6.7125567514446604E-6</v>
      </c>
      <c r="BX12" s="132">
        <v>2.408427908350197E-6</v>
      </c>
      <c r="BY12" s="132">
        <v>8.0955978330568684E-7</v>
      </c>
      <c r="BZ12" s="132">
        <v>7.8141029719678903E-6</v>
      </c>
      <c r="CA12" s="132">
        <v>1.051801199057338E-5</v>
      </c>
      <c r="CB12" s="132">
        <v>5.022542464932693E-6</v>
      </c>
      <c r="CC12" s="132">
        <v>7.0656407481629511E-6</v>
      </c>
      <c r="CD12" s="132">
        <v>8.9393194490997075E-6</v>
      </c>
      <c r="CE12" s="132">
        <v>2.3781088091839622E-6</v>
      </c>
      <c r="CF12" s="132">
        <v>4.4021113153841542E-6</v>
      </c>
      <c r="CG12" s="132">
        <v>1.2610577109017226E-5</v>
      </c>
      <c r="CH12" s="132">
        <v>2.0285015317564503E-6</v>
      </c>
      <c r="CI12" s="132">
        <v>4.502087687562875E-6</v>
      </c>
      <c r="CJ12" s="132">
        <v>9.730751466219844E-6</v>
      </c>
      <c r="CK12" s="132">
        <v>3.7014582154379099E-6</v>
      </c>
      <c r="CL12" s="132">
        <v>5.6367427672624188E-6</v>
      </c>
      <c r="CM12" s="132">
        <v>6.0200312243118586E-6</v>
      </c>
      <c r="CN12" s="132">
        <v>7.0468149945338722E-6</v>
      </c>
      <c r="CO12" s="132">
        <v>1.0176222487013074E-4</v>
      </c>
      <c r="CP12" s="132">
        <v>8.9327792496239023E-6</v>
      </c>
      <c r="CQ12" s="132">
        <v>1.5018462863574593E-4</v>
      </c>
      <c r="CR12" s="132">
        <v>1.1973215168766048E-5</v>
      </c>
      <c r="CS12" s="132">
        <v>3.1117306737721425E-4</v>
      </c>
      <c r="CT12" s="132">
        <v>6.6245241647005224E-4</v>
      </c>
      <c r="CU12" s="132">
        <v>7.0024707012632839E-6</v>
      </c>
      <c r="CV12" s="132">
        <v>6.5624329585238615E-6</v>
      </c>
      <c r="CW12" s="132">
        <v>6.0560547433013914E-6</v>
      </c>
      <c r="CX12" s="132">
        <v>3.2781770546135587E-6</v>
      </c>
      <c r="CY12" s="132">
        <v>6.9685249173256079E-6</v>
      </c>
      <c r="CZ12" s="132">
        <v>5.8219324370804796E-3</v>
      </c>
      <c r="DA12" s="132">
        <v>1.808653707650227E-2</v>
      </c>
      <c r="DB12" s="132">
        <v>8.0241561625565711E-6</v>
      </c>
      <c r="DC12" s="132">
        <v>4.5636081317873211E-6</v>
      </c>
      <c r="DD12" s="132">
        <v>5.7683886368633044E-4</v>
      </c>
      <c r="DE12" s="132">
        <v>5.4883323997535958E-6</v>
      </c>
      <c r="DF12" s="132">
        <v>7.2749477196536888E-4</v>
      </c>
      <c r="DG12" s="132">
        <v>1.045317610393478</v>
      </c>
      <c r="DH12" s="137">
        <v>0.81454849773078941</v>
      </c>
    </row>
    <row r="13" spans="2:112" x14ac:dyDescent="0.15">
      <c r="B13" s="319" t="s">
        <v>23</v>
      </c>
      <c r="C13" s="306" t="s">
        <v>526</v>
      </c>
      <c r="D13" s="133">
        <v>1.3806661444725741E-3</v>
      </c>
      <c r="E13" s="133">
        <v>4.8337429753506057E-2</v>
      </c>
      <c r="F13" s="133">
        <v>3.8437093696716187E-3</v>
      </c>
      <c r="G13" s="133">
        <v>4.6672717570251784E-3</v>
      </c>
      <c r="H13" s="133">
        <v>2.4988240808703273E-2</v>
      </c>
      <c r="I13" s="133">
        <v>2.1288706595440135E-7</v>
      </c>
      <c r="J13" s="133">
        <v>6.3605889488093566E-7</v>
      </c>
      <c r="K13" s="133">
        <v>1.5430164135682152E-3</v>
      </c>
      <c r="L13" s="133">
        <v>5.6199993860807449E-5</v>
      </c>
      <c r="M13" s="133">
        <v>1.0046566897592786</v>
      </c>
      <c r="N13" s="133">
        <v>0</v>
      </c>
      <c r="O13" s="133">
        <v>8.648585749178035E-5</v>
      </c>
      <c r="P13" s="133">
        <v>2.6327061277514056E-5</v>
      </c>
      <c r="Q13" s="133">
        <v>4.8621848558856649E-4</v>
      </c>
      <c r="R13" s="133">
        <v>8.8325091610445398E-6</v>
      </c>
      <c r="S13" s="133">
        <v>2.7379050252557557E-6</v>
      </c>
      <c r="T13" s="133">
        <v>7.3404387196313659E-7</v>
      </c>
      <c r="U13" s="133">
        <v>4.5897471102636224E-7</v>
      </c>
      <c r="V13" s="143">
        <v>7.725979929707792E-5</v>
      </c>
      <c r="W13" s="133">
        <v>2.27057914609479E-6</v>
      </c>
      <c r="X13" s="133">
        <v>0</v>
      </c>
      <c r="Y13" s="133">
        <v>3.9576823123193598E-7</v>
      </c>
      <c r="Z13" s="133">
        <v>3.2300800819703173E-7</v>
      </c>
      <c r="AA13" s="133">
        <v>0</v>
      </c>
      <c r="AB13" s="133">
        <v>7.5563618526163294E-6</v>
      </c>
      <c r="AC13" s="133">
        <v>7.6856623276698957E-6</v>
      </c>
      <c r="AD13" s="133">
        <v>4.867962050122116E-8</v>
      </c>
      <c r="AE13" s="133">
        <v>3.5392859090352895E-7</v>
      </c>
      <c r="AF13" s="133">
        <v>3.910947393067807E-7</v>
      </c>
      <c r="AG13" s="133">
        <v>4.7208396694291361E-6</v>
      </c>
      <c r="AH13" s="133">
        <v>6.0000885233763078E-4</v>
      </c>
      <c r="AI13" s="143">
        <v>7.6402273083004166E-7</v>
      </c>
      <c r="AJ13" s="133">
        <v>3.4410540014157739E-7</v>
      </c>
      <c r="AK13" s="133">
        <v>3.0296254621012387E-6</v>
      </c>
      <c r="AL13" s="133">
        <v>1.3667485444352823E-6</v>
      </c>
      <c r="AM13" s="133">
        <v>0</v>
      </c>
      <c r="AN13" s="133">
        <v>0</v>
      </c>
      <c r="AO13" s="133">
        <v>3.8292153039311951E-7</v>
      </c>
      <c r="AP13" s="133">
        <v>3.9471401945912927E-7</v>
      </c>
      <c r="AQ13" s="133">
        <v>3.6828208131429326E-7</v>
      </c>
      <c r="AR13" s="133">
        <v>5.3311917913999171E-7</v>
      </c>
      <c r="AS13" s="133">
        <v>4.7590534238893876E-7</v>
      </c>
      <c r="AT13" s="133">
        <v>3.4476036386560893E-7</v>
      </c>
      <c r="AU13" s="133">
        <v>3.4277319528635594E-7</v>
      </c>
      <c r="AV13" s="133">
        <v>3.1705625754024972E-7</v>
      </c>
      <c r="AW13" s="133">
        <v>4.315081844876869E-7</v>
      </c>
      <c r="AX13" s="133">
        <v>3.0370780481294944E-7</v>
      </c>
      <c r="AY13" s="133">
        <v>4.0453808434117252E-7</v>
      </c>
      <c r="AZ13" s="133">
        <v>4.1818948882525532E-7</v>
      </c>
      <c r="BA13" s="133">
        <v>5.4672089727446174E-7</v>
      </c>
      <c r="BB13" s="133">
        <v>3.3235055348656349E-7</v>
      </c>
      <c r="BC13" s="133">
        <v>3.6576833688005476E-7</v>
      </c>
      <c r="BD13" s="133">
        <v>5.0810735589170827E-7</v>
      </c>
      <c r="BE13" s="133">
        <v>2.9169912381092297E-7</v>
      </c>
      <c r="BF13" s="133">
        <v>0</v>
      </c>
      <c r="BG13" s="133">
        <v>1.9506821906079906E-7</v>
      </c>
      <c r="BH13" s="133">
        <v>3.6597718232076375E-7</v>
      </c>
      <c r="BI13" s="133">
        <v>3.2141239110865178E-7</v>
      </c>
      <c r="BJ13" s="133">
        <v>2.6093909393179807E-7</v>
      </c>
      <c r="BK13" s="133">
        <v>2.3551760381896809E-5</v>
      </c>
      <c r="BL13" s="143">
        <v>1.1765176133753127E-7</v>
      </c>
      <c r="BM13" s="143">
        <v>7.6294802627837513E-6</v>
      </c>
      <c r="BN13" s="133">
        <v>2.1120779203436807E-6</v>
      </c>
      <c r="BO13" s="133">
        <v>1.7254436662413836E-5</v>
      </c>
      <c r="BP13" s="133">
        <v>1.7646661631095609E-6</v>
      </c>
      <c r="BQ13" s="133">
        <v>4.6482309578397786E-7</v>
      </c>
      <c r="BR13" s="133">
        <v>2.6865471357132739E-7</v>
      </c>
      <c r="BS13" s="133">
        <v>3.5272472403185874E-7</v>
      </c>
      <c r="BT13" s="133">
        <v>2.0414608518892855E-7</v>
      </c>
      <c r="BU13" s="133">
        <v>7.8755133622298502E-6</v>
      </c>
      <c r="BV13" s="133">
        <v>1.6780942622688487E-7</v>
      </c>
      <c r="BW13" s="133">
        <v>9.6031450236158794E-8</v>
      </c>
      <c r="BX13" s="133">
        <v>9.842733363534323E-8</v>
      </c>
      <c r="BY13" s="133">
        <v>4.6033369966003623E-8</v>
      </c>
      <c r="BZ13" s="133">
        <v>6.8321969380618282E-7</v>
      </c>
      <c r="CA13" s="133">
        <v>1.481978776248436E-7</v>
      </c>
      <c r="CB13" s="133">
        <v>7.4269004009661869E-7</v>
      </c>
      <c r="CC13" s="133">
        <v>3.1372037792544562E-7</v>
      </c>
      <c r="CD13" s="133">
        <v>1.930333150153492E-7</v>
      </c>
      <c r="CE13" s="133">
        <v>1.6719897296100773E-7</v>
      </c>
      <c r="CF13" s="133">
        <v>2.2323119904917739E-7</v>
      </c>
      <c r="CG13" s="133">
        <v>4.24455595715737E-7</v>
      </c>
      <c r="CH13" s="133">
        <v>1.168433242033768E-7</v>
      </c>
      <c r="CI13" s="133">
        <v>7.2232680267996679E-7</v>
      </c>
      <c r="CJ13" s="133">
        <v>3.5888534842515153E-6</v>
      </c>
      <c r="CK13" s="133">
        <v>5.7006671047660998E-7</v>
      </c>
      <c r="CL13" s="133">
        <v>1.44734993287268E-6</v>
      </c>
      <c r="CM13" s="133">
        <v>3.0726467738012709E-6</v>
      </c>
      <c r="CN13" s="133">
        <v>3.1104494179384599E-7</v>
      </c>
      <c r="CO13" s="133">
        <v>8.3108224647627043E-5</v>
      </c>
      <c r="CP13" s="133">
        <v>6.5947448251931656E-4</v>
      </c>
      <c r="CQ13" s="133">
        <v>1.329011215673112E-5</v>
      </c>
      <c r="CR13" s="133">
        <v>2.5068706287686393E-7</v>
      </c>
      <c r="CS13" s="133">
        <v>2.6058476919584971E-5</v>
      </c>
      <c r="CT13" s="133">
        <v>3.9916084956706765E-5</v>
      </c>
      <c r="CU13" s="133">
        <v>2.1868451756955289E-6</v>
      </c>
      <c r="CV13" s="133">
        <v>2.9244718714919126E-7</v>
      </c>
      <c r="CW13" s="133">
        <v>1.867738633172581E-6</v>
      </c>
      <c r="CX13" s="133">
        <v>3.7748298375775942E-7</v>
      </c>
      <c r="CY13" s="133">
        <v>2.3606440727021652E-7</v>
      </c>
      <c r="CZ13" s="133">
        <v>7.8695955831992688E-5</v>
      </c>
      <c r="DA13" s="133">
        <v>2.2793965573816218E-4</v>
      </c>
      <c r="DB13" s="133">
        <v>4.7022371283009039E-7</v>
      </c>
      <c r="DC13" s="133">
        <v>1.0782260841049462E-4</v>
      </c>
      <c r="DD13" s="133">
        <v>1.8396030516466441E-5</v>
      </c>
      <c r="DE13" s="133">
        <v>1.9381269664644607E-6</v>
      </c>
      <c r="DF13" s="133">
        <v>3.7209369159277133E-7</v>
      </c>
      <c r="DG13" s="133">
        <v>1.092137714835091</v>
      </c>
      <c r="DH13" s="138">
        <v>0.8510323810570819</v>
      </c>
    </row>
    <row r="14" spans="2:112" x14ac:dyDescent="0.15">
      <c r="B14" s="318" t="s">
        <v>24</v>
      </c>
      <c r="C14" s="305" t="s">
        <v>279</v>
      </c>
      <c r="D14" s="132">
        <v>0</v>
      </c>
      <c r="E14" s="132">
        <v>0</v>
      </c>
      <c r="F14" s="132">
        <v>0</v>
      </c>
      <c r="G14" s="132">
        <v>0</v>
      </c>
      <c r="H14" s="132">
        <v>0</v>
      </c>
      <c r="I14" s="132">
        <v>0</v>
      </c>
      <c r="J14" s="132">
        <v>0</v>
      </c>
      <c r="K14" s="132">
        <v>0</v>
      </c>
      <c r="L14" s="132">
        <v>0</v>
      </c>
      <c r="M14" s="132">
        <v>0</v>
      </c>
      <c r="N14" s="132">
        <v>1</v>
      </c>
      <c r="O14" s="132">
        <v>0</v>
      </c>
      <c r="P14" s="132">
        <v>0</v>
      </c>
      <c r="Q14" s="132">
        <v>0</v>
      </c>
      <c r="R14" s="132">
        <v>0</v>
      </c>
      <c r="S14" s="132">
        <v>0</v>
      </c>
      <c r="T14" s="132">
        <v>0</v>
      </c>
      <c r="U14" s="132">
        <v>0</v>
      </c>
      <c r="V14" s="134">
        <v>0</v>
      </c>
      <c r="W14" s="132">
        <v>0</v>
      </c>
      <c r="X14" s="132">
        <v>0</v>
      </c>
      <c r="Y14" s="132">
        <v>0</v>
      </c>
      <c r="Z14" s="132">
        <v>0</v>
      </c>
      <c r="AA14" s="132">
        <v>0</v>
      </c>
      <c r="AB14" s="132">
        <v>0</v>
      </c>
      <c r="AC14" s="132">
        <v>0</v>
      </c>
      <c r="AD14" s="132">
        <v>0</v>
      </c>
      <c r="AE14" s="132">
        <v>0</v>
      </c>
      <c r="AF14" s="132">
        <v>0</v>
      </c>
      <c r="AG14" s="132">
        <v>0</v>
      </c>
      <c r="AH14" s="132">
        <v>0</v>
      </c>
      <c r="AI14" s="134">
        <v>0</v>
      </c>
      <c r="AJ14" s="132">
        <v>0</v>
      </c>
      <c r="AK14" s="132">
        <v>0</v>
      </c>
      <c r="AL14" s="132">
        <v>0</v>
      </c>
      <c r="AM14" s="132">
        <v>0</v>
      </c>
      <c r="AN14" s="132">
        <v>0</v>
      </c>
      <c r="AO14" s="132">
        <v>0</v>
      </c>
      <c r="AP14" s="132">
        <v>0</v>
      </c>
      <c r="AQ14" s="132">
        <v>0</v>
      </c>
      <c r="AR14" s="132">
        <v>0</v>
      </c>
      <c r="AS14" s="132">
        <v>0</v>
      </c>
      <c r="AT14" s="132">
        <v>0</v>
      </c>
      <c r="AU14" s="132">
        <v>0</v>
      </c>
      <c r="AV14" s="132">
        <v>0</v>
      </c>
      <c r="AW14" s="132">
        <v>0</v>
      </c>
      <c r="AX14" s="132">
        <v>0</v>
      </c>
      <c r="AY14" s="132">
        <v>0</v>
      </c>
      <c r="AZ14" s="132">
        <v>0</v>
      </c>
      <c r="BA14" s="132">
        <v>0</v>
      </c>
      <c r="BB14" s="132">
        <v>0</v>
      </c>
      <c r="BC14" s="132">
        <v>0</v>
      </c>
      <c r="BD14" s="132">
        <v>0</v>
      </c>
      <c r="BE14" s="132">
        <v>0</v>
      </c>
      <c r="BF14" s="132">
        <v>0</v>
      </c>
      <c r="BG14" s="132">
        <v>0</v>
      </c>
      <c r="BH14" s="132">
        <v>0</v>
      </c>
      <c r="BI14" s="132">
        <v>0</v>
      </c>
      <c r="BJ14" s="132">
        <v>0</v>
      </c>
      <c r="BK14" s="132">
        <v>0</v>
      </c>
      <c r="BL14" s="134">
        <v>0</v>
      </c>
      <c r="BM14" s="134">
        <v>0</v>
      </c>
      <c r="BN14" s="132">
        <v>0</v>
      </c>
      <c r="BO14" s="132">
        <v>0</v>
      </c>
      <c r="BP14" s="132">
        <v>0</v>
      </c>
      <c r="BQ14" s="132">
        <v>0</v>
      </c>
      <c r="BR14" s="132">
        <v>0</v>
      </c>
      <c r="BS14" s="132">
        <v>0</v>
      </c>
      <c r="BT14" s="132">
        <v>0</v>
      </c>
      <c r="BU14" s="132">
        <v>0</v>
      </c>
      <c r="BV14" s="132">
        <v>0</v>
      </c>
      <c r="BW14" s="132">
        <v>0</v>
      </c>
      <c r="BX14" s="132">
        <v>0</v>
      </c>
      <c r="BY14" s="132">
        <v>0</v>
      </c>
      <c r="BZ14" s="132">
        <v>0</v>
      </c>
      <c r="CA14" s="132">
        <v>0</v>
      </c>
      <c r="CB14" s="132">
        <v>0</v>
      </c>
      <c r="CC14" s="132">
        <v>0</v>
      </c>
      <c r="CD14" s="132">
        <v>0</v>
      </c>
      <c r="CE14" s="132">
        <v>0</v>
      </c>
      <c r="CF14" s="132">
        <v>0</v>
      </c>
      <c r="CG14" s="132">
        <v>0</v>
      </c>
      <c r="CH14" s="132">
        <v>0</v>
      </c>
      <c r="CI14" s="132">
        <v>0</v>
      </c>
      <c r="CJ14" s="132">
        <v>0</v>
      </c>
      <c r="CK14" s="132">
        <v>0</v>
      </c>
      <c r="CL14" s="132">
        <v>0</v>
      </c>
      <c r="CM14" s="132">
        <v>0</v>
      </c>
      <c r="CN14" s="132">
        <v>0</v>
      </c>
      <c r="CO14" s="132">
        <v>0</v>
      </c>
      <c r="CP14" s="132">
        <v>0</v>
      </c>
      <c r="CQ14" s="132">
        <v>0</v>
      </c>
      <c r="CR14" s="132">
        <v>0</v>
      </c>
      <c r="CS14" s="132">
        <v>0</v>
      </c>
      <c r="CT14" s="132">
        <v>0</v>
      </c>
      <c r="CU14" s="132">
        <v>0</v>
      </c>
      <c r="CV14" s="132">
        <v>0</v>
      </c>
      <c r="CW14" s="132">
        <v>0</v>
      </c>
      <c r="CX14" s="132">
        <v>0</v>
      </c>
      <c r="CY14" s="132">
        <v>0</v>
      </c>
      <c r="CZ14" s="132">
        <v>0</v>
      </c>
      <c r="DA14" s="132">
        <v>0</v>
      </c>
      <c r="DB14" s="132">
        <v>0</v>
      </c>
      <c r="DC14" s="132">
        <v>0</v>
      </c>
      <c r="DD14" s="132">
        <v>0</v>
      </c>
      <c r="DE14" s="132">
        <v>0</v>
      </c>
      <c r="DF14" s="132">
        <v>0</v>
      </c>
      <c r="DG14" s="132">
        <v>1</v>
      </c>
      <c r="DH14" s="137">
        <v>0.77923541097157778</v>
      </c>
    </row>
    <row r="15" spans="2:112" x14ac:dyDescent="0.15">
      <c r="B15" s="318" t="s">
        <v>25</v>
      </c>
      <c r="C15" s="305" t="s">
        <v>281</v>
      </c>
      <c r="D15" s="132">
        <v>2.5053283984217343E-5</v>
      </c>
      <c r="E15" s="132">
        <v>1.1324908862226158E-5</v>
      </c>
      <c r="F15" s="132">
        <v>2.7148954612668947E-5</v>
      </c>
      <c r="G15" s="132">
        <v>5.4007964205352249E-4</v>
      </c>
      <c r="H15" s="132">
        <v>1.7738870306740947E-4</v>
      </c>
      <c r="I15" s="132">
        <v>1.0662755816225672E-5</v>
      </c>
      <c r="J15" s="132">
        <v>1.6483390803574023E-5</v>
      </c>
      <c r="K15" s="132">
        <v>9.5683075666631599E-6</v>
      </c>
      <c r="L15" s="132">
        <v>9.6603769635556047E-6</v>
      </c>
      <c r="M15" s="132">
        <v>7.9382802874921846E-6</v>
      </c>
      <c r="N15" s="132">
        <v>0</v>
      </c>
      <c r="O15" s="132">
        <v>1.0172714328135086</v>
      </c>
      <c r="P15" s="132">
        <v>2.4951777844020633E-2</v>
      </c>
      <c r="Q15" s="132">
        <v>1.0245097476544312E-4</v>
      </c>
      <c r="R15" s="132">
        <v>9.9537541892983218E-4</v>
      </c>
      <c r="S15" s="132">
        <v>2.5948681054911287E-4</v>
      </c>
      <c r="T15" s="132">
        <v>8.384494496437146E-5</v>
      </c>
      <c r="U15" s="132">
        <v>6.0199713038013505E-5</v>
      </c>
      <c r="V15" s="134">
        <v>1.1600829307850625E-4</v>
      </c>
      <c r="W15" s="132">
        <v>1.007786731352588E-5</v>
      </c>
      <c r="X15" s="132">
        <v>0</v>
      </c>
      <c r="Y15" s="132">
        <v>3.6048402672622196E-6</v>
      </c>
      <c r="Z15" s="132">
        <v>5.7463446923439719E-6</v>
      </c>
      <c r="AA15" s="132">
        <v>0</v>
      </c>
      <c r="AB15" s="132">
        <v>7.5527948165589941E-6</v>
      </c>
      <c r="AC15" s="132">
        <v>1.1729357848026194E-5</v>
      </c>
      <c r="AD15" s="132">
        <v>6.701616129352178E-7</v>
      </c>
      <c r="AE15" s="132">
        <v>6.5340655635196094E-6</v>
      </c>
      <c r="AF15" s="132">
        <v>7.8346772752837358E-5</v>
      </c>
      <c r="AG15" s="132">
        <v>1.675151889867526E-3</v>
      </c>
      <c r="AH15" s="132">
        <v>3.4116202296209266E-3</v>
      </c>
      <c r="AI15" s="134">
        <v>7.9298123107318487E-5</v>
      </c>
      <c r="AJ15" s="132">
        <v>1.1323876413533665E-5</v>
      </c>
      <c r="AK15" s="132">
        <v>1.4878279027002857E-5</v>
      </c>
      <c r="AL15" s="132">
        <v>2.9075838710510465E-4</v>
      </c>
      <c r="AM15" s="132">
        <v>0</v>
      </c>
      <c r="AN15" s="132">
        <v>0</v>
      </c>
      <c r="AO15" s="132">
        <v>1.1824196967924651E-5</v>
      </c>
      <c r="AP15" s="132">
        <v>5.0908355634263142E-6</v>
      </c>
      <c r="AQ15" s="132">
        <v>1.1426876634234093E-5</v>
      </c>
      <c r="AR15" s="132">
        <v>7.4697657810623538E-5</v>
      </c>
      <c r="AS15" s="132">
        <v>1.9545646676823622E-5</v>
      </c>
      <c r="AT15" s="132">
        <v>3.6569705400511889E-5</v>
      </c>
      <c r="AU15" s="132">
        <v>1.1776962934689894E-5</v>
      </c>
      <c r="AV15" s="132">
        <v>4.9647627838574614E-5</v>
      </c>
      <c r="AW15" s="132">
        <v>2.7043997131223834E-5</v>
      </c>
      <c r="AX15" s="132">
        <v>1.2379938366155252E-4</v>
      </c>
      <c r="AY15" s="132">
        <v>1.5947214605007984E-5</v>
      </c>
      <c r="AZ15" s="132">
        <v>8.8225434801570518E-6</v>
      </c>
      <c r="BA15" s="132">
        <v>2.624206329365225E-4</v>
      </c>
      <c r="BB15" s="132">
        <v>7.6927789836202881E-6</v>
      </c>
      <c r="BC15" s="132">
        <v>1.3374543815891015E-5</v>
      </c>
      <c r="BD15" s="132">
        <v>5.7296532944585058E-5</v>
      </c>
      <c r="BE15" s="132">
        <v>1.0424257708226492E-5</v>
      </c>
      <c r="BF15" s="132">
        <v>0</v>
      </c>
      <c r="BG15" s="132">
        <v>1.0919591556408574E-5</v>
      </c>
      <c r="BH15" s="132">
        <v>6.8082316804700017E-5</v>
      </c>
      <c r="BI15" s="132">
        <v>5.9891300022298383E-6</v>
      </c>
      <c r="BJ15" s="132">
        <v>3.1659532050098826E-5</v>
      </c>
      <c r="BK15" s="132">
        <v>2.114353709749274E-4</v>
      </c>
      <c r="BL15" s="134">
        <v>1.0800919881773706E-5</v>
      </c>
      <c r="BM15" s="134">
        <v>6.1610936094731367E-5</v>
      </c>
      <c r="BN15" s="132">
        <v>3.044796056436706E-4</v>
      </c>
      <c r="BO15" s="132">
        <v>2.5327330891040072E-5</v>
      </c>
      <c r="BP15" s="132">
        <v>1.1992196981351864E-5</v>
      </c>
      <c r="BQ15" s="132">
        <v>1.3443964572715144E-5</v>
      </c>
      <c r="BR15" s="132">
        <v>1.1202450564864846E-5</v>
      </c>
      <c r="BS15" s="132">
        <v>3.4105058090692073E-5</v>
      </c>
      <c r="BT15" s="132">
        <v>1.7855130132790842E-5</v>
      </c>
      <c r="BU15" s="132">
        <v>4.1955936736608549E-5</v>
      </c>
      <c r="BV15" s="132">
        <v>1.5199554233741837E-5</v>
      </c>
      <c r="BW15" s="132">
        <v>8.2829293819231656E-6</v>
      </c>
      <c r="BX15" s="132">
        <v>8.0801696512771122E-6</v>
      </c>
      <c r="BY15" s="132">
        <v>4.3367586984937343E-6</v>
      </c>
      <c r="BZ15" s="132">
        <v>5.9462880627655163E-5</v>
      </c>
      <c r="CA15" s="132">
        <v>1.3039422172377211E-5</v>
      </c>
      <c r="CB15" s="132">
        <v>1.8562742399776667E-5</v>
      </c>
      <c r="CC15" s="132">
        <v>4.0953571532199753E-4</v>
      </c>
      <c r="CD15" s="132">
        <v>1.946939868544858E-5</v>
      </c>
      <c r="CE15" s="132">
        <v>7.4806318992776992E-5</v>
      </c>
      <c r="CF15" s="132">
        <v>4.9061873640374531E-5</v>
      </c>
      <c r="CG15" s="132">
        <v>3.4188116515472494E-5</v>
      </c>
      <c r="CH15" s="132">
        <v>1.3606938356249599E-5</v>
      </c>
      <c r="CI15" s="132">
        <v>1.5717480613182104E-5</v>
      </c>
      <c r="CJ15" s="132">
        <v>2.7392375615463684E-5</v>
      </c>
      <c r="CK15" s="132">
        <v>5.2938470338169006E-5</v>
      </c>
      <c r="CL15" s="132">
        <v>2.1287743708573605E-5</v>
      </c>
      <c r="CM15" s="132">
        <v>3.5657563330977136E-5</v>
      </c>
      <c r="CN15" s="132">
        <v>2.0042570403982313E-5</v>
      </c>
      <c r="CO15" s="132">
        <v>8.7882379136984682E-6</v>
      </c>
      <c r="CP15" s="132">
        <v>2.2707900169282763E-5</v>
      </c>
      <c r="CQ15" s="132">
        <v>1.7802441932862392E-5</v>
      </c>
      <c r="CR15" s="132">
        <v>2.6247413479866101E-4</v>
      </c>
      <c r="CS15" s="132">
        <v>2.7352921598861429E-5</v>
      </c>
      <c r="CT15" s="132">
        <v>2.4069129414550558E-5</v>
      </c>
      <c r="CU15" s="132">
        <v>4.2730506832292809E-5</v>
      </c>
      <c r="CV15" s="132">
        <v>2.5116100457053722E-5</v>
      </c>
      <c r="CW15" s="132">
        <v>1.9801404864971063E-5</v>
      </c>
      <c r="CX15" s="132">
        <v>1.1320691860624011E-5</v>
      </c>
      <c r="CY15" s="132">
        <v>4.8033108371186922E-5</v>
      </c>
      <c r="CZ15" s="132">
        <v>7.9156146450714646E-5</v>
      </c>
      <c r="DA15" s="132">
        <v>1.094275296731064E-5</v>
      </c>
      <c r="DB15" s="132">
        <v>3.9906783505677256E-5</v>
      </c>
      <c r="DC15" s="132">
        <v>2.6718451918444046E-4</v>
      </c>
      <c r="DD15" s="132">
        <v>5.7567219030254145E-5</v>
      </c>
      <c r="DE15" s="132">
        <v>1.7337186142453859E-3</v>
      </c>
      <c r="DF15" s="132">
        <v>2.5374047125360578E-5</v>
      </c>
      <c r="DG15" s="132">
        <v>1.0555161549563639</v>
      </c>
      <c r="DH15" s="137">
        <v>0.82249556479456176</v>
      </c>
    </row>
    <row r="16" spans="2:112" x14ac:dyDescent="0.15">
      <c r="B16" s="318" t="s">
        <v>26</v>
      </c>
      <c r="C16" s="305" t="s">
        <v>875</v>
      </c>
      <c r="D16" s="132">
        <v>6.8048694250914593E-5</v>
      </c>
      <c r="E16" s="132">
        <v>1.4324098682024017E-5</v>
      </c>
      <c r="F16" s="132">
        <v>5.2644237794594182E-5</v>
      </c>
      <c r="G16" s="132">
        <v>8.449050246634134E-6</v>
      </c>
      <c r="H16" s="132">
        <v>2.8747864115882291E-5</v>
      </c>
      <c r="I16" s="132">
        <v>4.2993471448736285E-5</v>
      </c>
      <c r="J16" s="132">
        <v>5.0055494952665205E-5</v>
      </c>
      <c r="K16" s="132">
        <v>1.739677272954762E-5</v>
      </c>
      <c r="L16" s="132">
        <v>1.4158459028235487E-5</v>
      </c>
      <c r="M16" s="132">
        <v>1.0540341316137004E-5</v>
      </c>
      <c r="N16" s="132">
        <v>0</v>
      </c>
      <c r="O16" s="132">
        <v>2.4284352451439714E-5</v>
      </c>
      <c r="P16" s="132">
        <v>1.0001808733074922</v>
      </c>
      <c r="Q16" s="132">
        <v>2.3807282558946731E-5</v>
      </c>
      <c r="R16" s="132">
        <v>2.4448864544999789E-5</v>
      </c>
      <c r="S16" s="132">
        <v>2.26236306274799E-5</v>
      </c>
      <c r="T16" s="132">
        <v>1.7091989475304815E-5</v>
      </c>
      <c r="U16" s="132">
        <v>7.1326084486104959E-6</v>
      </c>
      <c r="V16" s="134">
        <v>5.1030293334928759E-5</v>
      </c>
      <c r="W16" s="132">
        <v>1.3757148996083692E-5</v>
      </c>
      <c r="X16" s="132">
        <v>0</v>
      </c>
      <c r="Y16" s="132">
        <v>4.7154292571588529E-6</v>
      </c>
      <c r="Z16" s="132">
        <v>3.7232826562188981E-6</v>
      </c>
      <c r="AA16" s="132">
        <v>0</v>
      </c>
      <c r="AB16" s="132">
        <v>1.302819705236738E-5</v>
      </c>
      <c r="AC16" s="132">
        <v>1.234752497626924E-5</v>
      </c>
      <c r="AD16" s="132">
        <v>4.5166468390424092E-7</v>
      </c>
      <c r="AE16" s="132">
        <v>7.4458063411890933E-6</v>
      </c>
      <c r="AF16" s="132">
        <v>6.5515846940894567E-6</v>
      </c>
      <c r="AG16" s="132">
        <v>2.5372455070182417E-5</v>
      </c>
      <c r="AH16" s="132">
        <v>2.0990082463516525E-5</v>
      </c>
      <c r="AI16" s="134">
        <v>3.4099362918383564E-5</v>
      </c>
      <c r="AJ16" s="132">
        <v>1.5039919466755022E-5</v>
      </c>
      <c r="AK16" s="132">
        <v>4.9301306471390889E-5</v>
      </c>
      <c r="AL16" s="132">
        <v>2.7190094664529019E-5</v>
      </c>
      <c r="AM16" s="132">
        <v>0</v>
      </c>
      <c r="AN16" s="132">
        <v>0</v>
      </c>
      <c r="AO16" s="132">
        <v>1.522269921199422E-5</v>
      </c>
      <c r="AP16" s="132">
        <v>7.7444455422558981E-6</v>
      </c>
      <c r="AQ16" s="132">
        <v>1.0288120915585006E-5</v>
      </c>
      <c r="AR16" s="132">
        <v>1.1415521981455053E-5</v>
      </c>
      <c r="AS16" s="132">
        <v>1.3117804092828762E-5</v>
      </c>
      <c r="AT16" s="132">
        <v>1.3594698149506909E-5</v>
      </c>
      <c r="AU16" s="132">
        <v>1.5164644510074773E-5</v>
      </c>
      <c r="AV16" s="132">
        <v>1.0500582654313897E-5</v>
      </c>
      <c r="AW16" s="132">
        <v>1.061660358831047E-5</v>
      </c>
      <c r="AX16" s="132">
        <v>2.2042093750624139E-5</v>
      </c>
      <c r="AY16" s="132">
        <v>3.3070852096551406E-5</v>
      </c>
      <c r="AZ16" s="132">
        <v>1.7549388647026705E-5</v>
      </c>
      <c r="BA16" s="132">
        <v>5.1133061692620217E-5</v>
      </c>
      <c r="BB16" s="132">
        <v>1.1688852081462916E-5</v>
      </c>
      <c r="BC16" s="132">
        <v>1.7213125017642136E-5</v>
      </c>
      <c r="BD16" s="132">
        <v>1.5000734069050241E-5</v>
      </c>
      <c r="BE16" s="132">
        <v>1.4500995122894076E-5</v>
      </c>
      <c r="BF16" s="132">
        <v>0</v>
      </c>
      <c r="BG16" s="132">
        <v>8.9578957086300497E-6</v>
      </c>
      <c r="BH16" s="132">
        <v>6.2102612939394838E-6</v>
      </c>
      <c r="BI16" s="132">
        <v>5.4267716828757447E-6</v>
      </c>
      <c r="BJ16" s="132">
        <v>7.804240517017305E-6</v>
      </c>
      <c r="BK16" s="132">
        <v>5.098472286718834E-5</v>
      </c>
      <c r="BL16" s="134">
        <v>2.0799485631388596E-5</v>
      </c>
      <c r="BM16" s="134">
        <v>3.6134360462463409E-5</v>
      </c>
      <c r="BN16" s="132">
        <v>2.2343418788032281E-5</v>
      </c>
      <c r="BO16" s="132">
        <v>1.8401263933250796E-5</v>
      </c>
      <c r="BP16" s="132">
        <v>2.0313775419897431E-5</v>
      </c>
      <c r="BQ16" s="132">
        <v>1.0508904432826226E-5</v>
      </c>
      <c r="BR16" s="132">
        <v>6.796237233787479E-6</v>
      </c>
      <c r="BS16" s="132">
        <v>1.8530251630392271E-5</v>
      </c>
      <c r="BT16" s="132">
        <v>2.2138617988426556E-5</v>
      </c>
      <c r="BU16" s="132">
        <v>4.1288471573524101E-5</v>
      </c>
      <c r="BV16" s="132">
        <v>1.8020032460131066E-5</v>
      </c>
      <c r="BW16" s="132">
        <v>4.7802602039062282E-6</v>
      </c>
      <c r="BX16" s="132">
        <v>3.1170356382250294E-6</v>
      </c>
      <c r="BY16" s="132">
        <v>1.5900036422130395E-6</v>
      </c>
      <c r="BZ16" s="132">
        <v>1.5265014611335817E-5</v>
      </c>
      <c r="CA16" s="132">
        <v>1.3618443594164543E-5</v>
      </c>
      <c r="CB16" s="132">
        <v>1.665630859627955E-5</v>
      </c>
      <c r="CC16" s="132">
        <v>8.1153660207301115E-5</v>
      </c>
      <c r="CD16" s="132">
        <v>2.3881021726427448E-5</v>
      </c>
      <c r="CE16" s="132">
        <v>6.1786469353199431E-6</v>
      </c>
      <c r="CF16" s="132">
        <v>1.4569402434745947E-5</v>
      </c>
      <c r="CG16" s="132">
        <v>1.7175458853465448E-5</v>
      </c>
      <c r="CH16" s="132">
        <v>1.8239997646656722E-5</v>
      </c>
      <c r="CI16" s="132">
        <v>9.0556210377270737E-6</v>
      </c>
      <c r="CJ16" s="132">
        <v>1.371762497759426E-5</v>
      </c>
      <c r="CK16" s="132">
        <v>1.415821865631241E-5</v>
      </c>
      <c r="CL16" s="132">
        <v>1.6296500826000857E-5</v>
      </c>
      <c r="CM16" s="132">
        <v>2.1003128118509971E-5</v>
      </c>
      <c r="CN16" s="132">
        <v>4.0444818710933339E-5</v>
      </c>
      <c r="CO16" s="132">
        <v>3.3750980018426088E-6</v>
      </c>
      <c r="CP16" s="132">
        <v>1.4278987011317881E-5</v>
      </c>
      <c r="CQ16" s="132">
        <v>2.5010372061442534E-5</v>
      </c>
      <c r="CR16" s="132">
        <v>5.3985911141460775E-5</v>
      </c>
      <c r="CS16" s="132">
        <v>5.5445690121415339E-5</v>
      </c>
      <c r="CT16" s="132">
        <v>3.1113916460384786E-5</v>
      </c>
      <c r="CU16" s="132">
        <v>2.4986467147647466E-4</v>
      </c>
      <c r="CV16" s="132">
        <v>3.6738384724590137E-5</v>
      </c>
      <c r="CW16" s="132">
        <v>1.2597076627131589E-5</v>
      </c>
      <c r="CX16" s="132">
        <v>1.2245775404497759E-5</v>
      </c>
      <c r="CY16" s="132">
        <v>1.9753447336273793E-5</v>
      </c>
      <c r="CZ16" s="132">
        <v>9.580767331826727E-5</v>
      </c>
      <c r="DA16" s="132">
        <v>1.3606738869394865E-5</v>
      </c>
      <c r="DB16" s="132">
        <v>6.1726827032906322E-5</v>
      </c>
      <c r="DC16" s="132">
        <v>4.2448739849600838E-5</v>
      </c>
      <c r="DD16" s="132">
        <v>6.7218320847673983E-5</v>
      </c>
      <c r="DE16" s="132">
        <v>3.6540689549797509E-5</v>
      </c>
      <c r="DF16" s="132">
        <v>1.76726633784372E-5</v>
      </c>
      <c r="DG16" s="132">
        <v>1.0026775197575886</v>
      </c>
      <c r="DH16" s="137">
        <v>0.78132182918026682</v>
      </c>
    </row>
    <row r="17" spans="2:112" x14ac:dyDescent="0.15">
      <c r="B17" s="318" t="s">
        <v>27</v>
      </c>
      <c r="C17" s="305" t="s">
        <v>876</v>
      </c>
      <c r="D17" s="132">
        <v>7.9854507211981628E-5</v>
      </c>
      <c r="E17" s="132">
        <v>1.2129469390013204E-3</v>
      </c>
      <c r="F17" s="132">
        <v>9.948243293180112E-5</v>
      </c>
      <c r="G17" s="132">
        <v>2.9643148465958143E-3</v>
      </c>
      <c r="H17" s="132">
        <v>2.6920168571483919E-4</v>
      </c>
      <c r="I17" s="132">
        <v>8.7812305972503524E-5</v>
      </c>
      <c r="J17" s="132">
        <v>2.3640685232928057E-4</v>
      </c>
      <c r="K17" s="132">
        <v>1.3543141550109304E-4</v>
      </c>
      <c r="L17" s="132">
        <v>9.1411988870713595E-5</v>
      </c>
      <c r="M17" s="132">
        <v>7.4157170290898231E-3</v>
      </c>
      <c r="N17" s="132">
        <v>0</v>
      </c>
      <c r="O17" s="132">
        <v>7.8550142176153295E-5</v>
      </c>
      <c r="P17" s="132">
        <v>1.2377682543165841E-4</v>
      </c>
      <c r="Q17" s="132">
        <v>1.031941347406705</v>
      </c>
      <c r="R17" s="132">
        <v>1.7416114680269261E-2</v>
      </c>
      <c r="S17" s="132">
        <v>6.3671910882342434E-5</v>
      </c>
      <c r="T17" s="132">
        <v>4.2203682615549068E-4</v>
      </c>
      <c r="U17" s="132">
        <v>3.7056805451642766E-5</v>
      </c>
      <c r="V17" s="134">
        <v>8.3098624320455193E-5</v>
      </c>
      <c r="W17" s="132">
        <v>6.4665593775296013E-5</v>
      </c>
      <c r="X17" s="132">
        <v>0</v>
      </c>
      <c r="Y17" s="132">
        <v>2.6884621903899586E-5</v>
      </c>
      <c r="Z17" s="132">
        <v>5.939932080232806E-5</v>
      </c>
      <c r="AA17" s="132">
        <v>0</v>
      </c>
      <c r="AB17" s="132">
        <v>3.5598731437943816E-5</v>
      </c>
      <c r="AC17" s="132">
        <v>8.6413590787056023E-5</v>
      </c>
      <c r="AD17" s="132">
        <v>3.7978839286905523E-6</v>
      </c>
      <c r="AE17" s="132">
        <v>3.715290530931E-5</v>
      </c>
      <c r="AF17" s="132">
        <v>6.7705196604467925E-5</v>
      </c>
      <c r="AG17" s="132">
        <v>4.2809277700441421E-5</v>
      </c>
      <c r="AH17" s="132">
        <v>1.4811187414764574E-4</v>
      </c>
      <c r="AI17" s="134">
        <v>7.4424059504938289E-4</v>
      </c>
      <c r="AJ17" s="132">
        <v>6.7100494742914556E-5</v>
      </c>
      <c r="AK17" s="132">
        <v>4.5401289700887576E-3</v>
      </c>
      <c r="AL17" s="132">
        <v>3.4046777910946402E-4</v>
      </c>
      <c r="AM17" s="132">
        <v>0</v>
      </c>
      <c r="AN17" s="132">
        <v>0</v>
      </c>
      <c r="AO17" s="132">
        <v>8.3994062643514314E-5</v>
      </c>
      <c r="AP17" s="132">
        <v>2.2598223205484477E-5</v>
      </c>
      <c r="AQ17" s="132">
        <v>4.4172316400934143E-5</v>
      </c>
      <c r="AR17" s="132">
        <v>4.3626973835432276E-4</v>
      </c>
      <c r="AS17" s="132">
        <v>2.0886532746009262E-4</v>
      </c>
      <c r="AT17" s="132">
        <v>1.3590885903444803E-4</v>
      </c>
      <c r="AU17" s="132">
        <v>5.6463174693986407E-5</v>
      </c>
      <c r="AV17" s="132">
        <v>5.8389591829235602E-5</v>
      </c>
      <c r="AW17" s="132">
        <v>2.3954154720618804E-4</v>
      </c>
      <c r="AX17" s="132">
        <v>4.7188146255712656E-5</v>
      </c>
      <c r="AY17" s="132">
        <v>9.480336872341971E-5</v>
      </c>
      <c r="AZ17" s="132">
        <v>8.1146308301765138E-5</v>
      </c>
      <c r="BA17" s="132">
        <v>1.062993873648675E-4</v>
      </c>
      <c r="BB17" s="132">
        <v>5.0983262020306402E-5</v>
      </c>
      <c r="BC17" s="132">
        <v>7.2536213990403913E-5</v>
      </c>
      <c r="BD17" s="132">
        <v>8.1464889597931511E-5</v>
      </c>
      <c r="BE17" s="132">
        <v>5.0849857443620995E-5</v>
      </c>
      <c r="BF17" s="132">
        <v>0</v>
      </c>
      <c r="BG17" s="132">
        <v>1.1108120586458566E-4</v>
      </c>
      <c r="BH17" s="132">
        <v>6.525994493171723E-5</v>
      </c>
      <c r="BI17" s="132">
        <v>2.9003421109120549E-5</v>
      </c>
      <c r="BJ17" s="132">
        <v>1.1471108699693398E-4</v>
      </c>
      <c r="BK17" s="132">
        <v>3.3681748749732009E-3</v>
      </c>
      <c r="BL17" s="134">
        <v>2.3248361764178979E-5</v>
      </c>
      <c r="BM17" s="134">
        <v>1.4515595511941214E-2</v>
      </c>
      <c r="BN17" s="132">
        <v>3.1058635152761737E-3</v>
      </c>
      <c r="BO17" s="132">
        <v>3.737388620593295E-4</v>
      </c>
      <c r="BP17" s="132">
        <v>8.4537715824968584E-4</v>
      </c>
      <c r="BQ17" s="132">
        <v>4.321687074523502E-4</v>
      </c>
      <c r="BR17" s="132">
        <v>9.2777108141466345E-5</v>
      </c>
      <c r="BS17" s="132">
        <v>1.677140261761424E-4</v>
      </c>
      <c r="BT17" s="132">
        <v>5.8967318101209625E-5</v>
      </c>
      <c r="BU17" s="132">
        <v>1.7765243384638824E-4</v>
      </c>
      <c r="BV17" s="132">
        <v>5.6847779777305938E-5</v>
      </c>
      <c r="BW17" s="132">
        <v>2.9950684357455707E-5</v>
      </c>
      <c r="BX17" s="132">
        <v>5.2637695581962334E-5</v>
      </c>
      <c r="BY17" s="132">
        <v>3.7041471957156563E-5</v>
      </c>
      <c r="BZ17" s="132">
        <v>8.9395687716220485E-5</v>
      </c>
      <c r="CA17" s="132">
        <v>2.86040456741291E-5</v>
      </c>
      <c r="CB17" s="132">
        <v>1.2125235420300004E-4</v>
      </c>
      <c r="CC17" s="132">
        <v>1.0910087983825861E-4</v>
      </c>
      <c r="CD17" s="132">
        <v>1.4302470332126812E-4</v>
      </c>
      <c r="CE17" s="132">
        <v>3.9459590410002717E-5</v>
      </c>
      <c r="CF17" s="132">
        <v>1.7489338999200898E-4</v>
      </c>
      <c r="CG17" s="132">
        <v>6.0310193532937578E-4</v>
      </c>
      <c r="CH17" s="132">
        <v>2.2497488276163884E-5</v>
      </c>
      <c r="CI17" s="132">
        <v>6.484856139289021E-5</v>
      </c>
      <c r="CJ17" s="132">
        <v>1.0428605493904128E-4</v>
      </c>
      <c r="CK17" s="132">
        <v>5.4757317018670325E-5</v>
      </c>
      <c r="CL17" s="132">
        <v>8.7133560700302507E-5</v>
      </c>
      <c r="CM17" s="132">
        <v>7.1891648926717612E-5</v>
      </c>
      <c r="CN17" s="132">
        <v>5.8417914848208975E-5</v>
      </c>
      <c r="CO17" s="132">
        <v>4.7335951508153349E-5</v>
      </c>
      <c r="CP17" s="132">
        <v>8.6948121675166424E-5</v>
      </c>
      <c r="CQ17" s="132">
        <v>3.6975325595513032E-5</v>
      </c>
      <c r="CR17" s="132">
        <v>1.0419198425199316E-4</v>
      </c>
      <c r="CS17" s="132">
        <v>9.0001016370905385E-5</v>
      </c>
      <c r="CT17" s="132">
        <v>5.664282167064889E-5</v>
      </c>
      <c r="CU17" s="132">
        <v>1.553142068869218E-4</v>
      </c>
      <c r="CV17" s="132">
        <v>4.4080480698665421E-5</v>
      </c>
      <c r="CW17" s="132">
        <v>5.6362020298389224E-5</v>
      </c>
      <c r="CX17" s="132">
        <v>2.7855264479403628E-5</v>
      </c>
      <c r="CY17" s="132">
        <v>8.034381588221033E-5</v>
      </c>
      <c r="CZ17" s="132">
        <v>1.4345121424336421E-4</v>
      </c>
      <c r="DA17" s="132">
        <v>2.3603149628117199E-4</v>
      </c>
      <c r="DB17" s="132">
        <v>1.1955799226739829E-4</v>
      </c>
      <c r="DC17" s="132">
        <v>1.9369075633723476E-4</v>
      </c>
      <c r="DD17" s="132">
        <v>2.0526625643160822E-4</v>
      </c>
      <c r="DE17" s="132">
        <v>1.5520795582113687E-4</v>
      </c>
      <c r="DF17" s="132">
        <v>4.4658329898425064E-5</v>
      </c>
      <c r="DG17" s="132">
        <v>1.0982085756462674</v>
      </c>
      <c r="DH17" s="137">
        <v>0.85576301077623018</v>
      </c>
    </row>
    <row r="18" spans="2:112" x14ac:dyDescent="0.15">
      <c r="B18" s="319" t="s">
        <v>28</v>
      </c>
      <c r="C18" s="306" t="s">
        <v>298</v>
      </c>
      <c r="D18" s="133">
        <v>1.549128588448127E-4</v>
      </c>
      <c r="E18" s="133">
        <v>1.0515005232100004E-4</v>
      </c>
      <c r="F18" s="133">
        <v>1.6575113090957092E-4</v>
      </c>
      <c r="G18" s="133">
        <v>1.560540265842577E-4</v>
      </c>
      <c r="H18" s="133">
        <v>4.2696393304889009E-4</v>
      </c>
      <c r="I18" s="133">
        <v>2.7702421221501498E-3</v>
      </c>
      <c r="J18" s="133">
        <v>1.0173874254267921E-3</v>
      </c>
      <c r="K18" s="133">
        <v>2.8160524596856207E-4</v>
      </c>
      <c r="L18" s="133">
        <v>5.6844749818347063E-4</v>
      </c>
      <c r="M18" s="133">
        <v>1.291258931556927E-4</v>
      </c>
      <c r="N18" s="133">
        <v>0</v>
      </c>
      <c r="O18" s="133">
        <v>4.935728744521207E-4</v>
      </c>
      <c r="P18" s="133">
        <v>4.4362462228002199E-4</v>
      </c>
      <c r="Q18" s="133">
        <v>2.0801727378225873E-4</v>
      </c>
      <c r="R18" s="133">
        <v>1.010873054612035</v>
      </c>
      <c r="S18" s="133">
        <v>5.7344002034471413E-4</v>
      </c>
      <c r="T18" s="133">
        <v>5.2102459463348549E-4</v>
      </c>
      <c r="U18" s="133">
        <v>3.1833006628759046E-4</v>
      </c>
      <c r="V18" s="143">
        <v>6.0960292985594137E-4</v>
      </c>
      <c r="W18" s="133">
        <v>6.7336598692645765E-4</v>
      </c>
      <c r="X18" s="133">
        <v>0</v>
      </c>
      <c r="Y18" s="133">
        <v>3.5690370293618674E-4</v>
      </c>
      <c r="Z18" s="133">
        <v>3.184320391611066E-4</v>
      </c>
      <c r="AA18" s="133">
        <v>0</v>
      </c>
      <c r="AB18" s="133">
        <v>8.3350119947888041E-4</v>
      </c>
      <c r="AC18" s="133">
        <v>3.7794963221767034E-4</v>
      </c>
      <c r="AD18" s="133">
        <v>2.0124104102983509E-5</v>
      </c>
      <c r="AE18" s="133">
        <v>1.9388154159398474E-4</v>
      </c>
      <c r="AF18" s="133">
        <v>5.0950376521506538E-4</v>
      </c>
      <c r="AG18" s="133">
        <v>7.0231103422597704E-4</v>
      </c>
      <c r="AH18" s="133">
        <v>1.4576637639334518E-4</v>
      </c>
      <c r="AI18" s="143">
        <v>2.4433486201336338E-4</v>
      </c>
      <c r="AJ18" s="133">
        <v>4.9391580722391818E-4</v>
      </c>
      <c r="AK18" s="133">
        <v>2.2780943203561301E-3</v>
      </c>
      <c r="AL18" s="133">
        <v>7.8287519515715252E-4</v>
      </c>
      <c r="AM18" s="133">
        <v>0</v>
      </c>
      <c r="AN18" s="133">
        <v>0</v>
      </c>
      <c r="AO18" s="133">
        <v>6.4088100152429235E-4</v>
      </c>
      <c r="AP18" s="133">
        <v>9.8547791985670842E-5</v>
      </c>
      <c r="AQ18" s="133">
        <v>2.5384160140979418E-4</v>
      </c>
      <c r="AR18" s="133">
        <v>3.3981001607877922E-4</v>
      </c>
      <c r="AS18" s="133">
        <v>2.6209097080025212E-4</v>
      </c>
      <c r="AT18" s="133">
        <v>2.3656690439245154E-4</v>
      </c>
      <c r="AU18" s="133">
        <v>2.6672961024405673E-4</v>
      </c>
      <c r="AV18" s="133">
        <v>2.5141660595046463E-4</v>
      </c>
      <c r="AW18" s="133">
        <v>2.7078626456091947E-4</v>
      </c>
      <c r="AX18" s="133">
        <v>5.0139594070491508E-4</v>
      </c>
      <c r="AY18" s="133">
        <v>5.8719371889306895E-4</v>
      </c>
      <c r="AZ18" s="133">
        <v>3.8049312951047188E-4</v>
      </c>
      <c r="BA18" s="133">
        <v>6.2662325816980138E-4</v>
      </c>
      <c r="BB18" s="133">
        <v>4.9781630762039757E-4</v>
      </c>
      <c r="BC18" s="133">
        <v>4.6536482106831643E-4</v>
      </c>
      <c r="BD18" s="133">
        <v>1.4681944977571147E-3</v>
      </c>
      <c r="BE18" s="133">
        <v>1.2857229719749688E-3</v>
      </c>
      <c r="BF18" s="133">
        <v>0</v>
      </c>
      <c r="BG18" s="133">
        <v>2.0498296556138601E-4</v>
      </c>
      <c r="BH18" s="133">
        <v>1.9170368738052003E-4</v>
      </c>
      <c r="BI18" s="133">
        <v>1.3087211132646443E-4</v>
      </c>
      <c r="BJ18" s="133">
        <v>2.7725969100817914E-4</v>
      </c>
      <c r="BK18" s="133">
        <v>1.3932549047947344E-3</v>
      </c>
      <c r="BL18" s="143">
        <v>2.2814094705039261E-4</v>
      </c>
      <c r="BM18" s="143">
        <v>4.9717395413223344E-3</v>
      </c>
      <c r="BN18" s="133">
        <v>1.0556766173886968E-2</v>
      </c>
      <c r="BO18" s="133">
        <v>2.5143296216413531E-4</v>
      </c>
      <c r="BP18" s="133">
        <v>2.2536604682381556E-4</v>
      </c>
      <c r="BQ18" s="133">
        <v>8.5095003875048823E-4</v>
      </c>
      <c r="BR18" s="133">
        <v>5.0513814845888009E-4</v>
      </c>
      <c r="BS18" s="133">
        <v>2.5540420055746465E-3</v>
      </c>
      <c r="BT18" s="133">
        <v>1.3703137476180724E-3</v>
      </c>
      <c r="BU18" s="133">
        <v>7.1618450801939611E-4</v>
      </c>
      <c r="BV18" s="133">
        <v>1.2807054993422167E-3</v>
      </c>
      <c r="BW18" s="133">
        <v>3.9921155585470228E-4</v>
      </c>
      <c r="BX18" s="133">
        <v>7.5027832514428688E-4</v>
      </c>
      <c r="BY18" s="133">
        <v>2.6306031199653664E-4</v>
      </c>
      <c r="BZ18" s="133">
        <v>5.0148889320128683E-4</v>
      </c>
      <c r="CA18" s="133">
        <v>2.955863325263177E-4</v>
      </c>
      <c r="CB18" s="133">
        <v>4.9736031402765313E-4</v>
      </c>
      <c r="CC18" s="133">
        <v>1.6743886506117894E-3</v>
      </c>
      <c r="CD18" s="133">
        <v>7.0135189459841608E-4</v>
      </c>
      <c r="CE18" s="133">
        <v>3.4264942381824872E-4</v>
      </c>
      <c r="CF18" s="133">
        <v>1.2948029228631102E-3</v>
      </c>
      <c r="CG18" s="133">
        <v>1.3690222072078638E-3</v>
      </c>
      <c r="CH18" s="133">
        <v>2.1819186743450472E-4</v>
      </c>
      <c r="CI18" s="133">
        <v>1.6246749407264529E-3</v>
      </c>
      <c r="CJ18" s="133">
        <v>8.7048026341600621E-4</v>
      </c>
      <c r="CK18" s="133">
        <v>1.8091302276661495E-3</v>
      </c>
      <c r="CL18" s="133">
        <v>1.8067842767513311E-3</v>
      </c>
      <c r="CM18" s="133">
        <v>1.05323600451316E-3</v>
      </c>
      <c r="CN18" s="133">
        <v>7.0651059207036359E-4</v>
      </c>
      <c r="CO18" s="133">
        <v>7.3288570539638167E-4</v>
      </c>
      <c r="CP18" s="133">
        <v>1.7498891073698427E-3</v>
      </c>
      <c r="CQ18" s="133">
        <v>8.6314806339673718E-4</v>
      </c>
      <c r="CR18" s="133">
        <v>4.9693201570107624E-4</v>
      </c>
      <c r="CS18" s="133">
        <v>3.0472677287135021E-3</v>
      </c>
      <c r="CT18" s="133">
        <v>1.622410833564308E-3</v>
      </c>
      <c r="CU18" s="133">
        <v>6.209786133420968E-3</v>
      </c>
      <c r="CV18" s="133">
        <v>8.1153339472163312E-4</v>
      </c>
      <c r="CW18" s="133">
        <v>7.334451460938228E-4</v>
      </c>
      <c r="CX18" s="133">
        <v>2.0721543773063872E-4</v>
      </c>
      <c r="CY18" s="133">
        <v>9.7555824385021591E-4</v>
      </c>
      <c r="CZ18" s="133">
        <v>1.6289262795563695E-3</v>
      </c>
      <c r="DA18" s="133">
        <v>1.316073758703317E-3</v>
      </c>
      <c r="DB18" s="133">
        <v>6.2095986937669165E-4</v>
      </c>
      <c r="DC18" s="133">
        <v>2.6203835944747802E-3</v>
      </c>
      <c r="DD18" s="133">
        <v>1.7024347275227218E-3</v>
      </c>
      <c r="DE18" s="133">
        <v>2.2136719252117577E-4</v>
      </c>
      <c r="DF18" s="133">
        <v>5.1658380124467698E-4</v>
      </c>
      <c r="DG18" s="133">
        <v>1.1041446051767818</v>
      </c>
      <c r="DH18" s="138">
        <v>0.86038857518698009</v>
      </c>
    </row>
    <row r="19" spans="2:112" x14ac:dyDescent="0.15">
      <c r="B19" s="318" t="s">
        <v>29</v>
      </c>
      <c r="C19" s="305" t="s">
        <v>300</v>
      </c>
      <c r="D19" s="132">
        <v>6.1552750339901067E-4</v>
      </c>
      <c r="E19" s="132">
        <v>1.2957972943406775E-4</v>
      </c>
      <c r="F19" s="132">
        <v>6.1780383767526378E-4</v>
      </c>
      <c r="G19" s="132">
        <v>2.0482093976184742E-4</v>
      </c>
      <c r="H19" s="132">
        <v>9.3170414619843224E-5</v>
      </c>
      <c r="I19" s="132">
        <v>5.2063336816245582E-5</v>
      </c>
      <c r="J19" s="132">
        <v>1.0419003434558657E-4</v>
      </c>
      <c r="K19" s="132">
        <v>4.3872321777751528E-4</v>
      </c>
      <c r="L19" s="132">
        <v>5.1206784048376391E-4</v>
      </c>
      <c r="M19" s="132">
        <v>1.5041731604981801E-4</v>
      </c>
      <c r="N19" s="132">
        <v>0</v>
      </c>
      <c r="O19" s="132">
        <v>1.5399184619863587E-4</v>
      </c>
      <c r="P19" s="132">
        <v>3.5019132682547832E-4</v>
      </c>
      <c r="Q19" s="132">
        <v>8.0262867348516672E-4</v>
      </c>
      <c r="R19" s="132">
        <v>1.1684057651308599E-3</v>
      </c>
      <c r="S19" s="132">
        <v>1.0422286122120645</v>
      </c>
      <c r="T19" s="132">
        <v>3.1005270279102794E-2</v>
      </c>
      <c r="U19" s="132">
        <v>1.3150298196174982E-2</v>
      </c>
      <c r="V19" s="134">
        <v>1.2082853289995176E-4</v>
      </c>
      <c r="W19" s="132">
        <v>6.9543688724569571E-5</v>
      </c>
      <c r="X19" s="132">
        <v>0</v>
      </c>
      <c r="Y19" s="132">
        <v>3.1622367955774306E-5</v>
      </c>
      <c r="Z19" s="132">
        <v>8.3997195175511419E-4</v>
      </c>
      <c r="AA19" s="132">
        <v>0</v>
      </c>
      <c r="AB19" s="132">
        <v>5.4321873113917973E-4</v>
      </c>
      <c r="AC19" s="132">
        <v>5.0661200265160445E-4</v>
      </c>
      <c r="AD19" s="132">
        <v>5.6965229791947024E-6</v>
      </c>
      <c r="AE19" s="132">
        <v>4.0417618082621247E-5</v>
      </c>
      <c r="AF19" s="132">
        <v>4.3993258432858712E-4</v>
      </c>
      <c r="AG19" s="132">
        <v>5.1047998592886393E-4</v>
      </c>
      <c r="AH19" s="132">
        <v>2.4891593212795945E-4</v>
      </c>
      <c r="AI19" s="134">
        <v>1.9298615567672646E-3</v>
      </c>
      <c r="AJ19" s="132">
        <v>6.6970230939584815E-5</v>
      </c>
      <c r="AK19" s="132">
        <v>1.8470194681999535E-3</v>
      </c>
      <c r="AL19" s="132">
        <v>6.0909333590783226E-4</v>
      </c>
      <c r="AM19" s="132">
        <v>0</v>
      </c>
      <c r="AN19" s="132">
        <v>0</v>
      </c>
      <c r="AO19" s="132">
        <v>5.7341896289008783E-5</v>
      </c>
      <c r="AP19" s="132">
        <v>6.1940492639149668E-5</v>
      </c>
      <c r="AQ19" s="132">
        <v>5.9000269602642333E-5</v>
      </c>
      <c r="AR19" s="132">
        <v>1.4702624878196204E-4</v>
      </c>
      <c r="AS19" s="132">
        <v>5.7864169746807173E-5</v>
      </c>
      <c r="AT19" s="132">
        <v>1.2863378773032475E-4</v>
      </c>
      <c r="AU19" s="132">
        <v>1.389271879360802E-4</v>
      </c>
      <c r="AV19" s="132">
        <v>8.6330425998468619E-5</v>
      </c>
      <c r="AW19" s="132">
        <v>1.5358170704643197E-4</v>
      </c>
      <c r="AX19" s="132">
        <v>1.6043612039609448E-4</v>
      </c>
      <c r="AY19" s="132">
        <v>4.9255956086278964E-4</v>
      </c>
      <c r="AZ19" s="132">
        <v>6.4588323817160558E-4</v>
      </c>
      <c r="BA19" s="132">
        <v>4.0709642938876263E-4</v>
      </c>
      <c r="BB19" s="132">
        <v>1.0174495996437326E-4</v>
      </c>
      <c r="BC19" s="132">
        <v>3.131917216730013E-4</v>
      </c>
      <c r="BD19" s="132">
        <v>3.4786460514973813E-4</v>
      </c>
      <c r="BE19" s="132">
        <v>2.629500083960495E-4</v>
      </c>
      <c r="BF19" s="132">
        <v>0</v>
      </c>
      <c r="BG19" s="132">
        <v>3.3339032196731047E-5</v>
      </c>
      <c r="BH19" s="132">
        <v>8.2783575721758282E-5</v>
      </c>
      <c r="BI19" s="132">
        <v>6.9259199212922033E-5</v>
      </c>
      <c r="BJ19" s="132">
        <v>6.9019026446078438E-5</v>
      </c>
      <c r="BK19" s="132">
        <v>8.697742776570456E-4</v>
      </c>
      <c r="BL19" s="134">
        <v>1.0685655739575852E-4</v>
      </c>
      <c r="BM19" s="134">
        <v>5.2383359748831471E-4</v>
      </c>
      <c r="BN19" s="132">
        <v>3.6281300981205527E-4</v>
      </c>
      <c r="BO19" s="132">
        <v>1.1546739361109689E-4</v>
      </c>
      <c r="BP19" s="132">
        <v>5.9451607888269633E-5</v>
      </c>
      <c r="BQ19" s="132">
        <v>1.1133911132242469E-4</v>
      </c>
      <c r="BR19" s="132">
        <v>7.3862590990437705E-5</v>
      </c>
      <c r="BS19" s="132">
        <v>1.7418320273267926E-4</v>
      </c>
      <c r="BT19" s="132">
        <v>1.5664657631717647E-4</v>
      </c>
      <c r="BU19" s="132">
        <v>1.7855312670825071E-4</v>
      </c>
      <c r="BV19" s="132">
        <v>3.4652274269930872E-4</v>
      </c>
      <c r="BW19" s="132">
        <v>9.1766343860214488E-5</v>
      </c>
      <c r="BX19" s="132">
        <v>6.7031723894773188E-5</v>
      </c>
      <c r="BY19" s="132">
        <v>3.6752179709821659E-5</v>
      </c>
      <c r="BZ19" s="132">
        <v>1.1014175264080889E-4</v>
      </c>
      <c r="CA19" s="132">
        <v>1.1139135630681274E-4</v>
      </c>
      <c r="CB19" s="132">
        <v>1.1074536021346138E-4</v>
      </c>
      <c r="CC19" s="132">
        <v>2.9486549395051932E-4</v>
      </c>
      <c r="CD19" s="132">
        <v>1.7485474548491686E-4</v>
      </c>
      <c r="CE19" s="132">
        <v>3.0790685756518856E-4</v>
      </c>
      <c r="CF19" s="132">
        <v>5.3343466907707733E-4</v>
      </c>
      <c r="CG19" s="132">
        <v>4.3766099032535561E-4</v>
      </c>
      <c r="CH19" s="132">
        <v>1.7886030700951528E-4</v>
      </c>
      <c r="CI19" s="132">
        <v>2.6357503506388566E-4</v>
      </c>
      <c r="CJ19" s="132">
        <v>9.5929635652173477E-4</v>
      </c>
      <c r="CK19" s="132">
        <v>7.9769294971661581E-4</v>
      </c>
      <c r="CL19" s="132">
        <v>4.4914523372055536E-4</v>
      </c>
      <c r="CM19" s="132">
        <v>8.2616389784362261E-3</v>
      </c>
      <c r="CN19" s="132">
        <v>2.0526835215875904E-4</v>
      </c>
      <c r="CO19" s="132">
        <v>2.9231410352020392E-4</v>
      </c>
      <c r="CP19" s="132">
        <v>8.1998094761944927E-4</v>
      </c>
      <c r="CQ19" s="132">
        <v>1.010647204238071E-4</v>
      </c>
      <c r="CR19" s="132">
        <v>5.1190228967137516E-4</v>
      </c>
      <c r="CS19" s="132">
        <v>4.363666123180933E-4</v>
      </c>
      <c r="CT19" s="132">
        <v>2.7523036357302954E-4</v>
      </c>
      <c r="CU19" s="132">
        <v>8.1899716154702144E-4</v>
      </c>
      <c r="CV19" s="132">
        <v>8.9428247666193636E-5</v>
      </c>
      <c r="CW19" s="132">
        <v>1.5566237690780446E-3</v>
      </c>
      <c r="CX19" s="132">
        <v>8.2440292559044417E-5</v>
      </c>
      <c r="CY19" s="132">
        <v>4.0122967370435382E-4</v>
      </c>
      <c r="CZ19" s="132">
        <v>2.4874144606517907E-4</v>
      </c>
      <c r="DA19" s="132">
        <v>1.4652863094192093E-4</v>
      </c>
      <c r="DB19" s="132">
        <v>2.1461661754626653E-4</v>
      </c>
      <c r="DC19" s="132">
        <v>3.1154518401943086E-4</v>
      </c>
      <c r="DD19" s="132">
        <v>1.5446111166385749E-4</v>
      </c>
      <c r="DE19" s="132">
        <v>1.5499726971317497E-2</v>
      </c>
      <c r="DF19" s="132">
        <v>1.8443197845762507E-4</v>
      </c>
      <c r="DG19" s="132">
        <v>1.1420816832450555</v>
      </c>
      <c r="DH19" s="137">
        <v>0.8899504898065721</v>
      </c>
    </row>
    <row r="20" spans="2:112" x14ac:dyDescent="0.15">
      <c r="B20" s="318" t="s">
        <v>30</v>
      </c>
      <c r="C20" s="305" t="s">
        <v>303</v>
      </c>
      <c r="D20" s="132">
        <v>1.8576096877344146E-2</v>
      </c>
      <c r="E20" s="132">
        <v>3.1476024657372524E-3</v>
      </c>
      <c r="F20" s="132">
        <v>1.7052592535272994E-2</v>
      </c>
      <c r="G20" s="132">
        <v>5.3158778914651336E-3</v>
      </c>
      <c r="H20" s="132">
        <v>8.4220248201124267E-4</v>
      </c>
      <c r="I20" s="132">
        <v>1.8540967859492311E-4</v>
      </c>
      <c r="J20" s="132">
        <v>4.9382972843145664E-4</v>
      </c>
      <c r="K20" s="132">
        <v>8.4175370215968069E-3</v>
      </c>
      <c r="L20" s="132">
        <v>1.4016695561720534E-2</v>
      </c>
      <c r="M20" s="132">
        <v>3.0845073185620043E-3</v>
      </c>
      <c r="N20" s="132">
        <v>0</v>
      </c>
      <c r="O20" s="132">
        <v>1.4044838986595719E-3</v>
      </c>
      <c r="P20" s="132">
        <v>2.1815622490342769E-3</v>
      </c>
      <c r="Q20" s="132">
        <v>1.3609675617257623E-3</v>
      </c>
      <c r="R20" s="132">
        <v>4.2457010134623174E-3</v>
      </c>
      <c r="S20" s="132">
        <v>4.3078398694163981E-4</v>
      </c>
      <c r="T20" s="132">
        <v>1.0010075054025673</v>
      </c>
      <c r="U20" s="132">
        <v>7.6791594933169299E-4</v>
      </c>
      <c r="V20" s="134">
        <v>1.8601782979051605E-3</v>
      </c>
      <c r="W20" s="132">
        <v>4.7721448808896573E-4</v>
      </c>
      <c r="X20" s="132">
        <v>0</v>
      </c>
      <c r="Y20" s="132">
        <v>4.4232912356651925E-4</v>
      </c>
      <c r="Z20" s="132">
        <v>5.0743891588176846E-4</v>
      </c>
      <c r="AA20" s="132">
        <v>0</v>
      </c>
      <c r="AB20" s="132">
        <v>8.3847883751722481E-3</v>
      </c>
      <c r="AC20" s="132">
        <v>8.7391969447918483E-3</v>
      </c>
      <c r="AD20" s="132">
        <v>2.7076525122989464E-5</v>
      </c>
      <c r="AE20" s="132">
        <v>2.4180329098144238E-4</v>
      </c>
      <c r="AF20" s="132">
        <v>1.0706007893553646E-3</v>
      </c>
      <c r="AG20" s="132">
        <v>8.0456503367828827E-4</v>
      </c>
      <c r="AH20" s="132">
        <v>3.2167146183340288E-3</v>
      </c>
      <c r="AI20" s="134">
        <v>7.6695288934165631E-3</v>
      </c>
      <c r="AJ20" s="132">
        <v>3.8672820437304754E-4</v>
      </c>
      <c r="AK20" s="132">
        <v>1.0006920307981809E-2</v>
      </c>
      <c r="AL20" s="132">
        <v>1.91297800985344E-3</v>
      </c>
      <c r="AM20" s="132">
        <v>0</v>
      </c>
      <c r="AN20" s="132">
        <v>0</v>
      </c>
      <c r="AO20" s="132">
        <v>1.9969222216901947E-4</v>
      </c>
      <c r="AP20" s="132">
        <v>4.7207947409693931E-4</v>
      </c>
      <c r="AQ20" s="132">
        <v>3.1657545551527566E-4</v>
      </c>
      <c r="AR20" s="132">
        <v>3.957282322802594E-4</v>
      </c>
      <c r="AS20" s="132">
        <v>2.6332637580759553E-4</v>
      </c>
      <c r="AT20" s="132">
        <v>1.0520172698655508E-3</v>
      </c>
      <c r="AU20" s="132">
        <v>5.1484561995107365E-4</v>
      </c>
      <c r="AV20" s="132">
        <v>4.4582519513406901E-4</v>
      </c>
      <c r="AW20" s="132">
        <v>1.3863703040277538E-3</v>
      </c>
      <c r="AX20" s="132">
        <v>5.1816624508729413E-4</v>
      </c>
      <c r="AY20" s="132">
        <v>1.299332997287685E-3</v>
      </c>
      <c r="AZ20" s="132">
        <v>8.9990084969711651E-4</v>
      </c>
      <c r="BA20" s="132">
        <v>2.4963409059434805E-3</v>
      </c>
      <c r="BB20" s="132">
        <v>6.4073248613180612E-4</v>
      </c>
      <c r="BC20" s="132">
        <v>1.2404401117489519E-3</v>
      </c>
      <c r="BD20" s="132">
        <v>1.4374885145911425E-3</v>
      </c>
      <c r="BE20" s="132">
        <v>6.3745385028138042E-4</v>
      </c>
      <c r="BF20" s="132">
        <v>0</v>
      </c>
      <c r="BG20" s="132">
        <v>1.2273275749000135E-4</v>
      </c>
      <c r="BH20" s="132">
        <v>3.2963010393212346E-4</v>
      </c>
      <c r="BI20" s="132">
        <v>2.4977803376104499E-4</v>
      </c>
      <c r="BJ20" s="132">
        <v>2.6421791760621206E-4</v>
      </c>
      <c r="BK20" s="132">
        <v>2.3723687806879788E-3</v>
      </c>
      <c r="BL20" s="134">
        <v>6.6221556713694089E-4</v>
      </c>
      <c r="BM20" s="134">
        <v>3.8317963061968151E-4</v>
      </c>
      <c r="BN20" s="132">
        <v>1.1903122888040187E-3</v>
      </c>
      <c r="BO20" s="132">
        <v>5.7346666273174385E-4</v>
      </c>
      <c r="BP20" s="132">
        <v>2.5516844107154117E-4</v>
      </c>
      <c r="BQ20" s="132">
        <v>2.4883759443700978E-4</v>
      </c>
      <c r="BR20" s="132">
        <v>1.5004963131404629E-4</v>
      </c>
      <c r="BS20" s="132">
        <v>4.8065887243028103E-4</v>
      </c>
      <c r="BT20" s="132">
        <v>7.8371189382019676E-4</v>
      </c>
      <c r="BU20" s="132">
        <v>2.9454799227198532E-3</v>
      </c>
      <c r="BV20" s="132">
        <v>1.1327183096998055E-3</v>
      </c>
      <c r="BW20" s="132">
        <v>3.2770062719487784E-4</v>
      </c>
      <c r="BX20" s="132">
        <v>2.159923255081171E-4</v>
      </c>
      <c r="BY20" s="132">
        <v>9.6537162884345037E-5</v>
      </c>
      <c r="BZ20" s="132">
        <v>4.882000376199982E-4</v>
      </c>
      <c r="CA20" s="132">
        <v>4.8390190471560334E-4</v>
      </c>
      <c r="CB20" s="132">
        <v>6.1699840154399673E-4</v>
      </c>
      <c r="CC20" s="132">
        <v>2.2901651202866923E-3</v>
      </c>
      <c r="CD20" s="132">
        <v>8.0305471119098218E-4</v>
      </c>
      <c r="CE20" s="132">
        <v>9.349365194904856E-4</v>
      </c>
      <c r="CF20" s="132">
        <v>1.0786737574294471E-3</v>
      </c>
      <c r="CG20" s="132">
        <v>1.6290424231795847E-3</v>
      </c>
      <c r="CH20" s="132">
        <v>6.7403200284429476E-4</v>
      </c>
      <c r="CI20" s="132">
        <v>6.4070879190494302E-4</v>
      </c>
      <c r="CJ20" s="132">
        <v>6.8980124346107409E-4</v>
      </c>
      <c r="CK20" s="132">
        <v>6.8984745462343454E-4</v>
      </c>
      <c r="CL20" s="132">
        <v>7.2069627440714051E-4</v>
      </c>
      <c r="CM20" s="132">
        <v>7.6608472049107597E-4</v>
      </c>
      <c r="CN20" s="132">
        <v>5.9483473481508641E-4</v>
      </c>
      <c r="CO20" s="132">
        <v>5.8283359060254522E-4</v>
      </c>
      <c r="CP20" s="132">
        <v>1.6663977511033868E-3</v>
      </c>
      <c r="CQ20" s="132">
        <v>7.4390044213342691E-4</v>
      </c>
      <c r="CR20" s="132">
        <v>1.7441805792816707E-3</v>
      </c>
      <c r="CS20" s="132">
        <v>3.7518209800946113E-3</v>
      </c>
      <c r="CT20" s="132">
        <v>2.5332148921962485E-3</v>
      </c>
      <c r="CU20" s="132">
        <v>1.6191163981872586E-3</v>
      </c>
      <c r="CV20" s="132">
        <v>2.9419877736806577E-4</v>
      </c>
      <c r="CW20" s="132">
        <v>7.4961640668481152E-4</v>
      </c>
      <c r="CX20" s="132">
        <v>3.6293960742258386E-4</v>
      </c>
      <c r="CY20" s="132">
        <v>8.0602529980154896E-4</v>
      </c>
      <c r="CZ20" s="132">
        <v>1.1623009382364512E-3</v>
      </c>
      <c r="DA20" s="132">
        <v>2.3851316589507407E-3</v>
      </c>
      <c r="DB20" s="132">
        <v>8.0859158382023055E-4</v>
      </c>
      <c r="DC20" s="132">
        <v>6.9736341436184388E-4</v>
      </c>
      <c r="DD20" s="132">
        <v>1.0353556966475272E-3</v>
      </c>
      <c r="DE20" s="132">
        <v>0.12078709258736411</v>
      </c>
      <c r="DF20" s="132">
        <v>4.9466787917047846E-4</v>
      </c>
      <c r="DG20" s="132">
        <v>1.3106061326558593</v>
      </c>
      <c r="DH20" s="137">
        <v>1.0212707084019588</v>
      </c>
    </row>
    <row r="21" spans="2:112" x14ac:dyDescent="0.15">
      <c r="B21" s="318" t="s">
        <v>31</v>
      </c>
      <c r="C21" s="305" t="s">
        <v>877</v>
      </c>
      <c r="D21" s="132">
        <v>8.0568514308086161E-4</v>
      </c>
      <c r="E21" s="132">
        <v>5.7816364490340176E-4</v>
      </c>
      <c r="F21" s="132">
        <v>1.0856628207907811E-3</v>
      </c>
      <c r="G21" s="132">
        <v>8.2325816978886005E-4</v>
      </c>
      <c r="H21" s="132">
        <v>1.2548507677419018E-3</v>
      </c>
      <c r="I21" s="132">
        <v>1.0201644271768434E-3</v>
      </c>
      <c r="J21" s="132">
        <v>1.9735989293170274E-3</v>
      </c>
      <c r="K21" s="132">
        <v>8.9217489930259446E-3</v>
      </c>
      <c r="L21" s="132">
        <v>2.7721212483350906E-3</v>
      </c>
      <c r="M21" s="132">
        <v>1.3058719526271394E-3</v>
      </c>
      <c r="N21" s="132">
        <v>0</v>
      </c>
      <c r="O21" s="132">
        <v>8.4533067241524451E-4</v>
      </c>
      <c r="P21" s="132">
        <v>3.7473596871994523E-3</v>
      </c>
      <c r="Q21" s="132">
        <v>1.3680470177138309E-3</v>
      </c>
      <c r="R21" s="132">
        <v>3.2876516936887106E-3</v>
      </c>
      <c r="S21" s="132">
        <v>1.1614973948708303E-3</v>
      </c>
      <c r="T21" s="132">
        <v>6.480670677173896E-3</v>
      </c>
      <c r="U21" s="132">
        <v>1.0348116046601372</v>
      </c>
      <c r="V21" s="134">
        <v>1.009717353123079E-3</v>
      </c>
      <c r="W21" s="132">
        <v>1.0367260993824998E-3</v>
      </c>
      <c r="X21" s="132">
        <v>0</v>
      </c>
      <c r="Y21" s="132">
        <v>5.506470586325897E-4</v>
      </c>
      <c r="Z21" s="132">
        <v>8.0896230849143301E-4</v>
      </c>
      <c r="AA21" s="132">
        <v>0</v>
      </c>
      <c r="AB21" s="132">
        <v>2.9652551929581629E-3</v>
      </c>
      <c r="AC21" s="132">
        <v>6.7835444095227957E-3</v>
      </c>
      <c r="AD21" s="132">
        <v>1.0154081536479992E-4</v>
      </c>
      <c r="AE21" s="132">
        <v>6.8509146202555538E-4</v>
      </c>
      <c r="AF21" s="132">
        <v>7.8460290927407207E-4</v>
      </c>
      <c r="AG21" s="132">
        <v>1.3679407190861641E-3</v>
      </c>
      <c r="AH21" s="132">
        <v>1.5994491188436818E-3</v>
      </c>
      <c r="AI21" s="134">
        <v>4.4289185463661862E-3</v>
      </c>
      <c r="AJ21" s="132">
        <v>9.0011545714708153E-4</v>
      </c>
      <c r="AK21" s="132">
        <v>2.1637699283849261E-3</v>
      </c>
      <c r="AL21" s="132">
        <v>9.9725403210223378E-4</v>
      </c>
      <c r="AM21" s="132">
        <v>0</v>
      </c>
      <c r="AN21" s="132">
        <v>0</v>
      </c>
      <c r="AO21" s="132">
        <v>1.9709692740224648E-3</v>
      </c>
      <c r="AP21" s="132">
        <v>5.027589367196893E-4</v>
      </c>
      <c r="AQ21" s="132">
        <v>1.1036029356392698E-3</v>
      </c>
      <c r="AR21" s="132">
        <v>1.2912468280104148E-3</v>
      </c>
      <c r="AS21" s="132">
        <v>8.3369921986715619E-4</v>
      </c>
      <c r="AT21" s="132">
        <v>1.3963431721054965E-3</v>
      </c>
      <c r="AU21" s="132">
        <v>1.4509838596630828E-3</v>
      </c>
      <c r="AV21" s="132">
        <v>1.3659741213949592E-3</v>
      </c>
      <c r="AW21" s="132">
        <v>2.9476946835137745E-3</v>
      </c>
      <c r="AX21" s="132">
        <v>4.4115326489924077E-3</v>
      </c>
      <c r="AY21" s="132">
        <v>1.8129939518075626E-3</v>
      </c>
      <c r="AZ21" s="132">
        <v>1.086416722079985E-3</v>
      </c>
      <c r="BA21" s="132">
        <v>8.9749549535348867E-3</v>
      </c>
      <c r="BB21" s="132">
        <v>1.9841224442658277E-3</v>
      </c>
      <c r="BC21" s="132">
        <v>6.8803438884400996E-4</v>
      </c>
      <c r="BD21" s="132">
        <v>5.2139201186131101E-3</v>
      </c>
      <c r="BE21" s="132">
        <v>3.4481232086804553E-3</v>
      </c>
      <c r="BF21" s="132">
        <v>0</v>
      </c>
      <c r="BG21" s="132">
        <v>9.254885938699192E-4</v>
      </c>
      <c r="BH21" s="132">
        <v>6.9498353234668012E-4</v>
      </c>
      <c r="BI21" s="132">
        <v>2.19398698877533E-3</v>
      </c>
      <c r="BJ21" s="132">
        <v>2.3490713441282397E-3</v>
      </c>
      <c r="BK21" s="132">
        <v>4.4181207317662598E-3</v>
      </c>
      <c r="BL21" s="134">
        <v>2.6170927652897826E-3</v>
      </c>
      <c r="BM21" s="134">
        <v>1.2106058241758686E-3</v>
      </c>
      <c r="BN21" s="132">
        <v>1.490702290687408E-3</v>
      </c>
      <c r="BO21" s="132">
        <v>1.290618787449E-3</v>
      </c>
      <c r="BP21" s="132">
        <v>1.0071707781636344E-3</v>
      </c>
      <c r="BQ21" s="132">
        <v>2.8675833155836E-3</v>
      </c>
      <c r="BR21" s="132">
        <v>3.0799191973787375E-3</v>
      </c>
      <c r="BS21" s="132">
        <v>4.1294898424973905E-3</v>
      </c>
      <c r="BT21" s="132">
        <v>3.2098880155522979E-3</v>
      </c>
      <c r="BU21" s="132">
        <v>5.0939694888278257E-3</v>
      </c>
      <c r="BV21" s="132">
        <v>1.2432502848788171E-2</v>
      </c>
      <c r="BW21" s="132">
        <v>1.719879542665663E-3</v>
      </c>
      <c r="BX21" s="132">
        <v>1.3258453352386413E-3</v>
      </c>
      <c r="BY21" s="132">
        <v>8.9906302537954826E-4</v>
      </c>
      <c r="BZ21" s="132">
        <v>2.2697994601631436E-3</v>
      </c>
      <c r="CA21" s="132">
        <v>1.6656421311864373E-3</v>
      </c>
      <c r="CB21" s="132">
        <v>1.7524410766873318E-3</v>
      </c>
      <c r="CC21" s="132">
        <v>3.5046103857036062E-3</v>
      </c>
      <c r="CD21" s="132">
        <v>2.1155188998747874E-3</v>
      </c>
      <c r="CE21" s="132">
        <v>2.1541165622156653E-3</v>
      </c>
      <c r="CF21" s="132">
        <v>1.7033495096983949E-3</v>
      </c>
      <c r="CG21" s="132">
        <v>4.6480896752847207E-3</v>
      </c>
      <c r="CH21" s="132">
        <v>5.5178503363386856E-3</v>
      </c>
      <c r="CI21" s="132">
        <v>7.4306262171950433E-3</v>
      </c>
      <c r="CJ21" s="132">
        <v>8.8279628952476399E-3</v>
      </c>
      <c r="CK21" s="132">
        <v>6.2227720311282863E-3</v>
      </c>
      <c r="CL21" s="132">
        <v>9.3082741522881162E-3</v>
      </c>
      <c r="CM21" s="132">
        <v>5.932194850689005E-2</v>
      </c>
      <c r="CN21" s="132">
        <v>5.8290710651763443E-3</v>
      </c>
      <c r="CO21" s="132">
        <v>4.6354644022912981E-3</v>
      </c>
      <c r="CP21" s="132">
        <v>1.5191887157733825E-2</v>
      </c>
      <c r="CQ21" s="132">
        <v>2.2987911371731696E-3</v>
      </c>
      <c r="CR21" s="132">
        <v>5.4914986846452225E-3</v>
      </c>
      <c r="CS21" s="132">
        <v>6.1109174080938751E-3</v>
      </c>
      <c r="CT21" s="132">
        <v>1.7922715595472742E-3</v>
      </c>
      <c r="CU21" s="132">
        <v>2.9373458595420707E-2</v>
      </c>
      <c r="CV21" s="132">
        <v>1.8858731427789858E-3</v>
      </c>
      <c r="CW21" s="132">
        <v>3.8729899231139599E-2</v>
      </c>
      <c r="CX21" s="132">
        <v>1.3170920553333928E-3</v>
      </c>
      <c r="CY21" s="132">
        <v>3.0445058593476558E-3</v>
      </c>
      <c r="CZ21" s="132">
        <v>1.8946525530134728E-3</v>
      </c>
      <c r="DA21" s="132">
        <v>1.8790922221754787E-3</v>
      </c>
      <c r="DB21" s="132">
        <v>2.4654689988046403E-3</v>
      </c>
      <c r="DC21" s="132">
        <v>6.3983584656056173E-3</v>
      </c>
      <c r="DD21" s="132">
        <v>3.5345090324620512E-3</v>
      </c>
      <c r="DE21" s="132">
        <v>1.6957948064718615E-3</v>
      </c>
      <c r="DF21" s="132">
        <v>2.6302159641276969E-3</v>
      </c>
      <c r="DG21" s="132">
        <v>1.4445080012082541</v>
      </c>
      <c r="DH21" s="137">
        <v>1.1256117859732462</v>
      </c>
    </row>
    <row r="22" spans="2:112" x14ac:dyDescent="0.15">
      <c r="B22" s="318" t="s">
        <v>32</v>
      </c>
      <c r="C22" s="305" t="s">
        <v>308</v>
      </c>
      <c r="D22" s="134">
        <v>1.5667770361398565E-2</v>
      </c>
      <c r="E22" s="134">
        <v>8.1375066919623599E-4</v>
      </c>
      <c r="F22" s="134">
        <v>3.236705776801694E-4</v>
      </c>
      <c r="G22" s="134">
        <v>7.1218731544712836E-5</v>
      </c>
      <c r="H22" s="134">
        <v>4.2175889460473206E-5</v>
      </c>
      <c r="I22" s="134">
        <v>5.7381517799944396E-6</v>
      </c>
      <c r="J22" s="134">
        <v>7.2679505027325259E-6</v>
      </c>
      <c r="K22" s="134">
        <v>5.8832712101574553E-4</v>
      </c>
      <c r="L22" s="134">
        <v>1.2332324924674092E-4</v>
      </c>
      <c r="M22" s="134">
        <v>1.1891991705225166E-3</v>
      </c>
      <c r="N22" s="134">
        <v>0</v>
      </c>
      <c r="O22" s="134">
        <v>2.9127706778414358E-4</v>
      </c>
      <c r="P22" s="134">
        <v>1.8523369851694666E-5</v>
      </c>
      <c r="Q22" s="134">
        <v>1.4830771726069122E-5</v>
      </c>
      <c r="R22" s="134">
        <v>3.0440393798548009E-6</v>
      </c>
      <c r="S22" s="134">
        <v>4.154244122514972E-6</v>
      </c>
      <c r="T22" s="134">
        <v>2.5927379413414632E-6</v>
      </c>
      <c r="U22" s="134">
        <v>3.5516982051122365E-6</v>
      </c>
      <c r="V22" s="134">
        <v>1.0630869193106163</v>
      </c>
      <c r="W22" s="134">
        <v>3.4441418151708696E-3</v>
      </c>
      <c r="X22" s="134">
        <v>0</v>
      </c>
      <c r="Y22" s="134">
        <v>3.0224136922289376E-3</v>
      </c>
      <c r="Z22" s="134">
        <v>1.433702967177064E-4</v>
      </c>
      <c r="AA22" s="134">
        <v>0</v>
      </c>
      <c r="AB22" s="134">
        <v>4.2057932940933881E-4</v>
      </c>
      <c r="AC22" s="134">
        <v>9.2569617598488828E-4</v>
      </c>
      <c r="AD22" s="134">
        <v>2.5599425551284487E-7</v>
      </c>
      <c r="AE22" s="134">
        <v>4.2851391565259236E-6</v>
      </c>
      <c r="AF22" s="134">
        <v>3.2536507779186817E-6</v>
      </c>
      <c r="AG22" s="134">
        <v>7.8956309165459016E-5</v>
      </c>
      <c r="AH22" s="134">
        <v>3.4263283169840109E-5</v>
      </c>
      <c r="AI22" s="134">
        <v>6.3131560362448747E-5</v>
      </c>
      <c r="AJ22" s="134">
        <v>7.5704358768464363E-6</v>
      </c>
      <c r="AK22" s="134">
        <v>9.0486820086228151E-6</v>
      </c>
      <c r="AL22" s="134">
        <v>4.9029733249406784E-5</v>
      </c>
      <c r="AM22" s="134">
        <v>0</v>
      </c>
      <c r="AN22" s="134">
        <v>0</v>
      </c>
      <c r="AO22" s="134">
        <v>8.1859480895466413E-6</v>
      </c>
      <c r="AP22" s="134">
        <v>3.6116718022882513E-6</v>
      </c>
      <c r="AQ22" s="134">
        <v>9.016739468270799E-6</v>
      </c>
      <c r="AR22" s="134">
        <v>7.1927447369846947E-6</v>
      </c>
      <c r="AS22" s="134">
        <v>4.0923222160902394E-6</v>
      </c>
      <c r="AT22" s="134">
        <v>3.014442457446613E-6</v>
      </c>
      <c r="AU22" s="134">
        <v>4.735424945348913E-6</v>
      </c>
      <c r="AV22" s="134">
        <v>8.1170479052587025E-6</v>
      </c>
      <c r="AW22" s="134">
        <v>2.2903647254519662E-6</v>
      </c>
      <c r="AX22" s="134">
        <v>3.2397995938338396E-6</v>
      </c>
      <c r="AY22" s="134">
        <v>3.8078369956482422E-6</v>
      </c>
      <c r="AZ22" s="134">
        <v>2.1786417472800318E-6</v>
      </c>
      <c r="BA22" s="134">
        <v>1.7886627586655772E-6</v>
      </c>
      <c r="BB22" s="134">
        <v>1.2304009463741357E-6</v>
      </c>
      <c r="BC22" s="134">
        <v>3.0508529895457025E-5</v>
      </c>
      <c r="BD22" s="134">
        <v>2.4420539662506692E-6</v>
      </c>
      <c r="BE22" s="134">
        <v>2.1126593751555066E-6</v>
      </c>
      <c r="BF22" s="134">
        <v>0</v>
      </c>
      <c r="BG22" s="134">
        <v>1.0553106966404024E-6</v>
      </c>
      <c r="BH22" s="134">
        <v>1.1367343001374033E-6</v>
      </c>
      <c r="BI22" s="134">
        <v>2.6013370690156143E-6</v>
      </c>
      <c r="BJ22" s="134">
        <v>3.7547940249880054E-6</v>
      </c>
      <c r="BK22" s="134">
        <v>2.0853024539699715E-5</v>
      </c>
      <c r="BL22" s="134">
        <v>3.1803144793949549E-6</v>
      </c>
      <c r="BM22" s="134">
        <v>1.330561641243266E-5</v>
      </c>
      <c r="BN22" s="134">
        <v>1.0282863205164268E-5</v>
      </c>
      <c r="BO22" s="134">
        <v>1.49299926392755E-4</v>
      </c>
      <c r="BP22" s="134">
        <v>7.233572441542358E-5</v>
      </c>
      <c r="BQ22" s="134">
        <v>1.3958430879988387E-5</v>
      </c>
      <c r="BR22" s="134">
        <v>3.5951096061839461E-5</v>
      </c>
      <c r="BS22" s="134">
        <v>1.0075298514885184E-5</v>
      </c>
      <c r="BT22" s="134">
        <v>1.2560965972144938E-5</v>
      </c>
      <c r="BU22" s="134">
        <v>5.1103535052948687E-6</v>
      </c>
      <c r="BV22" s="134">
        <v>3.0031326205732205E-6</v>
      </c>
      <c r="BW22" s="134">
        <v>5.5895334094018612E-6</v>
      </c>
      <c r="BX22" s="134">
        <v>1.5757180688208873E-6</v>
      </c>
      <c r="BY22" s="134">
        <v>5.1237708410390791E-7</v>
      </c>
      <c r="BZ22" s="134">
        <v>4.79297073461187E-6</v>
      </c>
      <c r="CA22" s="134">
        <v>6.3648741102215865E-6</v>
      </c>
      <c r="CB22" s="134">
        <v>2.160314625270344E-6</v>
      </c>
      <c r="CC22" s="134">
        <v>4.1349291662587924E-6</v>
      </c>
      <c r="CD22" s="134">
        <v>5.1308379198675422E-6</v>
      </c>
      <c r="CE22" s="134">
        <v>1.4944517265472496E-6</v>
      </c>
      <c r="CF22" s="134">
        <v>6.6958153815767694E-6</v>
      </c>
      <c r="CG22" s="134">
        <v>6.2316297162302646E-6</v>
      </c>
      <c r="CH22" s="134">
        <v>1.2315317056626433E-6</v>
      </c>
      <c r="CI22" s="134">
        <v>2.5070610138522604E-6</v>
      </c>
      <c r="CJ22" s="134">
        <v>7.5865319526886259E-6</v>
      </c>
      <c r="CK22" s="134">
        <v>1.8946801837107141E-6</v>
      </c>
      <c r="CL22" s="134">
        <v>3.4609384302712708E-6</v>
      </c>
      <c r="CM22" s="134">
        <v>4.8925358214401797E-6</v>
      </c>
      <c r="CN22" s="134">
        <v>3.0395561648532509E-6</v>
      </c>
      <c r="CO22" s="134">
        <v>2.4813261640294094E-5</v>
      </c>
      <c r="CP22" s="134">
        <v>8.6338565247546512E-6</v>
      </c>
      <c r="CQ22" s="134">
        <v>1.106254727000151E-5</v>
      </c>
      <c r="CR22" s="134">
        <v>1.2341905623925406E-5</v>
      </c>
      <c r="CS22" s="134">
        <v>2.7565699641506206E-5</v>
      </c>
      <c r="CT22" s="134">
        <v>4.0528906845456132E-5</v>
      </c>
      <c r="CU22" s="134">
        <v>1.7281818154303789E-5</v>
      </c>
      <c r="CV22" s="134">
        <v>4.4362068951525804E-6</v>
      </c>
      <c r="CW22" s="134">
        <v>4.5223581420561508E-6</v>
      </c>
      <c r="CX22" s="134">
        <v>2.00546060334668E-6</v>
      </c>
      <c r="CY22" s="134">
        <v>2.6646731451379588E-6</v>
      </c>
      <c r="CZ22" s="134">
        <v>8.6865930254822855E-5</v>
      </c>
      <c r="DA22" s="134">
        <v>1.857973460198879E-4</v>
      </c>
      <c r="DB22" s="134">
        <v>6.9815874607169431E-6</v>
      </c>
      <c r="DC22" s="134">
        <v>6.0514509369959003E-5</v>
      </c>
      <c r="DD22" s="134">
        <v>3.2212011442075695E-4</v>
      </c>
      <c r="DE22" s="134">
        <v>2.8065745446749797E-6</v>
      </c>
      <c r="DF22" s="134">
        <v>4.444945206903767E-4</v>
      </c>
      <c r="DG22" s="134">
        <v>1.0922540949886881</v>
      </c>
      <c r="DH22" s="139">
        <v>0.85112306859389908</v>
      </c>
    </row>
    <row r="23" spans="2:112" x14ac:dyDescent="0.15">
      <c r="B23" s="319" t="s">
        <v>33</v>
      </c>
      <c r="C23" s="306" t="s">
        <v>878</v>
      </c>
      <c r="D23" s="133">
        <v>2.6330854338823477E-4</v>
      </c>
      <c r="E23" s="133">
        <v>1.3329914693468268E-4</v>
      </c>
      <c r="F23" s="133">
        <v>1.5513235635580618E-4</v>
      </c>
      <c r="G23" s="133">
        <v>2.3570863286979686E-5</v>
      </c>
      <c r="H23" s="133">
        <v>4.2094496662607663E-4</v>
      </c>
      <c r="I23" s="133">
        <v>1.4109418726442234E-5</v>
      </c>
      <c r="J23" s="133">
        <v>2.9343630531013127E-5</v>
      </c>
      <c r="K23" s="133">
        <v>5.8902130937249757E-4</v>
      </c>
      <c r="L23" s="133">
        <v>6.2174198504333226E-4</v>
      </c>
      <c r="M23" s="133">
        <v>3.2195235897382844E-4</v>
      </c>
      <c r="N23" s="133">
        <v>0</v>
      </c>
      <c r="O23" s="133">
        <v>1.5068545687102646E-3</v>
      </c>
      <c r="P23" s="133">
        <v>1.0512143302177302E-4</v>
      </c>
      <c r="Q23" s="133">
        <v>5.197964048325403E-5</v>
      </c>
      <c r="R23" s="133">
        <v>7.9227907964404568E-5</v>
      </c>
      <c r="S23" s="133">
        <v>2.9936404729902612E-4</v>
      </c>
      <c r="T23" s="133">
        <v>9.4283983382341532E-5</v>
      </c>
      <c r="U23" s="133">
        <v>1.6118951776802056E-5</v>
      </c>
      <c r="V23" s="143">
        <v>1.0244858391576087E-2</v>
      </c>
      <c r="W23" s="133">
        <v>1.0179166672011439</v>
      </c>
      <c r="X23" s="133">
        <v>0</v>
      </c>
      <c r="Y23" s="133">
        <v>2.8388169522109564E-3</v>
      </c>
      <c r="Z23" s="133">
        <v>9.7203227991548224E-4</v>
      </c>
      <c r="AA23" s="133">
        <v>0</v>
      </c>
      <c r="AB23" s="133">
        <v>3.0404901835891919E-3</v>
      </c>
      <c r="AC23" s="133">
        <v>3.9844758624856076E-3</v>
      </c>
      <c r="AD23" s="133">
        <v>1.0990618077452455E-6</v>
      </c>
      <c r="AE23" s="133">
        <v>4.560374690591402E-5</v>
      </c>
      <c r="AF23" s="133">
        <v>4.6570317470452888E-4</v>
      </c>
      <c r="AG23" s="133">
        <v>1.6446237787658925E-3</v>
      </c>
      <c r="AH23" s="133">
        <v>2.1975800589404189E-4</v>
      </c>
      <c r="AI23" s="143">
        <v>4.4050573251737659E-3</v>
      </c>
      <c r="AJ23" s="133">
        <v>1.3980047817231444E-4</v>
      </c>
      <c r="AK23" s="133">
        <v>1.9301318795106228E-3</v>
      </c>
      <c r="AL23" s="133">
        <v>2.5122514185691293E-4</v>
      </c>
      <c r="AM23" s="133">
        <v>0</v>
      </c>
      <c r="AN23" s="133">
        <v>0</v>
      </c>
      <c r="AO23" s="133">
        <v>1.7384089990935312E-4</v>
      </c>
      <c r="AP23" s="133">
        <v>2.8648217965794022E-5</v>
      </c>
      <c r="AQ23" s="133">
        <v>1.2460538706899099E-3</v>
      </c>
      <c r="AR23" s="133">
        <v>1.9271025481397644E-4</v>
      </c>
      <c r="AS23" s="133">
        <v>6.218408971447847E-4</v>
      </c>
      <c r="AT23" s="133">
        <v>1.1648268782590652E-4</v>
      </c>
      <c r="AU23" s="133">
        <v>1.6445304000000329E-4</v>
      </c>
      <c r="AV23" s="133">
        <v>7.8124239233241262E-5</v>
      </c>
      <c r="AW23" s="133">
        <v>7.0199412126770803E-5</v>
      </c>
      <c r="AX23" s="133">
        <v>4.6057045036823662E-4</v>
      </c>
      <c r="AY23" s="133">
        <v>3.0201682462575034E-4</v>
      </c>
      <c r="AZ23" s="133">
        <v>7.2497852482930513E-5</v>
      </c>
      <c r="BA23" s="133">
        <v>2.1519044661988775E-4</v>
      </c>
      <c r="BB23" s="133">
        <v>9.7658543617989971E-5</v>
      </c>
      <c r="BC23" s="133">
        <v>7.7876119769058568E-4</v>
      </c>
      <c r="BD23" s="133">
        <v>3.5833989610275428E-4</v>
      </c>
      <c r="BE23" s="133">
        <v>2.0041124573783275E-4</v>
      </c>
      <c r="BF23" s="133">
        <v>0</v>
      </c>
      <c r="BG23" s="133">
        <v>9.550099550782482E-6</v>
      </c>
      <c r="BH23" s="133">
        <v>2.7114192000793206E-5</v>
      </c>
      <c r="BI23" s="133">
        <v>1.5510532180406756E-5</v>
      </c>
      <c r="BJ23" s="133">
        <v>1.2189014517986779E-4</v>
      </c>
      <c r="BK23" s="133">
        <v>2.0225469247050698E-4</v>
      </c>
      <c r="BL23" s="143">
        <v>6.9190269602243057E-5</v>
      </c>
      <c r="BM23" s="143">
        <v>4.2391019007110896E-5</v>
      </c>
      <c r="BN23" s="133">
        <v>6.9203380958572639E-5</v>
      </c>
      <c r="BO23" s="133">
        <v>9.2255274081648074E-5</v>
      </c>
      <c r="BP23" s="133">
        <v>1.1001586978980459E-4</v>
      </c>
      <c r="BQ23" s="133">
        <v>4.232288834429017E-5</v>
      </c>
      <c r="BR23" s="133">
        <v>9.1884847986843352E-6</v>
      </c>
      <c r="BS23" s="133">
        <v>1.021000699207803E-3</v>
      </c>
      <c r="BT23" s="133">
        <v>7.6335526732103658E-4</v>
      </c>
      <c r="BU23" s="133">
        <v>8.5964187902476133E-6</v>
      </c>
      <c r="BV23" s="133">
        <v>6.9796802455409369E-6</v>
      </c>
      <c r="BW23" s="133">
        <v>5.3381350480511598E-6</v>
      </c>
      <c r="BX23" s="133">
        <v>2.9862700117842863E-6</v>
      </c>
      <c r="BY23" s="133">
        <v>1.3389766193396484E-6</v>
      </c>
      <c r="BZ23" s="133">
        <v>3.0090235320931949E-5</v>
      </c>
      <c r="CA23" s="133">
        <v>1.2804288438959662E-5</v>
      </c>
      <c r="CB23" s="133">
        <v>2.5087346583377119E-5</v>
      </c>
      <c r="CC23" s="133">
        <v>1.4368123005835188E-5</v>
      </c>
      <c r="CD23" s="133">
        <v>1.123786646361175E-5</v>
      </c>
      <c r="CE23" s="133">
        <v>6.7806117991687976E-6</v>
      </c>
      <c r="CF23" s="133">
        <v>1.1435087947304573E-4</v>
      </c>
      <c r="CG23" s="133">
        <v>2.9468508087397476E-5</v>
      </c>
      <c r="CH23" s="133">
        <v>3.7673551772882602E-6</v>
      </c>
      <c r="CI23" s="133">
        <v>1.6004775294470914E-5</v>
      </c>
      <c r="CJ23" s="133">
        <v>1.6837789900236625E-5</v>
      </c>
      <c r="CK23" s="133">
        <v>5.114907796200307E-6</v>
      </c>
      <c r="CL23" s="133">
        <v>1.0787734317324073E-5</v>
      </c>
      <c r="CM23" s="133">
        <v>3.436099996922042E-5</v>
      </c>
      <c r="CN23" s="133">
        <v>4.6407527860983729E-5</v>
      </c>
      <c r="CO23" s="133">
        <v>2.0872821624614295E-5</v>
      </c>
      <c r="CP23" s="133">
        <v>5.9433454269116367E-4</v>
      </c>
      <c r="CQ23" s="133">
        <v>6.9040139353557627E-5</v>
      </c>
      <c r="CR23" s="133">
        <v>1.3973164725515038E-3</v>
      </c>
      <c r="CS23" s="133">
        <v>7.0715413206024697E-5</v>
      </c>
      <c r="CT23" s="133">
        <v>5.4598551196468616E-5</v>
      </c>
      <c r="CU23" s="133">
        <v>8.2705626451715462E-6</v>
      </c>
      <c r="CV23" s="133">
        <v>8.9214519764818147E-6</v>
      </c>
      <c r="CW23" s="133">
        <v>4.1226604343821651E-5</v>
      </c>
      <c r="CX23" s="133">
        <v>5.4265025290165629E-5</v>
      </c>
      <c r="CY23" s="133">
        <v>4.2702553257894576E-6</v>
      </c>
      <c r="CZ23" s="133">
        <v>7.155381682196415E-5</v>
      </c>
      <c r="DA23" s="133">
        <v>9.8448524313782851E-5</v>
      </c>
      <c r="DB23" s="133">
        <v>2.9801075422827698E-4</v>
      </c>
      <c r="DC23" s="133">
        <v>9.6889627114007262E-5</v>
      </c>
      <c r="DD23" s="133">
        <v>2.9586714740250608E-5</v>
      </c>
      <c r="DE23" s="133">
        <v>2.9623230141810188E-5</v>
      </c>
      <c r="DF23" s="133">
        <v>1.443852463576955E-4</v>
      </c>
      <c r="DG23" s="133">
        <v>1.0640937995511641</v>
      </c>
      <c r="DH23" s="138">
        <v>0.82917956920555902</v>
      </c>
    </row>
    <row r="24" spans="2:112" x14ac:dyDescent="0.15">
      <c r="B24" s="318" t="s">
        <v>35</v>
      </c>
      <c r="C24" s="305" t="s">
        <v>879</v>
      </c>
      <c r="D24" s="132">
        <v>0</v>
      </c>
      <c r="E24" s="132">
        <v>0</v>
      </c>
      <c r="F24" s="132">
        <v>0</v>
      </c>
      <c r="G24" s="132">
        <v>0</v>
      </c>
      <c r="H24" s="132">
        <v>0</v>
      </c>
      <c r="I24" s="132">
        <v>0</v>
      </c>
      <c r="J24" s="132">
        <v>0</v>
      </c>
      <c r="K24" s="132">
        <v>0</v>
      </c>
      <c r="L24" s="132">
        <v>0</v>
      </c>
      <c r="M24" s="132">
        <v>0</v>
      </c>
      <c r="N24" s="132">
        <v>0</v>
      </c>
      <c r="O24" s="132">
        <v>0</v>
      </c>
      <c r="P24" s="132">
        <v>0</v>
      </c>
      <c r="Q24" s="132">
        <v>0</v>
      </c>
      <c r="R24" s="132">
        <v>0</v>
      </c>
      <c r="S24" s="132">
        <v>0</v>
      </c>
      <c r="T24" s="132">
        <v>0</v>
      </c>
      <c r="U24" s="132">
        <v>0</v>
      </c>
      <c r="V24" s="134">
        <v>0</v>
      </c>
      <c r="W24" s="132">
        <v>0</v>
      </c>
      <c r="X24" s="132">
        <v>1</v>
      </c>
      <c r="Y24" s="132">
        <v>0</v>
      </c>
      <c r="Z24" s="132">
        <v>0</v>
      </c>
      <c r="AA24" s="132">
        <v>0</v>
      </c>
      <c r="AB24" s="132">
        <v>0</v>
      </c>
      <c r="AC24" s="132">
        <v>0</v>
      </c>
      <c r="AD24" s="132">
        <v>0</v>
      </c>
      <c r="AE24" s="132">
        <v>0</v>
      </c>
      <c r="AF24" s="132">
        <v>0</v>
      </c>
      <c r="AG24" s="132">
        <v>0</v>
      </c>
      <c r="AH24" s="132">
        <v>0</v>
      </c>
      <c r="AI24" s="134">
        <v>0</v>
      </c>
      <c r="AJ24" s="132">
        <v>0</v>
      </c>
      <c r="AK24" s="132">
        <v>0</v>
      </c>
      <c r="AL24" s="132">
        <v>0</v>
      </c>
      <c r="AM24" s="132">
        <v>0</v>
      </c>
      <c r="AN24" s="132">
        <v>0</v>
      </c>
      <c r="AO24" s="132">
        <v>0</v>
      </c>
      <c r="AP24" s="132">
        <v>0</v>
      </c>
      <c r="AQ24" s="132">
        <v>0</v>
      </c>
      <c r="AR24" s="132">
        <v>0</v>
      </c>
      <c r="AS24" s="132">
        <v>0</v>
      </c>
      <c r="AT24" s="132">
        <v>0</v>
      </c>
      <c r="AU24" s="132">
        <v>0</v>
      </c>
      <c r="AV24" s="132">
        <v>0</v>
      </c>
      <c r="AW24" s="132">
        <v>0</v>
      </c>
      <c r="AX24" s="132">
        <v>0</v>
      </c>
      <c r="AY24" s="132">
        <v>0</v>
      </c>
      <c r="AZ24" s="132">
        <v>0</v>
      </c>
      <c r="BA24" s="132">
        <v>0</v>
      </c>
      <c r="BB24" s="132">
        <v>0</v>
      </c>
      <c r="BC24" s="132">
        <v>0</v>
      </c>
      <c r="BD24" s="132">
        <v>0</v>
      </c>
      <c r="BE24" s="132">
        <v>0</v>
      </c>
      <c r="BF24" s="132">
        <v>0</v>
      </c>
      <c r="BG24" s="132">
        <v>0</v>
      </c>
      <c r="BH24" s="132">
        <v>0</v>
      </c>
      <c r="BI24" s="132">
        <v>0</v>
      </c>
      <c r="BJ24" s="132">
        <v>0</v>
      </c>
      <c r="BK24" s="132">
        <v>0</v>
      </c>
      <c r="BL24" s="134">
        <v>0</v>
      </c>
      <c r="BM24" s="134">
        <v>0</v>
      </c>
      <c r="BN24" s="132">
        <v>0</v>
      </c>
      <c r="BO24" s="132">
        <v>0</v>
      </c>
      <c r="BP24" s="132">
        <v>0</v>
      </c>
      <c r="BQ24" s="132">
        <v>0</v>
      </c>
      <c r="BR24" s="132">
        <v>0</v>
      </c>
      <c r="BS24" s="132">
        <v>0</v>
      </c>
      <c r="BT24" s="132">
        <v>0</v>
      </c>
      <c r="BU24" s="132">
        <v>0</v>
      </c>
      <c r="BV24" s="132">
        <v>0</v>
      </c>
      <c r="BW24" s="132">
        <v>0</v>
      </c>
      <c r="BX24" s="132">
        <v>0</v>
      </c>
      <c r="BY24" s="132">
        <v>0</v>
      </c>
      <c r="BZ24" s="132">
        <v>0</v>
      </c>
      <c r="CA24" s="132">
        <v>0</v>
      </c>
      <c r="CB24" s="132">
        <v>0</v>
      </c>
      <c r="CC24" s="132">
        <v>0</v>
      </c>
      <c r="CD24" s="132">
        <v>0</v>
      </c>
      <c r="CE24" s="132">
        <v>0</v>
      </c>
      <c r="CF24" s="132">
        <v>0</v>
      </c>
      <c r="CG24" s="132">
        <v>0</v>
      </c>
      <c r="CH24" s="132">
        <v>0</v>
      </c>
      <c r="CI24" s="132">
        <v>0</v>
      </c>
      <c r="CJ24" s="132">
        <v>0</v>
      </c>
      <c r="CK24" s="132">
        <v>0</v>
      </c>
      <c r="CL24" s="132">
        <v>0</v>
      </c>
      <c r="CM24" s="132">
        <v>0</v>
      </c>
      <c r="CN24" s="132">
        <v>0</v>
      </c>
      <c r="CO24" s="132">
        <v>0</v>
      </c>
      <c r="CP24" s="132">
        <v>0</v>
      </c>
      <c r="CQ24" s="132">
        <v>0</v>
      </c>
      <c r="CR24" s="132">
        <v>0</v>
      </c>
      <c r="CS24" s="132">
        <v>0</v>
      </c>
      <c r="CT24" s="132">
        <v>0</v>
      </c>
      <c r="CU24" s="132">
        <v>0</v>
      </c>
      <c r="CV24" s="132">
        <v>0</v>
      </c>
      <c r="CW24" s="132">
        <v>0</v>
      </c>
      <c r="CX24" s="132">
        <v>0</v>
      </c>
      <c r="CY24" s="132">
        <v>0</v>
      </c>
      <c r="CZ24" s="132">
        <v>0</v>
      </c>
      <c r="DA24" s="132">
        <v>0</v>
      </c>
      <c r="DB24" s="132">
        <v>0</v>
      </c>
      <c r="DC24" s="132">
        <v>0</v>
      </c>
      <c r="DD24" s="132">
        <v>0</v>
      </c>
      <c r="DE24" s="132">
        <v>0</v>
      </c>
      <c r="DF24" s="132">
        <v>0</v>
      </c>
      <c r="DG24" s="132">
        <v>1</v>
      </c>
      <c r="DH24" s="137">
        <v>0.77923541097157778</v>
      </c>
    </row>
    <row r="25" spans="2:112" x14ac:dyDescent="0.15">
      <c r="B25" s="318" t="s">
        <v>36</v>
      </c>
      <c r="C25" s="305" t="s">
        <v>880</v>
      </c>
      <c r="D25" s="132">
        <v>3.3872143034015218E-7</v>
      </c>
      <c r="E25" s="132">
        <v>1.5386766745307927E-7</v>
      </c>
      <c r="F25" s="132">
        <v>3.8470695063888446E-7</v>
      </c>
      <c r="G25" s="132">
        <v>4.521266953147569E-7</v>
      </c>
      <c r="H25" s="132">
        <v>1.1122395032574385E-7</v>
      </c>
      <c r="I25" s="132">
        <v>7.2604778544721511E-8</v>
      </c>
      <c r="J25" s="132">
        <v>2.4954089502495191E-7</v>
      </c>
      <c r="K25" s="132">
        <v>3.8014093359500527E-6</v>
      </c>
      <c r="L25" s="132">
        <v>5.5292588829100533E-6</v>
      </c>
      <c r="M25" s="132">
        <v>1.0061123905116217E-6</v>
      </c>
      <c r="N25" s="132">
        <v>0</v>
      </c>
      <c r="O25" s="132">
        <v>1.2075921592890312E-5</v>
      </c>
      <c r="P25" s="132">
        <v>4.602263525065528E-7</v>
      </c>
      <c r="Q25" s="132">
        <v>1.9502930181241692E-6</v>
      </c>
      <c r="R25" s="132">
        <v>1.2964033375492481E-6</v>
      </c>
      <c r="S25" s="132">
        <v>6.6465418373936957E-6</v>
      </c>
      <c r="T25" s="132">
        <v>5.8792957320246664E-7</v>
      </c>
      <c r="U25" s="132">
        <v>8.5953195774855359E-7</v>
      </c>
      <c r="V25" s="134">
        <v>4.8560485065109304E-6</v>
      </c>
      <c r="W25" s="132">
        <v>8.1096400285051342E-6</v>
      </c>
      <c r="X25" s="132">
        <v>0</v>
      </c>
      <c r="Y25" s="132">
        <v>1.0002672706621718</v>
      </c>
      <c r="Z25" s="132">
        <v>3.8143446795364393E-4</v>
      </c>
      <c r="AA25" s="132">
        <v>0</v>
      </c>
      <c r="AB25" s="132">
        <v>4.8358298523820762E-5</v>
      </c>
      <c r="AC25" s="132">
        <v>1.0042374546498324E-4</v>
      </c>
      <c r="AD25" s="132">
        <v>1.8707115629520539E-7</v>
      </c>
      <c r="AE25" s="132">
        <v>2.9568284274307142E-6</v>
      </c>
      <c r="AF25" s="132">
        <v>2.7927119345879793E-5</v>
      </c>
      <c r="AG25" s="132">
        <v>6.5964353784526394E-5</v>
      </c>
      <c r="AH25" s="132">
        <v>3.3556375570577053E-6</v>
      </c>
      <c r="AI25" s="134">
        <v>5.3417708032791595E-6</v>
      </c>
      <c r="AJ25" s="132">
        <v>3.605029287194725E-7</v>
      </c>
      <c r="AK25" s="132">
        <v>9.9576096610892815E-7</v>
      </c>
      <c r="AL25" s="132">
        <v>4.4302548049502146E-5</v>
      </c>
      <c r="AM25" s="132">
        <v>0</v>
      </c>
      <c r="AN25" s="132">
        <v>0</v>
      </c>
      <c r="AO25" s="132">
        <v>2.8949767031115449E-7</v>
      </c>
      <c r="AP25" s="132">
        <v>1.1024584938373485E-8</v>
      </c>
      <c r="AQ25" s="132">
        <v>8.0891252212658283E-7</v>
      </c>
      <c r="AR25" s="132">
        <v>2.2535655548823912E-6</v>
      </c>
      <c r="AS25" s="132">
        <v>2.0760645906842847E-7</v>
      </c>
      <c r="AT25" s="132">
        <v>2.6456162108123584E-7</v>
      </c>
      <c r="AU25" s="132">
        <v>6.5286792285034614E-7</v>
      </c>
      <c r="AV25" s="132">
        <v>1.6226440445140026E-7</v>
      </c>
      <c r="AW25" s="132">
        <v>9.6384778722422636E-7</v>
      </c>
      <c r="AX25" s="132">
        <v>4.4254978575268947E-6</v>
      </c>
      <c r="AY25" s="132">
        <v>1.0553290886904034E-6</v>
      </c>
      <c r="AZ25" s="132">
        <v>1.3151698716558654E-6</v>
      </c>
      <c r="BA25" s="132">
        <v>3.4788560780019193E-6</v>
      </c>
      <c r="BB25" s="132">
        <v>1.0588246700496529E-6</v>
      </c>
      <c r="BC25" s="132">
        <v>7.1494786109481698E-7</v>
      </c>
      <c r="BD25" s="132">
        <v>7.5826400491233366E-7</v>
      </c>
      <c r="BE25" s="132">
        <v>3.4813134421996608E-7</v>
      </c>
      <c r="BF25" s="132">
        <v>0</v>
      </c>
      <c r="BG25" s="132">
        <v>1.5856493009690409E-7</v>
      </c>
      <c r="BH25" s="132">
        <v>4.3941171933516033E-7</v>
      </c>
      <c r="BI25" s="132">
        <v>3.9024287241334654E-7</v>
      </c>
      <c r="BJ25" s="132">
        <v>1.616333755227105E-7</v>
      </c>
      <c r="BK25" s="132">
        <v>1.0311730240385721E-6</v>
      </c>
      <c r="BL25" s="134">
        <v>3.8732864793044566E-8</v>
      </c>
      <c r="BM25" s="134">
        <v>3.3741504954493071E-7</v>
      </c>
      <c r="BN25" s="132">
        <v>5.7569312330364775E-7</v>
      </c>
      <c r="BO25" s="132">
        <v>2.2765775229833624E-7</v>
      </c>
      <c r="BP25" s="132">
        <v>3.2755086515866945E-7</v>
      </c>
      <c r="BQ25" s="132">
        <v>8.0790239745982847E-8</v>
      </c>
      <c r="BR25" s="132">
        <v>3.5097367385587233E-8</v>
      </c>
      <c r="BS25" s="132">
        <v>4.6930008034391626E-7</v>
      </c>
      <c r="BT25" s="132">
        <v>7.0705607224396169E-8</v>
      </c>
      <c r="BU25" s="132">
        <v>5.7782496399786508E-8</v>
      </c>
      <c r="BV25" s="132">
        <v>4.3144830875861375E-8</v>
      </c>
      <c r="BW25" s="132">
        <v>1.8374071278511725E-8</v>
      </c>
      <c r="BX25" s="132">
        <v>2.2542623224221911E-8</v>
      </c>
      <c r="BY25" s="132">
        <v>1.1725517648250218E-8</v>
      </c>
      <c r="BZ25" s="132">
        <v>3.5499818223850216E-8</v>
      </c>
      <c r="CA25" s="132">
        <v>3.1814940097690412E-8</v>
      </c>
      <c r="CB25" s="132">
        <v>1.1701474132123854E-7</v>
      </c>
      <c r="CC25" s="132">
        <v>5.692803601152789E-8</v>
      </c>
      <c r="CD25" s="132">
        <v>5.8420906670723583E-8</v>
      </c>
      <c r="CE25" s="132">
        <v>3.4576898431937013E-8</v>
      </c>
      <c r="CF25" s="132">
        <v>7.3131706797715197E-8</v>
      </c>
      <c r="CG25" s="132">
        <v>1.7750850100815615E-7</v>
      </c>
      <c r="CH25" s="132">
        <v>1.7283997498765885E-8</v>
      </c>
      <c r="CI25" s="132">
        <v>3.0954635454085662E-8</v>
      </c>
      <c r="CJ25" s="132">
        <v>7.008235400656635E-8</v>
      </c>
      <c r="CK25" s="132">
        <v>8.6542956988389533E-8</v>
      </c>
      <c r="CL25" s="132">
        <v>4.4534254996534132E-8</v>
      </c>
      <c r="CM25" s="132">
        <v>3.4288671459415535E-7</v>
      </c>
      <c r="CN25" s="132">
        <v>4.0768245767601824E-8</v>
      </c>
      <c r="CO25" s="132">
        <v>2.9615440375825013E-7</v>
      </c>
      <c r="CP25" s="132">
        <v>3.335495136220034E-6</v>
      </c>
      <c r="CQ25" s="132">
        <v>4.0693783805696012E-7</v>
      </c>
      <c r="CR25" s="132">
        <v>8.267250613525939E-7</v>
      </c>
      <c r="CS25" s="132">
        <v>8.3262542977568707E-8</v>
      </c>
      <c r="CT25" s="132">
        <v>1.1536200596299531E-7</v>
      </c>
      <c r="CU25" s="132">
        <v>8.3824895016100588E-8</v>
      </c>
      <c r="CV25" s="132">
        <v>6.4112378029958966E-8</v>
      </c>
      <c r="CW25" s="132">
        <v>1.2977917545327275E-7</v>
      </c>
      <c r="CX25" s="132">
        <v>4.0334101501996185E-7</v>
      </c>
      <c r="CY25" s="132">
        <v>3.6585251520717505E-8</v>
      </c>
      <c r="CZ25" s="132">
        <v>1.5107763528079465E-7</v>
      </c>
      <c r="DA25" s="132">
        <v>3.1218838253619568E-7</v>
      </c>
      <c r="DB25" s="132">
        <v>7.1218545908999917E-7</v>
      </c>
      <c r="DC25" s="132">
        <v>9.0164268788332683E-8</v>
      </c>
      <c r="DD25" s="132">
        <v>1.4636333158367247E-7</v>
      </c>
      <c r="DE25" s="132">
        <v>5.2119491591678152E-7</v>
      </c>
      <c r="DF25" s="132">
        <v>2.8155615756797405E-7</v>
      </c>
      <c r="DG25" s="132">
        <v>1.0010303018425897</v>
      </c>
      <c r="DH25" s="137">
        <v>0.78003825865131293</v>
      </c>
    </row>
    <row r="26" spans="2:112" x14ac:dyDescent="0.15">
      <c r="B26" s="318" t="s">
        <v>38</v>
      </c>
      <c r="C26" s="305" t="s">
        <v>317</v>
      </c>
      <c r="D26" s="132">
        <v>8.0958551086768139E-7</v>
      </c>
      <c r="E26" s="132">
        <v>2.8071383654249111E-7</v>
      </c>
      <c r="F26" s="132">
        <v>4.4771385575443264E-7</v>
      </c>
      <c r="G26" s="132">
        <v>2.757076185421485E-6</v>
      </c>
      <c r="H26" s="132">
        <v>6.2508507246562747E-7</v>
      </c>
      <c r="I26" s="132">
        <v>1.3943722196265439E-7</v>
      </c>
      <c r="J26" s="132">
        <v>2.456205502448753E-7</v>
      </c>
      <c r="K26" s="132">
        <v>2.1704792553971251E-6</v>
      </c>
      <c r="L26" s="132">
        <v>3.9568261806769018E-6</v>
      </c>
      <c r="M26" s="132">
        <v>7.8658819652236752E-7</v>
      </c>
      <c r="N26" s="132">
        <v>0</v>
      </c>
      <c r="O26" s="132">
        <v>4.9199757269875258E-6</v>
      </c>
      <c r="P26" s="132">
        <v>8.621463535316598E-7</v>
      </c>
      <c r="Q26" s="132">
        <v>8.1911555520137322E-6</v>
      </c>
      <c r="R26" s="132">
        <v>3.7969981358156253E-6</v>
      </c>
      <c r="S26" s="132">
        <v>4.1135223404189E-6</v>
      </c>
      <c r="T26" s="132">
        <v>4.9082950722729987E-6</v>
      </c>
      <c r="U26" s="132">
        <v>4.53410696286473E-6</v>
      </c>
      <c r="V26" s="134">
        <v>8.1587583009526366E-7</v>
      </c>
      <c r="W26" s="132">
        <v>6.5311102107451444E-7</v>
      </c>
      <c r="X26" s="132">
        <v>0</v>
      </c>
      <c r="Y26" s="132">
        <v>1.0454080094730669E-7</v>
      </c>
      <c r="Z26" s="132">
        <v>1.0000000485972047</v>
      </c>
      <c r="AA26" s="132">
        <v>0</v>
      </c>
      <c r="AB26" s="132">
        <v>2.5293953358513532E-6</v>
      </c>
      <c r="AC26" s="132">
        <v>3.7348402744668733E-5</v>
      </c>
      <c r="AD26" s="132">
        <v>1.4400167269574233E-8</v>
      </c>
      <c r="AE26" s="132">
        <v>1.3005087649374549E-7</v>
      </c>
      <c r="AF26" s="132">
        <v>3.2708494209286797E-4</v>
      </c>
      <c r="AG26" s="132">
        <v>6.1653912844750614E-6</v>
      </c>
      <c r="AH26" s="132">
        <v>2.7044215306055764E-5</v>
      </c>
      <c r="AI26" s="134">
        <v>5.0553806818822598E-6</v>
      </c>
      <c r="AJ26" s="132">
        <v>2.1771406820951733E-7</v>
      </c>
      <c r="AK26" s="132">
        <v>3.7145149176898306E-7</v>
      </c>
      <c r="AL26" s="132">
        <v>7.500506081917451E-6</v>
      </c>
      <c r="AM26" s="132">
        <v>0</v>
      </c>
      <c r="AN26" s="132">
        <v>0</v>
      </c>
      <c r="AO26" s="132">
        <v>1.8147709882737484E-7</v>
      </c>
      <c r="AP26" s="132">
        <v>6.865238820720148E-8</v>
      </c>
      <c r="AQ26" s="132">
        <v>2.5599693864300989E-7</v>
      </c>
      <c r="AR26" s="132">
        <v>1.014927262558538E-5</v>
      </c>
      <c r="AS26" s="132">
        <v>3.1731767681463777E-7</v>
      </c>
      <c r="AT26" s="132">
        <v>6.892702017871147E-7</v>
      </c>
      <c r="AU26" s="132">
        <v>5.2351062911710703E-7</v>
      </c>
      <c r="AV26" s="132">
        <v>6.5658281948824771E-7</v>
      </c>
      <c r="AW26" s="132">
        <v>7.5038346941416399E-6</v>
      </c>
      <c r="AX26" s="132">
        <v>4.6260293617724419E-6</v>
      </c>
      <c r="AY26" s="132">
        <v>5.7205458715532021E-6</v>
      </c>
      <c r="AZ26" s="132">
        <v>6.7889299487804546E-6</v>
      </c>
      <c r="BA26" s="132">
        <v>1.4056205438747711E-5</v>
      </c>
      <c r="BB26" s="132">
        <v>8.1208140642277238E-7</v>
      </c>
      <c r="BC26" s="132">
        <v>8.5421841605853043E-6</v>
      </c>
      <c r="BD26" s="132">
        <v>6.6119440759166193E-6</v>
      </c>
      <c r="BE26" s="132">
        <v>4.7956668476180725E-6</v>
      </c>
      <c r="BF26" s="132">
        <v>0</v>
      </c>
      <c r="BG26" s="132">
        <v>7.6642078760857062E-7</v>
      </c>
      <c r="BH26" s="132">
        <v>7.6017573073892955E-6</v>
      </c>
      <c r="BI26" s="132">
        <v>8.8798014871715992E-7</v>
      </c>
      <c r="BJ26" s="132">
        <v>1.4067902981185469E-6</v>
      </c>
      <c r="BK26" s="132">
        <v>6.4243716758581483E-6</v>
      </c>
      <c r="BL26" s="134">
        <v>2.3712318378459714E-7</v>
      </c>
      <c r="BM26" s="134">
        <v>1.0632446182917807E-6</v>
      </c>
      <c r="BN26" s="132">
        <v>1.40722685303375E-6</v>
      </c>
      <c r="BO26" s="132">
        <v>7.2442316087156445E-7</v>
      </c>
      <c r="BP26" s="132">
        <v>9.5015473457112439E-7</v>
      </c>
      <c r="BQ26" s="132">
        <v>1.7935778194109009E-7</v>
      </c>
      <c r="BR26" s="132">
        <v>9.0494717355924313E-8</v>
      </c>
      <c r="BS26" s="132">
        <v>3.4011858746725089E-6</v>
      </c>
      <c r="BT26" s="132">
        <v>3.0364396245321568E-7</v>
      </c>
      <c r="BU26" s="132">
        <v>4.9125353438856542E-7</v>
      </c>
      <c r="BV26" s="132">
        <v>3.2562446827891327E-7</v>
      </c>
      <c r="BW26" s="132">
        <v>1.2371922499400324E-7</v>
      </c>
      <c r="BX26" s="132">
        <v>1.5295047366981756E-7</v>
      </c>
      <c r="BY26" s="132">
        <v>6.5942709174430924E-8</v>
      </c>
      <c r="BZ26" s="132">
        <v>1.3076274119749495E-7</v>
      </c>
      <c r="CA26" s="132">
        <v>1.3034994124196708E-7</v>
      </c>
      <c r="CB26" s="132">
        <v>2.7388585169159696E-7</v>
      </c>
      <c r="CC26" s="132">
        <v>2.1169009531197225E-7</v>
      </c>
      <c r="CD26" s="132">
        <v>1.8634633297696553E-7</v>
      </c>
      <c r="CE26" s="132">
        <v>2.0314088953918716E-7</v>
      </c>
      <c r="CF26" s="132">
        <v>3.5571889201410862E-7</v>
      </c>
      <c r="CG26" s="132">
        <v>2.4666766773715205E-7</v>
      </c>
      <c r="CH26" s="132">
        <v>6.6225594691239352E-8</v>
      </c>
      <c r="CI26" s="132">
        <v>1.3167546265234724E-7</v>
      </c>
      <c r="CJ26" s="132">
        <v>2.4218259560530828E-7</v>
      </c>
      <c r="CK26" s="132">
        <v>7.2484981100234489E-7</v>
      </c>
      <c r="CL26" s="132">
        <v>1.7821184423332078E-7</v>
      </c>
      <c r="CM26" s="132">
        <v>6.4033286650195547E-7</v>
      </c>
      <c r="CN26" s="132">
        <v>1.7580766837915052E-7</v>
      </c>
      <c r="CO26" s="132">
        <v>1.5038686554827105E-7</v>
      </c>
      <c r="CP26" s="132">
        <v>7.8569001909102741E-7</v>
      </c>
      <c r="CQ26" s="132">
        <v>4.9727854628305245E-7</v>
      </c>
      <c r="CR26" s="132">
        <v>7.1641534873285123E-7</v>
      </c>
      <c r="CS26" s="132">
        <v>2.0788908953758698E-7</v>
      </c>
      <c r="CT26" s="132">
        <v>1.842956698797441E-7</v>
      </c>
      <c r="CU26" s="132">
        <v>4.3472624453059675E-7</v>
      </c>
      <c r="CV26" s="132">
        <v>1.8000929391829389E-7</v>
      </c>
      <c r="CW26" s="132">
        <v>6.1941555253512263E-7</v>
      </c>
      <c r="CX26" s="132">
        <v>7.4953332613276443E-7</v>
      </c>
      <c r="CY26" s="132">
        <v>1.8094058296372976E-7</v>
      </c>
      <c r="CZ26" s="132">
        <v>3.3024077929837216E-7</v>
      </c>
      <c r="DA26" s="132">
        <v>3.8012096545207879E-7</v>
      </c>
      <c r="DB26" s="132">
        <v>4.359082581612922E-7</v>
      </c>
      <c r="DC26" s="132">
        <v>5.3605266423771859E-7</v>
      </c>
      <c r="DD26" s="132">
        <v>2.3687692802122679E-7</v>
      </c>
      <c r="DE26" s="132">
        <v>3.3933438522532824E-6</v>
      </c>
      <c r="DF26" s="132">
        <v>3.4206586680739944E-6</v>
      </c>
      <c r="DG26" s="132">
        <v>1.0005748700996069</v>
      </c>
      <c r="DH26" s="137">
        <v>0.77968337010990019</v>
      </c>
    </row>
    <row r="27" spans="2:112" x14ac:dyDescent="0.15">
      <c r="B27" s="318" t="s">
        <v>40</v>
      </c>
      <c r="C27" s="305" t="s">
        <v>319</v>
      </c>
      <c r="D27" s="132">
        <v>0</v>
      </c>
      <c r="E27" s="132">
        <v>0</v>
      </c>
      <c r="F27" s="132">
        <v>0</v>
      </c>
      <c r="G27" s="132">
        <v>0</v>
      </c>
      <c r="H27" s="132">
        <v>0</v>
      </c>
      <c r="I27" s="132">
        <v>0</v>
      </c>
      <c r="J27" s="132">
        <v>0</v>
      </c>
      <c r="K27" s="132">
        <v>0</v>
      </c>
      <c r="L27" s="132">
        <v>0</v>
      </c>
      <c r="M27" s="132">
        <v>0</v>
      </c>
      <c r="N27" s="132">
        <v>0</v>
      </c>
      <c r="O27" s="132">
        <v>0</v>
      </c>
      <c r="P27" s="132">
        <v>0</v>
      </c>
      <c r="Q27" s="132">
        <v>0</v>
      </c>
      <c r="R27" s="132">
        <v>0</v>
      </c>
      <c r="S27" s="132">
        <v>0</v>
      </c>
      <c r="T27" s="132">
        <v>0</v>
      </c>
      <c r="U27" s="132">
        <v>0</v>
      </c>
      <c r="V27" s="134">
        <v>0</v>
      </c>
      <c r="W27" s="132">
        <v>0</v>
      </c>
      <c r="X27" s="132">
        <v>0</v>
      </c>
      <c r="Y27" s="132">
        <v>0</v>
      </c>
      <c r="Z27" s="132">
        <v>0</v>
      </c>
      <c r="AA27" s="132">
        <v>1</v>
      </c>
      <c r="AB27" s="132">
        <v>0</v>
      </c>
      <c r="AC27" s="132">
        <v>0</v>
      </c>
      <c r="AD27" s="132">
        <v>0</v>
      </c>
      <c r="AE27" s="132">
        <v>0</v>
      </c>
      <c r="AF27" s="132">
        <v>0</v>
      </c>
      <c r="AG27" s="132">
        <v>0</v>
      </c>
      <c r="AH27" s="132">
        <v>0</v>
      </c>
      <c r="AI27" s="134">
        <v>0</v>
      </c>
      <c r="AJ27" s="132">
        <v>0</v>
      </c>
      <c r="AK27" s="132">
        <v>0</v>
      </c>
      <c r="AL27" s="132">
        <v>0</v>
      </c>
      <c r="AM27" s="132">
        <v>0</v>
      </c>
      <c r="AN27" s="132">
        <v>0</v>
      </c>
      <c r="AO27" s="132">
        <v>0</v>
      </c>
      <c r="AP27" s="132">
        <v>0</v>
      </c>
      <c r="AQ27" s="132">
        <v>0</v>
      </c>
      <c r="AR27" s="132">
        <v>0</v>
      </c>
      <c r="AS27" s="132">
        <v>0</v>
      </c>
      <c r="AT27" s="132">
        <v>0</v>
      </c>
      <c r="AU27" s="132">
        <v>0</v>
      </c>
      <c r="AV27" s="132">
        <v>0</v>
      </c>
      <c r="AW27" s="132">
        <v>0</v>
      </c>
      <c r="AX27" s="132">
        <v>0</v>
      </c>
      <c r="AY27" s="132">
        <v>0</v>
      </c>
      <c r="AZ27" s="132">
        <v>0</v>
      </c>
      <c r="BA27" s="132">
        <v>0</v>
      </c>
      <c r="BB27" s="132">
        <v>0</v>
      </c>
      <c r="BC27" s="132">
        <v>0</v>
      </c>
      <c r="BD27" s="132">
        <v>0</v>
      </c>
      <c r="BE27" s="132">
        <v>0</v>
      </c>
      <c r="BF27" s="132">
        <v>0</v>
      </c>
      <c r="BG27" s="132">
        <v>0</v>
      </c>
      <c r="BH27" s="132">
        <v>0</v>
      </c>
      <c r="BI27" s="132">
        <v>0</v>
      </c>
      <c r="BJ27" s="132">
        <v>0</v>
      </c>
      <c r="BK27" s="132">
        <v>0</v>
      </c>
      <c r="BL27" s="134">
        <v>0</v>
      </c>
      <c r="BM27" s="134">
        <v>0</v>
      </c>
      <c r="BN27" s="132">
        <v>0</v>
      </c>
      <c r="BO27" s="132">
        <v>0</v>
      </c>
      <c r="BP27" s="132">
        <v>0</v>
      </c>
      <c r="BQ27" s="132">
        <v>0</v>
      </c>
      <c r="BR27" s="132">
        <v>0</v>
      </c>
      <c r="BS27" s="132">
        <v>0</v>
      </c>
      <c r="BT27" s="132">
        <v>0</v>
      </c>
      <c r="BU27" s="132">
        <v>0</v>
      </c>
      <c r="BV27" s="132">
        <v>0</v>
      </c>
      <c r="BW27" s="132">
        <v>0</v>
      </c>
      <c r="BX27" s="132">
        <v>0</v>
      </c>
      <c r="BY27" s="132">
        <v>0</v>
      </c>
      <c r="BZ27" s="132">
        <v>0</v>
      </c>
      <c r="CA27" s="132">
        <v>0</v>
      </c>
      <c r="CB27" s="132">
        <v>0</v>
      </c>
      <c r="CC27" s="132">
        <v>0</v>
      </c>
      <c r="CD27" s="132">
        <v>0</v>
      </c>
      <c r="CE27" s="132">
        <v>0</v>
      </c>
      <c r="CF27" s="132">
        <v>0</v>
      </c>
      <c r="CG27" s="132">
        <v>0</v>
      </c>
      <c r="CH27" s="132">
        <v>0</v>
      </c>
      <c r="CI27" s="132">
        <v>0</v>
      </c>
      <c r="CJ27" s="132">
        <v>0</v>
      </c>
      <c r="CK27" s="132">
        <v>0</v>
      </c>
      <c r="CL27" s="132">
        <v>0</v>
      </c>
      <c r="CM27" s="132">
        <v>0</v>
      </c>
      <c r="CN27" s="132">
        <v>0</v>
      </c>
      <c r="CO27" s="132">
        <v>0</v>
      </c>
      <c r="CP27" s="132">
        <v>0</v>
      </c>
      <c r="CQ27" s="132">
        <v>0</v>
      </c>
      <c r="CR27" s="132">
        <v>0</v>
      </c>
      <c r="CS27" s="132">
        <v>0</v>
      </c>
      <c r="CT27" s="132">
        <v>0</v>
      </c>
      <c r="CU27" s="132">
        <v>0</v>
      </c>
      <c r="CV27" s="132">
        <v>0</v>
      </c>
      <c r="CW27" s="132">
        <v>0</v>
      </c>
      <c r="CX27" s="132">
        <v>0</v>
      </c>
      <c r="CY27" s="132">
        <v>0</v>
      </c>
      <c r="CZ27" s="132">
        <v>0</v>
      </c>
      <c r="DA27" s="132">
        <v>0</v>
      </c>
      <c r="DB27" s="132">
        <v>0</v>
      </c>
      <c r="DC27" s="132">
        <v>0</v>
      </c>
      <c r="DD27" s="132">
        <v>0</v>
      </c>
      <c r="DE27" s="132">
        <v>0</v>
      </c>
      <c r="DF27" s="132">
        <v>0</v>
      </c>
      <c r="DG27" s="132">
        <v>1</v>
      </c>
      <c r="DH27" s="137">
        <v>0.77923541097157778</v>
      </c>
    </row>
    <row r="28" spans="2:112" x14ac:dyDescent="0.15">
      <c r="B28" s="319" t="s">
        <v>42</v>
      </c>
      <c r="C28" s="306" t="s">
        <v>881</v>
      </c>
      <c r="D28" s="133">
        <v>1.5286232924142931E-5</v>
      </c>
      <c r="E28" s="133">
        <v>9.4278073362085864E-5</v>
      </c>
      <c r="F28" s="133">
        <v>2.7622541309470835E-4</v>
      </c>
      <c r="G28" s="133">
        <v>2.9903159383138868E-7</v>
      </c>
      <c r="H28" s="133">
        <v>1.1867591516143953E-4</v>
      </c>
      <c r="I28" s="133">
        <v>4.9674449063839091E-7</v>
      </c>
      <c r="J28" s="133">
        <v>4.5224158429960128E-7</v>
      </c>
      <c r="K28" s="133">
        <v>5.7030874258508718E-6</v>
      </c>
      <c r="L28" s="133">
        <v>3.6098547385695191E-7</v>
      </c>
      <c r="M28" s="133">
        <v>1.424968838360667E-5</v>
      </c>
      <c r="N28" s="133">
        <v>0</v>
      </c>
      <c r="O28" s="133">
        <v>5.2352719264481856E-7</v>
      </c>
      <c r="P28" s="133">
        <v>1.2215944360401862E-6</v>
      </c>
      <c r="Q28" s="133">
        <v>2.061632912431661E-7</v>
      </c>
      <c r="R28" s="133">
        <v>1.1759111827627802E-7</v>
      </c>
      <c r="S28" s="133">
        <v>3.7253802051013945E-7</v>
      </c>
      <c r="T28" s="133">
        <v>1.3674434965818181E-7</v>
      </c>
      <c r="U28" s="133">
        <v>1.5543143354870704E-7</v>
      </c>
      <c r="V28" s="143">
        <v>3.6578954493383507E-7</v>
      </c>
      <c r="W28" s="133">
        <v>3.923551146055319E-7</v>
      </c>
      <c r="X28" s="133">
        <v>0</v>
      </c>
      <c r="Y28" s="133">
        <v>2.2440811922516101E-7</v>
      </c>
      <c r="Z28" s="133">
        <v>2.357587714397802E-7</v>
      </c>
      <c r="AA28" s="133">
        <v>0</v>
      </c>
      <c r="AB28" s="133">
        <v>1.0003718407656252</v>
      </c>
      <c r="AC28" s="133">
        <v>1.5988055057608571E-5</v>
      </c>
      <c r="AD28" s="133">
        <v>2.9156650015421335E-8</v>
      </c>
      <c r="AE28" s="133">
        <v>2.0249771148710012E-7</v>
      </c>
      <c r="AF28" s="133">
        <v>1.0058769781732791E-7</v>
      </c>
      <c r="AG28" s="133">
        <v>2.1952395332864523E-7</v>
      </c>
      <c r="AH28" s="133">
        <v>1.3458607334286644E-6</v>
      </c>
      <c r="AI28" s="143">
        <v>2.9390313670178988E-7</v>
      </c>
      <c r="AJ28" s="133">
        <v>5.3361125150209097E-7</v>
      </c>
      <c r="AK28" s="133">
        <v>1.503928546495179E-7</v>
      </c>
      <c r="AL28" s="133">
        <v>4.8729681906404996E-7</v>
      </c>
      <c r="AM28" s="133">
        <v>0</v>
      </c>
      <c r="AN28" s="133">
        <v>0</v>
      </c>
      <c r="AO28" s="133">
        <v>4.4283469328525696E-7</v>
      </c>
      <c r="AP28" s="133">
        <v>1.8333306798136604E-7</v>
      </c>
      <c r="AQ28" s="133">
        <v>2.4295766168297499E-7</v>
      </c>
      <c r="AR28" s="133">
        <v>2.2504161888164502E-7</v>
      </c>
      <c r="AS28" s="133">
        <v>1.0911102205224027E-7</v>
      </c>
      <c r="AT28" s="133">
        <v>1.483233541275109E-7</v>
      </c>
      <c r="AU28" s="133">
        <v>2.1340908214875276E-7</v>
      </c>
      <c r="AV28" s="133">
        <v>1.6746759098190452E-7</v>
      </c>
      <c r="AW28" s="133">
        <v>1.0964746615293362E-7</v>
      </c>
      <c r="AX28" s="133">
        <v>1.0393125686639642E-7</v>
      </c>
      <c r="AY28" s="133">
        <v>9.4965467869583774E-8</v>
      </c>
      <c r="AZ28" s="133">
        <v>1.0357085794388805E-7</v>
      </c>
      <c r="BA28" s="133">
        <v>5.464903222739582E-8</v>
      </c>
      <c r="BB28" s="133">
        <v>5.3232899482445252E-8</v>
      </c>
      <c r="BC28" s="133">
        <v>1.9653291958606061E-7</v>
      </c>
      <c r="BD28" s="133">
        <v>6.8935426736863222E-8</v>
      </c>
      <c r="BE28" s="133">
        <v>8.1287735003812811E-8</v>
      </c>
      <c r="BF28" s="133">
        <v>0</v>
      </c>
      <c r="BG28" s="133">
        <v>4.8461864602227545E-8</v>
      </c>
      <c r="BH28" s="133">
        <v>5.4939780583929033E-8</v>
      </c>
      <c r="BI28" s="133">
        <v>1.3906236052350531E-7</v>
      </c>
      <c r="BJ28" s="133">
        <v>2.5446333488580047E-7</v>
      </c>
      <c r="BK28" s="133">
        <v>1.9643454697296067E-7</v>
      </c>
      <c r="BL28" s="143">
        <v>5.7149863629168138E-7</v>
      </c>
      <c r="BM28" s="143">
        <v>4.4626517183239753E-7</v>
      </c>
      <c r="BN28" s="133">
        <v>4.696065381672039E-7</v>
      </c>
      <c r="BO28" s="133">
        <v>3.8678705847904039E-7</v>
      </c>
      <c r="BP28" s="133">
        <v>4.8635269650737458E-7</v>
      </c>
      <c r="BQ28" s="133">
        <v>2.3742996206238099E-6</v>
      </c>
      <c r="BR28" s="133">
        <v>1.9968471029033797E-7</v>
      </c>
      <c r="BS28" s="133">
        <v>6.785425433788681E-7</v>
      </c>
      <c r="BT28" s="133">
        <v>4.983715651713182E-5</v>
      </c>
      <c r="BU28" s="133">
        <v>2.8341376943876469E-7</v>
      </c>
      <c r="BV28" s="133">
        <v>3.6126533782786997E-7</v>
      </c>
      <c r="BW28" s="133">
        <v>2.1632319839033859E-7</v>
      </c>
      <c r="BX28" s="133">
        <v>9.204088354546997E-8</v>
      </c>
      <c r="BY28" s="133">
        <v>3.3875608895506637E-8</v>
      </c>
      <c r="BZ28" s="133">
        <v>1.1857872824742819E-6</v>
      </c>
      <c r="CA28" s="133">
        <v>5.3994284514680214E-7</v>
      </c>
      <c r="CB28" s="133">
        <v>1.5348873451699709E-7</v>
      </c>
      <c r="CC28" s="133">
        <v>1.8405587295636258E-6</v>
      </c>
      <c r="CD28" s="133">
        <v>3.5497870526878296E-7</v>
      </c>
      <c r="CE28" s="133">
        <v>2.4423539795636013E-7</v>
      </c>
      <c r="CF28" s="133">
        <v>4.3714785403915554E-6</v>
      </c>
      <c r="CG28" s="133">
        <v>6.3836581765102464E-7</v>
      </c>
      <c r="CH28" s="133">
        <v>8.566624470968358E-6</v>
      </c>
      <c r="CI28" s="133">
        <v>7.9719641068483214E-7</v>
      </c>
      <c r="CJ28" s="133">
        <v>6.7963698057551804E-7</v>
      </c>
      <c r="CK28" s="133">
        <v>9.5535665246106844E-8</v>
      </c>
      <c r="CL28" s="133">
        <v>4.3593463565602553E-7</v>
      </c>
      <c r="CM28" s="133">
        <v>2.7209748026912299E-7</v>
      </c>
      <c r="CN28" s="133">
        <v>3.7798774170046406E-6</v>
      </c>
      <c r="CO28" s="133">
        <v>7.4525526902719593E-7</v>
      </c>
      <c r="CP28" s="133">
        <v>8.2855474847948104E-6</v>
      </c>
      <c r="CQ28" s="133">
        <v>1.861190798943949E-3</v>
      </c>
      <c r="CR28" s="133">
        <v>1.6775961388373968E-4</v>
      </c>
      <c r="CS28" s="133">
        <v>8.7831515409293281E-5</v>
      </c>
      <c r="CT28" s="133">
        <v>4.0844393437814043E-5</v>
      </c>
      <c r="CU28" s="133">
        <v>2.2380573680842112E-7</v>
      </c>
      <c r="CV28" s="133">
        <v>2.0402136853901257E-7</v>
      </c>
      <c r="CW28" s="133">
        <v>2.8983334490686566E-7</v>
      </c>
      <c r="CX28" s="133">
        <v>1.1726548523791146E-7</v>
      </c>
      <c r="CY28" s="133">
        <v>1.3907502810795577E-7</v>
      </c>
      <c r="CZ28" s="133">
        <v>2.4892655242369794E-6</v>
      </c>
      <c r="DA28" s="133">
        <v>1.484216548604181E-6</v>
      </c>
      <c r="DB28" s="133">
        <v>7.8164120456513702E-7</v>
      </c>
      <c r="DC28" s="133">
        <v>8.6108040383680646E-7</v>
      </c>
      <c r="DD28" s="133">
        <v>1.0369305209019971E-6</v>
      </c>
      <c r="DE28" s="133">
        <v>1.0334567477696211E-7</v>
      </c>
      <c r="DF28" s="133">
        <v>2.0387530801958482E-5</v>
      </c>
      <c r="DG28" s="133">
        <v>1.0031996315468934</v>
      </c>
      <c r="DH28" s="138">
        <v>0.78172867717497885</v>
      </c>
    </row>
    <row r="29" spans="2:112" x14ac:dyDescent="0.15">
      <c r="B29" s="318" t="s">
        <v>43</v>
      </c>
      <c r="C29" s="305" t="s">
        <v>641</v>
      </c>
      <c r="D29" s="132">
        <v>1.2516470466628147E-3</v>
      </c>
      <c r="E29" s="132">
        <v>1.3776711247297374E-4</v>
      </c>
      <c r="F29" s="132">
        <v>2.0070597496044522E-4</v>
      </c>
      <c r="G29" s="132">
        <v>3.5583422660322372E-5</v>
      </c>
      <c r="H29" s="132">
        <v>3.6688276513136849E-5</v>
      </c>
      <c r="I29" s="132">
        <v>7.7817540724132167E-5</v>
      </c>
      <c r="J29" s="132">
        <v>4.7246092617914256E-4</v>
      </c>
      <c r="K29" s="132">
        <v>1.3606263016100281E-4</v>
      </c>
      <c r="L29" s="132">
        <v>2.1139773996807552E-4</v>
      </c>
      <c r="M29" s="132">
        <v>1.1500891679059879E-4</v>
      </c>
      <c r="N29" s="132">
        <v>0</v>
      </c>
      <c r="O29" s="132">
        <v>5.5962036459497773E-4</v>
      </c>
      <c r="P29" s="132">
        <v>1.5927652004155173E-4</v>
      </c>
      <c r="Q29" s="132">
        <v>5.4574891627979507E-4</v>
      </c>
      <c r="R29" s="132">
        <v>7.3468217404890339E-4</v>
      </c>
      <c r="S29" s="132">
        <v>1.7927026513508005E-4</v>
      </c>
      <c r="T29" s="132">
        <v>6.2011927111709679E-4</v>
      </c>
      <c r="U29" s="132">
        <v>8.9848316684197041E-4</v>
      </c>
      <c r="V29" s="134">
        <v>1.3669357828159875E-4</v>
      </c>
      <c r="W29" s="132">
        <v>5.8887513497371557E-4</v>
      </c>
      <c r="X29" s="132">
        <v>0</v>
      </c>
      <c r="Y29" s="132">
        <v>2.3225868684897762E-4</v>
      </c>
      <c r="Z29" s="132">
        <v>2.526782507650043E-4</v>
      </c>
      <c r="AA29" s="132">
        <v>0</v>
      </c>
      <c r="AB29" s="132">
        <v>4.5967919907262324E-4</v>
      </c>
      <c r="AC29" s="132">
        <v>1.0038109308421657</v>
      </c>
      <c r="AD29" s="132">
        <v>2.0730946311522795E-5</v>
      </c>
      <c r="AE29" s="132">
        <v>9.5487758881837646E-4</v>
      </c>
      <c r="AF29" s="132">
        <v>1.7289695256092122E-4</v>
      </c>
      <c r="AG29" s="132">
        <v>3.8454860310635123E-4</v>
      </c>
      <c r="AH29" s="132">
        <v>8.1910801558521604E-5</v>
      </c>
      <c r="AI29" s="134">
        <v>1.6670943105722363E-4</v>
      </c>
      <c r="AJ29" s="132">
        <v>2.593090677881052E-4</v>
      </c>
      <c r="AK29" s="132">
        <v>6.21744881535131E-5</v>
      </c>
      <c r="AL29" s="132">
        <v>4.0206131308492018E-4</v>
      </c>
      <c r="AM29" s="132">
        <v>0</v>
      </c>
      <c r="AN29" s="132">
        <v>0</v>
      </c>
      <c r="AO29" s="132">
        <v>1.8058840660664801E-4</v>
      </c>
      <c r="AP29" s="132">
        <v>9.9814249563770653E-6</v>
      </c>
      <c r="AQ29" s="132">
        <v>3.0630172284871289E-5</v>
      </c>
      <c r="AR29" s="132">
        <v>7.9997908535403824E-5</v>
      </c>
      <c r="AS29" s="132">
        <v>2.3767069126947736E-4</v>
      </c>
      <c r="AT29" s="132">
        <v>1.7255224822547365E-4</v>
      </c>
      <c r="AU29" s="132">
        <v>9.2149527425443951E-5</v>
      </c>
      <c r="AV29" s="132">
        <v>1.0552501901672826E-4</v>
      </c>
      <c r="AW29" s="132">
        <v>1.3806600253086902E-4</v>
      </c>
      <c r="AX29" s="132">
        <v>6.412010898866319E-5</v>
      </c>
      <c r="AY29" s="132">
        <v>1.2869112097872086E-4</v>
      </c>
      <c r="AZ29" s="132">
        <v>1.2094612721417267E-4</v>
      </c>
      <c r="BA29" s="132">
        <v>1.1288584494962572E-4</v>
      </c>
      <c r="BB29" s="132">
        <v>1.0055785350988769E-4</v>
      </c>
      <c r="BC29" s="132">
        <v>1.6929010463439465E-4</v>
      </c>
      <c r="BD29" s="132">
        <v>1.5994801796669484E-4</v>
      </c>
      <c r="BE29" s="132">
        <v>1.9303269113866232E-4</v>
      </c>
      <c r="BF29" s="132">
        <v>0</v>
      </c>
      <c r="BG29" s="132">
        <v>2.6128087058800107E-4</v>
      </c>
      <c r="BH29" s="132">
        <v>2.4039218775247822E-4</v>
      </c>
      <c r="BI29" s="132">
        <v>8.7956286427255486E-5</v>
      </c>
      <c r="BJ29" s="132">
        <v>1.4484749647600099E-4</v>
      </c>
      <c r="BK29" s="132">
        <v>4.6718224720479566E-4</v>
      </c>
      <c r="BL29" s="134">
        <v>2.3360025914573726E-5</v>
      </c>
      <c r="BM29" s="134">
        <v>2.0405828908929703E-4</v>
      </c>
      <c r="BN29" s="132">
        <v>2.4168397523984702E-4</v>
      </c>
      <c r="BO29" s="132">
        <v>1.0615477519459081E-4</v>
      </c>
      <c r="BP29" s="132">
        <v>1.0909737940525427E-4</v>
      </c>
      <c r="BQ29" s="132">
        <v>5.0746476807104723E-5</v>
      </c>
      <c r="BR29" s="132">
        <v>8.7395885886073428E-5</v>
      </c>
      <c r="BS29" s="132">
        <v>9.0945215476066356E-5</v>
      </c>
      <c r="BT29" s="132">
        <v>9.1861986356683213E-5</v>
      </c>
      <c r="BU29" s="132">
        <v>2.1619718196613615E-5</v>
      </c>
      <c r="BV29" s="132">
        <v>2.7550538845573293E-5</v>
      </c>
      <c r="BW29" s="132">
        <v>1.4067215677469869E-5</v>
      </c>
      <c r="BX29" s="132">
        <v>1.2131607133189011E-5</v>
      </c>
      <c r="BY29" s="132">
        <v>6.0047625062229423E-6</v>
      </c>
      <c r="BZ29" s="132">
        <v>2.060166114405597E-5</v>
      </c>
      <c r="CA29" s="132">
        <v>2.4906587328611661E-5</v>
      </c>
      <c r="CB29" s="132">
        <v>6.005373093209989E-5</v>
      </c>
      <c r="CC29" s="132">
        <v>2.9750660362376646E-5</v>
      </c>
      <c r="CD29" s="132">
        <v>2.9497696026389375E-5</v>
      </c>
      <c r="CE29" s="132">
        <v>1.5930558875755375E-5</v>
      </c>
      <c r="CF29" s="132">
        <v>3.4350860428748902E-5</v>
      </c>
      <c r="CG29" s="132">
        <v>3.8247811083943039E-5</v>
      </c>
      <c r="CH29" s="132">
        <v>1.1752285443792714E-5</v>
      </c>
      <c r="CI29" s="132">
        <v>2.7258307559129961E-5</v>
      </c>
      <c r="CJ29" s="132">
        <v>6.8061997850513817E-5</v>
      </c>
      <c r="CK29" s="132">
        <v>5.3907029378574549E-5</v>
      </c>
      <c r="CL29" s="132">
        <v>4.5150575262893961E-5</v>
      </c>
      <c r="CM29" s="132">
        <v>3.0453810742053875E-4</v>
      </c>
      <c r="CN29" s="132">
        <v>3.6935703887236676E-5</v>
      </c>
      <c r="CO29" s="132">
        <v>1.7101537108173483E-5</v>
      </c>
      <c r="CP29" s="132">
        <v>2.3669514264105536E-4</v>
      </c>
      <c r="CQ29" s="132">
        <v>6.8349930490916637E-5</v>
      </c>
      <c r="CR29" s="132">
        <v>2.8685833787837661E-4</v>
      </c>
      <c r="CS29" s="132">
        <v>1.3413327631710316E-4</v>
      </c>
      <c r="CT29" s="132">
        <v>1.0636645299336415E-4</v>
      </c>
      <c r="CU29" s="132">
        <v>1.1640499877467396E-4</v>
      </c>
      <c r="CV29" s="132">
        <v>1.1671145617562954E-4</v>
      </c>
      <c r="CW29" s="132">
        <v>2.2358443191825106E-4</v>
      </c>
      <c r="CX29" s="132">
        <v>2.1084533847625937E-4</v>
      </c>
      <c r="CY29" s="132">
        <v>1.162644821022028E-4</v>
      </c>
      <c r="CZ29" s="132">
        <v>1.2247402524006258E-4</v>
      </c>
      <c r="DA29" s="132">
        <v>1.0032520366869364E-4</v>
      </c>
      <c r="DB29" s="132">
        <v>6.810721175321843E-4</v>
      </c>
      <c r="DC29" s="132">
        <v>8.3715491205737957E-5</v>
      </c>
      <c r="DD29" s="132">
        <v>2.5290153093699715E-4</v>
      </c>
      <c r="DE29" s="132">
        <v>3.5784875249343943E-4</v>
      </c>
      <c r="DF29" s="132">
        <v>5.6362184865457049E-5</v>
      </c>
      <c r="DG29" s="132">
        <v>1.0228326036239113</v>
      </c>
      <c r="DH29" s="137">
        <v>0.79702738424000741</v>
      </c>
    </row>
    <row r="30" spans="2:112" x14ac:dyDescent="0.15">
      <c r="B30" s="318" t="s">
        <v>44</v>
      </c>
      <c r="C30" s="305" t="s">
        <v>327</v>
      </c>
      <c r="D30" s="132">
        <v>0</v>
      </c>
      <c r="E30" s="132">
        <v>0</v>
      </c>
      <c r="F30" s="132">
        <v>0</v>
      </c>
      <c r="G30" s="132">
        <v>0</v>
      </c>
      <c r="H30" s="132">
        <v>0</v>
      </c>
      <c r="I30" s="132">
        <v>0</v>
      </c>
      <c r="J30" s="132">
        <v>0</v>
      </c>
      <c r="K30" s="132">
        <v>0</v>
      </c>
      <c r="L30" s="132">
        <v>0</v>
      </c>
      <c r="M30" s="132">
        <v>0</v>
      </c>
      <c r="N30" s="132">
        <v>0</v>
      </c>
      <c r="O30" s="132">
        <v>0</v>
      </c>
      <c r="P30" s="132">
        <v>0</v>
      </c>
      <c r="Q30" s="132">
        <v>0</v>
      </c>
      <c r="R30" s="132">
        <v>0</v>
      </c>
      <c r="S30" s="132">
        <v>0</v>
      </c>
      <c r="T30" s="132">
        <v>0</v>
      </c>
      <c r="U30" s="132">
        <v>0</v>
      </c>
      <c r="V30" s="134">
        <v>0</v>
      </c>
      <c r="W30" s="132">
        <v>0</v>
      </c>
      <c r="X30" s="132">
        <v>0</v>
      </c>
      <c r="Y30" s="132">
        <v>0</v>
      </c>
      <c r="Z30" s="132">
        <v>0</v>
      </c>
      <c r="AA30" s="132">
        <v>0</v>
      </c>
      <c r="AB30" s="132">
        <v>0</v>
      </c>
      <c r="AC30" s="132">
        <v>0</v>
      </c>
      <c r="AD30" s="132">
        <v>1</v>
      </c>
      <c r="AE30" s="132">
        <v>0</v>
      </c>
      <c r="AF30" s="132">
        <v>0</v>
      </c>
      <c r="AG30" s="132">
        <v>0</v>
      </c>
      <c r="AH30" s="132">
        <v>0</v>
      </c>
      <c r="AI30" s="134">
        <v>0</v>
      </c>
      <c r="AJ30" s="132">
        <v>0</v>
      </c>
      <c r="AK30" s="132">
        <v>0</v>
      </c>
      <c r="AL30" s="132">
        <v>0</v>
      </c>
      <c r="AM30" s="132">
        <v>0</v>
      </c>
      <c r="AN30" s="132">
        <v>0</v>
      </c>
      <c r="AO30" s="132">
        <v>0</v>
      </c>
      <c r="AP30" s="132">
        <v>0</v>
      </c>
      <c r="AQ30" s="132">
        <v>0</v>
      </c>
      <c r="AR30" s="132">
        <v>0</v>
      </c>
      <c r="AS30" s="132">
        <v>0</v>
      </c>
      <c r="AT30" s="132">
        <v>0</v>
      </c>
      <c r="AU30" s="132">
        <v>0</v>
      </c>
      <c r="AV30" s="132">
        <v>0</v>
      </c>
      <c r="AW30" s="132">
        <v>0</v>
      </c>
      <c r="AX30" s="132">
        <v>0</v>
      </c>
      <c r="AY30" s="132">
        <v>0</v>
      </c>
      <c r="AZ30" s="132">
        <v>0</v>
      </c>
      <c r="BA30" s="132">
        <v>0</v>
      </c>
      <c r="BB30" s="132">
        <v>0</v>
      </c>
      <c r="BC30" s="132">
        <v>0</v>
      </c>
      <c r="BD30" s="132">
        <v>0</v>
      </c>
      <c r="BE30" s="132">
        <v>0</v>
      </c>
      <c r="BF30" s="132">
        <v>0</v>
      </c>
      <c r="BG30" s="132">
        <v>0</v>
      </c>
      <c r="BH30" s="132">
        <v>0</v>
      </c>
      <c r="BI30" s="132">
        <v>0</v>
      </c>
      <c r="BJ30" s="132">
        <v>0</v>
      </c>
      <c r="BK30" s="132">
        <v>0</v>
      </c>
      <c r="BL30" s="134">
        <v>0</v>
      </c>
      <c r="BM30" s="134">
        <v>0</v>
      </c>
      <c r="BN30" s="132">
        <v>0</v>
      </c>
      <c r="BO30" s="132">
        <v>0</v>
      </c>
      <c r="BP30" s="132">
        <v>0</v>
      </c>
      <c r="BQ30" s="132">
        <v>0</v>
      </c>
      <c r="BR30" s="132">
        <v>0</v>
      </c>
      <c r="BS30" s="132">
        <v>0</v>
      </c>
      <c r="BT30" s="132">
        <v>0</v>
      </c>
      <c r="BU30" s="132">
        <v>0</v>
      </c>
      <c r="BV30" s="132">
        <v>0</v>
      </c>
      <c r="BW30" s="132">
        <v>0</v>
      </c>
      <c r="BX30" s="132">
        <v>0</v>
      </c>
      <c r="BY30" s="132">
        <v>0</v>
      </c>
      <c r="BZ30" s="132">
        <v>0</v>
      </c>
      <c r="CA30" s="132">
        <v>0</v>
      </c>
      <c r="CB30" s="132">
        <v>0</v>
      </c>
      <c r="CC30" s="132">
        <v>0</v>
      </c>
      <c r="CD30" s="132">
        <v>0</v>
      </c>
      <c r="CE30" s="132">
        <v>0</v>
      </c>
      <c r="CF30" s="132">
        <v>0</v>
      </c>
      <c r="CG30" s="132">
        <v>0</v>
      </c>
      <c r="CH30" s="132">
        <v>0</v>
      </c>
      <c r="CI30" s="132">
        <v>0</v>
      </c>
      <c r="CJ30" s="132">
        <v>0</v>
      </c>
      <c r="CK30" s="132">
        <v>0</v>
      </c>
      <c r="CL30" s="132">
        <v>0</v>
      </c>
      <c r="CM30" s="132">
        <v>0</v>
      </c>
      <c r="CN30" s="132">
        <v>0</v>
      </c>
      <c r="CO30" s="132">
        <v>0</v>
      </c>
      <c r="CP30" s="132">
        <v>0</v>
      </c>
      <c r="CQ30" s="132">
        <v>0</v>
      </c>
      <c r="CR30" s="132">
        <v>0</v>
      </c>
      <c r="CS30" s="132">
        <v>0</v>
      </c>
      <c r="CT30" s="132">
        <v>0</v>
      </c>
      <c r="CU30" s="132">
        <v>0</v>
      </c>
      <c r="CV30" s="132">
        <v>0</v>
      </c>
      <c r="CW30" s="132">
        <v>0</v>
      </c>
      <c r="CX30" s="132">
        <v>0</v>
      </c>
      <c r="CY30" s="132">
        <v>0</v>
      </c>
      <c r="CZ30" s="132">
        <v>0</v>
      </c>
      <c r="DA30" s="132">
        <v>0</v>
      </c>
      <c r="DB30" s="132">
        <v>0</v>
      </c>
      <c r="DC30" s="132">
        <v>0</v>
      </c>
      <c r="DD30" s="132">
        <v>0</v>
      </c>
      <c r="DE30" s="132">
        <v>0</v>
      </c>
      <c r="DF30" s="132">
        <v>0</v>
      </c>
      <c r="DG30" s="132">
        <v>1</v>
      </c>
      <c r="DH30" s="137">
        <v>0.77923541097157778</v>
      </c>
    </row>
    <row r="31" spans="2:112" x14ac:dyDescent="0.15">
      <c r="B31" s="318" t="s">
        <v>45</v>
      </c>
      <c r="C31" s="305" t="s">
        <v>330</v>
      </c>
      <c r="D31" s="132">
        <v>8.4828904063044677E-5</v>
      </c>
      <c r="E31" s="132">
        <v>5.5611047602503794E-5</v>
      </c>
      <c r="F31" s="132">
        <v>1.4893341213257277E-4</v>
      </c>
      <c r="G31" s="132">
        <v>7.8833074017396361E-5</v>
      </c>
      <c r="H31" s="132">
        <v>1.7895050596298626E-4</v>
      </c>
      <c r="I31" s="132">
        <v>2.1380727885728356E-4</v>
      </c>
      <c r="J31" s="132">
        <v>2.7017516913921614E-4</v>
      </c>
      <c r="K31" s="132">
        <v>5.8169259698520845E-5</v>
      </c>
      <c r="L31" s="132">
        <v>4.9122411084644673E-5</v>
      </c>
      <c r="M31" s="132">
        <v>5.8021937482354989E-5</v>
      </c>
      <c r="N31" s="132">
        <v>0</v>
      </c>
      <c r="O31" s="132">
        <v>1.1130963135006023E-4</v>
      </c>
      <c r="P31" s="132">
        <v>8.1183463083621388E-5</v>
      </c>
      <c r="Q31" s="132">
        <v>8.4753051598602269E-5</v>
      </c>
      <c r="R31" s="132">
        <v>5.4783382218255507E-5</v>
      </c>
      <c r="S31" s="132">
        <v>3.5158526443451358E-4</v>
      </c>
      <c r="T31" s="132">
        <v>5.6297213248976447E-5</v>
      </c>
      <c r="U31" s="132">
        <v>9.127780585726136E-5</v>
      </c>
      <c r="V31" s="134">
        <v>3.0158413724919214E-3</v>
      </c>
      <c r="W31" s="132">
        <v>7.1018158679953794E-4</v>
      </c>
      <c r="X31" s="132">
        <v>0</v>
      </c>
      <c r="Y31" s="132">
        <v>2.83338447550181E-4</v>
      </c>
      <c r="Z31" s="132">
        <v>6.4237503928251072E-5</v>
      </c>
      <c r="AA31" s="132">
        <v>0</v>
      </c>
      <c r="AB31" s="132">
        <v>4.2145635596401286E-5</v>
      </c>
      <c r="AC31" s="132">
        <v>1.0188097634597365E-4</v>
      </c>
      <c r="AD31" s="132">
        <v>2.2680689441778851E-5</v>
      </c>
      <c r="AE31" s="132">
        <v>1.0001105588168202</v>
      </c>
      <c r="AF31" s="132">
        <v>1.3659332732279334E-4</v>
      </c>
      <c r="AG31" s="132">
        <v>8.3551493637604507E-5</v>
      </c>
      <c r="AH31" s="132">
        <v>4.0310578985697655E-5</v>
      </c>
      <c r="AI31" s="134">
        <v>2.6383073605372876E-4</v>
      </c>
      <c r="AJ31" s="132">
        <v>1.9316373478593925E-4</v>
      </c>
      <c r="AK31" s="132">
        <v>1.8360681420026819E-4</v>
      </c>
      <c r="AL31" s="132">
        <v>6.3256115547378061E-3</v>
      </c>
      <c r="AM31" s="132">
        <v>0</v>
      </c>
      <c r="AN31" s="132">
        <v>0</v>
      </c>
      <c r="AO31" s="132">
        <v>8.1342677067328412E-3</v>
      </c>
      <c r="AP31" s="132">
        <v>8.5142233680459564E-5</v>
      </c>
      <c r="AQ31" s="132">
        <v>9.8102551327311754E-4</v>
      </c>
      <c r="AR31" s="132">
        <v>2.4567625538394518E-4</v>
      </c>
      <c r="AS31" s="132">
        <v>7.478059342471815E-5</v>
      </c>
      <c r="AT31" s="132">
        <v>1.4286643612924677E-4</v>
      </c>
      <c r="AU31" s="132">
        <v>8.4136451534630821E-5</v>
      </c>
      <c r="AV31" s="132">
        <v>6.3915118825492293E-5</v>
      </c>
      <c r="AW31" s="132">
        <v>6.8168769957428166E-5</v>
      </c>
      <c r="AX31" s="132">
        <v>8.7786762125918407E-5</v>
      </c>
      <c r="AY31" s="132">
        <v>9.7982691121149511E-5</v>
      </c>
      <c r="AZ31" s="132">
        <v>7.2385463914533625E-5</v>
      </c>
      <c r="BA31" s="132">
        <v>3.6029740980607937E-5</v>
      </c>
      <c r="BB31" s="132">
        <v>3.1037031432112299E-5</v>
      </c>
      <c r="BC31" s="132">
        <v>7.2516399106418807E-5</v>
      </c>
      <c r="BD31" s="132">
        <v>3.0848934186850984E-5</v>
      </c>
      <c r="BE31" s="132">
        <v>2.8829313406927083E-5</v>
      </c>
      <c r="BF31" s="132">
        <v>0</v>
      </c>
      <c r="BG31" s="132">
        <v>2.3271803582797704E-5</v>
      </c>
      <c r="BH31" s="132">
        <v>8.5081570132478155E-5</v>
      </c>
      <c r="BI31" s="132">
        <v>7.7128143135572674E-5</v>
      </c>
      <c r="BJ31" s="132">
        <v>3.5039266883318717E-4</v>
      </c>
      <c r="BK31" s="132">
        <v>7.4735789551666596E-5</v>
      </c>
      <c r="BL31" s="134">
        <v>2.1054985506584466E-4</v>
      </c>
      <c r="BM31" s="134">
        <v>4.3073172172136529E-4</v>
      </c>
      <c r="BN31" s="132">
        <v>7.4732338266913763E-5</v>
      </c>
      <c r="BO31" s="132">
        <v>1.703832725928367E-2</v>
      </c>
      <c r="BP31" s="132">
        <v>8.4853215601616658E-3</v>
      </c>
      <c r="BQ31" s="132">
        <v>6.8098091651843167E-3</v>
      </c>
      <c r="BR31" s="132">
        <v>5.0559446030330463E-5</v>
      </c>
      <c r="BS31" s="132">
        <v>2.197328446114671E-4</v>
      </c>
      <c r="BT31" s="132">
        <v>3.4284488177682601E-4</v>
      </c>
      <c r="BU31" s="132">
        <v>7.341203603990791E-5</v>
      </c>
      <c r="BV31" s="132">
        <v>2.3730728462836424E-5</v>
      </c>
      <c r="BW31" s="132">
        <v>5.7546374735147556E-5</v>
      </c>
      <c r="BX31" s="132">
        <v>2.6726469575676406E-5</v>
      </c>
      <c r="BY31" s="132">
        <v>2.9911538422686296E-6</v>
      </c>
      <c r="BZ31" s="132">
        <v>2.0536116807218775E-4</v>
      </c>
      <c r="CA31" s="132">
        <v>2.0882881227217883E-5</v>
      </c>
      <c r="CB31" s="132">
        <v>2.5632160768731035E-5</v>
      </c>
      <c r="CC31" s="132">
        <v>1.7587148957313856E-5</v>
      </c>
      <c r="CD31" s="132">
        <v>2.6630216373703206E-5</v>
      </c>
      <c r="CE31" s="132">
        <v>2.1082399080913263E-5</v>
      </c>
      <c r="CF31" s="132">
        <v>1.7063301851500602E-4</v>
      </c>
      <c r="CG31" s="132">
        <v>4.2688356528081237E-5</v>
      </c>
      <c r="CH31" s="132">
        <v>2.3862207093612163E-5</v>
      </c>
      <c r="CI31" s="132">
        <v>4.8172298263830706E-5</v>
      </c>
      <c r="CJ31" s="132">
        <v>3.726636026286051E-5</v>
      </c>
      <c r="CK31" s="132">
        <v>1.6453419019798432E-5</v>
      </c>
      <c r="CL31" s="132">
        <v>3.1925673499962828E-5</v>
      </c>
      <c r="CM31" s="132">
        <v>4.1876822366164705E-5</v>
      </c>
      <c r="CN31" s="132">
        <v>4.5938816670998201E-5</v>
      </c>
      <c r="CO31" s="132">
        <v>9.2295468141840448E-5</v>
      </c>
      <c r="CP31" s="132">
        <v>3.8396718765859144E-5</v>
      </c>
      <c r="CQ31" s="132">
        <v>3.4508063561555334E-5</v>
      </c>
      <c r="CR31" s="132">
        <v>5.27582765374594E-5</v>
      </c>
      <c r="CS31" s="132">
        <v>7.2868089001249154E-5</v>
      </c>
      <c r="CT31" s="132">
        <v>6.262851775773756E-5</v>
      </c>
      <c r="CU31" s="132">
        <v>1.4395180831451655E-4</v>
      </c>
      <c r="CV31" s="132">
        <v>2.5402783067166176E-5</v>
      </c>
      <c r="CW31" s="132">
        <v>3.8683613689815561E-5</v>
      </c>
      <c r="CX31" s="132">
        <v>2.1073529849747681E-5</v>
      </c>
      <c r="CY31" s="132">
        <v>2.2033562350494327E-5</v>
      </c>
      <c r="CZ31" s="132">
        <v>1.6289847512586953E-4</v>
      </c>
      <c r="DA31" s="132">
        <v>3.7890727556246016E-4</v>
      </c>
      <c r="DB31" s="132">
        <v>1.2542865469491118E-4</v>
      </c>
      <c r="DC31" s="132">
        <v>1.327505720716219E-4</v>
      </c>
      <c r="DD31" s="132">
        <v>1.3947611566605744E-4</v>
      </c>
      <c r="DE31" s="132">
        <v>3.5808988974333315E-5</v>
      </c>
      <c r="DF31" s="132">
        <v>5.1226046164444162E-5</v>
      </c>
      <c r="DG31" s="132">
        <v>1.060807286811738</v>
      </c>
      <c r="DH31" s="137">
        <v>0.82661860210038896</v>
      </c>
    </row>
    <row r="32" spans="2:112" x14ac:dyDescent="0.15">
      <c r="B32" s="318" t="s">
        <v>46</v>
      </c>
      <c r="C32" s="305" t="s">
        <v>332</v>
      </c>
      <c r="D32" s="132">
        <v>2.1224885709697594E-3</v>
      </c>
      <c r="E32" s="132">
        <v>7.1871715545052865E-4</v>
      </c>
      <c r="F32" s="132">
        <v>1.1282969010255669E-3</v>
      </c>
      <c r="G32" s="132">
        <v>8.6855112611569675E-3</v>
      </c>
      <c r="H32" s="132">
        <v>1.7451741280198618E-3</v>
      </c>
      <c r="I32" s="132">
        <v>2.5806489990831493E-4</v>
      </c>
      <c r="J32" s="132">
        <v>5.1551718720647477E-4</v>
      </c>
      <c r="K32" s="132">
        <v>6.3028104180739078E-3</v>
      </c>
      <c r="L32" s="132">
        <v>1.2459895959165197E-2</v>
      </c>
      <c r="M32" s="132">
        <v>1.0071758668069165E-3</v>
      </c>
      <c r="N32" s="132">
        <v>0</v>
      </c>
      <c r="O32" s="132">
        <v>1.2647507610595128E-3</v>
      </c>
      <c r="P32" s="132">
        <v>2.1803540774298427E-3</v>
      </c>
      <c r="Q32" s="132">
        <v>3.5105800951777026E-3</v>
      </c>
      <c r="R32" s="132">
        <v>7.9489665532081703E-3</v>
      </c>
      <c r="S32" s="132">
        <v>5.1553963743738377E-4</v>
      </c>
      <c r="T32" s="132">
        <v>3.5680422177769245E-3</v>
      </c>
      <c r="U32" s="132">
        <v>1.0774968960484962E-2</v>
      </c>
      <c r="V32" s="134">
        <v>2.5203389604608992E-3</v>
      </c>
      <c r="W32" s="132">
        <v>1.7878001657218824E-3</v>
      </c>
      <c r="X32" s="132">
        <v>0</v>
      </c>
      <c r="Y32" s="132">
        <v>2.6919208918088519E-4</v>
      </c>
      <c r="Z32" s="132">
        <v>7.5194879698136491E-5</v>
      </c>
      <c r="AA32" s="132">
        <v>0</v>
      </c>
      <c r="AB32" s="132">
        <v>7.917744993627053E-3</v>
      </c>
      <c r="AC32" s="132">
        <v>6.227891879881404E-3</v>
      </c>
      <c r="AD32" s="132">
        <v>3.7765901097903944E-5</v>
      </c>
      <c r="AE32" s="132">
        <v>1.51492326322423E-4</v>
      </c>
      <c r="AF32" s="132">
        <v>1.053658626739741</v>
      </c>
      <c r="AG32" s="132">
        <v>1.3778338446871076E-2</v>
      </c>
      <c r="AH32" s="132">
        <v>1.5598313440247379E-2</v>
      </c>
      <c r="AI32" s="134">
        <v>3.5902752493310584E-3</v>
      </c>
      <c r="AJ32" s="132">
        <v>3.8442471262141291E-4</v>
      </c>
      <c r="AK32" s="132">
        <v>6.9468320338324913E-4</v>
      </c>
      <c r="AL32" s="132">
        <v>8.7500814344320548E-4</v>
      </c>
      <c r="AM32" s="132">
        <v>0</v>
      </c>
      <c r="AN32" s="132">
        <v>0</v>
      </c>
      <c r="AO32" s="132">
        <v>2.8027633166198426E-4</v>
      </c>
      <c r="AP32" s="132">
        <v>1.331283793028407E-4</v>
      </c>
      <c r="AQ32" s="132">
        <v>3.2675929805368897E-4</v>
      </c>
      <c r="AR32" s="132">
        <v>2.2554639853413238E-3</v>
      </c>
      <c r="AS32" s="132">
        <v>5.8806944164255682E-4</v>
      </c>
      <c r="AT32" s="132">
        <v>5.9273598658747659E-4</v>
      </c>
      <c r="AU32" s="132">
        <v>1.2859321358667207E-3</v>
      </c>
      <c r="AV32" s="132">
        <v>1.2947880981552938E-3</v>
      </c>
      <c r="AW32" s="132">
        <v>6.9760732484837702E-3</v>
      </c>
      <c r="AX32" s="132">
        <v>3.7568090548053745E-3</v>
      </c>
      <c r="AY32" s="132">
        <v>2.9294754173030089E-3</v>
      </c>
      <c r="AZ32" s="132">
        <v>4.2762233226598546E-3</v>
      </c>
      <c r="BA32" s="132">
        <v>8.5639907214954229E-3</v>
      </c>
      <c r="BB32" s="132">
        <v>2.1579187270256268E-3</v>
      </c>
      <c r="BC32" s="132">
        <v>8.3614286829960197E-3</v>
      </c>
      <c r="BD32" s="132">
        <v>9.1156187083781849E-3</v>
      </c>
      <c r="BE32" s="132">
        <v>7.1207764523650904E-3</v>
      </c>
      <c r="BF32" s="132">
        <v>0</v>
      </c>
      <c r="BG32" s="132">
        <v>1.5006400502525206E-3</v>
      </c>
      <c r="BH32" s="132">
        <v>5.7996113099686034E-3</v>
      </c>
      <c r="BI32" s="132">
        <v>2.5571679207229423E-3</v>
      </c>
      <c r="BJ32" s="132">
        <v>4.043661941100226E-3</v>
      </c>
      <c r="BK32" s="132">
        <v>1.0983467534714294E-2</v>
      </c>
      <c r="BL32" s="134">
        <v>6.7351345316896919E-4</v>
      </c>
      <c r="BM32" s="134">
        <v>2.7312036609519331E-3</v>
      </c>
      <c r="BN32" s="132">
        <v>3.9508173205421515E-3</v>
      </c>
      <c r="BO32" s="132">
        <v>2.1393642684959606E-3</v>
      </c>
      <c r="BP32" s="132">
        <v>2.7177330967199983E-3</v>
      </c>
      <c r="BQ32" s="132">
        <v>4.0202266478746074E-4</v>
      </c>
      <c r="BR32" s="132">
        <v>2.2670203561566207E-4</v>
      </c>
      <c r="BS32" s="132">
        <v>1.0702991098054365E-2</v>
      </c>
      <c r="BT32" s="132">
        <v>7.1074151384800893E-4</v>
      </c>
      <c r="BU32" s="132">
        <v>1.4240197625553903E-3</v>
      </c>
      <c r="BV32" s="132">
        <v>9.1201726834826168E-4</v>
      </c>
      <c r="BW32" s="132">
        <v>2.9944615680733343E-4</v>
      </c>
      <c r="BX32" s="132">
        <v>4.4914626463204928E-4</v>
      </c>
      <c r="BY32" s="132">
        <v>1.945147054053255E-4</v>
      </c>
      <c r="BZ32" s="132">
        <v>2.9579958994328635E-4</v>
      </c>
      <c r="CA32" s="132">
        <v>2.4967240175951383E-4</v>
      </c>
      <c r="CB32" s="132">
        <v>7.2975267496981221E-4</v>
      </c>
      <c r="CC32" s="132">
        <v>5.2229762757451353E-4</v>
      </c>
      <c r="CD32" s="132">
        <v>4.4866890151686208E-4</v>
      </c>
      <c r="CE32" s="132">
        <v>5.9090963913620992E-4</v>
      </c>
      <c r="CF32" s="132">
        <v>1.0022375207080179E-3</v>
      </c>
      <c r="CG32" s="132">
        <v>5.9116628214803666E-4</v>
      </c>
      <c r="CH32" s="132">
        <v>1.5302977530921733E-4</v>
      </c>
      <c r="CI32" s="132">
        <v>3.1815713303775617E-4</v>
      </c>
      <c r="CJ32" s="132">
        <v>5.6713255138420558E-4</v>
      </c>
      <c r="CK32" s="132">
        <v>2.2359243246904592E-3</v>
      </c>
      <c r="CL32" s="132">
        <v>4.4005333036856945E-4</v>
      </c>
      <c r="CM32" s="132">
        <v>1.4867707775478695E-3</v>
      </c>
      <c r="CN32" s="132">
        <v>4.8110624422573927E-4</v>
      </c>
      <c r="CO32" s="132">
        <v>3.2316751057384104E-4</v>
      </c>
      <c r="CP32" s="132">
        <v>2.2882327909033561E-3</v>
      </c>
      <c r="CQ32" s="132">
        <v>4.9885015601008702E-4</v>
      </c>
      <c r="CR32" s="132">
        <v>2.8667464754953906E-4</v>
      </c>
      <c r="CS32" s="132">
        <v>4.072702426450128E-4</v>
      </c>
      <c r="CT32" s="132">
        <v>3.6734413591772198E-4</v>
      </c>
      <c r="CU32" s="132">
        <v>1.1498245332816589E-3</v>
      </c>
      <c r="CV32" s="132">
        <v>4.1572121643108673E-4</v>
      </c>
      <c r="CW32" s="132">
        <v>1.7221555994530184E-3</v>
      </c>
      <c r="CX32" s="132">
        <v>1.9030269352033643E-3</v>
      </c>
      <c r="CY32" s="132">
        <v>4.809475791838341E-4</v>
      </c>
      <c r="CZ32" s="132">
        <v>9.435622409951725E-4</v>
      </c>
      <c r="DA32" s="132">
        <v>1.0949846602542762E-3</v>
      </c>
      <c r="DB32" s="132">
        <v>1.1963001307875982E-3</v>
      </c>
      <c r="DC32" s="132">
        <v>1.5980631330308581E-3</v>
      </c>
      <c r="DD32" s="132">
        <v>5.5222733932443451E-4</v>
      </c>
      <c r="DE32" s="132">
        <v>8.8778654410997544E-3</v>
      </c>
      <c r="DF32" s="132">
        <v>1.040028147849447E-3</v>
      </c>
      <c r="DG32" s="132">
        <v>1.3199671210156174</v>
      </c>
      <c r="DH32" s="137">
        <v>1.028565122013575</v>
      </c>
    </row>
    <row r="33" spans="2:112" x14ac:dyDescent="0.15">
      <c r="B33" s="319" t="s">
        <v>47</v>
      </c>
      <c r="C33" s="306" t="s">
        <v>334</v>
      </c>
      <c r="D33" s="133">
        <v>6.0863108800903918E-5</v>
      </c>
      <c r="E33" s="133">
        <v>2.4066607216633372E-5</v>
      </c>
      <c r="F33" s="133">
        <v>9.1564053703635946E-5</v>
      </c>
      <c r="G33" s="133">
        <v>2.8355902850359387E-5</v>
      </c>
      <c r="H33" s="133">
        <v>4.1430577022775482E-5</v>
      </c>
      <c r="I33" s="133">
        <v>1.0353224927784764E-4</v>
      </c>
      <c r="J33" s="133">
        <v>1.4885371513560235E-4</v>
      </c>
      <c r="K33" s="133">
        <v>1.4489908939122517E-5</v>
      </c>
      <c r="L33" s="133">
        <v>9.5980784910337056E-6</v>
      </c>
      <c r="M33" s="133">
        <v>1.3501911719119226E-5</v>
      </c>
      <c r="N33" s="133">
        <v>0</v>
      </c>
      <c r="O33" s="133">
        <v>1.5862962243564005E-5</v>
      </c>
      <c r="P33" s="133">
        <v>7.3364233958016613E-5</v>
      </c>
      <c r="Q33" s="133">
        <v>2.3615544047251023E-5</v>
      </c>
      <c r="R33" s="133">
        <v>2.4164173663865824E-5</v>
      </c>
      <c r="S33" s="133">
        <v>1.3482706823695431E-5</v>
      </c>
      <c r="T33" s="133">
        <v>9.3490214949187004E-6</v>
      </c>
      <c r="U33" s="133">
        <v>1.55264052342437E-5</v>
      </c>
      <c r="V33" s="143">
        <v>3.0421032414104823E-5</v>
      </c>
      <c r="W33" s="133">
        <v>2.2895431047874518E-5</v>
      </c>
      <c r="X33" s="133">
        <v>0</v>
      </c>
      <c r="Y33" s="133">
        <v>2.9041263197820308E-5</v>
      </c>
      <c r="Z33" s="133">
        <v>8.2763961479926885E-6</v>
      </c>
      <c r="AA33" s="133">
        <v>0</v>
      </c>
      <c r="AB33" s="133">
        <v>2.5509109762762457E-5</v>
      </c>
      <c r="AC33" s="133">
        <v>1.0195570875885589E-5</v>
      </c>
      <c r="AD33" s="133">
        <v>1.5499774419074586E-6</v>
      </c>
      <c r="AE33" s="133">
        <v>2.4383891235248552E-5</v>
      </c>
      <c r="AF33" s="133">
        <v>1.7187117118446228E-5</v>
      </c>
      <c r="AG33" s="133">
        <v>1.0007218040997663</v>
      </c>
      <c r="AH33" s="133">
        <v>7.8008875341055393E-5</v>
      </c>
      <c r="AI33" s="143">
        <v>1.829156959626774E-5</v>
      </c>
      <c r="AJ33" s="133">
        <v>4.1016888273340809E-5</v>
      </c>
      <c r="AK33" s="133">
        <v>2.3361486093630553E-5</v>
      </c>
      <c r="AL33" s="133">
        <v>3.9454016248996389E-5</v>
      </c>
      <c r="AM33" s="133">
        <v>0</v>
      </c>
      <c r="AN33" s="133">
        <v>0</v>
      </c>
      <c r="AO33" s="133">
        <v>1.5201325262548495E-5</v>
      </c>
      <c r="AP33" s="133">
        <v>6.1458961920346272E-6</v>
      </c>
      <c r="AQ33" s="133">
        <v>2.3239814853928868E-5</v>
      </c>
      <c r="AR33" s="133">
        <v>1.4451343252067304E-5</v>
      </c>
      <c r="AS33" s="133">
        <v>4.6615418477580347E-5</v>
      </c>
      <c r="AT33" s="133">
        <v>1.7390484222753058E-5</v>
      </c>
      <c r="AU33" s="133">
        <v>1.0456820463257889E-4</v>
      </c>
      <c r="AV33" s="133">
        <v>1.9938004238105511E-4</v>
      </c>
      <c r="AW33" s="133">
        <v>1.0494446905029752E-4</v>
      </c>
      <c r="AX33" s="133">
        <v>5.8522990816185757E-5</v>
      </c>
      <c r="AY33" s="133">
        <v>1.8792428057377144E-5</v>
      </c>
      <c r="AZ33" s="133">
        <v>1.2403018746151223E-4</v>
      </c>
      <c r="BA33" s="133">
        <v>1.0771295670324832E-4</v>
      </c>
      <c r="BB33" s="133">
        <v>2.9138665588904116E-5</v>
      </c>
      <c r="BC33" s="133">
        <v>5.9299304828718808E-5</v>
      </c>
      <c r="BD33" s="133">
        <v>7.3059673462622373E-5</v>
      </c>
      <c r="BE33" s="133">
        <v>3.5649897310820384E-5</v>
      </c>
      <c r="BF33" s="133">
        <v>0</v>
      </c>
      <c r="BG33" s="133">
        <v>3.2452420267236893E-4</v>
      </c>
      <c r="BH33" s="133">
        <v>2.0689910100521171E-4</v>
      </c>
      <c r="BI33" s="133">
        <v>1.1311455019866972E-4</v>
      </c>
      <c r="BJ33" s="133">
        <v>8.8139617364394203E-5</v>
      </c>
      <c r="BK33" s="133">
        <v>7.7758962679546129E-5</v>
      </c>
      <c r="BL33" s="143">
        <v>8.5147387615072163E-5</v>
      </c>
      <c r="BM33" s="143">
        <v>1.610213412077203E-5</v>
      </c>
      <c r="BN33" s="133">
        <v>2.0860592989496326E-5</v>
      </c>
      <c r="BO33" s="133">
        <v>6.3396891063024027E-5</v>
      </c>
      <c r="BP33" s="133">
        <v>7.4758887056783569E-5</v>
      </c>
      <c r="BQ33" s="133">
        <v>6.7738121993106217E-5</v>
      </c>
      <c r="BR33" s="133">
        <v>6.1595153694830978E-6</v>
      </c>
      <c r="BS33" s="133">
        <v>5.3519315199546538E-5</v>
      </c>
      <c r="BT33" s="133">
        <v>1.7741660508328197E-4</v>
      </c>
      <c r="BU33" s="133">
        <v>1.6529549838817126E-5</v>
      </c>
      <c r="BV33" s="133">
        <v>7.6584926446355708E-6</v>
      </c>
      <c r="BW33" s="133">
        <v>5.2556441743306542E-6</v>
      </c>
      <c r="BX33" s="133">
        <v>3.6365196859881156E-6</v>
      </c>
      <c r="BY33" s="133">
        <v>1.0324581330489572E-6</v>
      </c>
      <c r="BZ33" s="133">
        <v>1.1599283600849648E-5</v>
      </c>
      <c r="CA33" s="133">
        <v>4.3448347234120724E-5</v>
      </c>
      <c r="CB33" s="133">
        <v>2.1502144900590947E-4</v>
      </c>
      <c r="CC33" s="133">
        <v>8.1610443364282841E-5</v>
      </c>
      <c r="CD33" s="133">
        <v>1.3604072347799078E-5</v>
      </c>
      <c r="CE33" s="133">
        <v>2.2602152851759029E-5</v>
      </c>
      <c r="CF33" s="133">
        <v>1.7509590342435456E-5</v>
      </c>
      <c r="CG33" s="133">
        <v>1.0261277849148769E-5</v>
      </c>
      <c r="CH33" s="133">
        <v>1.0927402519483181E-5</v>
      </c>
      <c r="CI33" s="133">
        <v>1.2505628608326209E-5</v>
      </c>
      <c r="CJ33" s="133">
        <v>1.4309382265406376E-5</v>
      </c>
      <c r="CK33" s="133">
        <v>1.5499076782099842E-5</v>
      </c>
      <c r="CL33" s="133">
        <v>1.642513333739858E-5</v>
      </c>
      <c r="CM33" s="133">
        <v>1.1564799516583265E-5</v>
      </c>
      <c r="CN33" s="133">
        <v>3.0500917724180476E-5</v>
      </c>
      <c r="CO33" s="133">
        <v>8.7388105942544336E-6</v>
      </c>
      <c r="CP33" s="133">
        <v>1.9343391890202924E-5</v>
      </c>
      <c r="CQ33" s="133">
        <v>1.9653860393945346E-5</v>
      </c>
      <c r="CR33" s="133">
        <v>2.0869544169717689E-5</v>
      </c>
      <c r="CS33" s="133">
        <v>2.8350564900250913E-5</v>
      </c>
      <c r="CT33" s="133">
        <v>2.6952730335494028E-5</v>
      </c>
      <c r="CU33" s="133">
        <v>7.9744188937469417E-5</v>
      </c>
      <c r="CV33" s="133">
        <v>7.0896027278849461E-5</v>
      </c>
      <c r="CW33" s="133">
        <v>1.2135568721730471E-5</v>
      </c>
      <c r="CX33" s="133">
        <v>6.3781933118730206E-4</v>
      </c>
      <c r="CY33" s="133">
        <v>6.9776955058876323E-6</v>
      </c>
      <c r="CZ33" s="133">
        <v>3.8756886561487187E-5</v>
      </c>
      <c r="DA33" s="133">
        <v>1.2244043060568E-5</v>
      </c>
      <c r="DB33" s="133">
        <v>2.180805452208233E-5</v>
      </c>
      <c r="DC33" s="133">
        <v>4.5253221256993543E-5</v>
      </c>
      <c r="DD33" s="133">
        <v>2.3318560991904785E-5</v>
      </c>
      <c r="DE33" s="133">
        <v>1.3534163523829499E-4</v>
      </c>
      <c r="DF33" s="133">
        <v>2.226104453891182E-5</v>
      </c>
      <c r="DG33" s="133">
        <v>1.0060086636540611</v>
      </c>
      <c r="DH33" s="138">
        <v>0.78391757446344001</v>
      </c>
    </row>
    <row r="34" spans="2:112" x14ac:dyDescent="0.15">
      <c r="B34" s="318" t="s">
        <v>48</v>
      </c>
      <c r="C34" s="305" t="s">
        <v>882</v>
      </c>
      <c r="D34" s="132">
        <v>7.9624950812875601E-7</v>
      </c>
      <c r="E34" s="132">
        <v>2.2054370979686583E-7</v>
      </c>
      <c r="F34" s="132">
        <v>3.3897723971851282E-7</v>
      </c>
      <c r="G34" s="132">
        <v>3.6174476799128905E-7</v>
      </c>
      <c r="H34" s="132">
        <v>7.6416653776298741E-6</v>
      </c>
      <c r="I34" s="132">
        <v>6.5117541293362626E-7</v>
      </c>
      <c r="J34" s="132">
        <v>1.9876380062109684E-5</v>
      </c>
      <c r="K34" s="132">
        <v>4.7000968010355821E-7</v>
      </c>
      <c r="L34" s="132">
        <v>3.8955540069462519E-7</v>
      </c>
      <c r="M34" s="132">
        <v>3.9473342563071569E-7</v>
      </c>
      <c r="N34" s="132">
        <v>0</v>
      </c>
      <c r="O34" s="132">
        <v>1.1563856617881638E-6</v>
      </c>
      <c r="P34" s="132">
        <v>2.2625597246889197E-5</v>
      </c>
      <c r="Q34" s="132">
        <v>1.6748021000121018E-6</v>
      </c>
      <c r="R34" s="132">
        <v>6.2078241765193359E-6</v>
      </c>
      <c r="S34" s="132">
        <v>6.1931716856478374E-7</v>
      </c>
      <c r="T34" s="132">
        <v>1.1682798238513019E-6</v>
      </c>
      <c r="U34" s="132">
        <v>7.5648267247428394E-7</v>
      </c>
      <c r="V34" s="134">
        <v>1.1094658811003403E-6</v>
      </c>
      <c r="W34" s="132">
        <v>7.6277808331574745E-7</v>
      </c>
      <c r="X34" s="132">
        <v>0</v>
      </c>
      <c r="Y34" s="132">
        <v>9.6895359631694554E-8</v>
      </c>
      <c r="Z34" s="132">
        <v>1.5335560909898128E-7</v>
      </c>
      <c r="AA34" s="132">
        <v>0</v>
      </c>
      <c r="AB34" s="132">
        <v>5.0867173610491367E-7</v>
      </c>
      <c r="AC34" s="132">
        <v>1.7305674753332061E-6</v>
      </c>
      <c r="AD34" s="132">
        <v>6.0434077381857425E-9</v>
      </c>
      <c r="AE34" s="132">
        <v>5.2185909364024572E-6</v>
      </c>
      <c r="AF34" s="132">
        <v>8.6082468605308181E-7</v>
      </c>
      <c r="AG34" s="132">
        <v>1.6901365031143464E-6</v>
      </c>
      <c r="AH34" s="132">
        <v>1.0008003149647833</v>
      </c>
      <c r="AI34" s="134">
        <v>1.2941476415016453E-6</v>
      </c>
      <c r="AJ34" s="132">
        <v>1.6391814779642635E-6</v>
      </c>
      <c r="AK34" s="132">
        <v>5.8294112851220361E-6</v>
      </c>
      <c r="AL34" s="132">
        <v>1.1671520414885805E-6</v>
      </c>
      <c r="AM34" s="132">
        <v>0</v>
      </c>
      <c r="AN34" s="132">
        <v>0</v>
      </c>
      <c r="AO34" s="132">
        <v>1.9571015690542939E-6</v>
      </c>
      <c r="AP34" s="132">
        <v>2.7120906520594129E-7</v>
      </c>
      <c r="AQ34" s="132">
        <v>1.0156640755903012E-6</v>
      </c>
      <c r="AR34" s="132">
        <v>7.1871189763309324E-7</v>
      </c>
      <c r="AS34" s="132">
        <v>2.7474793413875145E-6</v>
      </c>
      <c r="AT34" s="132">
        <v>4.3582674546179188E-7</v>
      </c>
      <c r="AU34" s="132">
        <v>4.2568808710867967E-7</v>
      </c>
      <c r="AV34" s="132">
        <v>1.5652837229533281E-6</v>
      </c>
      <c r="AW34" s="132">
        <v>2.4385796420280708E-5</v>
      </c>
      <c r="AX34" s="132">
        <v>1.1188574035876998E-6</v>
      </c>
      <c r="AY34" s="132">
        <v>1.449375804892836E-6</v>
      </c>
      <c r="AZ34" s="132">
        <v>5.8507764086157694E-7</v>
      </c>
      <c r="BA34" s="132">
        <v>2.5439922321702804E-7</v>
      </c>
      <c r="BB34" s="132">
        <v>2.1127326887791599E-6</v>
      </c>
      <c r="BC34" s="132">
        <v>2.7244440900023757E-7</v>
      </c>
      <c r="BD34" s="132">
        <v>1.6669185713422765E-6</v>
      </c>
      <c r="BE34" s="132">
        <v>3.9500053828941927E-7</v>
      </c>
      <c r="BF34" s="132">
        <v>0</v>
      </c>
      <c r="BG34" s="132">
        <v>6.0162753893962269E-7</v>
      </c>
      <c r="BH34" s="132">
        <v>7.2863528489810849E-7</v>
      </c>
      <c r="BI34" s="132">
        <v>2.2145910148294141E-7</v>
      </c>
      <c r="BJ34" s="132">
        <v>7.2354674046353557E-7</v>
      </c>
      <c r="BK34" s="132">
        <v>2.4340894674722471E-5</v>
      </c>
      <c r="BL34" s="134">
        <v>8.1314779685054024E-7</v>
      </c>
      <c r="BM34" s="134">
        <v>5.4180036772764641E-7</v>
      </c>
      <c r="BN34" s="132">
        <v>8.7455161883380166E-7</v>
      </c>
      <c r="BO34" s="132">
        <v>8.632214528705352E-7</v>
      </c>
      <c r="BP34" s="132">
        <v>1.1849671310225861E-6</v>
      </c>
      <c r="BQ34" s="132">
        <v>8.2976534114644822E-7</v>
      </c>
      <c r="BR34" s="132">
        <v>2.1840950897077964E-5</v>
      </c>
      <c r="BS34" s="132">
        <v>1.7288892732438642E-6</v>
      </c>
      <c r="BT34" s="132">
        <v>1.4932012653942779E-6</v>
      </c>
      <c r="BU34" s="132">
        <v>1.0799470959430281E-6</v>
      </c>
      <c r="BV34" s="132">
        <v>1.1786663250811536E-6</v>
      </c>
      <c r="BW34" s="132">
        <v>3.497947143109574E-7</v>
      </c>
      <c r="BX34" s="132">
        <v>2.6605728718582219E-7</v>
      </c>
      <c r="BY34" s="132">
        <v>9.8991131993526185E-8</v>
      </c>
      <c r="BZ34" s="132">
        <v>1.6200058918727667E-6</v>
      </c>
      <c r="CA34" s="132">
        <v>4.933270715894488E-7</v>
      </c>
      <c r="CB34" s="132">
        <v>6.5664981120615665E-7</v>
      </c>
      <c r="CC34" s="132">
        <v>1.0520870454358734E-6</v>
      </c>
      <c r="CD34" s="132">
        <v>5.3138890601211617E-7</v>
      </c>
      <c r="CE34" s="132">
        <v>2.7689696764605263E-7</v>
      </c>
      <c r="CF34" s="132">
        <v>4.2900889035607793E-7</v>
      </c>
      <c r="CG34" s="132">
        <v>4.4184307774258382E-7</v>
      </c>
      <c r="CH34" s="132">
        <v>3.7299486148201587E-6</v>
      </c>
      <c r="CI34" s="132">
        <v>2.134402842950906E-5</v>
      </c>
      <c r="CJ34" s="132">
        <v>2.7136136732027722E-6</v>
      </c>
      <c r="CK34" s="132">
        <v>4.0018468480804632E-7</v>
      </c>
      <c r="CL34" s="132">
        <v>1.1630980012880281E-5</v>
      </c>
      <c r="CM34" s="132">
        <v>8.5433004314443823E-7</v>
      </c>
      <c r="CN34" s="132">
        <v>2.1087468523514339E-6</v>
      </c>
      <c r="CO34" s="132">
        <v>5.4466703111244754E-7</v>
      </c>
      <c r="CP34" s="132">
        <v>4.4596615473746658E-6</v>
      </c>
      <c r="CQ34" s="132">
        <v>4.8211486305549816E-7</v>
      </c>
      <c r="CR34" s="132">
        <v>1.788252103808884E-6</v>
      </c>
      <c r="CS34" s="132">
        <v>9.1820464848782203E-7</v>
      </c>
      <c r="CT34" s="132">
        <v>6.0321431800779615E-7</v>
      </c>
      <c r="CU34" s="132">
        <v>1.0484344980921352E-5</v>
      </c>
      <c r="CV34" s="132">
        <v>4.403105085437844E-6</v>
      </c>
      <c r="CW34" s="132">
        <v>1.4335426384149085E-6</v>
      </c>
      <c r="CX34" s="132">
        <v>3.8314671509899876E-7</v>
      </c>
      <c r="CY34" s="132">
        <v>9.0824909301289802E-7</v>
      </c>
      <c r="CZ34" s="132">
        <v>3.3569009742900685E-6</v>
      </c>
      <c r="DA34" s="132">
        <v>6.3618264597602228E-7</v>
      </c>
      <c r="DB34" s="132">
        <v>2.7436968318612819E-6</v>
      </c>
      <c r="DC34" s="132">
        <v>1.7986402596303738E-6</v>
      </c>
      <c r="DD34" s="132">
        <v>8.7981866074048666E-6</v>
      </c>
      <c r="DE34" s="132">
        <v>9.6335581928809379E-7</v>
      </c>
      <c r="DF34" s="132">
        <v>8.0219954289296648E-6</v>
      </c>
      <c r="DG34" s="132">
        <v>1.0010898800941497</v>
      </c>
      <c r="DH34" s="137">
        <v>0.78008468413465226</v>
      </c>
    </row>
    <row r="35" spans="2:112" x14ac:dyDescent="0.15">
      <c r="B35" s="318" t="s">
        <v>49</v>
      </c>
      <c r="C35" s="305" t="s">
        <v>338</v>
      </c>
      <c r="D35" s="134">
        <v>8.6668360055056768E-6</v>
      </c>
      <c r="E35" s="134">
        <v>4.9479365006033224E-6</v>
      </c>
      <c r="F35" s="134">
        <v>8.6370209083415937E-6</v>
      </c>
      <c r="G35" s="134">
        <v>9.6994428723413311E-5</v>
      </c>
      <c r="H35" s="134">
        <v>5.2416850163213584E-6</v>
      </c>
      <c r="I35" s="134">
        <v>1.0698052549509913E-5</v>
      </c>
      <c r="J35" s="134">
        <v>2.3014934181402174E-5</v>
      </c>
      <c r="K35" s="134">
        <v>8.6803565184466857E-5</v>
      </c>
      <c r="L35" s="134">
        <v>4.4020719468199445E-4</v>
      </c>
      <c r="M35" s="134">
        <v>9.4866774142295762E-6</v>
      </c>
      <c r="N35" s="134">
        <v>0</v>
      </c>
      <c r="O35" s="134">
        <v>2.3101710249270636E-5</v>
      </c>
      <c r="P35" s="134">
        <v>2.9788425944061428E-5</v>
      </c>
      <c r="Q35" s="134">
        <v>1.9155218157627541E-5</v>
      </c>
      <c r="R35" s="134">
        <v>6.684755791841172E-4</v>
      </c>
      <c r="S35" s="134">
        <v>4.7456954916558915E-6</v>
      </c>
      <c r="T35" s="134">
        <v>3.1277235885596873E-6</v>
      </c>
      <c r="U35" s="134">
        <v>5.1059237982081836E-6</v>
      </c>
      <c r="V35" s="134">
        <v>8.7088764403985602E-6</v>
      </c>
      <c r="W35" s="134">
        <v>9.8400282890435665E-5</v>
      </c>
      <c r="X35" s="134">
        <v>0</v>
      </c>
      <c r="Y35" s="134">
        <v>1.8533944210771033E-5</v>
      </c>
      <c r="Z35" s="134">
        <v>2.4732128496705462E-6</v>
      </c>
      <c r="AA35" s="134">
        <v>0</v>
      </c>
      <c r="AB35" s="134">
        <v>4.3442556390160743E-4</v>
      </c>
      <c r="AC35" s="134">
        <v>4.2332414375775189E-4</v>
      </c>
      <c r="AD35" s="134">
        <v>5.8924387847157399E-7</v>
      </c>
      <c r="AE35" s="134">
        <v>5.2722640714751246E-6</v>
      </c>
      <c r="AF35" s="134">
        <v>1.6181419867227604E-4</v>
      </c>
      <c r="AG35" s="134">
        <v>5.360470709410609E-5</v>
      </c>
      <c r="AH35" s="134">
        <v>7.7922277524024554E-6</v>
      </c>
      <c r="AI35" s="134">
        <v>1.0018912449747899</v>
      </c>
      <c r="AJ35" s="134">
        <v>1.0736694729315334E-5</v>
      </c>
      <c r="AK35" s="134">
        <v>7.6558740043679333E-6</v>
      </c>
      <c r="AL35" s="134">
        <v>1.3598142221912994E-4</v>
      </c>
      <c r="AM35" s="134">
        <v>0</v>
      </c>
      <c r="AN35" s="134">
        <v>0</v>
      </c>
      <c r="AO35" s="134">
        <v>6.582590115092646E-6</v>
      </c>
      <c r="AP35" s="134">
        <v>1.9890916207218189E-6</v>
      </c>
      <c r="AQ35" s="134">
        <v>7.5939248024122876E-6</v>
      </c>
      <c r="AR35" s="134">
        <v>5.670958616966128E-5</v>
      </c>
      <c r="AS35" s="134">
        <v>1.7351075997192436E-5</v>
      </c>
      <c r="AT35" s="134">
        <v>3.469171208836175E-5</v>
      </c>
      <c r="AU35" s="134">
        <v>1.2160753335022603E-5</v>
      </c>
      <c r="AV35" s="134">
        <v>1.0992593671992606E-5</v>
      </c>
      <c r="AW35" s="134">
        <v>2.0536995320731863E-3</v>
      </c>
      <c r="AX35" s="134">
        <v>1.0385249578936237E-4</v>
      </c>
      <c r="AY35" s="134">
        <v>3.4267537844768115E-4</v>
      </c>
      <c r="AZ35" s="134">
        <v>1.4527972221770956E-5</v>
      </c>
      <c r="BA35" s="134">
        <v>1.013099342849248E-4</v>
      </c>
      <c r="BB35" s="134">
        <v>3.010624053529377E-5</v>
      </c>
      <c r="BC35" s="134">
        <v>7.6755614837013364E-4</v>
      </c>
      <c r="BD35" s="134">
        <v>3.278917302871048E-5</v>
      </c>
      <c r="BE35" s="134">
        <v>1.5265659664393467E-5</v>
      </c>
      <c r="BF35" s="134">
        <v>0</v>
      </c>
      <c r="BG35" s="134">
        <v>1.8993702855593731E-4</v>
      </c>
      <c r="BH35" s="134">
        <v>4.3999835546596723E-6</v>
      </c>
      <c r="BI35" s="134">
        <v>3.9646736299977636E-6</v>
      </c>
      <c r="BJ35" s="134">
        <v>3.1813212896840003E-4</v>
      </c>
      <c r="BK35" s="134">
        <v>3.4203729826269211E-4</v>
      </c>
      <c r="BL35" s="134">
        <v>6.072034593657523E-6</v>
      </c>
      <c r="BM35" s="134">
        <v>1.7971269880982091E-4</v>
      </c>
      <c r="BN35" s="134">
        <v>1.0201500439775209E-4</v>
      </c>
      <c r="BO35" s="134">
        <v>8.5633956458028096E-6</v>
      </c>
      <c r="BP35" s="134">
        <v>9.6802727330389275E-6</v>
      </c>
      <c r="BQ35" s="134">
        <v>2.2630954483225549E-5</v>
      </c>
      <c r="BR35" s="134">
        <v>4.2821808531081629E-6</v>
      </c>
      <c r="BS35" s="134">
        <v>1.6378360912521577E-5</v>
      </c>
      <c r="BT35" s="134">
        <v>1.3541691978554692E-5</v>
      </c>
      <c r="BU35" s="134">
        <v>8.638124328514468E-6</v>
      </c>
      <c r="BV35" s="134">
        <v>3.6574863066148661E-6</v>
      </c>
      <c r="BW35" s="134">
        <v>2.539672283050293E-6</v>
      </c>
      <c r="BX35" s="134">
        <v>2.6785027576119817E-6</v>
      </c>
      <c r="BY35" s="134">
        <v>1.4089859320854631E-6</v>
      </c>
      <c r="BZ35" s="134">
        <v>6.0296601591828787E-6</v>
      </c>
      <c r="CA35" s="134">
        <v>9.0332570374710497E-6</v>
      </c>
      <c r="CB35" s="134">
        <v>4.1828843256973404E-5</v>
      </c>
      <c r="CC35" s="134">
        <v>1.4820095428556555E-5</v>
      </c>
      <c r="CD35" s="134">
        <v>1.0547944643366335E-5</v>
      </c>
      <c r="CE35" s="134">
        <v>4.2523246493770312E-6</v>
      </c>
      <c r="CF35" s="134">
        <v>1.0333383578219593E-5</v>
      </c>
      <c r="CG35" s="134">
        <v>5.9623035966466525E-6</v>
      </c>
      <c r="CH35" s="134">
        <v>1.8116969038080195E-6</v>
      </c>
      <c r="CI35" s="134">
        <v>4.5022956477929305E-6</v>
      </c>
      <c r="CJ35" s="134">
        <v>7.4332731395462961E-6</v>
      </c>
      <c r="CK35" s="134">
        <v>6.6746871772874086E-6</v>
      </c>
      <c r="CL35" s="134">
        <v>6.2228936581147372E-6</v>
      </c>
      <c r="CM35" s="134">
        <v>6.0868709973516727E-6</v>
      </c>
      <c r="CN35" s="134">
        <v>1.1044901609060761E-5</v>
      </c>
      <c r="CO35" s="134">
        <v>2.2648548521717621E-5</v>
      </c>
      <c r="CP35" s="134">
        <v>1.0087654036628766E-4</v>
      </c>
      <c r="CQ35" s="134">
        <v>2.4007388461338294E-5</v>
      </c>
      <c r="CR35" s="134">
        <v>2.1191440560737072E-4</v>
      </c>
      <c r="CS35" s="134">
        <v>1.743487156055324E-5</v>
      </c>
      <c r="CT35" s="134">
        <v>1.6395288792159147E-5</v>
      </c>
      <c r="CU35" s="134">
        <v>2.1031467139746962E-5</v>
      </c>
      <c r="CV35" s="134">
        <v>2.3239109630677074E-5</v>
      </c>
      <c r="CW35" s="134">
        <v>6.4204111505297382E-6</v>
      </c>
      <c r="CX35" s="134">
        <v>2.1540203724932394E-4</v>
      </c>
      <c r="CY35" s="134">
        <v>3.533116042185538E-6</v>
      </c>
      <c r="CZ35" s="134">
        <v>4.3073479223884783E-5</v>
      </c>
      <c r="DA35" s="134">
        <v>3.4979962857869362E-5</v>
      </c>
      <c r="DB35" s="134">
        <v>9.612536599247111E-6</v>
      </c>
      <c r="DC35" s="134">
        <v>3.3233478489495921E-5</v>
      </c>
      <c r="DD35" s="134">
        <v>8.3779532389942829E-6</v>
      </c>
      <c r="DE35" s="134">
        <v>1.929215497489219E-5</v>
      </c>
      <c r="DF35" s="134">
        <v>6.2809594553818113E-5</v>
      </c>
      <c r="DG35" s="134">
        <v>1.0105797473559868</v>
      </c>
      <c r="DH35" s="139">
        <v>0.78747952475049554</v>
      </c>
    </row>
    <row r="36" spans="2:112" x14ac:dyDescent="0.15">
      <c r="B36" s="318" t="s">
        <v>50</v>
      </c>
      <c r="C36" s="305" t="s">
        <v>340</v>
      </c>
      <c r="D36" s="132">
        <v>1.1812630832797768E-4</v>
      </c>
      <c r="E36" s="132">
        <v>6.5968270685507215E-5</v>
      </c>
      <c r="F36" s="132">
        <v>8.0838835853158701E-5</v>
      </c>
      <c r="G36" s="132">
        <v>1.1490013782324984E-4</v>
      </c>
      <c r="H36" s="132">
        <v>5.9189111118641034E-5</v>
      </c>
      <c r="I36" s="132">
        <v>1.5225367282576053E-4</v>
      </c>
      <c r="J36" s="132">
        <v>2.894192071914964E-4</v>
      </c>
      <c r="K36" s="132">
        <v>4.2978152246331408E-5</v>
      </c>
      <c r="L36" s="132">
        <v>3.572389140729721E-5</v>
      </c>
      <c r="M36" s="132">
        <v>4.1160724301521123E-5</v>
      </c>
      <c r="N36" s="132">
        <v>0</v>
      </c>
      <c r="O36" s="132">
        <v>1.0848582978974408E-4</v>
      </c>
      <c r="P36" s="132">
        <v>7.5668448885696742E-5</v>
      </c>
      <c r="Q36" s="132">
        <v>7.3650265943790903E-5</v>
      </c>
      <c r="R36" s="132">
        <v>6.909316175242238E-5</v>
      </c>
      <c r="S36" s="132">
        <v>1.98918064794895E-4</v>
      </c>
      <c r="T36" s="132">
        <v>9.8527369378660268E-5</v>
      </c>
      <c r="U36" s="132">
        <v>6.3912062717054241E-5</v>
      </c>
      <c r="V36" s="134">
        <v>9.4014600243584205E-5</v>
      </c>
      <c r="W36" s="132">
        <v>1.4429310664366954E-4</v>
      </c>
      <c r="X36" s="132">
        <v>0</v>
      </c>
      <c r="Y36" s="132">
        <v>9.6644693971071301E-5</v>
      </c>
      <c r="Z36" s="132">
        <v>1.6382164393909619E-4</v>
      </c>
      <c r="AA36" s="132">
        <v>0</v>
      </c>
      <c r="AB36" s="132">
        <v>5.4611381665409722E-5</v>
      </c>
      <c r="AC36" s="132">
        <v>9.0540889600943634E-5</v>
      </c>
      <c r="AD36" s="132">
        <v>8.3385210465000427E-6</v>
      </c>
      <c r="AE36" s="132">
        <v>2.5546277606494909E-4</v>
      </c>
      <c r="AF36" s="132">
        <v>1.0363826916657275E-4</v>
      </c>
      <c r="AG36" s="132">
        <v>6.7118930598657829E-5</v>
      </c>
      <c r="AH36" s="132">
        <v>4.6711154469545838E-5</v>
      </c>
      <c r="AI36" s="134">
        <v>1.2664212362584277E-4</v>
      </c>
      <c r="AJ36" s="132">
        <v>1.1024157323437198</v>
      </c>
      <c r="AK36" s="132">
        <v>1.3573916347555279E-4</v>
      </c>
      <c r="AL36" s="132">
        <v>5.730206411079452E-4</v>
      </c>
      <c r="AM36" s="132">
        <v>0</v>
      </c>
      <c r="AN36" s="132">
        <v>0</v>
      </c>
      <c r="AO36" s="132">
        <v>1.8612308349437293E-4</v>
      </c>
      <c r="AP36" s="132">
        <v>6.8197837456369237E-5</v>
      </c>
      <c r="AQ36" s="132">
        <v>1.3174489645127898E-4</v>
      </c>
      <c r="AR36" s="132">
        <v>9.2398544128740727E-5</v>
      </c>
      <c r="AS36" s="132">
        <v>1.2536270364354337E-4</v>
      </c>
      <c r="AT36" s="132">
        <v>1.7528833572438759E-4</v>
      </c>
      <c r="AU36" s="132">
        <v>6.7656937915477777E-5</v>
      </c>
      <c r="AV36" s="132">
        <v>5.6148906968978068E-5</v>
      </c>
      <c r="AW36" s="132">
        <v>5.0851061907075642E-5</v>
      </c>
      <c r="AX36" s="132">
        <v>6.0696687710363994E-5</v>
      </c>
      <c r="AY36" s="132">
        <v>1.3219517468262209E-4</v>
      </c>
      <c r="AZ36" s="132">
        <v>6.3429782828231009E-5</v>
      </c>
      <c r="BA36" s="132">
        <v>4.3882133894853271E-5</v>
      </c>
      <c r="BB36" s="132">
        <v>3.9072458398670308E-5</v>
      </c>
      <c r="BC36" s="132">
        <v>9.3410700701533039E-5</v>
      </c>
      <c r="BD36" s="132">
        <v>6.2300289232376435E-5</v>
      </c>
      <c r="BE36" s="132">
        <v>4.4445670532684782E-5</v>
      </c>
      <c r="BF36" s="132">
        <v>0</v>
      </c>
      <c r="BG36" s="132">
        <v>2.8559802116667204E-5</v>
      </c>
      <c r="BH36" s="132">
        <v>2.7370832249168619E-5</v>
      </c>
      <c r="BI36" s="132">
        <v>6.8578353700543212E-5</v>
      </c>
      <c r="BJ36" s="132">
        <v>8.1341353133512889E-5</v>
      </c>
      <c r="BK36" s="132">
        <v>2.3302491613588403E-4</v>
      </c>
      <c r="BL36" s="134">
        <v>4.2203873736526505E-5</v>
      </c>
      <c r="BM36" s="134">
        <v>1.9283671841644656E-2</v>
      </c>
      <c r="BN36" s="132">
        <v>2.4179508987730119E-2</v>
      </c>
      <c r="BO36" s="132">
        <v>3.9814005287929742E-2</v>
      </c>
      <c r="BP36" s="132">
        <v>2.6464582715657388E-2</v>
      </c>
      <c r="BQ36" s="132">
        <v>3.7220816040539791E-4</v>
      </c>
      <c r="BR36" s="132">
        <v>6.2377519455518167E-4</v>
      </c>
      <c r="BS36" s="132">
        <v>8.2715912840480789E-4</v>
      </c>
      <c r="BT36" s="132">
        <v>2.4159705385067037E-4</v>
      </c>
      <c r="BU36" s="132">
        <v>1.1508376782182207E-4</v>
      </c>
      <c r="BV36" s="132">
        <v>8.7704162267597362E-5</v>
      </c>
      <c r="BW36" s="132">
        <v>1.1677054106909743E-4</v>
      </c>
      <c r="BX36" s="132">
        <v>3.0268505378423078E-4</v>
      </c>
      <c r="BY36" s="132">
        <v>3.1728002336413563E-4</v>
      </c>
      <c r="BZ36" s="132">
        <v>3.9333422689026093E-4</v>
      </c>
      <c r="CA36" s="132">
        <v>5.0285786524759564E-5</v>
      </c>
      <c r="CB36" s="132">
        <v>3.642703553852041E-4</v>
      </c>
      <c r="CC36" s="132">
        <v>1.7246038174455937E-4</v>
      </c>
      <c r="CD36" s="132">
        <v>1.065857619097592E-4</v>
      </c>
      <c r="CE36" s="132">
        <v>1.297933312295631E-4</v>
      </c>
      <c r="CF36" s="132">
        <v>3.1975948632318E-4</v>
      </c>
      <c r="CG36" s="132">
        <v>4.2059796486677365E-4</v>
      </c>
      <c r="CH36" s="132">
        <v>5.1408109414256545E-5</v>
      </c>
      <c r="CI36" s="132">
        <v>1.4393496254438618E-4</v>
      </c>
      <c r="CJ36" s="132">
        <v>4.4901517257488942E-4</v>
      </c>
      <c r="CK36" s="132">
        <v>3.8681349178791273E-5</v>
      </c>
      <c r="CL36" s="132">
        <v>2.679593299912017E-4</v>
      </c>
      <c r="CM36" s="132">
        <v>9.2583805065469372E-5</v>
      </c>
      <c r="CN36" s="132">
        <v>2.7522455898715563E-4</v>
      </c>
      <c r="CO36" s="132">
        <v>1.4914792505178374E-4</v>
      </c>
      <c r="CP36" s="132">
        <v>1.3435792818559958E-4</v>
      </c>
      <c r="CQ36" s="132">
        <v>6.8020676527393476E-5</v>
      </c>
      <c r="CR36" s="132">
        <v>6.942604571263307E-5</v>
      </c>
      <c r="CS36" s="132">
        <v>1.1938311044874648E-4</v>
      </c>
      <c r="CT36" s="132">
        <v>8.288853569611233E-5</v>
      </c>
      <c r="CU36" s="132">
        <v>7.1104498715197695E-5</v>
      </c>
      <c r="CV36" s="132">
        <v>6.4673450401173764E-5</v>
      </c>
      <c r="CW36" s="132">
        <v>1.6724957825500636E-4</v>
      </c>
      <c r="CX36" s="132">
        <v>3.5007439822212537E-5</v>
      </c>
      <c r="CY36" s="132">
        <v>5.1260380190461308E-5</v>
      </c>
      <c r="CZ36" s="132">
        <v>1.2643393508807545E-4</v>
      </c>
      <c r="DA36" s="132">
        <v>7.3511822685835032E-5</v>
      </c>
      <c r="DB36" s="132">
        <v>1.0784999942713541E-4</v>
      </c>
      <c r="DC36" s="132">
        <v>1.3712596588629368E-4</v>
      </c>
      <c r="DD36" s="132">
        <v>1.2552736187191224E-4</v>
      </c>
      <c r="DE36" s="132">
        <v>4.0400381134172514E-5</v>
      </c>
      <c r="DF36" s="132">
        <v>5.6845301699577904E-4</v>
      </c>
      <c r="DG36" s="132">
        <v>1.2262531766443363</v>
      </c>
      <c r="DH36" s="137">
        <v>0.95553989805765216</v>
      </c>
    </row>
    <row r="37" spans="2:112" x14ac:dyDescent="0.15">
      <c r="B37" s="318" t="s">
        <v>51</v>
      </c>
      <c r="C37" s="305" t="s">
        <v>342</v>
      </c>
      <c r="D37" s="132">
        <v>1.806491826554344E-5</v>
      </c>
      <c r="E37" s="132">
        <v>2.0691451398038446E-6</v>
      </c>
      <c r="F37" s="132">
        <v>1.5628391021628288E-6</v>
      </c>
      <c r="G37" s="132">
        <v>1.8060474144109878E-6</v>
      </c>
      <c r="H37" s="132">
        <v>3.9261314913618952E-6</v>
      </c>
      <c r="I37" s="132">
        <v>3.4322974356077282E-6</v>
      </c>
      <c r="J37" s="132">
        <v>4.9215747179686958E-6</v>
      </c>
      <c r="K37" s="132">
        <v>2.1689352120276187E-6</v>
      </c>
      <c r="L37" s="132">
        <v>2.1687320682571576E-5</v>
      </c>
      <c r="M37" s="132">
        <v>4.0244641347619679E-6</v>
      </c>
      <c r="N37" s="132">
        <v>0</v>
      </c>
      <c r="O37" s="132">
        <v>1.8646762810198768E-6</v>
      </c>
      <c r="P37" s="132">
        <v>1.7990448230637482E-6</v>
      </c>
      <c r="Q37" s="132">
        <v>2.8394779686111828E-6</v>
      </c>
      <c r="R37" s="132">
        <v>1.6734920717605126E-4</v>
      </c>
      <c r="S37" s="132">
        <v>2.7431755629970322E-6</v>
      </c>
      <c r="T37" s="132">
        <v>1.542717704185167E-6</v>
      </c>
      <c r="U37" s="132">
        <v>1.6622827288529812E-6</v>
      </c>
      <c r="V37" s="134">
        <v>1.7860720624574321E-6</v>
      </c>
      <c r="W37" s="132">
        <v>2.4110267215850997E-5</v>
      </c>
      <c r="X37" s="132">
        <v>0</v>
      </c>
      <c r="Y37" s="132">
        <v>1.2298714911079149E-6</v>
      </c>
      <c r="Z37" s="132">
        <v>1.4772840596608177E-6</v>
      </c>
      <c r="AA37" s="132">
        <v>0</v>
      </c>
      <c r="AB37" s="132">
        <v>1.4862252710326298E-6</v>
      </c>
      <c r="AC37" s="132">
        <v>8.1459171152033071E-6</v>
      </c>
      <c r="AD37" s="132">
        <v>1.787957293526708E-7</v>
      </c>
      <c r="AE37" s="132">
        <v>1.9903932431376879E-6</v>
      </c>
      <c r="AF37" s="132">
        <v>8.6976989531697866E-6</v>
      </c>
      <c r="AG37" s="132">
        <v>1.917382761926627E-6</v>
      </c>
      <c r="AH37" s="132">
        <v>1.7352999371278641E-6</v>
      </c>
      <c r="AI37" s="134">
        <v>3.0104009585558263E-6</v>
      </c>
      <c r="AJ37" s="132">
        <v>9.04590343104532E-6</v>
      </c>
      <c r="AK37" s="132">
        <v>1.0007177141567014</v>
      </c>
      <c r="AL37" s="132">
        <v>3.589808119068205E-6</v>
      </c>
      <c r="AM37" s="132">
        <v>0</v>
      </c>
      <c r="AN37" s="132">
        <v>0</v>
      </c>
      <c r="AO37" s="132">
        <v>4.4825876851249553E-6</v>
      </c>
      <c r="AP37" s="132">
        <v>1.7884309725924682E-6</v>
      </c>
      <c r="AQ37" s="132">
        <v>3.0528621802888713E-6</v>
      </c>
      <c r="AR37" s="132">
        <v>2.2894311109243112E-6</v>
      </c>
      <c r="AS37" s="132">
        <v>1.7358558522879943E-6</v>
      </c>
      <c r="AT37" s="132">
        <v>1.0961813642222682E-5</v>
      </c>
      <c r="AU37" s="132">
        <v>7.7992072684789399E-6</v>
      </c>
      <c r="AV37" s="132">
        <v>7.9734578628754092E-6</v>
      </c>
      <c r="AW37" s="132">
        <v>7.0424553668613346E-5</v>
      </c>
      <c r="AX37" s="132">
        <v>2.1382727960319136E-4</v>
      </c>
      <c r="AY37" s="132">
        <v>4.9478558509672161E-3</v>
      </c>
      <c r="AZ37" s="132">
        <v>2.4984712826868331E-4</v>
      </c>
      <c r="BA37" s="132">
        <v>1.4411944116184489E-5</v>
      </c>
      <c r="BB37" s="132">
        <v>9.2717358203961217E-5</v>
      </c>
      <c r="BC37" s="132">
        <v>4.6286307507631653E-5</v>
      </c>
      <c r="BD37" s="132">
        <v>1.3279337075232308E-4</v>
      </c>
      <c r="BE37" s="132">
        <v>3.0536796156105005E-5</v>
      </c>
      <c r="BF37" s="132">
        <v>0</v>
      </c>
      <c r="BG37" s="132">
        <v>1.7780869049211904E-6</v>
      </c>
      <c r="BH37" s="132">
        <v>1.8209756390375381E-5</v>
      </c>
      <c r="BI37" s="132">
        <v>2.1214905282825908E-6</v>
      </c>
      <c r="BJ37" s="132">
        <v>5.3420089628909033E-6</v>
      </c>
      <c r="BK37" s="132">
        <v>2.4269775382677496E-5</v>
      </c>
      <c r="BL37" s="134">
        <v>1.1252932949948754E-5</v>
      </c>
      <c r="BM37" s="134">
        <v>6.5918943677339005E-4</v>
      </c>
      <c r="BN37" s="132">
        <v>1.0291322573844388E-4</v>
      </c>
      <c r="BO37" s="132">
        <v>3.0763922602749884E-5</v>
      </c>
      <c r="BP37" s="132">
        <v>5.9045726456887174E-5</v>
      </c>
      <c r="BQ37" s="132">
        <v>5.2827731436620538E-6</v>
      </c>
      <c r="BR37" s="132">
        <v>3.4004317285368067E-6</v>
      </c>
      <c r="BS37" s="132">
        <v>6.6435440162562516E-6</v>
      </c>
      <c r="BT37" s="132">
        <v>2.889789289619758E-5</v>
      </c>
      <c r="BU37" s="132">
        <v>9.4835218312112992E-6</v>
      </c>
      <c r="BV37" s="132">
        <v>2.1718706592374613E-6</v>
      </c>
      <c r="BW37" s="132">
        <v>1.8698245431078487E-6</v>
      </c>
      <c r="BX37" s="132">
        <v>1.794243156434346E-6</v>
      </c>
      <c r="BY37" s="132">
        <v>1.234935070602092E-6</v>
      </c>
      <c r="BZ37" s="132">
        <v>3.7682467240375531E-6</v>
      </c>
      <c r="CA37" s="132">
        <v>5.0487154408463881E-6</v>
      </c>
      <c r="CB37" s="132">
        <v>4.9608828403117511E-6</v>
      </c>
      <c r="CC37" s="132">
        <v>2.9662614042660436E-5</v>
      </c>
      <c r="CD37" s="132">
        <v>2.6682260017213734E-6</v>
      </c>
      <c r="CE37" s="132">
        <v>2.6548638464108374E-6</v>
      </c>
      <c r="CF37" s="132">
        <v>3.4151092288294567E-6</v>
      </c>
      <c r="CG37" s="132">
        <v>5.1356288614435827E-6</v>
      </c>
      <c r="CH37" s="132">
        <v>8.9694089558032562E-7</v>
      </c>
      <c r="CI37" s="132">
        <v>2.1583352327413767E-6</v>
      </c>
      <c r="CJ37" s="132">
        <v>5.056825128043729E-6</v>
      </c>
      <c r="CK37" s="132">
        <v>1.7164970908191052E-6</v>
      </c>
      <c r="CL37" s="132">
        <v>3.0552152411822033E-6</v>
      </c>
      <c r="CM37" s="132">
        <v>2.8926733383468142E-6</v>
      </c>
      <c r="CN37" s="132">
        <v>9.6750110740194426E-6</v>
      </c>
      <c r="CO37" s="132">
        <v>1.5466182272469457E-5</v>
      </c>
      <c r="CP37" s="132">
        <v>4.8310707879695514E-6</v>
      </c>
      <c r="CQ37" s="132">
        <v>2.1927737902477438E-5</v>
      </c>
      <c r="CR37" s="132">
        <v>2.9165518407998843E-5</v>
      </c>
      <c r="CS37" s="132">
        <v>1.3805038450021516E-4</v>
      </c>
      <c r="CT37" s="132">
        <v>8.5086178769588032E-5</v>
      </c>
      <c r="CU37" s="132">
        <v>2.4042403162854637E-5</v>
      </c>
      <c r="CV37" s="132">
        <v>2.8623847136734147E-6</v>
      </c>
      <c r="CW37" s="132">
        <v>2.4433367935088986E-6</v>
      </c>
      <c r="CX37" s="132">
        <v>1.2324763437752548E-5</v>
      </c>
      <c r="CY37" s="132">
        <v>2.0198593268932453E-6</v>
      </c>
      <c r="CZ37" s="132">
        <v>1.2643581957964093E-4</v>
      </c>
      <c r="DA37" s="132">
        <v>1.382756807445375E-4</v>
      </c>
      <c r="DB37" s="132">
        <v>2.5249662082644062E-6</v>
      </c>
      <c r="DC37" s="132">
        <v>4.2218972877313445E-6</v>
      </c>
      <c r="DD37" s="132">
        <v>2.5203790429222548E-5</v>
      </c>
      <c r="DE37" s="132">
        <v>1.3205140581935178E-5</v>
      </c>
      <c r="DF37" s="132">
        <v>1.3627863224879185E-4</v>
      </c>
      <c r="DG37" s="132">
        <v>1.0087111609005881</v>
      </c>
      <c r="DH37" s="137">
        <v>0.78602345601598711</v>
      </c>
    </row>
    <row r="38" spans="2:112" x14ac:dyDescent="0.15">
      <c r="B38" s="319" t="s">
        <v>53</v>
      </c>
      <c r="C38" s="306" t="s">
        <v>344</v>
      </c>
      <c r="D38" s="133">
        <v>1.0958782654212878E-3</v>
      </c>
      <c r="E38" s="133">
        <v>6.0952844743581347E-4</v>
      </c>
      <c r="F38" s="133">
        <v>1.2117052846703257E-3</v>
      </c>
      <c r="G38" s="133">
        <v>5.6248267228507308E-5</v>
      </c>
      <c r="H38" s="133">
        <v>5.143370828388109E-5</v>
      </c>
      <c r="I38" s="133">
        <v>7.1663566505814156E-4</v>
      </c>
      <c r="J38" s="133">
        <v>1.0647991436428705E-4</v>
      </c>
      <c r="K38" s="133">
        <v>1.823306349154553E-4</v>
      </c>
      <c r="L38" s="133">
        <v>7.0375780063691162E-5</v>
      </c>
      <c r="M38" s="133">
        <v>6.8539517738013661E-4</v>
      </c>
      <c r="N38" s="133">
        <v>0</v>
      </c>
      <c r="O38" s="133">
        <v>7.0047901394362013E-5</v>
      </c>
      <c r="P38" s="133">
        <v>3.5259058953436726E-5</v>
      </c>
      <c r="Q38" s="133">
        <v>9.0074008155799378E-5</v>
      </c>
      <c r="R38" s="133">
        <v>2.7970174255081493E-4</v>
      </c>
      <c r="S38" s="133">
        <v>9.9579000325337444E-5</v>
      </c>
      <c r="T38" s="133">
        <v>3.9013879643690456E-5</v>
      </c>
      <c r="U38" s="133">
        <v>2.9909641144123359E-5</v>
      </c>
      <c r="V38" s="143">
        <v>1.6096767184147207E-3</v>
      </c>
      <c r="W38" s="133">
        <v>7.890728963134707E-3</v>
      </c>
      <c r="X38" s="133">
        <v>0</v>
      </c>
      <c r="Y38" s="133">
        <v>1.6026009044082672E-4</v>
      </c>
      <c r="Z38" s="133">
        <v>2.427704142105035E-4</v>
      </c>
      <c r="AA38" s="133">
        <v>0</v>
      </c>
      <c r="AB38" s="133">
        <v>4.3291537408417967E-4</v>
      </c>
      <c r="AC38" s="133">
        <v>2.6011306582523255E-4</v>
      </c>
      <c r="AD38" s="133">
        <v>3.6524869594844482E-6</v>
      </c>
      <c r="AE38" s="133">
        <v>3.458363874629593E-3</v>
      </c>
      <c r="AF38" s="133">
        <v>8.5346612693374814E-5</v>
      </c>
      <c r="AG38" s="133">
        <v>1.5073315122546047E-4</v>
      </c>
      <c r="AH38" s="133">
        <v>6.388890117130786E-5</v>
      </c>
      <c r="AI38" s="143">
        <v>6.7272843292335641E-3</v>
      </c>
      <c r="AJ38" s="133">
        <v>5.119630641932024E-3</v>
      </c>
      <c r="AK38" s="133">
        <v>8.0530810919475834E-3</v>
      </c>
      <c r="AL38" s="133">
        <v>1.0173808312110177</v>
      </c>
      <c r="AM38" s="133">
        <v>0</v>
      </c>
      <c r="AN38" s="133">
        <v>0</v>
      </c>
      <c r="AO38" s="133">
        <v>4.8221097448874631E-3</v>
      </c>
      <c r="AP38" s="133">
        <v>2.3545195869247307E-5</v>
      </c>
      <c r="AQ38" s="133">
        <v>1.7596649089945869E-2</v>
      </c>
      <c r="AR38" s="133">
        <v>2.4102197176759477E-3</v>
      </c>
      <c r="AS38" s="133">
        <v>1.3093443304543068E-3</v>
      </c>
      <c r="AT38" s="133">
        <v>8.2843644504771829E-4</v>
      </c>
      <c r="AU38" s="133">
        <v>2.92623241597946E-3</v>
      </c>
      <c r="AV38" s="133">
        <v>1.3673684432715871E-3</v>
      </c>
      <c r="AW38" s="133">
        <v>6.3897875242474892E-4</v>
      </c>
      <c r="AX38" s="133">
        <v>2.6898818801368565E-3</v>
      </c>
      <c r="AY38" s="133">
        <v>1.1285473806000412E-3</v>
      </c>
      <c r="AZ38" s="133">
        <v>2.371052173274745E-3</v>
      </c>
      <c r="BA38" s="133">
        <v>6.2938344646575365E-4</v>
      </c>
      <c r="BB38" s="133">
        <v>7.7832962425276094E-4</v>
      </c>
      <c r="BC38" s="133">
        <v>2.0261467834794458E-3</v>
      </c>
      <c r="BD38" s="133">
        <v>5.8884792432579655E-4</v>
      </c>
      <c r="BE38" s="133">
        <v>5.3063736099883514E-4</v>
      </c>
      <c r="BF38" s="133">
        <v>0</v>
      </c>
      <c r="BG38" s="133">
        <v>2.4498475173725649E-4</v>
      </c>
      <c r="BH38" s="133">
        <v>6.0562203585591513E-4</v>
      </c>
      <c r="BI38" s="133">
        <v>1.5219724981009898E-4</v>
      </c>
      <c r="BJ38" s="133">
        <v>2.8342299655857527E-4</v>
      </c>
      <c r="BK38" s="133">
        <v>8.0235528343485863E-4</v>
      </c>
      <c r="BL38" s="143">
        <v>2.5896567876101036E-5</v>
      </c>
      <c r="BM38" s="143">
        <v>3.2024118365735427E-3</v>
      </c>
      <c r="BN38" s="133">
        <v>5.6443328232161976E-3</v>
      </c>
      <c r="BO38" s="133">
        <v>2.0825235200170439E-3</v>
      </c>
      <c r="BP38" s="133">
        <v>4.4573330618739894E-3</v>
      </c>
      <c r="BQ38" s="133">
        <v>1.4353300910930375E-4</v>
      </c>
      <c r="BR38" s="133">
        <v>1.7530870280948359E-4</v>
      </c>
      <c r="BS38" s="133">
        <v>2.3185909266939132E-3</v>
      </c>
      <c r="BT38" s="133">
        <v>7.7201547968362534E-5</v>
      </c>
      <c r="BU38" s="133">
        <v>6.6501727746957171E-5</v>
      </c>
      <c r="BV38" s="133">
        <v>3.6036298512260611E-5</v>
      </c>
      <c r="BW38" s="133">
        <v>4.0344373733038026E-5</v>
      </c>
      <c r="BX38" s="133">
        <v>7.0733246713634712E-5</v>
      </c>
      <c r="BY38" s="133">
        <v>5.9896290256817893E-5</v>
      </c>
      <c r="BZ38" s="133">
        <v>1.1980955477195551E-4</v>
      </c>
      <c r="CA38" s="133">
        <v>2.8526849119307769E-5</v>
      </c>
      <c r="CB38" s="133">
        <v>1.372212156108087E-4</v>
      </c>
      <c r="CC38" s="133">
        <v>7.0723574092599773E-5</v>
      </c>
      <c r="CD38" s="133">
        <v>4.2225634769733179E-5</v>
      </c>
      <c r="CE38" s="133">
        <v>4.7615466714799549E-5</v>
      </c>
      <c r="CF38" s="133">
        <v>9.0077745117453495E-5</v>
      </c>
      <c r="CG38" s="133">
        <v>1.197643357861871E-4</v>
      </c>
      <c r="CH38" s="133">
        <v>2.326046283652667E-5</v>
      </c>
      <c r="CI38" s="133">
        <v>5.7312875210383837E-5</v>
      </c>
      <c r="CJ38" s="133">
        <v>1.3213078621837065E-4</v>
      </c>
      <c r="CK38" s="133">
        <v>1.9943674740496923E-5</v>
      </c>
      <c r="CL38" s="133">
        <v>8.2481796626385733E-5</v>
      </c>
      <c r="CM38" s="133">
        <v>6.5000902294367648E-5</v>
      </c>
      <c r="CN38" s="133">
        <v>1.0447428843258667E-4</v>
      </c>
      <c r="CO38" s="133">
        <v>3.5792477893893904E-4</v>
      </c>
      <c r="CP38" s="133">
        <v>1.0792598830669459E-4</v>
      </c>
      <c r="CQ38" s="133">
        <v>4.8990557737215865E-5</v>
      </c>
      <c r="CR38" s="133">
        <v>5.2270651073888127E-5</v>
      </c>
      <c r="CS38" s="133">
        <v>6.3302832027246604E-5</v>
      </c>
      <c r="CT38" s="133">
        <v>5.7014096860758346E-5</v>
      </c>
      <c r="CU38" s="133">
        <v>4.2382518885394601E-5</v>
      </c>
      <c r="CV38" s="133">
        <v>3.6692634373655772E-5</v>
      </c>
      <c r="CW38" s="133">
        <v>5.8921365760030458E-5</v>
      </c>
      <c r="CX38" s="133">
        <v>1.3696011212983798E-4</v>
      </c>
      <c r="CY38" s="133">
        <v>2.35469994638967E-5</v>
      </c>
      <c r="CZ38" s="133">
        <v>9.2464180509301097E-5</v>
      </c>
      <c r="DA38" s="133">
        <v>9.5483411049015782E-5</v>
      </c>
      <c r="DB38" s="133">
        <v>9.435086359680739E-5</v>
      </c>
      <c r="DC38" s="133">
        <v>3.1019508554252199E-4</v>
      </c>
      <c r="DD38" s="133">
        <v>2.6545183870661923E-4</v>
      </c>
      <c r="DE38" s="133">
        <v>1.6903085489531585E-3</v>
      </c>
      <c r="DF38" s="133">
        <v>5.7321650306299239E-4</v>
      </c>
      <c r="DG38" s="133">
        <v>1.1254717823928171</v>
      </c>
      <c r="DH38" s="138">
        <v>0.87700746688978093</v>
      </c>
    </row>
    <row r="39" spans="2:112" x14ac:dyDescent="0.15">
      <c r="B39" s="318" t="s">
        <v>54</v>
      </c>
      <c r="C39" s="305" t="s">
        <v>346</v>
      </c>
      <c r="D39" s="132">
        <v>-6.2669256376300314E-6</v>
      </c>
      <c r="E39" s="132">
        <v>-3.5681146542712401E-6</v>
      </c>
      <c r="F39" s="132">
        <v>-4.0748243670161312E-6</v>
      </c>
      <c r="G39" s="132">
        <v>-4.9223878576664379E-6</v>
      </c>
      <c r="H39" s="132">
        <v>-2.8786044767247836E-6</v>
      </c>
      <c r="I39" s="132">
        <v>-2.347992240589774E-5</v>
      </c>
      <c r="J39" s="132">
        <v>-3.1494869792718278E-5</v>
      </c>
      <c r="K39" s="132">
        <v>-6.0783395190990544E-6</v>
      </c>
      <c r="L39" s="132">
        <v>-4.4439519032956913E-5</v>
      </c>
      <c r="M39" s="132">
        <v>-2.7214469374807164E-6</v>
      </c>
      <c r="N39" s="132">
        <v>0</v>
      </c>
      <c r="O39" s="132">
        <v>-4.6094479323682985E-6</v>
      </c>
      <c r="P39" s="132">
        <v>-7.4073317542284643E-6</v>
      </c>
      <c r="Q39" s="132">
        <v>-1.1555468561063544E-5</v>
      </c>
      <c r="R39" s="132">
        <v>4.5996173900380761E-5</v>
      </c>
      <c r="S39" s="132">
        <v>-9.8429249378515107E-6</v>
      </c>
      <c r="T39" s="132">
        <v>-4.8639868526219997E-6</v>
      </c>
      <c r="U39" s="132">
        <v>-3.1432516923680351E-6</v>
      </c>
      <c r="V39" s="134">
        <v>-1.0039595254621151E-5</v>
      </c>
      <c r="W39" s="132">
        <v>2.6883739525555719E-5</v>
      </c>
      <c r="X39" s="132">
        <v>0</v>
      </c>
      <c r="Y39" s="132">
        <v>-4.6124092156744535E-6</v>
      </c>
      <c r="Z39" s="132">
        <v>-7.0847397943971799E-6</v>
      </c>
      <c r="AA39" s="132">
        <v>0</v>
      </c>
      <c r="AB39" s="132">
        <v>-1.122106145248289E-5</v>
      </c>
      <c r="AC39" s="132">
        <v>-8.2536826429959708E-6</v>
      </c>
      <c r="AD39" s="132">
        <v>-6.3144907173710038E-7</v>
      </c>
      <c r="AE39" s="132">
        <v>-5.6620606546098046E-6</v>
      </c>
      <c r="AF39" s="132">
        <v>-6.8840234821485407E-6</v>
      </c>
      <c r="AG39" s="132">
        <v>-2.4284499574928145E-5</v>
      </c>
      <c r="AH39" s="132">
        <v>-1.2353245991447733E-5</v>
      </c>
      <c r="AI39" s="134">
        <v>-1.091616808095115E-5</v>
      </c>
      <c r="AJ39" s="132">
        <v>-1.2537835117733607E-5</v>
      </c>
      <c r="AK39" s="132">
        <v>-1.8295763590354646E-5</v>
      </c>
      <c r="AL39" s="132">
        <v>-2.0930071238611938E-5</v>
      </c>
      <c r="AM39" s="132">
        <v>1</v>
      </c>
      <c r="AN39" s="132">
        <v>0</v>
      </c>
      <c r="AO39" s="132">
        <v>0.23187451384628022</v>
      </c>
      <c r="AP39" s="132">
        <v>5.7753871813919812E-3</v>
      </c>
      <c r="AQ39" s="132">
        <v>-8.5936417773778051E-6</v>
      </c>
      <c r="AR39" s="132">
        <v>9.8385320948587521E-6</v>
      </c>
      <c r="AS39" s="132">
        <v>-6.5015595868498483E-4</v>
      </c>
      <c r="AT39" s="132">
        <v>-3.5552346732527886E-3</v>
      </c>
      <c r="AU39" s="132">
        <v>-1.0245877335223659E-3</v>
      </c>
      <c r="AV39" s="132">
        <v>-1.0515992745545142E-3</v>
      </c>
      <c r="AW39" s="132">
        <v>-3.8785448419282736E-4</v>
      </c>
      <c r="AX39" s="132">
        <v>-9.5438991066734091E-6</v>
      </c>
      <c r="AY39" s="132">
        <v>-2.2387865285737539E-5</v>
      </c>
      <c r="AZ39" s="132">
        <v>-5.7031647306061224E-4</v>
      </c>
      <c r="BA39" s="132">
        <v>-8.2269673846174405E-4</v>
      </c>
      <c r="BB39" s="132">
        <v>-1.4644436162336749E-5</v>
      </c>
      <c r="BC39" s="132">
        <v>-2.138643261411709E-4</v>
      </c>
      <c r="BD39" s="132">
        <v>-7.0678371145480154E-4</v>
      </c>
      <c r="BE39" s="132">
        <v>-4.0291497615337714E-5</v>
      </c>
      <c r="BF39" s="132">
        <v>0</v>
      </c>
      <c r="BG39" s="132">
        <v>-9.7511892838394575E-4</v>
      </c>
      <c r="BH39" s="132">
        <v>-2.2982003390540457E-4</v>
      </c>
      <c r="BI39" s="132">
        <v>-9.0587860026942004E-4</v>
      </c>
      <c r="BJ39" s="132">
        <v>-5.9426042219077083E-4</v>
      </c>
      <c r="BK39" s="132">
        <v>-4.0228074721529916E-4</v>
      </c>
      <c r="BL39" s="134">
        <v>-2.3961000189045508E-6</v>
      </c>
      <c r="BM39" s="134">
        <v>-2.6809493256895148E-5</v>
      </c>
      <c r="BN39" s="132">
        <v>-8.8440344165154777E-4</v>
      </c>
      <c r="BO39" s="132">
        <v>-1.9675774619312613E-4</v>
      </c>
      <c r="BP39" s="132">
        <v>-9.3856575270670879E-5</v>
      </c>
      <c r="BQ39" s="132">
        <v>-1.6408808902006625E-5</v>
      </c>
      <c r="BR39" s="132">
        <v>-2.3725018875026448E-5</v>
      </c>
      <c r="BS39" s="132">
        <v>-3.4608827313154159E-5</v>
      </c>
      <c r="BT39" s="132">
        <v>-5.1232832511073327E-6</v>
      </c>
      <c r="BU39" s="132">
        <v>-6.5298442588319862E-6</v>
      </c>
      <c r="BV39" s="132">
        <v>-3.4743481052672684E-6</v>
      </c>
      <c r="BW39" s="132">
        <v>-4.3859209708436925E-6</v>
      </c>
      <c r="BX39" s="132">
        <v>-1.0513991750843747E-5</v>
      </c>
      <c r="BY39" s="132">
        <v>-9.3881977753665411E-6</v>
      </c>
      <c r="BZ39" s="132">
        <v>-1.7784089620236164E-5</v>
      </c>
      <c r="CA39" s="132">
        <v>-3.4711458178171324E-6</v>
      </c>
      <c r="CB39" s="132">
        <v>-1.876084564966673E-5</v>
      </c>
      <c r="CC39" s="132">
        <v>-1.2788887572483734E-5</v>
      </c>
      <c r="CD39" s="132">
        <v>-1.131634592495422E-5</v>
      </c>
      <c r="CE39" s="132">
        <v>-5.9633073013003022E-6</v>
      </c>
      <c r="CF39" s="132">
        <v>-1.3879297528948477E-5</v>
      </c>
      <c r="CG39" s="132">
        <v>-1.6699522380654318E-5</v>
      </c>
      <c r="CH39" s="132">
        <v>-2.1505883148538507E-6</v>
      </c>
      <c r="CI39" s="132">
        <v>-6.0514146554337847E-6</v>
      </c>
      <c r="CJ39" s="132">
        <v>-1.6989632700846311E-5</v>
      </c>
      <c r="CK39" s="132">
        <v>-2.5650419208849085E-6</v>
      </c>
      <c r="CL39" s="132">
        <v>-1.0564526983621059E-5</v>
      </c>
      <c r="CM39" s="132">
        <v>-4.5794431279120207E-6</v>
      </c>
      <c r="CN39" s="132">
        <v>-1.2842873110378015E-5</v>
      </c>
      <c r="CO39" s="132">
        <v>-5.7968154565221792E-6</v>
      </c>
      <c r="CP39" s="132">
        <v>-5.4599878000890198E-6</v>
      </c>
      <c r="CQ39" s="132">
        <v>-3.7004332483382212E-6</v>
      </c>
      <c r="CR39" s="132">
        <v>-3.1319590988585504E-6</v>
      </c>
      <c r="CS39" s="132">
        <v>-5.2177027822148077E-6</v>
      </c>
      <c r="CT39" s="132">
        <v>-3.8664226649726157E-6</v>
      </c>
      <c r="CU39" s="132">
        <v>-4.7510498747394227E-6</v>
      </c>
      <c r="CV39" s="132">
        <v>-6.1084277403468414E-6</v>
      </c>
      <c r="CW39" s="132">
        <v>-6.8004798133773285E-6</v>
      </c>
      <c r="CX39" s="132">
        <v>-2.8905245482626795E-5</v>
      </c>
      <c r="CY39" s="132">
        <v>-2.4942417741391479E-6</v>
      </c>
      <c r="CZ39" s="132">
        <v>-6.076925527053304E-6</v>
      </c>
      <c r="DA39" s="132">
        <v>-5.8131438465903154E-6</v>
      </c>
      <c r="DB39" s="132">
        <v>-6.7945990239647084E-6</v>
      </c>
      <c r="DC39" s="132">
        <v>-6.2182259115663649E-6</v>
      </c>
      <c r="DD39" s="132">
        <v>-6.1954236933728058E-6</v>
      </c>
      <c r="DE39" s="132">
        <v>-1.2380994100563007E-5</v>
      </c>
      <c r="DF39" s="132">
        <v>-3.5507988386078166E-6</v>
      </c>
      <c r="DG39" s="132">
        <v>1.2236236006194992</v>
      </c>
      <c r="DH39" s="137">
        <v>0.95349083930325718</v>
      </c>
    </row>
    <row r="40" spans="2:112" x14ac:dyDescent="0.15">
      <c r="B40" s="318" t="s">
        <v>55</v>
      </c>
      <c r="C40" s="305" t="s">
        <v>350</v>
      </c>
      <c r="D40" s="132">
        <v>0</v>
      </c>
      <c r="E40" s="132">
        <v>0</v>
      </c>
      <c r="F40" s="132">
        <v>0</v>
      </c>
      <c r="G40" s="132">
        <v>0</v>
      </c>
      <c r="H40" s="132">
        <v>0</v>
      </c>
      <c r="I40" s="132">
        <v>0</v>
      </c>
      <c r="J40" s="132">
        <v>0</v>
      </c>
      <c r="K40" s="132">
        <v>0</v>
      </c>
      <c r="L40" s="132">
        <v>0</v>
      </c>
      <c r="M40" s="132">
        <v>0</v>
      </c>
      <c r="N40" s="132">
        <v>0</v>
      </c>
      <c r="O40" s="132">
        <v>0</v>
      </c>
      <c r="P40" s="132">
        <v>0</v>
      </c>
      <c r="Q40" s="132">
        <v>0</v>
      </c>
      <c r="R40" s="132">
        <v>0</v>
      </c>
      <c r="S40" s="132">
        <v>0</v>
      </c>
      <c r="T40" s="132">
        <v>0</v>
      </c>
      <c r="U40" s="132">
        <v>0</v>
      </c>
      <c r="V40" s="134">
        <v>0</v>
      </c>
      <c r="W40" s="132">
        <v>0</v>
      </c>
      <c r="X40" s="132">
        <v>0</v>
      </c>
      <c r="Y40" s="132">
        <v>0</v>
      </c>
      <c r="Z40" s="132">
        <v>0</v>
      </c>
      <c r="AA40" s="132">
        <v>0</v>
      </c>
      <c r="AB40" s="132">
        <v>0</v>
      </c>
      <c r="AC40" s="132">
        <v>0</v>
      </c>
      <c r="AD40" s="132">
        <v>0</v>
      </c>
      <c r="AE40" s="132">
        <v>0</v>
      </c>
      <c r="AF40" s="132">
        <v>0</v>
      </c>
      <c r="AG40" s="132">
        <v>0</v>
      </c>
      <c r="AH40" s="132">
        <v>0</v>
      </c>
      <c r="AI40" s="134">
        <v>0</v>
      </c>
      <c r="AJ40" s="132">
        <v>0</v>
      </c>
      <c r="AK40" s="132">
        <v>0</v>
      </c>
      <c r="AL40" s="132">
        <v>0</v>
      </c>
      <c r="AM40" s="132">
        <v>0</v>
      </c>
      <c r="AN40" s="132">
        <v>1</v>
      </c>
      <c r="AO40" s="132">
        <v>0</v>
      </c>
      <c r="AP40" s="132">
        <v>0</v>
      </c>
      <c r="AQ40" s="132">
        <v>0</v>
      </c>
      <c r="AR40" s="132">
        <v>0</v>
      </c>
      <c r="AS40" s="132">
        <v>0</v>
      </c>
      <c r="AT40" s="132">
        <v>0</v>
      </c>
      <c r="AU40" s="132">
        <v>0</v>
      </c>
      <c r="AV40" s="132">
        <v>0</v>
      </c>
      <c r="AW40" s="132">
        <v>0</v>
      </c>
      <c r="AX40" s="132">
        <v>0</v>
      </c>
      <c r="AY40" s="132">
        <v>0</v>
      </c>
      <c r="AZ40" s="132">
        <v>0</v>
      </c>
      <c r="BA40" s="132">
        <v>0</v>
      </c>
      <c r="BB40" s="132">
        <v>0</v>
      </c>
      <c r="BC40" s="132">
        <v>0</v>
      </c>
      <c r="BD40" s="132">
        <v>0</v>
      </c>
      <c r="BE40" s="132">
        <v>0</v>
      </c>
      <c r="BF40" s="132">
        <v>0</v>
      </c>
      <c r="BG40" s="132">
        <v>0</v>
      </c>
      <c r="BH40" s="132">
        <v>0</v>
      </c>
      <c r="BI40" s="132">
        <v>0</v>
      </c>
      <c r="BJ40" s="132">
        <v>0</v>
      </c>
      <c r="BK40" s="132">
        <v>0</v>
      </c>
      <c r="BL40" s="134">
        <v>0</v>
      </c>
      <c r="BM40" s="134">
        <v>0</v>
      </c>
      <c r="BN40" s="132">
        <v>0</v>
      </c>
      <c r="BO40" s="132">
        <v>0</v>
      </c>
      <c r="BP40" s="132">
        <v>0</v>
      </c>
      <c r="BQ40" s="132">
        <v>0</v>
      </c>
      <c r="BR40" s="132">
        <v>0</v>
      </c>
      <c r="BS40" s="132">
        <v>0</v>
      </c>
      <c r="BT40" s="132">
        <v>0</v>
      </c>
      <c r="BU40" s="132">
        <v>0</v>
      </c>
      <c r="BV40" s="132">
        <v>0</v>
      </c>
      <c r="BW40" s="132">
        <v>0</v>
      </c>
      <c r="BX40" s="132">
        <v>0</v>
      </c>
      <c r="BY40" s="132">
        <v>0</v>
      </c>
      <c r="BZ40" s="132">
        <v>0</v>
      </c>
      <c r="CA40" s="132">
        <v>0</v>
      </c>
      <c r="CB40" s="132">
        <v>0</v>
      </c>
      <c r="CC40" s="132">
        <v>0</v>
      </c>
      <c r="CD40" s="132">
        <v>0</v>
      </c>
      <c r="CE40" s="132">
        <v>0</v>
      </c>
      <c r="CF40" s="132">
        <v>0</v>
      </c>
      <c r="CG40" s="132">
        <v>0</v>
      </c>
      <c r="CH40" s="132">
        <v>0</v>
      </c>
      <c r="CI40" s="132">
        <v>0</v>
      </c>
      <c r="CJ40" s="132">
        <v>0</v>
      </c>
      <c r="CK40" s="132">
        <v>0</v>
      </c>
      <c r="CL40" s="132">
        <v>0</v>
      </c>
      <c r="CM40" s="132">
        <v>0</v>
      </c>
      <c r="CN40" s="132">
        <v>0</v>
      </c>
      <c r="CO40" s="132">
        <v>0</v>
      </c>
      <c r="CP40" s="132">
        <v>0</v>
      </c>
      <c r="CQ40" s="132">
        <v>0</v>
      </c>
      <c r="CR40" s="132">
        <v>0</v>
      </c>
      <c r="CS40" s="132">
        <v>0</v>
      </c>
      <c r="CT40" s="132">
        <v>0</v>
      </c>
      <c r="CU40" s="132">
        <v>0</v>
      </c>
      <c r="CV40" s="132">
        <v>0</v>
      </c>
      <c r="CW40" s="132">
        <v>0</v>
      </c>
      <c r="CX40" s="132">
        <v>0</v>
      </c>
      <c r="CY40" s="132">
        <v>0</v>
      </c>
      <c r="CZ40" s="132">
        <v>0</v>
      </c>
      <c r="DA40" s="132">
        <v>0</v>
      </c>
      <c r="DB40" s="132">
        <v>0</v>
      </c>
      <c r="DC40" s="132">
        <v>0</v>
      </c>
      <c r="DD40" s="132">
        <v>0</v>
      </c>
      <c r="DE40" s="132">
        <v>0</v>
      </c>
      <c r="DF40" s="132">
        <v>0</v>
      </c>
      <c r="DG40" s="132">
        <v>1</v>
      </c>
      <c r="DH40" s="137">
        <v>0.77923541097157778</v>
      </c>
    </row>
    <row r="41" spans="2:112" x14ac:dyDescent="0.15">
      <c r="B41" s="318" t="s">
        <v>103</v>
      </c>
      <c r="C41" s="305" t="s">
        <v>883</v>
      </c>
      <c r="D41" s="132">
        <v>7.6632501771602033E-7</v>
      </c>
      <c r="E41" s="132">
        <v>3.7525164834952605E-7</v>
      </c>
      <c r="F41" s="132">
        <v>6.1155664962894618E-7</v>
      </c>
      <c r="G41" s="132">
        <v>6.5721217745047293E-7</v>
      </c>
      <c r="H41" s="132">
        <v>9.6639055394971929E-7</v>
      </c>
      <c r="I41" s="132">
        <v>1.8200814909357928E-6</v>
      </c>
      <c r="J41" s="132">
        <v>5.1083425312099702E-6</v>
      </c>
      <c r="K41" s="132">
        <v>4.012677708542448E-7</v>
      </c>
      <c r="L41" s="132">
        <v>1.2069151792977922E-6</v>
      </c>
      <c r="M41" s="132">
        <v>4.298447305956658E-7</v>
      </c>
      <c r="N41" s="132">
        <v>0</v>
      </c>
      <c r="O41" s="132">
        <v>4.0910455311194586E-7</v>
      </c>
      <c r="P41" s="132">
        <v>4.4915557798588693E-7</v>
      </c>
      <c r="Q41" s="132">
        <v>8.0006242400019528E-7</v>
      </c>
      <c r="R41" s="132">
        <v>1.681960006905632E-5</v>
      </c>
      <c r="S41" s="132">
        <v>4.8056543335623789E-7</v>
      </c>
      <c r="T41" s="132">
        <v>2.4863119437008104E-7</v>
      </c>
      <c r="U41" s="132">
        <v>2.7695751978905631E-7</v>
      </c>
      <c r="V41" s="134">
        <v>4.1186264185618793E-7</v>
      </c>
      <c r="W41" s="132">
        <v>9.5044378399417034E-7</v>
      </c>
      <c r="X41" s="132">
        <v>0</v>
      </c>
      <c r="Y41" s="132">
        <v>4.6792843194364294E-7</v>
      </c>
      <c r="Z41" s="132">
        <v>2.7890947818146078E-7</v>
      </c>
      <c r="AA41" s="132">
        <v>0</v>
      </c>
      <c r="AB41" s="132">
        <v>4.7534736036720809E-7</v>
      </c>
      <c r="AC41" s="132">
        <v>4.6179511503921469E-7</v>
      </c>
      <c r="AD41" s="132">
        <v>5.6671143306106088E-8</v>
      </c>
      <c r="AE41" s="132">
        <v>6.2239536586486393E-7</v>
      </c>
      <c r="AF41" s="132">
        <v>9.4943745454488749E-7</v>
      </c>
      <c r="AG41" s="132">
        <v>9.025789642572389E-7</v>
      </c>
      <c r="AH41" s="132">
        <v>3.8376942308687485E-6</v>
      </c>
      <c r="AI41" s="134">
        <v>1.5411716314843212E-6</v>
      </c>
      <c r="AJ41" s="132">
        <v>2.7914817112903846E-6</v>
      </c>
      <c r="AK41" s="132">
        <v>4.471064711876457E-5</v>
      </c>
      <c r="AL41" s="132">
        <v>7.4806204669225573E-6</v>
      </c>
      <c r="AM41" s="132">
        <v>0</v>
      </c>
      <c r="AN41" s="132">
        <v>0</v>
      </c>
      <c r="AO41" s="132">
        <v>1.0001607155450747</v>
      </c>
      <c r="AP41" s="132">
        <v>3.1936631304396969E-7</v>
      </c>
      <c r="AQ41" s="132">
        <v>8.1960473261082857E-7</v>
      </c>
      <c r="AR41" s="132">
        <v>5.0231520785090372E-7</v>
      </c>
      <c r="AS41" s="132">
        <v>3.4503136172211107E-4</v>
      </c>
      <c r="AT41" s="132">
        <v>8.0845659009580931E-5</v>
      </c>
      <c r="AU41" s="132">
        <v>5.3380256529807473E-4</v>
      </c>
      <c r="AV41" s="132">
        <v>5.900777822822617E-4</v>
      </c>
      <c r="AW41" s="132">
        <v>5.684166744888313E-5</v>
      </c>
      <c r="AX41" s="132">
        <v>1.1927449703725836E-6</v>
      </c>
      <c r="AY41" s="132">
        <v>9.4520482002521395E-6</v>
      </c>
      <c r="AZ41" s="132">
        <v>2.9364795538071358E-4</v>
      </c>
      <c r="BA41" s="132">
        <v>2.4088852627648857E-5</v>
      </c>
      <c r="BB41" s="132">
        <v>5.0237483630323174E-5</v>
      </c>
      <c r="BC41" s="132">
        <v>2.6256506720113075E-5</v>
      </c>
      <c r="BD41" s="132">
        <v>1.0116860613651008E-5</v>
      </c>
      <c r="BE41" s="132">
        <v>2.6243030998057443E-5</v>
      </c>
      <c r="BF41" s="132">
        <v>0</v>
      </c>
      <c r="BG41" s="132">
        <v>2.900805091381269E-5</v>
      </c>
      <c r="BH41" s="132">
        <v>4.3281687231433859E-4</v>
      </c>
      <c r="BI41" s="132">
        <v>1.2483822619550737E-3</v>
      </c>
      <c r="BJ41" s="132">
        <v>2.349139055819631E-4</v>
      </c>
      <c r="BK41" s="132">
        <v>2.2787607676542228E-5</v>
      </c>
      <c r="BL41" s="134">
        <v>4.7708105204884059E-7</v>
      </c>
      <c r="BM41" s="134">
        <v>1.4036086433976762E-5</v>
      </c>
      <c r="BN41" s="132">
        <v>1.5574558448064864E-5</v>
      </c>
      <c r="BO41" s="132">
        <v>2.5079750362128032E-5</v>
      </c>
      <c r="BP41" s="132">
        <v>2.048608652158121E-4</v>
      </c>
      <c r="BQ41" s="132">
        <v>2.087497899887616E-6</v>
      </c>
      <c r="BR41" s="132">
        <v>5.651224455028824E-7</v>
      </c>
      <c r="BS41" s="132">
        <v>3.7708180121426697E-6</v>
      </c>
      <c r="BT41" s="132">
        <v>9.8733287821067435E-7</v>
      </c>
      <c r="BU41" s="132">
        <v>5.264374610889609E-7</v>
      </c>
      <c r="BV41" s="132">
        <v>3.1686173477980091E-7</v>
      </c>
      <c r="BW41" s="132">
        <v>3.1808431440485801E-7</v>
      </c>
      <c r="BX41" s="132">
        <v>3.1015796745529726E-7</v>
      </c>
      <c r="BY41" s="132">
        <v>1.9356433336140012E-7</v>
      </c>
      <c r="BZ41" s="132">
        <v>1.8020057450787692E-6</v>
      </c>
      <c r="CA41" s="132">
        <v>8.707629585588647E-7</v>
      </c>
      <c r="CB41" s="132">
        <v>3.7117793338674829E-6</v>
      </c>
      <c r="CC41" s="132">
        <v>3.599945231532042E-6</v>
      </c>
      <c r="CD41" s="132">
        <v>3.258785624978074E-6</v>
      </c>
      <c r="CE41" s="132">
        <v>4.4113538952385313E-7</v>
      </c>
      <c r="CF41" s="132">
        <v>5.9018265758183282E-7</v>
      </c>
      <c r="CG41" s="132">
        <v>7.873835588618045E-7</v>
      </c>
      <c r="CH41" s="132">
        <v>1.9084118220188279E-7</v>
      </c>
      <c r="CI41" s="132">
        <v>3.7906940740858184E-7</v>
      </c>
      <c r="CJ41" s="132">
        <v>7.5100144683205586E-7</v>
      </c>
      <c r="CK41" s="132">
        <v>4.8438148219687336E-7</v>
      </c>
      <c r="CL41" s="132">
        <v>5.5319145283734455E-7</v>
      </c>
      <c r="CM41" s="132">
        <v>3.7176775580997585E-7</v>
      </c>
      <c r="CN41" s="132">
        <v>7.9129456885066316E-7</v>
      </c>
      <c r="CO41" s="132">
        <v>4.5633598597159456E-7</v>
      </c>
      <c r="CP41" s="132">
        <v>6.2957161340739968E-7</v>
      </c>
      <c r="CQ41" s="132">
        <v>3.4901980395292891E-7</v>
      </c>
      <c r="CR41" s="132">
        <v>6.0960461372993547E-7</v>
      </c>
      <c r="CS41" s="132">
        <v>7.2087148951530295E-7</v>
      </c>
      <c r="CT41" s="132">
        <v>5.0474020251452132E-7</v>
      </c>
      <c r="CU41" s="132">
        <v>6.3655728235385269E-7</v>
      </c>
      <c r="CV41" s="132">
        <v>2.0421088716560435E-6</v>
      </c>
      <c r="CW41" s="132">
        <v>4.2181759595769411E-7</v>
      </c>
      <c r="CX41" s="132">
        <v>1.84536929303307E-5</v>
      </c>
      <c r="CY41" s="132">
        <v>2.8550334502029477E-7</v>
      </c>
      <c r="CZ41" s="132">
        <v>9.6018895486963463E-7</v>
      </c>
      <c r="DA41" s="132">
        <v>8.5842613967779647E-7</v>
      </c>
      <c r="DB41" s="132">
        <v>5.89886194052552E-7</v>
      </c>
      <c r="DC41" s="132">
        <v>6.0889494740928091E-7</v>
      </c>
      <c r="DD41" s="132">
        <v>8.8336455363238838E-7</v>
      </c>
      <c r="DE41" s="132">
        <v>1.3441901181038578E-6</v>
      </c>
      <c r="DF41" s="132">
        <v>1.6561958898046262E-5</v>
      </c>
      <c r="DG41" s="132">
        <v>1.0046104707779884</v>
      </c>
      <c r="DH41" s="137">
        <v>0.78282805306303593</v>
      </c>
    </row>
    <row r="42" spans="2:112" x14ac:dyDescent="0.15">
      <c r="B42" s="318" t="s">
        <v>104</v>
      </c>
      <c r="C42" s="305" t="s">
        <v>884</v>
      </c>
      <c r="D42" s="132">
        <v>3.0186067342119645E-5</v>
      </c>
      <c r="E42" s="132">
        <v>1.7088443367376067E-5</v>
      </c>
      <c r="F42" s="132">
        <v>1.9963582212999246E-5</v>
      </c>
      <c r="G42" s="132">
        <v>2.3039279800285061E-5</v>
      </c>
      <c r="H42" s="132">
        <v>2.5565941580075366E-5</v>
      </c>
      <c r="I42" s="132">
        <v>1.9406199689221901E-4</v>
      </c>
      <c r="J42" s="132">
        <v>1.9205001931568746E-4</v>
      </c>
      <c r="K42" s="132">
        <v>4.2940770226064452E-5</v>
      </c>
      <c r="L42" s="132">
        <v>3.2419415939082214E-4</v>
      </c>
      <c r="M42" s="132">
        <v>1.9841403343214719E-5</v>
      </c>
      <c r="N42" s="132">
        <v>0</v>
      </c>
      <c r="O42" s="132">
        <v>2.3035575852339658E-5</v>
      </c>
      <c r="P42" s="132">
        <v>4.0794999092941343E-5</v>
      </c>
      <c r="Q42" s="132">
        <v>9.9286562561686306E-5</v>
      </c>
      <c r="R42" s="132">
        <v>1.7280458508312259E-2</v>
      </c>
      <c r="S42" s="132">
        <v>4.3115827553557571E-5</v>
      </c>
      <c r="T42" s="132">
        <v>2.5907722253047589E-5</v>
      </c>
      <c r="U42" s="132">
        <v>1.7769322529194923E-5</v>
      </c>
      <c r="V42" s="134">
        <v>2.4471006041185462E-5</v>
      </c>
      <c r="W42" s="132">
        <v>1.0245626202064011E-4</v>
      </c>
      <c r="X42" s="132">
        <v>0</v>
      </c>
      <c r="Y42" s="132">
        <v>2.3902283334714319E-5</v>
      </c>
      <c r="Z42" s="132">
        <v>2.5213314963837598E-5</v>
      </c>
      <c r="AA42" s="132">
        <v>0</v>
      </c>
      <c r="AB42" s="132">
        <v>8.7596358054344901E-5</v>
      </c>
      <c r="AC42" s="132">
        <v>8.6494918756832741E-5</v>
      </c>
      <c r="AD42" s="132">
        <v>3.6438790418181687E-6</v>
      </c>
      <c r="AE42" s="132">
        <v>2.525588073942837E-5</v>
      </c>
      <c r="AF42" s="132">
        <v>5.884796463977162E-5</v>
      </c>
      <c r="AG42" s="132">
        <v>1.7807938625842278E-4</v>
      </c>
      <c r="AH42" s="132">
        <v>8.9470698428497798E-5</v>
      </c>
      <c r="AI42" s="134">
        <v>6.9829608615793042E-5</v>
      </c>
      <c r="AJ42" s="132">
        <v>7.2745145502844109E-4</v>
      </c>
      <c r="AK42" s="132">
        <v>5.7041341005663055E-4</v>
      </c>
      <c r="AL42" s="132">
        <v>5.2542440977586984E-4</v>
      </c>
      <c r="AM42" s="132">
        <v>0</v>
      </c>
      <c r="AN42" s="132">
        <v>0</v>
      </c>
      <c r="AO42" s="132">
        <v>4.5021104456397946E-4</v>
      </c>
      <c r="AP42" s="132">
        <v>1.0000115010432711</v>
      </c>
      <c r="AQ42" s="132">
        <v>5.2523222340616355E-5</v>
      </c>
      <c r="AR42" s="132">
        <v>3.3232676874366983E-4</v>
      </c>
      <c r="AS42" s="132">
        <v>3.4982643845824543E-2</v>
      </c>
      <c r="AT42" s="132">
        <v>2.5547864808619411E-2</v>
      </c>
      <c r="AU42" s="132">
        <v>6.9953288787700744E-3</v>
      </c>
      <c r="AV42" s="132">
        <v>6.8894895237120359E-3</v>
      </c>
      <c r="AW42" s="132">
        <v>1.8126579263536232E-3</v>
      </c>
      <c r="AX42" s="132">
        <v>1.4008765825274688E-4</v>
      </c>
      <c r="AY42" s="132">
        <v>1.8195900846615786E-3</v>
      </c>
      <c r="AZ42" s="132">
        <v>5.5951972718025827E-3</v>
      </c>
      <c r="BA42" s="132">
        <v>8.536840703666608E-3</v>
      </c>
      <c r="BB42" s="132">
        <v>1.6400513566668031E-4</v>
      </c>
      <c r="BC42" s="132">
        <v>2.7626712229788034E-3</v>
      </c>
      <c r="BD42" s="132">
        <v>2.1620560870352994E-3</v>
      </c>
      <c r="BE42" s="132">
        <v>4.4379577459779571E-4</v>
      </c>
      <c r="BF42" s="132">
        <v>0</v>
      </c>
      <c r="BG42" s="132">
        <v>1.7361109261838652E-3</v>
      </c>
      <c r="BH42" s="132">
        <v>2.848219261156382E-3</v>
      </c>
      <c r="BI42" s="132">
        <v>1.2938743231279633E-2</v>
      </c>
      <c r="BJ42" s="132">
        <v>5.3533526702437542E-3</v>
      </c>
      <c r="BK42" s="132">
        <v>5.5606742208986538E-4</v>
      </c>
      <c r="BL42" s="134">
        <v>1.7015141427242546E-5</v>
      </c>
      <c r="BM42" s="134">
        <v>9.2556478658523133E-4</v>
      </c>
      <c r="BN42" s="132">
        <v>1.6579809392431228E-3</v>
      </c>
      <c r="BO42" s="132">
        <v>4.923909629637247E-4</v>
      </c>
      <c r="BP42" s="132">
        <v>6.4518552701736751E-4</v>
      </c>
      <c r="BQ42" s="132">
        <v>7.4108927403958698E-5</v>
      </c>
      <c r="BR42" s="132">
        <v>5.5928561409133595E-5</v>
      </c>
      <c r="BS42" s="132">
        <v>1.3671262602398188E-4</v>
      </c>
      <c r="BT42" s="132">
        <v>4.7219807854597213E-5</v>
      </c>
      <c r="BU42" s="132">
        <v>4.0406152163218311E-5</v>
      </c>
      <c r="BV42" s="132">
        <v>3.2293896651380461E-5</v>
      </c>
      <c r="BW42" s="132">
        <v>1.8290210548833037E-5</v>
      </c>
      <c r="BX42" s="132">
        <v>3.4142016998871582E-5</v>
      </c>
      <c r="BY42" s="132">
        <v>2.2145764724519171E-5</v>
      </c>
      <c r="BZ42" s="132">
        <v>6.7464786230322048E-5</v>
      </c>
      <c r="CA42" s="132">
        <v>2.8938371708269257E-5</v>
      </c>
      <c r="CB42" s="132">
        <v>9.5539416950461334E-5</v>
      </c>
      <c r="CC42" s="132">
        <v>1.1859679022117483E-4</v>
      </c>
      <c r="CD42" s="132">
        <v>9.0217623388385584E-5</v>
      </c>
      <c r="CE42" s="132">
        <v>2.5018659709104812E-5</v>
      </c>
      <c r="CF42" s="132">
        <v>6.0756539240923431E-5</v>
      </c>
      <c r="CG42" s="132">
        <v>6.4803621612227562E-5</v>
      </c>
      <c r="CH42" s="132">
        <v>1.0143492688420885E-5</v>
      </c>
      <c r="CI42" s="132">
        <v>4.4783196286340807E-5</v>
      </c>
      <c r="CJ42" s="132">
        <v>5.1433845438621062E-5</v>
      </c>
      <c r="CK42" s="132">
        <v>4.2863448542042958E-5</v>
      </c>
      <c r="CL42" s="132">
        <v>5.6069264757016232E-5</v>
      </c>
      <c r="CM42" s="132">
        <v>3.2539934483033118E-5</v>
      </c>
      <c r="CN42" s="132">
        <v>5.7812884526377342E-5</v>
      </c>
      <c r="CO42" s="132">
        <v>2.8530317536561962E-5</v>
      </c>
      <c r="CP42" s="132">
        <v>4.8448653649512881E-5</v>
      </c>
      <c r="CQ42" s="132">
        <v>2.7674956858283464E-5</v>
      </c>
      <c r="CR42" s="132">
        <v>2.3788857747457618E-5</v>
      </c>
      <c r="CS42" s="132">
        <v>7.0691754264760491E-5</v>
      </c>
      <c r="CT42" s="132">
        <v>4.0967402655734983E-5</v>
      </c>
      <c r="CU42" s="132">
        <v>1.2994068356564386E-4</v>
      </c>
      <c r="CV42" s="132">
        <v>5.8505297675578607E-5</v>
      </c>
      <c r="CW42" s="132">
        <v>2.9451996940806007E-5</v>
      </c>
      <c r="CX42" s="132">
        <v>3.3989634925285045E-4</v>
      </c>
      <c r="CY42" s="132">
        <v>2.53985948543111E-5</v>
      </c>
      <c r="CZ42" s="132">
        <v>5.1085554477711266E-5</v>
      </c>
      <c r="DA42" s="132">
        <v>5.2656472425814789E-5</v>
      </c>
      <c r="DB42" s="132">
        <v>4.1618776860646044E-5</v>
      </c>
      <c r="DC42" s="132">
        <v>6.2793154460091276E-5</v>
      </c>
      <c r="DD42" s="132">
        <v>6.8913535386245952E-5</v>
      </c>
      <c r="DE42" s="132">
        <v>3.6393163625800303E-5</v>
      </c>
      <c r="DF42" s="132">
        <v>2.8342311232488414E-4</v>
      </c>
      <c r="DG42" s="132">
        <v>1.1496156813605571</v>
      </c>
      <c r="DH42" s="137">
        <v>0.89582124792436413</v>
      </c>
    </row>
    <row r="43" spans="2:112" x14ac:dyDescent="0.15">
      <c r="B43" s="319" t="s">
        <v>105</v>
      </c>
      <c r="C43" s="306" t="s">
        <v>358</v>
      </c>
      <c r="D43" s="133">
        <v>1.2084531308468948E-5</v>
      </c>
      <c r="E43" s="133">
        <v>6.0825538005049173E-6</v>
      </c>
      <c r="F43" s="133">
        <v>9.6271719929535007E-6</v>
      </c>
      <c r="G43" s="133">
        <v>6.3497915042941435E-6</v>
      </c>
      <c r="H43" s="133">
        <v>1.2554308751061908E-5</v>
      </c>
      <c r="I43" s="133">
        <v>4.7882790513312626E-5</v>
      </c>
      <c r="J43" s="133">
        <v>3.3037712443417916E-5</v>
      </c>
      <c r="K43" s="133">
        <v>2.88060849364167E-5</v>
      </c>
      <c r="L43" s="133">
        <v>7.7915685914372218E-5</v>
      </c>
      <c r="M43" s="133">
        <v>1.1539930366252919E-5</v>
      </c>
      <c r="N43" s="133">
        <v>0</v>
      </c>
      <c r="O43" s="133">
        <v>1.47411917722053E-5</v>
      </c>
      <c r="P43" s="133">
        <v>1.4826072386431267E-5</v>
      </c>
      <c r="Q43" s="133">
        <v>3.4770023533463549E-5</v>
      </c>
      <c r="R43" s="133">
        <v>3.4937002768678114E-4</v>
      </c>
      <c r="S43" s="133">
        <v>9.8198283202476502E-6</v>
      </c>
      <c r="T43" s="133">
        <v>5.7051996805505525E-6</v>
      </c>
      <c r="U43" s="133">
        <v>-6.9629569800232707E-5</v>
      </c>
      <c r="V43" s="143">
        <v>7.1562324850656917E-5</v>
      </c>
      <c r="W43" s="133">
        <v>6.3644991967915787E-3</v>
      </c>
      <c r="X43" s="133">
        <v>0</v>
      </c>
      <c r="Y43" s="133">
        <v>2.2093043973467693E-5</v>
      </c>
      <c r="Z43" s="133">
        <v>1.0438560042950335E-5</v>
      </c>
      <c r="AA43" s="133">
        <v>0</v>
      </c>
      <c r="AB43" s="133">
        <v>4.4343256682263449E-5</v>
      </c>
      <c r="AC43" s="133">
        <v>6.3341778742243048E-4</v>
      </c>
      <c r="AD43" s="133">
        <v>7.6141283038369288E-7</v>
      </c>
      <c r="AE43" s="133">
        <v>1.4681266734024901E-5</v>
      </c>
      <c r="AF43" s="133">
        <v>1.2624127040508209E-4</v>
      </c>
      <c r="AG43" s="133">
        <v>4.6737501542926713E-5</v>
      </c>
      <c r="AH43" s="133">
        <v>3.4762300951326533E-5</v>
      </c>
      <c r="AI43" s="143">
        <v>1.4193865863701839E-3</v>
      </c>
      <c r="AJ43" s="133">
        <v>2.855417989499752E-5</v>
      </c>
      <c r="AK43" s="133">
        <v>5.2874159547863517E-3</v>
      </c>
      <c r="AL43" s="133">
        <v>2.491373002573077E-3</v>
      </c>
      <c r="AM43" s="133">
        <v>0</v>
      </c>
      <c r="AN43" s="133">
        <v>0</v>
      </c>
      <c r="AO43" s="133">
        <v>4.7314965432138355E-4</v>
      </c>
      <c r="AP43" s="133">
        <v>-3.2650466937880885E-5</v>
      </c>
      <c r="AQ43" s="133">
        <v>1.0760083354469268</v>
      </c>
      <c r="AR43" s="133">
        <v>9.1294965970738676E-2</v>
      </c>
      <c r="AS43" s="133">
        <v>6.5867590106288159E-4</v>
      </c>
      <c r="AT43" s="133">
        <v>3.7116418868499419E-3</v>
      </c>
      <c r="AU43" s="133">
        <v>5.2268383546830383E-4</v>
      </c>
      <c r="AV43" s="133">
        <v>4.9845444711178418E-4</v>
      </c>
      <c r="AW43" s="133">
        <v>2.7743023121379966E-3</v>
      </c>
      <c r="AX43" s="133">
        <v>-8.9795618745859725E-4</v>
      </c>
      <c r="AY43" s="133">
        <v>3.7402631532325119E-3</v>
      </c>
      <c r="AZ43" s="133">
        <v>2.2422331242922737E-3</v>
      </c>
      <c r="BA43" s="133">
        <v>5.6787634973210041E-4</v>
      </c>
      <c r="BB43" s="133">
        <v>4.5492926790847971E-4</v>
      </c>
      <c r="BC43" s="133">
        <v>5.1757313360069968E-3</v>
      </c>
      <c r="BD43" s="133">
        <v>8.2239377801665374E-4</v>
      </c>
      <c r="BE43" s="133">
        <v>2.0053397096279793E-4</v>
      </c>
      <c r="BF43" s="133">
        <v>0</v>
      </c>
      <c r="BG43" s="133">
        <v>1.3179044411316926E-4</v>
      </c>
      <c r="BH43" s="133">
        <v>1.5511920923394456E-3</v>
      </c>
      <c r="BI43" s="133">
        <v>2.2824084171992713E-4</v>
      </c>
      <c r="BJ43" s="133">
        <v>2.6353419456867357E-4</v>
      </c>
      <c r="BK43" s="133">
        <v>2.1772267113060904E-3</v>
      </c>
      <c r="BL43" s="143">
        <v>5.0201929503897646E-6</v>
      </c>
      <c r="BM43" s="143">
        <v>1.2506860027552483E-4</v>
      </c>
      <c r="BN43" s="133">
        <v>1.8822962446654801E-4</v>
      </c>
      <c r="BO43" s="133">
        <v>6.1692470168811983E-5</v>
      </c>
      <c r="BP43" s="133">
        <v>2.1209647919020151E-4</v>
      </c>
      <c r="BQ43" s="133">
        <v>3.9155581360246626E-5</v>
      </c>
      <c r="BR43" s="133">
        <v>7.2626344134094734E-6</v>
      </c>
      <c r="BS43" s="133">
        <v>3.4176124421752773E-5</v>
      </c>
      <c r="BT43" s="133">
        <v>1.6464634222155222E-5</v>
      </c>
      <c r="BU43" s="133">
        <v>8.0193846973782287E-6</v>
      </c>
      <c r="BV43" s="133">
        <v>3.7365016511421341E-6</v>
      </c>
      <c r="BW43" s="133">
        <v>4.4373969359574798E-6</v>
      </c>
      <c r="BX43" s="133">
        <v>3.9322632099977805E-6</v>
      </c>
      <c r="BY43" s="133">
        <v>2.533126868003159E-6</v>
      </c>
      <c r="BZ43" s="133">
        <v>9.2810405284643784E-6</v>
      </c>
      <c r="CA43" s="133">
        <v>8.4083805478082597E-6</v>
      </c>
      <c r="CB43" s="133">
        <v>1.8891426047293706E-5</v>
      </c>
      <c r="CC43" s="133">
        <v>1.4048096234110102E-5</v>
      </c>
      <c r="CD43" s="133">
        <v>9.5177211591869823E-6</v>
      </c>
      <c r="CE43" s="133">
        <v>4.5324271826123419E-6</v>
      </c>
      <c r="CF43" s="133">
        <v>9.1798800209324138E-6</v>
      </c>
      <c r="CG43" s="133">
        <v>1.0204973269830781E-5</v>
      </c>
      <c r="CH43" s="133">
        <v>2.0043189400937624E-6</v>
      </c>
      <c r="CI43" s="133">
        <v>5.3793436760128613E-6</v>
      </c>
      <c r="CJ43" s="133">
        <v>1.4393375301845979E-5</v>
      </c>
      <c r="CK43" s="133">
        <v>6.5313719655574736E-6</v>
      </c>
      <c r="CL43" s="133">
        <v>7.7094172903605998E-6</v>
      </c>
      <c r="CM43" s="133">
        <v>4.6235757496451829E-5</v>
      </c>
      <c r="CN43" s="133">
        <v>1.0242231754627727E-5</v>
      </c>
      <c r="CO43" s="133">
        <v>7.7391914873991419E-6</v>
      </c>
      <c r="CP43" s="133">
        <v>2.8917304469777333E-5</v>
      </c>
      <c r="CQ43" s="133">
        <v>2.5584013009636436E-5</v>
      </c>
      <c r="CR43" s="133">
        <v>1.8813273843140771E-5</v>
      </c>
      <c r="CS43" s="133">
        <v>1.3196757226565045E-5</v>
      </c>
      <c r="CT43" s="133">
        <v>1.0740337681188466E-5</v>
      </c>
      <c r="CU43" s="133">
        <v>1.0740276847867211E-5</v>
      </c>
      <c r="CV43" s="133">
        <v>1.4446743928063562E-5</v>
      </c>
      <c r="CW43" s="133">
        <v>9.565916928876628E-6</v>
      </c>
      <c r="CX43" s="133">
        <v>7.6319079015701275E-5</v>
      </c>
      <c r="CY43" s="133">
        <v>5.1826412345439701E-6</v>
      </c>
      <c r="CZ43" s="133">
        <v>1.5351245183459787E-5</v>
      </c>
      <c r="DA43" s="133">
        <v>1.3315512563251476E-5</v>
      </c>
      <c r="DB43" s="133">
        <v>1.7522353786654899E-5</v>
      </c>
      <c r="DC43" s="133">
        <v>1.089424199564726E-5</v>
      </c>
      <c r="DD43" s="133">
        <v>1.7755756354758625E-5</v>
      </c>
      <c r="DE43" s="133">
        <v>8.3242933336466436E-5</v>
      </c>
      <c r="DF43" s="133">
        <v>3.0399811876906933E-4</v>
      </c>
      <c r="DG43" s="133">
        <v>1.2113410095192925</v>
      </c>
      <c r="DH43" s="138">
        <v>0.94391980937949171</v>
      </c>
    </row>
    <row r="44" spans="2:112" x14ac:dyDescent="0.15">
      <c r="B44" s="318" t="s">
        <v>106</v>
      </c>
      <c r="C44" s="305" t="s">
        <v>363</v>
      </c>
      <c r="D44" s="132">
        <v>2.1929089780611083E-5</v>
      </c>
      <c r="E44" s="132">
        <v>1.3759987407622486E-5</v>
      </c>
      <c r="F44" s="132">
        <v>2.0335573032538224E-5</v>
      </c>
      <c r="G44" s="132">
        <v>2.3600363470468791E-5</v>
      </c>
      <c r="H44" s="132">
        <v>1.9489025566288198E-5</v>
      </c>
      <c r="I44" s="132">
        <v>2.6172978579206644E-4</v>
      </c>
      <c r="J44" s="132">
        <v>7.9788767108562031E-5</v>
      </c>
      <c r="K44" s="132">
        <v>2.0362309293731127E-4</v>
      </c>
      <c r="L44" s="132">
        <v>3.2344165843272473E-4</v>
      </c>
      <c r="M44" s="132">
        <v>2.5766416784598249E-5</v>
      </c>
      <c r="N44" s="132">
        <v>0</v>
      </c>
      <c r="O44" s="132">
        <v>1.7956100877500379E-5</v>
      </c>
      <c r="P44" s="132">
        <v>2.2274619191759711E-5</v>
      </c>
      <c r="Q44" s="132">
        <v>1.7557031717615961E-4</v>
      </c>
      <c r="R44" s="132">
        <v>1.7700150079020336E-3</v>
      </c>
      <c r="S44" s="132">
        <v>2.5292381977559528E-5</v>
      </c>
      <c r="T44" s="132">
        <v>2.3149360371450164E-5</v>
      </c>
      <c r="U44" s="132">
        <v>2.9091973557937741E-4</v>
      </c>
      <c r="V44" s="134">
        <v>1.7350779942227225E-5</v>
      </c>
      <c r="W44" s="132">
        <v>4.348428965045166E-5</v>
      </c>
      <c r="X44" s="132">
        <v>0</v>
      </c>
      <c r="Y44" s="132">
        <v>1.5794542081317105E-5</v>
      </c>
      <c r="Z44" s="132">
        <v>1.4110789801171189E-5</v>
      </c>
      <c r="AA44" s="132">
        <v>0</v>
      </c>
      <c r="AB44" s="132">
        <v>1.3729149371947792E-4</v>
      </c>
      <c r="AC44" s="132">
        <v>2.5892417322186177E-4</v>
      </c>
      <c r="AD44" s="132">
        <v>2.1827976346043362E-6</v>
      </c>
      <c r="AE44" s="132">
        <v>1.8245056208627182E-5</v>
      </c>
      <c r="AF44" s="132">
        <v>2.2885870046224289E-4</v>
      </c>
      <c r="AG44" s="132">
        <v>1.7487823995653809E-4</v>
      </c>
      <c r="AH44" s="132">
        <v>1.9870214889664833E-4</v>
      </c>
      <c r="AI44" s="134">
        <v>1.1705630554086973E-4</v>
      </c>
      <c r="AJ44" s="132">
        <v>4.1446039039172302E-5</v>
      </c>
      <c r="AK44" s="132">
        <v>2.0093788362844284E-4</v>
      </c>
      <c r="AL44" s="132">
        <v>4.7109463321285381E-4</v>
      </c>
      <c r="AM44" s="132">
        <v>0</v>
      </c>
      <c r="AN44" s="132">
        <v>0</v>
      </c>
      <c r="AO44" s="132">
        <v>6.4642027467483158E-5</v>
      </c>
      <c r="AP44" s="132">
        <v>8.7904684956350974E-6</v>
      </c>
      <c r="AQ44" s="132">
        <v>3.3832470172253943E-4</v>
      </c>
      <c r="AR44" s="132">
        <v>1.0032503114076363</v>
      </c>
      <c r="AS44" s="132">
        <v>5.8039107151370926E-3</v>
      </c>
      <c r="AT44" s="132">
        <v>3.6763118798738407E-3</v>
      </c>
      <c r="AU44" s="132">
        <v>4.2698194298853983E-3</v>
      </c>
      <c r="AV44" s="132">
        <v>2.3417431800869444E-3</v>
      </c>
      <c r="AW44" s="132">
        <v>2.0799686658205634E-3</v>
      </c>
      <c r="AX44" s="132">
        <v>8.2763004557799178E-4</v>
      </c>
      <c r="AY44" s="132">
        <v>5.7192958231438319E-3</v>
      </c>
      <c r="AZ44" s="132">
        <v>8.1152420532078304E-3</v>
      </c>
      <c r="BA44" s="132">
        <v>4.3234469156598612E-3</v>
      </c>
      <c r="BB44" s="132">
        <v>2.494101225002732E-3</v>
      </c>
      <c r="BC44" s="132">
        <v>4.8609625275682807E-3</v>
      </c>
      <c r="BD44" s="132">
        <v>6.0193391362531991E-3</v>
      </c>
      <c r="BE44" s="132">
        <v>2.044297392282872E-3</v>
      </c>
      <c r="BF44" s="132">
        <v>0</v>
      </c>
      <c r="BG44" s="132">
        <v>1.2428991172722785E-3</v>
      </c>
      <c r="BH44" s="132">
        <v>3.9576834686793514E-3</v>
      </c>
      <c r="BI44" s="132">
        <v>2.2788220667202545E-3</v>
      </c>
      <c r="BJ44" s="132">
        <v>1.7761560651161125E-3</v>
      </c>
      <c r="BK44" s="132">
        <v>1.7858234427829327E-3</v>
      </c>
      <c r="BL44" s="134">
        <v>1.4231913435402644E-5</v>
      </c>
      <c r="BM44" s="134">
        <v>8.4224578116995775E-4</v>
      </c>
      <c r="BN44" s="132">
        <v>1.2132684330251903E-3</v>
      </c>
      <c r="BO44" s="132">
        <v>4.935870546972118E-4</v>
      </c>
      <c r="BP44" s="132">
        <v>2.0737505118122654E-3</v>
      </c>
      <c r="BQ44" s="132">
        <v>2.0249124196780919E-4</v>
      </c>
      <c r="BR44" s="132">
        <v>3.7094929237478686E-5</v>
      </c>
      <c r="BS44" s="132">
        <v>1.0366039389710846E-4</v>
      </c>
      <c r="BT44" s="132">
        <v>3.10312482342452E-5</v>
      </c>
      <c r="BU44" s="132">
        <v>2.1670250645981771E-5</v>
      </c>
      <c r="BV44" s="132">
        <v>1.6006094990987514E-5</v>
      </c>
      <c r="BW44" s="132">
        <v>1.2873151708082078E-5</v>
      </c>
      <c r="BX44" s="132">
        <v>1.8823780468155048E-5</v>
      </c>
      <c r="BY44" s="132">
        <v>1.3883816630922826E-5</v>
      </c>
      <c r="BZ44" s="132">
        <v>4.0242742121438248E-5</v>
      </c>
      <c r="CA44" s="132">
        <v>1.9891780185773655E-5</v>
      </c>
      <c r="CB44" s="132">
        <v>8.7247715067243658E-5</v>
      </c>
      <c r="CC44" s="132">
        <v>6.2752066980440425E-5</v>
      </c>
      <c r="CD44" s="132">
        <v>3.7528187428795612E-5</v>
      </c>
      <c r="CE44" s="132">
        <v>1.6120739700000038E-5</v>
      </c>
      <c r="CF44" s="132">
        <v>3.0805356507383985E-5</v>
      </c>
      <c r="CG44" s="132">
        <v>3.5710958625707618E-5</v>
      </c>
      <c r="CH44" s="132">
        <v>8.5065100076240246E-6</v>
      </c>
      <c r="CI44" s="132">
        <v>1.9670575237482813E-5</v>
      </c>
      <c r="CJ44" s="132">
        <v>4.2539802949097139E-5</v>
      </c>
      <c r="CK44" s="132">
        <v>1.8981750034959271E-5</v>
      </c>
      <c r="CL44" s="132">
        <v>2.9296224017401006E-5</v>
      </c>
      <c r="CM44" s="132">
        <v>8.4253506656152533E-5</v>
      </c>
      <c r="CN44" s="132">
        <v>4.158945074439918E-5</v>
      </c>
      <c r="CO44" s="132">
        <v>1.927642953212936E-5</v>
      </c>
      <c r="CP44" s="132">
        <v>4.5092696105636818E-5</v>
      </c>
      <c r="CQ44" s="132">
        <v>1.9448996804044685E-4</v>
      </c>
      <c r="CR44" s="132">
        <v>1.8484308835245508E-5</v>
      </c>
      <c r="CS44" s="132">
        <v>4.1424388010132103E-5</v>
      </c>
      <c r="CT44" s="132">
        <v>5.7309390716563022E-5</v>
      </c>
      <c r="CU44" s="132">
        <v>5.7932779847783545E-5</v>
      </c>
      <c r="CV44" s="132">
        <v>4.5786849773018247E-5</v>
      </c>
      <c r="CW44" s="132">
        <v>3.5799713469572397E-5</v>
      </c>
      <c r="CX44" s="132">
        <v>3.5785420654986478E-4</v>
      </c>
      <c r="CY44" s="132">
        <v>1.5665457659281149E-5</v>
      </c>
      <c r="CZ44" s="132">
        <v>9.6755909275902393E-5</v>
      </c>
      <c r="DA44" s="132">
        <v>6.579422783269283E-5</v>
      </c>
      <c r="DB44" s="132">
        <v>8.3356830089854485E-5</v>
      </c>
      <c r="DC44" s="132">
        <v>2.7754421673299402E-5</v>
      </c>
      <c r="DD44" s="132">
        <v>6.0180023508743471E-5</v>
      </c>
      <c r="DE44" s="132">
        <v>1.6927709977056335E-4</v>
      </c>
      <c r="DF44" s="132">
        <v>2.5118456672313467E-4</v>
      </c>
      <c r="DG44" s="132">
        <v>1.0798516961473774</v>
      </c>
      <c r="DH44" s="137">
        <v>0.84145868023575698</v>
      </c>
    </row>
    <row r="45" spans="2:112" x14ac:dyDescent="0.15">
      <c r="B45" s="318" t="s">
        <v>107</v>
      </c>
      <c r="C45" s="305" t="s">
        <v>885</v>
      </c>
      <c r="D45" s="132">
        <v>1.1682627579999497E-4</v>
      </c>
      <c r="E45" s="132">
        <v>6.5755630642077388E-5</v>
      </c>
      <c r="F45" s="132">
        <v>8.1004043674875185E-5</v>
      </c>
      <c r="G45" s="132">
        <v>1.0261501054224915E-4</v>
      </c>
      <c r="H45" s="132">
        <v>5.3185878275050973E-5</v>
      </c>
      <c r="I45" s="132">
        <v>1.5249615085278679E-4</v>
      </c>
      <c r="J45" s="132">
        <v>2.7058395423898413E-4</v>
      </c>
      <c r="K45" s="132">
        <v>4.2464649043447085E-5</v>
      </c>
      <c r="L45" s="132">
        <v>3.9137665535514145E-5</v>
      </c>
      <c r="M45" s="132">
        <v>3.6544799430346649E-5</v>
      </c>
      <c r="N45" s="132">
        <v>0</v>
      </c>
      <c r="O45" s="132">
        <v>1.0819802648989473E-4</v>
      </c>
      <c r="P45" s="132">
        <v>7.7610739246741631E-5</v>
      </c>
      <c r="Q45" s="132">
        <v>8.4601292277258452E-5</v>
      </c>
      <c r="R45" s="132">
        <v>4.6068176619222984E-4</v>
      </c>
      <c r="S45" s="132">
        <v>1.9788458549931958E-4</v>
      </c>
      <c r="T45" s="132">
        <v>9.7804574356636837E-5</v>
      </c>
      <c r="U45" s="132">
        <v>6.3410943669486362E-5</v>
      </c>
      <c r="V45" s="134">
        <v>9.2741242202835382E-5</v>
      </c>
      <c r="W45" s="132">
        <v>1.4107777109523915E-4</v>
      </c>
      <c r="X45" s="132">
        <v>0</v>
      </c>
      <c r="Y45" s="132">
        <v>9.6499359758025262E-5</v>
      </c>
      <c r="Z45" s="132">
        <v>1.6270231117001386E-4</v>
      </c>
      <c r="AA45" s="132">
        <v>0</v>
      </c>
      <c r="AB45" s="132">
        <v>5.4461970253024888E-5</v>
      </c>
      <c r="AC45" s="132">
        <v>8.9187055917078678E-5</v>
      </c>
      <c r="AD45" s="132">
        <v>8.3430103613794667E-6</v>
      </c>
      <c r="AE45" s="132">
        <v>1.1645968039306755E-4</v>
      </c>
      <c r="AF45" s="132">
        <v>1.034711016909056E-4</v>
      </c>
      <c r="AG45" s="132">
        <v>6.7621460099581476E-5</v>
      </c>
      <c r="AH45" s="132">
        <v>4.6578567795610463E-5</v>
      </c>
      <c r="AI45" s="134">
        <v>1.2202602347380332E-4</v>
      </c>
      <c r="AJ45" s="132">
        <v>1.8731451977496016E-4</v>
      </c>
      <c r="AK45" s="132">
        <v>1.3445894633627294E-4</v>
      </c>
      <c r="AL45" s="132">
        <v>1.90205745940301E-4</v>
      </c>
      <c r="AM45" s="132">
        <v>0</v>
      </c>
      <c r="AN45" s="132">
        <v>0</v>
      </c>
      <c r="AO45" s="132">
        <v>1.9155708479879786E-4</v>
      </c>
      <c r="AP45" s="132">
        <v>6.5797380512491152E-5</v>
      </c>
      <c r="AQ45" s="132">
        <v>1.2338558656720152E-4</v>
      </c>
      <c r="AR45" s="132">
        <v>8.9905976682661966E-5</v>
      </c>
      <c r="AS45" s="132">
        <v>1.0059429267818765</v>
      </c>
      <c r="AT45" s="132">
        <v>4.6252044671334775E-4</v>
      </c>
      <c r="AU45" s="132">
        <v>1.983554511162621E-4</v>
      </c>
      <c r="AV45" s="132">
        <v>8.4003934715593909E-5</v>
      </c>
      <c r="AW45" s="132">
        <v>5.2430433367555964E-5</v>
      </c>
      <c r="AX45" s="132">
        <v>6.0097486331182849E-5</v>
      </c>
      <c r="AY45" s="132">
        <v>1.4389731706024181E-4</v>
      </c>
      <c r="AZ45" s="132">
        <v>6.4467413633908447E-5</v>
      </c>
      <c r="BA45" s="132">
        <v>4.5712243444693737E-5</v>
      </c>
      <c r="BB45" s="132">
        <v>4.0913467057559003E-5</v>
      </c>
      <c r="BC45" s="132">
        <v>8.4113649662674323E-5</v>
      </c>
      <c r="BD45" s="132">
        <v>9.4733198828565634E-5</v>
      </c>
      <c r="BE45" s="132">
        <v>4.5959078496936407E-5</v>
      </c>
      <c r="BF45" s="132">
        <v>0</v>
      </c>
      <c r="BG45" s="132">
        <v>2.8879410636014154E-5</v>
      </c>
      <c r="BH45" s="132">
        <v>2.8042883837973238E-5</v>
      </c>
      <c r="BI45" s="132">
        <v>7.0685956438904928E-5</v>
      </c>
      <c r="BJ45" s="132">
        <v>4.8481454773565509E-4</v>
      </c>
      <c r="BK45" s="132">
        <v>1.0815374831709549E-3</v>
      </c>
      <c r="BL45" s="134">
        <v>4.2355853104057988E-5</v>
      </c>
      <c r="BM45" s="134">
        <v>1.7827157531447538E-2</v>
      </c>
      <c r="BN45" s="132">
        <v>2.4120790241897009E-2</v>
      </c>
      <c r="BO45" s="132">
        <v>7.5323734282390286E-3</v>
      </c>
      <c r="BP45" s="132">
        <v>1.5436744126552175E-2</v>
      </c>
      <c r="BQ45" s="132">
        <v>3.6763710554575478E-4</v>
      </c>
      <c r="BR45" s="132">
        <v>6.1635819839849057E-4</v>
      </c>
      <c r="BS45" s="132">
        <v>8.2336399030867114E-4</v>
      </c>
      <c r="BT45" s="132">
        <v>1.1694391833333972E-4</v>
      </c>
      <c r="BU45" s="132">
        <v>1.1329328935896123E-4</v>
      </c>
      <c r="BV45" s="132">
        <v>8.6302396852887698E-5</v>
      </c>
      <c r="BW45" s="132">
        <v>1.1405231437673646E-4</v>
      </c>
      <c r="BX45" s="132">
        <v>3.0113878072518307E-4</v>
      </c>
      <c r="BY45" s="132">
        <v>2.4999253374018517E-4</v>
      </c>
      <c r="BZ45" s="132">
        <v>3.9705724761771006E-4</v>
      </c>
      <c r="CA45" s="132">
        <v>4.724021015954761E-5</v>
      </c>
      <c r="CB45" s="132">
        <v>3.7412446441136666E-4</v>
      </c>
      <c r="CC45" s="132">
        <v>6.5504699671041565E-4</v>
      </c>
      <c r="CD45" s="132">
        <v>1.0971468986213348E-4</v>
      </c>
      <c r="CE45" s="132">
        <v>1.2952958077418422E-4</v>
      </c>
      <c r="CF45" s="132">
        <v>3.1840608540121065E-4</v>
      </c>
      <c r="CG45" s="132">
        <v>4.1572313578631807E-4</v>
      </c>
      <c r="CH45" s="132">
        <v>5.083470100095735E-5</v>
      </c>
      <c r="CI45" s="132">
        <v>1.428700531842932E-4</v>
      </c>
      <c r="CJ45" s="132">
        <v>4.4523728671799393E-4</v>
      </c>
      <c r="CK45" s="132">
        <v>4.0775498777719493E-5</v>
      </c>
      <c r="CL45" s="132">
        <v>2.6773098334599235E-4</v>
      </c>
      <c r="CM45" s="132">
        <v>9.3246645297330444E-5</v>
      </c>
      <c r="CN45" s="132">
        <v>2.7146321349273526E-4</v>
      </c>
      <c r="CO45" s="132">
        <v>1.4521984538467866E-4</v>
      </c>
      <c r="CP45" s="132">
        <v>1.1570028414671686E-4</v>
      </c>
      <c r="CQ45" s="132">
        <v>6.7274784884494224E-5</v>
      </c>
      <c r="CR45" s="132">
        <v>6.4282172697985963E-5</v>
      </c>
      <c r="CS45" s="132">
        <v>1.1647673704565036E-4</v>
      </c>
      <c r="CT45" s="132">
        <v>8.2313950223445037E-5</v>
      </c>
      <c r="CU45" s="132">
        <v>7.2961889375626227E-5</v>
      </c>
      <c r="CV45" s="132">
        <v>9.2836950376375379E-5</v>
      </c>
      <c r="CW45" s="132">
        <v>1.6669033832957794E-4</v>
      </c>
      <c r="CX45" s="132">
        <v>8.6026623170514031E-5</v>
      </c>
      <c r="CY45" s="132">
        <v>5.1075213081065367E-5</v>
      </c>
      <c r="CZ45" s="132">
        <v>1.2199158350272963E-4</v>
      </c>
      <c r="DA45" s="132">
        <v>7.1992342618435601E-5</v>
      </c>
      <c r="DB45" s="132">
        <v>1.0513732920497725E-4</v>
      </c>
      <c r="DC45" s="132">
        <v>1.3745048410975584E-4</v>
      </c>
      <c r="DD45" s="132">
        <v>1.226364194260167E-4</v>
      </c>
      <c r="DE45" s="132">
        <v>5.807540753952495E-5</v>
      </c>
      <c r="DF45" s="132">
        <v>2.1682466513991974E-4</v>
      </c>
      <c r="DG45" s="132">
        <v>1.0865511634863918</v>
      </c>
      <c r="DH45" s="137">
        <v>0.84667914242096454</v>
      </c>
    </row>
    <row r="46" spans="2:112" x14ac:dyDescent="0.15">
      <c r="B46" s="318" t="s">
        <v>108</v>
      </c>
      <c r="C46" s="305" t="s">
        <v>370</v>
      </c>
      <c r="D46" s="132">
        <v>4.4121005684506716E-4</v>
      </c>
      <c r="E46" s="132">
        <v>2.7607133566216854E-4</v>
      </c>
      <c r="F46" s="132">
        <v>1.4584171795108884E-4</v>
      </c>
      <c r="G46" s="132">
        <v>2.3993355372785682E-4</v>
      </c>
      <c r="H46" s="132">
        <v>1.6001106644404278E-4</v>
      </c>
      <c r="I46" s="132">
        <v>4.8225601714516264E-3</v>
      </c>
      <c r="J46" s="132">
        <v>4.8739324768828458E-3</v>
      </c>
      <c r="K46" s="132">
        <v>1.2573139528860892E-3</v>
      </c>
      <c r="L46" s="132">
        <v>1.2265802244129088E-2</v>
      </c>
      <c r="M46" s="132">
        <v>3.9495618514222926E-4</v>
      </c>
      <c r="N46" s="132">
        <v>0</v>
      </c>
      <c r="O46" s="132">
        <v>1.8023566266619741E-4</v>
      </c>
      <c r="P46" s="132">
        <v>9.7563792226903838E-4</v>
      </c>
      <c r="Q46" s="132">
        <v>2.5214051174293041E-3</v>
      </c>
      <c r="R46" s="132">
        <v>1.3705105506849655E-2</v>
      </c>
      <c r="S46" s="132">
        <v>7.8577687224882641E-4</v>
      </c>
      <c r="T46" s="132">
        <v>4.0664953443202216E-4</v>
      </c>
      <c r="U46" s="132">
        <v>2.2553642605259021E-4</v>
      </c>
      <c r="V46" s="134">
        <v>1.6324846396869545E-4</v>
      </c>
      <c r="W46" s="132">
        <v>2.8788454346544718E-3</v>
      </c>
      <c r="X46" s="132">
        <v>0</v>
      </c>
      <c r="Y46" s="132">
        <v>2.8492260255862263E-4</v>
      </c>
      <c r="Z46" s="132">
        <v>4.029446814670485E-4</v>
      </c>
      <c r="AA46" s="132">
        <v>0</v>
      </c>
      <c r="AB46" s="132">
        <v>2.6709192125363036E-3</v>
      </c>
      <c r="AC46" s="132">
        <v>2.7912270405800852E-3</v>
      </c>
      <c r="AD46" s="132">
        <v>8.6127971325437709E-5</v>
      </c>
      <c r="AE46" s="132">
        <v>3.3841247993559345E-4</v>
      </c>
      <c r="AF46" s="132">
        <v>5.0780913949027308E-4</v>
      </c>
      <c r="AG46" s="132">
        <v>6.2329170304546121E-3</v>
      </c>
      <c r="AH46" s="132">
        <v>3.1936489742279933E-3</v>
      </c>
      <c r="AI46" s="134">
        <v>1.4005099972827543E-3</v>
      </c>
      <c r="AJ46" s="132">
        <v>1.7191006963269608E-3</v>
      </c>
      <c r="AK46" s="132">
        <v>4.0537296105720416E-3</v>
      </c>
      <c r="AL46" s="132">
        <v>2.3066610635624728E-3</v>
      </c>
      <c r="AM46" s="132">
        <v>0</v>
      </c>
      <c r="AN46" s="132">
        <v>0</v>
      </c>
      <c r="AO46" s="132">
        <v>3.2684628899410429E-3</v>
      </c>
      <c r="AP46" s="132">
        <v>1.1858146061546806E-4</v>
      </c>
      <c r="AQ46" s="132">
        <v>1.0861455130633222E-3</v>
      </c>
      <c r="AR46" s="132">
        <v>7.6505095874430387E-4</v>
      </c>
      <c r="AS46" s="132">
        <v>9.7333245952978004E-3</v>
      </c>
      <c r="AT46" s="132">
        <v>1.0118513957367232</v>
      </c>
      <c r="AU46" s="132">
        <v>7.9246580843071041E-3</v>
      </c>
      <c r="AV46" s="132">
        <v>7.0314914842558663E-3</v>
      </c>
      <c r="AW46" s="132">
        <v>7.0005364759930079E-3</v>
      </c>
      <c r="AX46" s="132">
        <v>1.7954982736500167E-3</v>
      </c>
      <c r="AY46" s="132">
        <v>5.85898704480601E-3</v>
      </c>
      <c r="AZ46" s="132">
        <v>6.299420398989463E-3</v>
      </c>
      <c r="BA46" s="132">
        <v>5.252388880484125E-3</v>
      </c>
      <c r="BB46" s="132">
        <v>4.4929556031473557E-3</v>
      </c>
      <c r="BC46" s="132">
        <v>2.2865297752168163E-3</v>
      </c>
      <c r="BD46" s="132">
        <v>5.9306855759185739E-3</v>
      </c>
      <c r="BE46" s="132">
        <v>5.3235957151276598E-3</v>
      </c>
      <c r="BF46" s="132">
        <v>0</v>
      </c>
      <c r="BG46" s="132">
        <v>1.5987849880047342E-3</v>
      </c>
      <c r="BH46" s="132">
        <v>2.3169093700362944E-3</v>
      </c>
      <c r="BI46" s="132">
        <v>6.6842650181606162E-3</v>
      </c>
      <c r="BJ46" s="132">
        <v>1.2552156565443318E-3</v>
      </c>
      <c r="BK46" s="132">
        <v>4.1342524670382064E-3</v>
      </c>
      <c r="BL46" s="134">
        <v>1.695454619387142E-4</v>
      </c>
      <c r="BM46" s="134">
        <v>4.2126354332947613E-3</v>
      </c>
      <c r="BN46" s="132">
        <v>1.5002519186568485E-2</v>
      </c>
      <c r="BO46" s="132">
        <v>1.7740186745637408E-3</v>
      </c>
      <c r="BP46" s="132">
        <v>1.512707208852623E-3</v>
      </c>
      <c r="BQ46" s="132">
        <v>5.1466529913780196E-4</v>
      </c>
      <c r="BR46" s="132">
        <v>6.7737925114781444E-4</v>
      </c>
      <c r="BS46" s="132">
        <v>8.2752074913733538E-4</v>
      </c>
      <c r="BT46" s="132">
        <v>2.036531573904887E-4</v>
      </c>
      <c r="BU46" s="132">
        <v>6.6760428583225015E-4</v>
      </c>
      <c r="BV46" s="132">
        <v>1.2616781938519384E-4</v>
      </c>
      <c r="BW46" s="132">
        <v>1.1031802911291589E-4</v>
      </c>
      <c r="BX46" s="132">
        <v>2.5215017303816716E-4</v>
      </c>
      <c r="BY46" s="132">
        <v>2.3446923543893135E-4</v>
      </c>
      <c r="BZ46" s="132">
        <v>3.4867432218612396E-4</v>
      </c>
      <c r="CA46" s="132">
        <v>3.5069015126420398E-4</v>
      </c>
      <c r="CB46" s="132">
        <v>5.1009065278970038E-4</v>
      </c>
      <c r="CC46" s="132">
        <v>1.2550885369868813E-3</v>
      </c>
      <c r="CD46" s="132">
        <v>2.1804679823909237E-4</v>
      </c>
      <c r="CE46" s="132">
        <v>3.1552265062634522E-4</v>
      </c>
      <c r="CF46" s="132">
        <v>7.7161019951585614E-4</v>
      </c>
      <c r="CG46" s="132">
        <v>6.2542945812552346E-4</v>
      </c>
      <c r="CH46" s="132">
        <v>7.0068976462016165E-5</v>
      </c>
      <c r="CI46" s="132">
        <v>2.8374266830655481E-4</v>
      </c>
      <c r="CJ46" s="132">
        <v>3.641302610547787E-4</v>
      </c>
      <c r="CK46" s="132">
        <v>1.4201064378595139E-4</v>
      </c>
      <c r="CL46" s="132">
        <v>3.1722127898658992E-4</v>
      </c>
      <c r="CM46" s="132">
        <v>2.1806966690534821E-4</v>
      </c>
      <c r="CN46" s="132">
        <v>7.8871900816304599E-4</v>
      </c>
      <c r="CO46" s="132">
        <v>1.7327673267496249E-4</v>
      </c>
      <c r="CP46" s="132">
        <v>2.1053411994622796E-4</v>
      </c>
      <c r="CQ46" s="132">
        <v>1.7232718794314686E-4</v>
      </c>
      <c r="CR46" s="132">
        <v>1.3258239938723261E-4</v>
      </c>
      <c r="CS46" s="132">
        <v>2.9200476294577449E-4</v>
      </c>
      <c r="CT46" s="132">
        <v>2.3665947326285115E-4</v>
      </c>
      <c r="CU46" s="132">
        <v>6.7046008628670196E-4</v>
      </c>
      <c r="CV46" s="132">
        <v>3.3456734834330084E-4</v>
      </c>
      <c r="CW46" s="132">
        <v>1.8092407365841081E-4</v>
      </c>
      <c r="CX46" s="132">
        <v>1.0314987781573247E-3</v>
      </c>
      <c r="CY46" s="132">
        <v>1.1991396050477335E-4</v>
      </c>
      <c r="CZ46" s="132">
        <v>4.6448262204016661E-4</v>
      </c>
      <c r="DA46" s="132">
        <v>9.2619095740482905E-4</v>
      </c>
      <c r="DB46" s="132">
        <v>7.6771479883772813E-4</v>
      </c>
      <c r="DC46" s="132">
        <v>2.1336985002360528E-4</v>
      </c>
      <c r="DD46" s="132">
        <v>1.0935140963175365E-3</v>
      </c>
      <c r="DE46" s="132">
        <v>3.7572711995357747E-4</v>
      </c>
      <c r="DF46" s="132">
        <v>1.3164135527730912E-3</v>
      </c>
      <c r="DG46" s="132">
        <v>1.2162947713267778</v>
      </c>
      <c r="DH46" s="137">
        <v>0.94777995599740283</v>
      </c>
    </row>
    <row r="47" spans="2:112" x14ac:dyDescent="0.15">
      <c r="B47" s="318" t="s">
        <v>109</v>
      </c>
      <c r="C47" s="305" t="s">
        <v>886</v>
      </c>
      <c r="D47" s="132">
        <v>1.6208672932385262E-4</v>
      </c>
      <c r="E47" s="132">
        <v>8.472742579933743E-5</v>
      </c>
      <c r="F47" s="132">
        <v>1.498660232850118E-4</v>
      </c>
      <c r="G47" s="132">
        <v>1.6023848821340993E-4</v>
      </c>
      <c r="H47" s="132">
        <v>6.1351020471901046E-5</v>
      </c>
      <c r="I47" s="132">
        <v>5.2596046355382175E-4</v>
      </c>
      <c r="J47" s="132">
        <v>1.0643884386923046E-3</v>
      </c>
      <c r="K47" s="132">
        <v>6.5832169852439828E-5</v>
      </c>
      <c r="L47" s="132">
        <v>5.3561418364881574E-5</v>
      </c>
      <c r="M47" s="132">
        <v>5.0047844442514751E-5</v>
      </c>
      <c r="N47" s="132">
        <v>0</v>
      </c>
      <c r="O47" s="132">
        <v>8.737802307617376E-5</v>
      </c>
      <c r="P47" s="132">
        <v>5.9869153295689353E-5</v>
      </c>
      <c r="Q47" s="132">
        <v>1.338113579277129E-4</v>
      </c>
      <c r="R47" s="132">
        <v>1.1853989641322166E-3</v>
      </c>
      <c r="S47" s="132">
        <v>8.6205366274162712E-5</v>
      </c>
      <c r="T47" s="132">
        <v>3.3620447860185888E-5</v>
      </c>
      <c r="U47" s="132">
        <v>5.0887629994346773E-5</v>
      </c>
      <c r="V47" s="134">
        <v>9.8748135222548881E-5</v>
      </c>
      <c r="W47" s="132">
        <v>1.5977826338324475E-4</v>
      </c>
      <c r="X47" s="132">
        <v>0</v>
      </c>
      <c r="Y47" s="132">
        <v>1.1121897934739435E-4</v>
      </c>
      <c r="Z47" s="132">
        <v>5.0552087055027303E-5</v>
      </c>
      <c r="AA47" s="132">
        <v>0</v>
      </c>
      <c r="AB47" s="132">
        <v>5.7777191672797791E-5</v>
      </c>
      <c r="AC47" s="132">
        <v>5.4019164090750847E-5</v>
      </c>
      <c r="AD47" s="132">
        <v>1.2292361199177903E-5</v>
      </c>
      <c r="AE47" s="132">
        <v>1.077566997993037E-4</v>
      </c>
      <c r="AF47" s="132">
        <v>1.5044577292013041E-4</v>
      </c>
      <c r="AG47" s="132">
        <v>7.8892982599152248E-5</v>
      </c>
      <c r="AH47" s="132">
        <v>4.8318708220482511E-5</v>
      </c>
      <c r="AI47" s="134">
        <v>1.5731837354610583E-3</v>
      </c>
      <c r="AJ47" s="132">
        <v>2.1354615600916845E-4</v>
      </c>
      <c r="AK47" s="132">
        <v>9.7425855213525579E-4</v>
      </c>
      <c r="AL47" s="132">
        <v>4.0678422445203025E-4</v>
      </c>
      <c r="AM47" s="132">
        <v>0</v>
      </c>
      <c r="AN47" s="132">
        <v>0</v>
      </c>
      <c r="AO47" s="132">
        <v>5.1823762643898419E-4</v>
      </c>
      <c r="AP47" s="132">
        <v>2.7141841825332367E-5</v>
      </c>
      <c r="AQ47" s="132">
        <v>1.2046950225657149E-4</v>
      </c>
      <c r="AR47" s="132">
        <v>6.5164692350133199E-5</v>
      </c>
      <c r="AS47" s="132">
        <v>3.1046017350228213E-4</v>
      </c>
      <c r="AT47" s="132">
        <v>1.8876521216543447E-4</v>
      </c>
      <c r="AU47" s="132">
        <v>1.0241830837793429</v>
      </c>
      <c r="AV47" s="132">
        <v>7.1583366882468852E-3</v>
      </c>
      <c r="AW47" s="132">
        <v>2.0462941517499973E-3</v>
      </c>
      <c r="AX47" s="132">
        <v>3.3498702456110659E-4</v>
      </c>
      <c r="AY47" s="132">
        <v>5.0044126224113084E-4</v>
      </c>
      <c r="AZ47" s="132">
        <v>3.0394464747578111E-3</v>
      </c>
      <c r="BA47" s="132">
        <v>3.8542128531572927E-3</v>
      </c>
      <c r="BB47" s="132">
        <v>5.3099316653514299E-4</v>
      </c>
      <c r="BC47" s="132">
        <v>2.1470332687662525E-4</v>
      </c>
      <c r="BD47" s="132">
        <v>3.8693597479536908E-4</v>
      </c>
      <c r="BE47" s="132">
        <v>2.7372098920567313E-4</v>
      </c>
      <c r="BF47" s="132">
        <v>0</v>
      </c>
      <c r="BG47" s="132">
        <v>2.9008404175730266E-4</v>
      </c>
      <c r="BH47" s="132">
        <v>1.7709350161556072E-3</v>
      </c>
      <c r="BI47" s="132">
        <v>4.6093683163675693E-3</v>
      </c>
      <c r="BJ47" s="132">
        <v>1.2478464045222663E-3</v>
      </c>
      <c r="BK47" s="132">
        <v>1.4901495870394443E-3</v>
      </c>
      <c r="BL47" s="134">
        <v>1.0821520761617078E-4</v>
      </c>
      <c r="BM47" s="134">
        <v>1.5328451959190628E-3</v>
      </c>
      <c r="BN47" s="132">
        <v>2.4816670759833206E-4</v>
      </c>
      <c r="BO47" s="132">
        <v>8.2692838674347535E-4</v>
      </c>
      <c r="BP47" s="132">
        <v>1.3211851015698E-3</v>
      </c>
      <c r="BQ47" s="132">
        <v>4.9901528865179139E-4</v>
      </c>
      <c r="BR47" s="132">
        <v>4.0296646506479342E-5</v>
      </c>
      <c r="BS47" s="132">
        <v>3.0633945420700292E-3</v>
      </c>
      <c r="BT47" s="132">
        <v>1.8079068701581802E-4</v>
      </c>
      <c r="BU47" s="132">
        <v>8.4472572741997777E-5</v>
      </c>
      <c r="BV47" s="132">
        <v>4.5188370892577225E-5</v>
      </c>
      <c r="BW47" s="132">
        <v>3.8833805152430831E-5</v>
      </c>
      <c r="BX47" s="132">
        <v>2.5587159430347021E-5</v>
      </c>
      <c r="BY47" s="132">
        <v>7.2124390673552364E-6</v>
      </c>
      <c r="BZ47" s="132">
        <v>1.1307501552816661E-4</v>
      </c>
      <c r="CA47" s="132">
        <v>1.7710200295821641E-4</v>
      </c>
      <c r="CB47" s="132">
        <v>1.0212951827327003E-3</v>
      </c>
      <c r="CC47" s="132">
        <v>6.7933798819096145E-5</v>
      </c>
      <c r="CD47" s="132">
        <v>1.3513583737546315E-4</v>
      </c>
      <c r="CE47" s="132">
        <v>8.7090897385927959E-5</v>
      </c>
      <c r="CF47" s="132">
        <v>9.4702991220952922E-5</v>
      </c>
      <c r="CG47" s="132">
        <v>1.4391172572669842E-4</v>
      </c>
      <c r="CH47" s="132">
        <v>4.0430825572999812E-5</v>
      </c>
      <c r="CI47" s="132">
        <v>6.5610206776896092E-5</v>
      </c>
      <c r="CJ47" s="132">
        <v>8.6365071620487458E-5</v>
      </c>
      <c r="CK47" s="132">
        <v>1.1231461209057572E-4</v>
      </c>
      <c r="CL47" s="132">
        <v>8.2736524584804851E-5</v>
      </c>
      <c r="CM47" s="132">
        <v>6.6940932388064468E-5</v>
      </c>
      <c r="CN47" s="132">
        <v>1.5266902288859469E-4</v>
      </c>
      <c r="CO47" s="132">
        <v>6.6135361136260913E-5</v>
      </c>
      <c r="CP47" s="132">
        <v>1.2142351042334272E-4</v>
      </c>
      <c r="CQ47" s="132">
        <v>4.6969656539811961E-5</v>
      </c>
      <c r="CR47" s="132">
        <v>8.5151394166303518E-5</v>
      </c>
      <c r="CS47" s="132">
        <v>7.3996121188238306E-5</v>
      </c>
      <c r="CT47" s="132">
        <v>6.1515134061267319E-5</v>
      </c>
      <c r="CU47" s="132">
        <v>8.5771008632532409E-5</v>
      </c>
      <c r="CV47" s="132">
        <v>5.2779005268299315E-4</v>
      </c>
      <c r="CW47" s="132">
        <v>6.7815628360750422E-5</v>
      </c>
      <c r="CX47" s="132">
        <v>5.352371492728515E-3</v>
      </c>
      <c r="CY47" s="132">
        <v>6.0625380798616072E-5</v>
      </c>
      <c r="CZ47" s="132">
        <v>1.2944135916334313E-4</v>
      </c>
      <c r="DA47" s="132">
        <v>7.7961114018071509E-5</v>
      </c>
      <c r="DB47" s="132">
        <v>1.3066282392808792E-4</v>
      </c>
      <c r="DC47" s="132">
        <v>1.0814021706301278E-4</v>
      </c>
      <c r="DD47" s="132">
        <v>8.9792177122957696E-5</v>
      </c>
      <c r="DE47" s="132">
        <v>6.5224000915807439E-5</v>
      </c>
      <c r="DF47" s="132">
        <v>9.5876539015689696E-5</v>
      </c>
      <c r="DG47" s="132">
        <v>1.0789906918145695</v>
      </c>
      <c r="DH47" s="137">
        <v>0.84078775517063309</v>
      </c>
    </row>
    <row r="48" spans="2:112" x14ac:dyDescent="0.15">
      <c r="B48" s="319" t="s">
        <v>110</v>
      </c>
      <c r="C48" s="306" t="s">
        <v>887</v>
      </c>
      <c r="D48" s="133">
        <v>4.0342094616026421E-4</v>
      </c>
      <c r="E48" s="133">
        <v>2.0175907897863538E-4</v>
      </c>
      <c r="F48" s="133">
        <v>3.6351312020996697E-4</v>
      </c>
      <c r="G48" s="133">
        <v>4.1355499249778898E-4</v>
      </c>
      <c r="H48" s="133">
        <v>1.3951852450337602E-4</v>
      </c>
      <c r="I48" s="133">
        <v>1.0383885611767599E-3</v>
      </c>
      <c r="J48" s="133">
        <v>1.9688834448784286E-3</v>
      </c>
      <c r="K48" s="133">
        <v>1.5168461089582958E-4</v>
      </c>
      <c r="L48" s="133">
        <v>1.2111434874025836E-4</v>
      </c>
      <c r="M48" s="133">
        <v>1.1904536204312012E-4</v>
      </c>
      <c r="N48" s="133">
        <v>0</v>
      </c>
      <c r="O48" s="133">
        <v>2.0025193902952591E-4</v>
      </c>
      <c r="P48" s="133">
        <v>1.2676805128555653E-4</v>
      </c>
      <c r="Q48" s="133">
        <v>3.1077126595943898E-4</v>
      </c>
      <c r="R48" s="133">
        <v>3.1614472777799285E-4</v>
      </c>
      <c r="S48" s="133">
        <v>1.6476347353783913E-4</v>
      </c>
      <c r="T48" s="133">
        <v>7.4527494466107043E-5</v>
      </c>
      <c r="U48" s="133">
        <v>1.2753322146527349E-4</v>
      </c>
      <c r="V48" s="143">
        <v>2.1771340657286903E-4</v>
      </c>
      <c r="W48" s="133">
        <v>3.6251796392018366E-4</v>
      </c>
      <c r="X48" s="133">
        <v>0</v>
      </c>
      <c r="Y48" s="133">
        <v>2.618446442569611E-4</v>
      </c>
      <c r="Z48" s="133">
        <v>7.1936760973232572E-5</v>
      </c>
      <c r="AA48" s="133">
        <v>0</v>
      </c>
      <c r="AB48" s="133">
        <v>1.223532430060288E-4</v>
      </c>
      <c r="AC48" s="133">
        <v>8.8639205022992496E-5</v>
      </c>
      <c r="AD48" s="133">
        <v>2.9147960965311032E-5</v>
      </c>
      <c r="AE48" s="133">
        <v>2.6513728756808927E-4</v>
      </c>
      <c r="AF48" s="133">
        <v>1.1547062103788375E-3</v>
      </c>
      <c r="AG48" s="133">
        <v>2.0086928598380915E-4</v>
      </c>
      <c r="AH48" s="133">
        <v>1.2306488021139784E-4</v>
      </c>
      <c r="AI48" s="143">
        <v>2.9572319754935813E-4</v>
      </c>
      <c r="AJ48" s="133">
        <v>4.9169563993694957E-4</v>
      </c>
      <c r="AK48" s="133">
        <v>1.5812564477713908E-3</v>
      </c>
      <c r="AL48" s="133">
        <v>8.2065003949637928E-4</v>
      </c>
      <c r="AM48" s="133">
        <v>0</v>
      </c>
      <c r="AN48" s="133">
        <v>0</v>
      </c>
      <c r="AO48" s="133">
        <v>8.9368451072995524E-4</v>
      </c>
      <c r="AP48" s="133">
        <v>1.7844555484861484E-4</v>
      </c>
      <c r="AQ48" s="133">
        <v>3.4563690381434777E-4</v>
      </c>
      <c r="AR48" s="133">
        <v>2.3219666202964196E-4</v>
      </c>
      <c r="AS48" s="133">
        <v>1.8562249645826063E-4</v>
      </c>
      <c r="AT48" s="133">
        <v>3.5929211410929682E-4</v>
      </c>
      <c r="AU48" s="133">
        <v>1.7297745081225806E-3</v>
      </c>
      <c r="AV48" s="133">
        <v>1.0434116224468095</v>
      </c>
      <c r="AW48" s="133">
        <v>5.7295659788781869E-4</v>
      </c>
      <c r="AX48" s="133">
        <v>9.2869320445861255E-4</v>
      </c>
      <c r="AY48" s="133">
        <v>8.7681550519102343E-4</v>
      </c>
      <c r="AZ48" s="133">
        <v>1.3058948081934745E-3</v>
      </c>
      <c r="BA48" s="133">
        <v>5.0294238361335911E-4</v>
      </c>
      <c r="BB48" s="133">
        <v>9.9832416404746732E-4</v>
      </c>
      <c r="BC48" s="133">
        <v>1.9544619121223132E-4</v>
      </c>
      <c r="BD48" s="133">
        <v>2.2229146420906014E-4</v>
      </c>
      <c r="BE48" s="133">
        <v>3.7498782081457735E-4</v>
      </c>
      <c r="BF48" s="133">
        <v>0</v>
      </c>
      <c r="BG48" s="133">
        <v>1.8560958364959232E-4</v>
      </c>
      <c r="BH48" s="133">
        <v>3.999971365672134E-4</v>
      </c>
      <c r="BI48" s="133">
        <v>4.9731541209614499E-4</v>
      </c>
      <c r="BJ48" s="133">
        <v>4.3215866550565019E-4</v>
      </c>
      <c r="BK48" s="133">
        <v>5.8531412802036327E-4</v>
      </c>
      <c r="BL48" s="143">
        <v>2.4956099874996713E-4</v>
      </c>
      <c r="BM48" s="143">
        <v>1.7672395685293146E-4</v>
      </c>
      <c r="BN48" s="133">
        <v>2.865242982250695E-4</v>
      </c>
      <c r="BO48" s="133">
        <v>3.3261302037474187E-4</v>
      </c>
      <c r="BP48" s="133">
        <v>2.6799845210105958E-4</v>
      </c>
      <c r="BQ48" s="133">
        <v>1.2575398909597316E-3</v>
      </c>
      <c r="BR48" s="133">
        <v>8.8311430856736833E-5</v>
      </c>
      <c r="BS48" s="133">
        <v>6.701793473101879E-4</v>
      </c>
      <c r="BT48" s="133">
        <v>3.8541300890938818E-4</v>
      </c>
      <c r="BU48" s="133">
        <v>1.8496605380664274E-4</v>
      </c>
      <c r="BV48" s="133">
        <v>9.5987768253223517E-5</v>
      </c>
      <c r="BW48" s="133">
        <v>7.676072195214919E-5</v>
      </c>
      <c r="BX48" s="133">
        <v>5.3273300882422821E-5</v>
      </c>
      <c r="BY48" s="133">
        <v>1.3142290166773834E-5</v>
      </c>
      <c r="BZ48" s="133">
        <v>1.0946137434870353E-4</v>
      </c>
      <c r="CA48" s="133">
        <v>4.4283227921902962E-4</v>
      </c>
      <c r="CB48" s="133">
        <v>2.5274514301064466E-3</v>
      </c>
      <c r="CC48" s="133">
        <v>2.3955185673949408E-4</v>
      </c>
      <c r="CD48" s="133">
        <v>2.5165981228881704E-4</v>
      </c>
      <c r="CE48" s="133">
        <v>2.3271736758097758E-4</v>
      </c>
      <c r="CF48" s="133">
        <v>1.8385855215886668E-4</v>
      </c>
      <c r="CG48" s="133">
        <v>1.8712252972386139E-4</v>
      </c>
      <c r="CH48" s="133">
        <v>8.3917128580696847E-5</v>
      </c>
      <c r="CI48" s="133">
        <v>1.1933989320307856E-4</v>
      </c>
      <c r="CJ48" s="133">
        <v>1.8912293412743771E-4</v>
      </c>
      <c r="CK48" s="133">
        <v>2.694220088831838E-4</v>
      </c>
      <c r="CL48" s="133">
        <v>1.8658524244953879E-4</v>
      </c>
      <c r="CM48" s="133">
        <v>1.3677920521235851E-4</v>
      </c>
      <c r="CN48" s="133">
        <v>2.6991968311279141E-4</v>
      </c>
      <c r="CO48" s="133">
        <v>9.8427884188795488E-5</v>
      </c>
      <c r="CP48" s="133">
        <v>2.2987883646492183E-4</v>
      </c>
      <c r="CQ48" s="133">
        <v>7.3331197450962176E-5</v>
      </c>
      <c r="CR48" s="133">
        <v>1.7936221499843954E-4</v>
      </c>
      <c r="CS48" s="133">
        <v>1.2146767523283335E-4</v>
      </c>
      <c r="CT48" s="133">
        <v>9.3594685882152369E-5</v>
      </c>
      <c r="CU48" s="133">
        <v>1.7708738057344559E-4</v>
      </c>
      <c r="CV48" s="133">
        <v>1.3625202574367836E-3</v>
      </c>
      <c r="CW48" s="133">
        <v>1.5296703443052638E-4</v>
      </c>
      <c r="CX48" s="133">
        <v>1.3747278054021804E-2</v>
      </c>
      <c r="CY48" s="133">
        <v>9.7601058662663448E-5</v>
      </c>
      <c r="CZ48" s="133">
        <v>2.2168987316774442E-4</v>
      </c>
      <c r="DA48" s="133">
        <v>1.2172506934428519E-4</v>
      </c>
      <c r="DB48" s="133">
        <v>2.0103055503965778E-4</v>
      </c>
      <c r="DC48" s="133">
        <v>2.1700671294169199E-4</v>
      </c>
      <c r="DD48" s="133">
        <v>1.7708723169641683E-4</v>
      </c>
      <c r="DE48" s="133">
        <v>7.6018611166247266E-5</v>
      </c>
      <c r="DF48" s="133">
        <v>1.9441907776563192E-4</v>
      </c>
      <c r="DG48" s="133">
        <v>1.0948551508472102</v>
      </c>
      <c r="DH48" s="138">
        <v>0.85314990342477459</v>
      </c>
    </row>
    <row r="49" spans="2:112" x14ac:dyDescent="0.15">
      <c r="B49" s="318" t="s">
        <v>111</v>
      </c>
      <c r="C49" s="305" t="s">
        <v>888</v>
      </c>
      <c r="D49" s="132">
        <v>1.0594680895444022E-4</v>
      </c>
      <c r="E49" s="132">
        <v>6.7344978546453256E-5</v>
      </c>
      <c r="F49" s="132">
        <v>5.3778551589156042E-4</v>
      </c>
      <c r="G49" s="132">
        <v>8.0233754397759691E-5</v>
      </c>
      <c r="H49" s="132">
        <v>3.9789496810415196E-5</v>
      </c>
      <c r="I49" s="132">
        <v>9.1012429621826696E-5</v>
      </c>
      <c r="J49" s="132">
        <v>2.3532911348454589E-4</v>
      </c>
      <c r="K49" s="132">
        <v>4.2008993223607602E-5</v>
      </c>
      <c r="L49" s="132">
        <v>2.9908484257978337E-5</v>
      </c>
      <c r="M49" s="132">
        <v>3.4154361349037239E-5</v>
      </c>
      <c r="N49" s="132">
        <v>0</v>
      </c>
      <c r="O49" s="132">
        <v>4.6327014333487771E-5</v>
      </c>
      <c r="P49" s="132">
        <v>3.8232632740317846E-5</v>
      </c>
      <c r="Q49" s="132">
        <v>6.3803770462663814E-5</v>
      </c>
      <c r="R49" s="132">
        <v>3.3433655207730976E-5</v>
      </c>
      <c r="S49" s="132">
        <v>4.4725211691438877E-5</v>
      </c>
      <c r="T49" s="132">
        <v>2.5093306203186598E-5</v>
      </c>
      <c r="U49" s="132">
        <v>3.5057392673156767E-5</v>
      </c>
      <c r="V49" s="134">
        <v>4.5032877987403143E-5</v>
      </c>
      <c r="W49" s="132">
        <v>6.6743930883907332E-5</v>
      </c>
      <c r="X49" s="132">
        <v>0</v>
      </c>
      <c r="Y49" s="132">
        <v>4.67483072970857E-5</v>
      </c>
      <c r="Z49" s="132">
        <v>1.9950197714287739E-5</v>
      </c>
      <c r="AA49" s="132">
        <v>0</v>
      </c>
      <c r="AB49" s="132">
        <v>2.872200543124072E-5</v>
      </c>
      <c r="AC49" s="132">
        <v>2.5196773670709123E-5</v>
      </c>
      <c r="AD49" s="132">
        <v>6.1501827166073925E-6</v>
      </c>
      <c r="AE49" s="132">
        <v>4.7022770367522755E-5</v>
      </c>
      <c r="AF49" s="132">
        <v>3.2147674880412882E-5</v>
      </c>
      <c r="AG49" s="132">
        <v>4.0573084706348387E-5</v>
      </c>
      <c r="AH49" s="132">
        <v>3.687560233744588E-5</v>
      </c>
      <c r="AI49" s="134">
        <v>5.4036209865303394E-5</v>
      </c>
      <c r="AJ49" s="132">
        <v>8.9044311201524101E-5</v>
      </c>
      <c r="AK49" s="132">
        <v>5.1483537331564065E-5</v>
      </c>
      <c r="AL49" s="132">
        <v>6.1156890245606395E-5</v>
      </c>
      <c r="AM49" s="132">
        <v>0</v>
      </c>
      <c r="AN49" s="132">
        <v>0</v>
      </c>
      <c r="AO49" s="132">
        <v>4.6095708257549741E-5</v>
      </c>
      <c r="AP49" s="132">
        <v>2.2668796659951902E-5</v>
      </c>
      <c r="AQ49" s="132">
        <v>5.2337738724367726E-5</v>
      </c>
      <c r="AR49" s="132">
        <v>3.4942073859906735E-5</v>
      </c>
      <c r="AS49" s="132">
        <v>4.3616606138627758E-5</v>
      </c>
      <c r="AT49" s="132">
        <v>3.4288977923584214E-5</v>
      </c>
      <c r="AU49" s="132">
        <v>3.7463747713837469E-4</v>
      </c>
      <c r="AV49" s="132">
        <v>8.4371280066053184E-4</v>
      </c>
      <c r="AW49" s="132">
        <v>1.0114733435871532</v>
      </c>
      <c r="AX49" s="132">
        <v>3.8180324945079677E-5</v>
      </c>
      <c r="AY49" s="132">
        <v>3.532428026349783E-5</v>
      </c>
      <c r="AZ49" s="132">
        <v>1.9822176948903049E-4</v>
      </c>
      <c r="BA49" s="132">
        <v>2.4655372541691459E-5</v>
      </c>
      <c r="BB49" s="132">
        <v>1.3544641933317461E-4</v>
      </c>
      <c r="BC49" s="132">
        <v>2.8326218759959908E-5</v>
      </c>
      <c r="BD49" s="132">
        <v>2.3377997236704258E-4</v>
      </c>
      <c r="BE49" s="132">
        <v>2.4812372914194631E-4</v>
      </c>
      <c r="BF49" s="132">
        <v>0</v>
      </c>
      <c r="BG49" s="132">
        <v>4.97584174922533E-5</v>
      </c>
      <c r="BH49" s="132">
        <v>7.4039946680791132E-5</v>
      </c>
      <c r="BI49" s="132">
        <v>3.230125354422184E-5</v>
      </c>
      <c r="BJ49" s="132">
        <v>1.1871033217548469E-4</v>
      </c>
      <c r="BK49" s="132">
        <v>9.2583402195311267E-5</v>
      </c>
      <c r="BL49" s="134">
        <v>6.0450513601736362E-5</v>
      </c>
      <c r="BM49" s="134">
        <v>1.0016540341977954E-4</v>
      </c>
      <c r="BN49" s="132">
        <v>5.4128586535721001E-5</v>
      </c>
      <c r="BO49" s="132">
        <v>7.9115043627657684E-5</v>
      </c>
      <c r="BP49" s="132">
        <v>6.1950926550887597E-5</v>
      </c>
      <c r="BQ49" s="132">
        <v>2.1804229764680366E-4</v>
      </c>
      <c r="BR49" s="132">
        <v>1.9720714468584919E-5</v>
      </c>
      <c r="BS49" s="132">
        <v>1.2761777327747464E-4</v>
      </c>
      <c r="BT49" s="132">
        <v>8.7947678753520067E-5</v>
      </c>
      <c r="BU49" s="132">
        <v>1.9441800050010193E-4</v>
      </c>
      <c r="BV49" s="132">
        <v>3.8827539029143524E-5</v>
      </c>
      <c r="BW49" s="132">
        <v>2.3434619676032834E-5</v>
      </c>
      <c r="BX49" s="132">
        <v>1.5667581194694894E-5</v>
      </c>
      <c r="BY49" s="132">
        <v>4.0874471492965452E-6</v>
      </c>
      <c r="BZ49" s="132">
        <v>2.8505789444644065E-5</v>
      </c>
      <c r="CA49" s="132">
        <v>8.4217856979733783E-5</v>
      </c>
      <c r="CB49" s="132">
        <v>4.5615893916690041E-4</v>
      </c>
      <c r="CC49" s="132">
        <v>6.7261763210241715E-5</v>
      </c>
      <c r="CD49" s="132">
        <v>6.9071107881798767E-5</v>
      </c>
      <c r="CE49" s="132">
        <v>7.411755294139758E-5</v>
      </c>
      <c r="CF49" s="132">
        <v>7.7990169398953649E-5</v>
      </c>
      <c r="CG49" s="132">
        <v>3.9950917535045177E-5</v>
      </c>
      <c r="CH49" s="132">
        <v>3.8068951262249488E-5</v>
      </c>
      <c r="CI49" s="132">
        <v>4.4733254171459087E-5</v>
      </c>
      <c r="CJ49" s="132">
        <v>9.3692582698799094E-5</v>
      </c>
      <c r="CK49" s="132">
        <v>5.8732112506797111E-5</v>
      </c>
      <c r="CL49" s="132">
        <v>9.120965453404956E-5</v>
      </c>
      <c r="CM49" s="132">
        <v>2.1940335296772236E-4</v>
      </c>
      <c r="CN49" s="132">
        <v>3.1610453878915521E-4</v>
      </c>
      <c r="CO49" s="132">
        <v>2.7746186750577501E-5</v>
      </c>
      <c r="CP49" s="132">
        <v>7.3874490169006734E-5</v>
      </c>
      <c r="CQ49" s="132">
        <v>2.0771424199539723E-3</v>
      </c>
      <c r="CR49" s="132">
        <v>9.6073890046570562E-4</v>
      </c>
      <c r="CS49" s="132">
        <v>5.7540550280175788E-4</v>
      </c>
      <c r="CT49" s="132">
        <v>3.7787472840295953E-4</v>
      </c>
      <c r="CU49" s="132">
        <v>6.0387122096501559E-5</v>
      </c>
      <c r="CV49" s="132">
        <v>4.9287975270759688E-4</v>
      </c>
      <c r="CW49" s="132">
        <v>7.4380547808339682E-5</v>
      </c>
      <c r="CX49" s="132">
        <v>2.261141922533752E-3</v>
      </c>
      <c r="CY49" s="132">
        <v>6.1726459300920131E-5</v>
      </c>
      <c r="CZ49" s="132">
        <v>6.5304086954836164E-5</v>
      </c>
      <c r="DA49" s="132">
        <v>4.0776409811508259E-5</v>
      </c>
      <c r="DB49" s="132">
        <v>5.8101465077273966E-5</v>
      </c>
      <c r="DC49" s="132">
        <v>7.5750601191858246E-4</v>
      </c>
      <c r="DD49" s="132">
        <v>1.1196343606096242E-4</v>
      </c>
      <c r="DE49" s="132">
        <v>3.6894106936596091E-3</v>
      </c>
      <c r="DF49" s="132">
        <v>1.0892063162446559E-4</v>
      </c>
      <c r="DG49" s="132">
        <v>1.0311562399189509</v>
      </c>
      <c r="DH49" s="137">
        <v>0.8035134563891505</v>
      </c>
    </row>
    <row r="50" spans="2:112" x14ac:dyDescent="0.15">
      <c r="B50" s="318" t="s">
        <v>112</v>
      </c>
      <c r="C50" s="305" t="s">
        <v>889</v>
      </c>
      <c r="D50" s="132">
        <v>2.8951570121455709E-5</v>
      </c>
      <c r="E50" s="132">
        <v>1.4686499182231097E-5</v>
      </c>
      <c r="F50" s="132">
        <v>2.887413519630754E-5</v>
      </c>
      <c r="G50" s="132">
        <v>2.8431734614321108E-5</v>
      </c>
      <c r="H50" s="132">
        <v>1.1721278738332034E-5</v>
      </c>
      <c r="I50" s="132">
        <v>3.3650551988088055E-5</v>
      </c>
      <c r="J50" s="132">
        <v>9.1500674358271686E-5</v>
      </c>
      <c r="K50" s="132">
        <v>1.0886577119432319E-5</v>
      </c>
      <c r="L50" s="132">
        <v>8.6917132565322229E-6</v>
      </c>
      <c r="M50" s="132">
        <v>8.5146446536560828E-6</v>
      </c>
      <c r="N50" s="132">
        <v>0</v>
      </c>
      <c r="O50" s="132">
        <v>1.4695278681426547E-5</v>
      </c>
      <c r="P50" s="132">
        <v>1.9039806915552485E-5</v>
      </c>
      <c r="Q50" s="132">
        <v>2.2057257550831179E-5</v>
      </c>
      <c r="R50" s="132">
        <v>1.2644871699525125E-5</v>
      </c>
      <c r="S50" s="132">
        <v>1.2396679571370712E-5</v>
      </c>
      <c r="T50" s="132">
        <v>5.3932575420964669E-6</v>
      </c>
      <c r="U50" s="132">
        <v>8.8757216660924638E-6</v>
      </c>
      <c r="V50" s="134">
        <v>1.5309110915854259E-5</v>
      </c>
      <c r="W50" s="132">
        <v>2.4661783646226638E-5</v>
      </c>
      <c r="X50" s="132">
        <v>0</v>
      </c>
      <c r="Y50" s="132">
        <v>1.8678048229040529E-5</v>
      </c>
      <c r="Z50" s="132">
        <v>5.1964278739654826E-6</v>
      </c>
      <c r="AA50" s="132">
        <v>0</v>
      </c>
      <c r="AB50" s="132">
        <v>8.5091564769747739E-6</v>
      </c>
      <c r="AC50" s="132">
        <v>6.2669621793965194E-6</v>
      </c>
      <c r="AD50" s="132">
        <v>2.1205854461342293E-6</v>
      </c>
      <c r="AE50" s="132">
        <v>1.5111264506555637E-5</v>
      </c>
      <c r="AF50" s="132">
        <v>1.022513311868267E-5</v>
      </c>
      <c r="AG50" s="132">
        <v>1.363746267672342E-5</v>
      </c>
      <c r="AH50" s="132">
        <v>9.6102611565758107E-6</v>
      </c>
      <c r="AI50" s="134">
        <v>1.7517107849216034E-5</v>
      </c>
      <c r="AJ50" s="132">
        <v>3.2572262223854907E-5</v>
      </c>
      <c r="AK50" s="132">
        <v>1.8790355553187469E-5</v>
      </c>
      <c r="AL50" s="132">
        <v>2.0995476430950137E-5</v>
      </c>
      <c r="AM50" s="132">
        <v>0</v>
      </c>
      <c r="AN50" s="132">
        <v>0</v>
      </c>
      <c r="AO50" s="132">
        <v>1.7888808310328642E-5</v>
      </c>
      <c r="AP50" s="132">
        <v>4.681963331421068E-6</v>
      </c>
      <c r="AQ50" s="132">
        <v>1.7589605570404247E-5</v>
      </c>
      <c r="AR50" s="132">
        <v>1.1518862595631082E-5</v>
      </c>
      <c r="AS50" s="132">
        <v>1.2714465847904999E-5</v>
      </c>
      <c r="AT50" s="132">
        <v>2.5041058874591708E-5</v>
      </c>
      <c r="AU50" s="132">
        <v>9.5546259474606036E-5</v>
      </c>
      <c r="AV50" s="132">
        <v>3.7740422910419321E-4</v>
      </c>
      <c r="AW50" s="132">
        <v>5.8342750554956947E-3</v>
      </c>
      <c r="AX50" s="132">
        <v>1.0021893886851196</v>
      </c>
      <c r="AY50" s="132">
        <v>3.6833731282060848E-3</v>
      </c>
      <c r="AZ50" s="132">
        <v>4.5919458836446523E-3</v>
      </c>
      <c r="BA50" s="132">
        <v>1.2529388672136628E-2</v>
      </c>
      <c r="BB50" s="132">
        <v>1.6474993981957703E-2</v>
      </c>
      <c r="BC50" s="132">
        <v>1.6390925278758454E-2</v>
      </c>
      <c r="BD50" s="132">
        <v>1.3719335044945099E-2</v>
      </c>
      <c r="BE50" s="132">
        <v>1.865758594596223E-2</v>
      </c>
      <c r="BF50" s="132">
        <v>0</v>
      </c>
      <c r="BG50" s="132">
        <v>5.2849617908727909E-5</v>
      </c>
      <c r="BH50" s="132">
        <v>7.9896730922667414E-4</v>
      </c>
      <c r="BI50" s="132">
        <v>1.9471544509796912E-5</v>
      </c>
      <c r="BJ50" s="132">
        <v>3.2243767763177346E-4</v>
      </c>
      <c r="BK50" s="132">
        <v>2.979270211478736E-3</v>
      </c>
      <c r="BL50" s="134">
        <v>1.806471771014604E-5</v>
      </c>
      <c r="BM50" s="134">
        <v>1.6785978586951672E-5</v>
      </c>
      <c r="BN50" s="132">
        <v>2.355489381774506E-5</v>
      </c>
      <c r="BO50" s="132">
        <v>2.4222384735274671E-5</v>
      </c>
      <c r="BP50" s="132">
        <v>2.5270015971202429E-5</v>
      </c>
      <c r="BQ50" s="132">
        <v>9.000453581306834E-5</v>
      </c>
      <c r="BR50" s="132">
        <v>5.8120787223935124E-6</v>
      </c>
      <c r="BS50" s="132">
        <v>3.9538446070641077E-5</v>
      </c>
      <c r="BT50" s="132">
        <v>2.8166561243920609E-5</v>
      </c>
      <c r="BU50" s="132">
        <v>1.4737196402541565E-5</v>
      </c>
      <c r="BV50" s="132">
        <v>7.659217115566847E-6</v>
      </c>
      <c r="BW50" s="132">
        <v>6.0187719774883816E-6</v>
      </c>
      <c r="BX50" s="132">
        <v>4.1363917222577489E-6</v>
      </c>
      <c r="BY50" s="132">
        <v>1.0269994259125213E-6</v>
      </c>
      <c r="BZ50" s="132">
        <v>9.3815460390088359E-6</v>
      </c>
      <c r="CA50" s="132">
        <v>3.1694643600782964E-5</v>
      </c>
      <c r="CB50" s="132">
        <v>1.8046398787903341E-4</v>
      </c>
      <c r="CC50" s="132">
        <v>8.7127189062169923E-6</v>
      </c>
      <c r="CD50" s="132">
        <v>2.0637581391228775E-5</v>
      </c>
      <c r="CE50" s="132">
        <v>1.4963039587423482E-5</v>
      </c>
      <c r="CF50" s="132">
        <v>1.2059638185943557E-5</v>
      </c>
      <c r="CG50" s="132">
        <v>1.167502169128337E-5</v>
      </c>
      <c r="CH50" s="132">
        <v>5.6342170640423858E-6</v>
      </c>
      <c r="CI50" s="132">
        <v>9.7354675004695117E-6</v>
      </c>
      <c r="CJ50" s="132">
        <v>1.6620065960350432E-5</v>
      </c>
      <c r="CK50" s="132">
        <v>2.3244880582801162E-5</v>
      </c>
      <c r="CL50" s="132">
        <v>1.4766777323953107E-5</v>
      </c>
      <c r="CM50" s="132">
        <v>1.5735573326880272E-5</v>
      </c>
      <c r="CN50" s="132">
        <v>2.2556079466866127E-5</v>
      </c>
      <c r="CO50" s="132">
        <v>8.5376380199084201E-6</v>
      </c>
      <c r="CP50" s="132">
        <v>2.5941342871143212E-5</v>
      </c>
      <c r="CQ50" s="132">
        <v>1.7380827803953219E-5</v>
      </c>
      <c r="CR50" s="132">
        <v>1.8746062193395385E-5</v>
      </c>
      <c r="CS50" s="132">
        <v>1.3916456445283968E-5</v>
      </c>
      <c r="CT50" s="132">
        <v>1.0103732916280973E-5</v>
      </c>
      <c r="CU50" s="132">
        <v>1.5597258150046607E-5</v>
      </c>
      <c r="CV50" s="132">
        <v>1.0155630756678643E-4</v>
      </c>
      <c r="CW50" s="132">
        <v>1.3950777071401741E-5</v>
      </c>
      <c r="CX50" s="132">
        <v>9.7889853715588246E-4</v>
      </c>
      <c r="CY50" s="132">
        <v>9.5904271536836854E-6</v>
      </c>
      <c r="CZ50" s="132">
        <v>1.710244730974747E-5</v>
      </c>
      <c r="DA50" s="132">
        <v>9.9421078967902545E-6</v>
      </c>
      <c r="DB50" s="132">
        <v>1.6526130454246442E-5</v>
      </c>
      <c r="DC50" s="132">
        <v>2.329725175604E-5</v>
      </c>
      <c r="DD50" s="132">
        <v>1.6549150357662763E-5</v>
      </c>
      <c r="DE50" s="132">
        <v>9.8939944478920226E-5</v>
      </c>
      <c r="DF50" s="132">
        <v>1.536067440745254E-5</v>
      </c>
      <c r="DG50" s="132">
        <v>1.1015016234430592</v>
      </c>
      <c r="DH50" s="137">
        <v>0.85832907022951233</v>
      </c>
    </row>
    <row r="51" spans="2:112" x14ac:dyDescent="0.15">
      <c r="B51" s="318" t="s">
        <v>113</v>
      </c>
      <c r="C51" s="305" t="s">
        <v>890</v>
      </c>
      <c r="D51" s="132">
        <v>6.2990258447005515E-5</v>
      </c>
      <c r="E51" s="132">
        <v>3.3108822717950063E-5</v>
      </c>
      <c r="F51" s="132">
        <v>6.276908644565514E-5</v>
      </c>
      <c r="G51" s="132">
        <v>6.2279417667658344E-5</v>
      </c>
      <c r="H51" s="132">
        <v>2.363062205961507E-5</v>
      </c>
      <c r="I51" s="132">
        <v>7.0982762674679195E-5</v>
      </c>
      <c r="J51" s="132">
        <v>1.9702170739470013E-4</v>
      </c>
      <c r="K51" s="132">
        <v>2.6458113644142555E-5</v>
      </c>
      <c r="L51" s="132">
        <v>2.0161345520477747E-5</v>
      </c>
      <c r="M51" s="132">
        <v>1.9554393150689866E-5</v>
      </c>
      <c r="N51" s="132">
        <v>0</v>
      </c>
      <c r="O51" s="132">
        <v>3.3493897648008739E-5</v>
      </c>
      <c r="P51" s="132">
        <v>2.585491126950632E-5</v>
      </c>
      <c r="Q51" s="132">
        <v>4.8201378170985536E-5</v>
      </c>
      <c r="R51" s="132">
        <v>2.2897399876319311E-5</v>
      </c>
      <c r="S51" s="132">
        <v>2.7203994108101919E-5</v>
      </c>
      <c r="T51" s="132">
        <v>1.5314667256027828E-5</v>
      </c>
      <c r="U51" s="132">
        <v>7.5217928865368026E-5</v>
      </c>
      <c r="V51" s="134">
        <v>3.5869967345137388E-5</v>
      </c>
      <c r="W51" s="132">
        <v>5.5506378147095688E-5</v>
      </c>
      <c r="X51" s="132">
        <v>0</v>
      </c>
      <c r="Y51" s="132">
        <v>4.0245481133798897E-5</v>
      </c>
      <c r="Z51" s="132">
        <v>1.2758210490212032E-5</v>
      </c>
      <c r="AA51" s="132">
        <v>0</v>
      </c>
      <c r="AB51" s="132">
        <v>2.2873963955087887E-5</v>
      </c>
      <c r="AC51" s="132">
        <v>1.7207793830886066E-5</v>
      </c>
      <c r="AD51" s="132">
        <v>4.6605250691751138E-6</v>
      </c>
      <c r="AE51" s="132">
        <v>3.3266381041082025E-5</v>
      </c>
      <c r="AF51" s="132">
        <v>2.2164829691599461E-5</v>
      </c>
      <c r="AG51" s="132">
        <v>3.108204739417221E-5</v>
      </c>
      <c r="AH51" s="132">
        <v>2.2058368645441018E-5</v>
      </c>
      <c r="AI51" s="134">
        <v>4.0855987162818497E-5</v>
      </c>
      <c r="AJ51" s="132">
        <v>7.1890074752273698E-5</v>
      </c>
      <c r="AK51" s="132">
        <v>3.9703390525347889E-5</v>
      </c>
      <c r="AL51" s="132">
        <v>4.6809810270218846E-5</v>
      </c>
      <c r="AM51" s="132">
        <v>0</v>
      </c>
      <c r="AN51" s="132">
        <v>0</v>
      </c>
      <c r="AO51" s="132">
        <v>3.6041366678303283E-5</v>
      </c>
      <c r="AP51" s="132">
        <v>1.2145673168000748E-5</v>
      </c>
      <c r="AQ51" s="132">
        <v>3.9339388797340809E-5</v>
      </c>
      <c r="AR51" s="132">
        <v>4.040188847299607E-5</v>
      </c>
      <c r="AS51" s="132">
        <v>2.8259466479684854E-5</v>
      </c>
      <c r="AT51" s="132">
        <v>9.0957190745105112E-5</v>
      </c>
      <c r="AU51" s="132">
        <v>2.47748060393269E-4</v>
      </c>
      <c r="AV51" s="132">
        <v>3.3691326621330145E-4</v>
      </c>
      <c r="AW51" s="132">
        <v>2.6605999676456117E-3</v>
      </c>
      <c r="AX51" s="132">
        <v>1.9822663183670559E-2</v>
      </c>
      <c r="AY51" s="132">
        <v>1.0133450026283275</v>
      </c>
      <c r="AZ51" s="132">
        <v>2.181665948512713E-3</v>
      </c>
      <c r="BA51" s="132">
        <v>1.7116670804854007E-3</v>
      </c>
      <c r="BB51" s="132">
        <v>6.9890836233912753E-3</v>
      </c>
      <c r="BC51" s="132">
        <v>9.7942213643459428E-4</v>
      </c>
      <c r="BD51" s="132">
        <v>6.5517871748782975E-3</v>
      </c>
      <c r="BE51" s="132">
        <v>5.5189503184228748E-3</v>
      </c>
      <c r="BF51" s="132">
        <v>0</v>
      </c>
      <c r="BG51" s="132">
        <v>6.8750216980149266E-5</v>
      </c>
      <c r="BH51" s="132">
        <v>5.6167145905362391E-4</v>
      </c>
      <c r="BI51" s="132">
        <v>3.2640969322650669E-5</v>
      </c>
      <c r="BJ51" s="132">
        <v>7.3604249456177471E-5</v>
      </c>
      <c r="BK51" s="132">
        <v>6.6728755002885213E-4</v>
      </c>
      <c r="BL51" s="134">
        <v>4.0070121976974488E-5</v>
      </c>
      <c r="BM51" s="134">
        <v>5.9509046617530293E-5</v>
      </c>
      <c r="BN51" s="132">
        <v>5.1538621381692161E-5</v>
      </c>
      <c r="BO51" s="132">
        <v>5.3057840127168941E-5</v>
      </c>
      <c r="BP51" s="132">
        <v>4.3630970008897594E-5</v>
      </c>
      <c r="BQ51" s="132">
        <v>1.9445424691949344E-4</v>
      </c>
      <c r="BR51" s="132">
        <v>1.380146962625783E-5</v>
      </c>
      <c r="BS51" s="132">
        <v>9.0765204860652628E-5</v>
      </c>
      <c r="BT51" s="132">
        <v>6.7545763772106613E-5</v>
      </c>
      <c r="BU51" s="132">
        <v>3.7334908799144234E-5</v>
      </c>
      <c r="BV51" s="132">
        <v>2.9587734663316042E-5</v>
      </c>
      <c r="BW51" s="132">
        <v>1.7171626038317054E-5</v>
      </c>
      <c r="BX51" s="132">
        <v>1.1699564620577478E-5</v>
      </c>
      <c r="BY51" s="132">
        <v>3.1676887085661194E-6</v>
      </c>
      <c r="BZ51" s="132">
        <v>2.2160397113418464E-5</v>
      </c>
      <c r="CA51" s="132">
        <v>7.1482590264154385E-5</v>
      </c>
      <c r="CB51" s="132">
        <v>3.8613144371628995E-4</v>
      </c>
      <c r="CC51" s="132">
        <v>3.734958257835744E-5</v>
      </c>
      <c r="CD51" s="132">
        <v>4.1706813607343671E-5</v>
      </c>
      <c r="CE51" s="132">
        <v>4.4566426338763311E-5</v>
      </c>
      <c r="CF51" s="132">
        <v>3.0760216212579643E-5</v>
      </c>
      <c r="CG51" s="132">
        <v>2.9566884951885861E-5</v>
      </c>
      <c r="CH51" s="132">
        <v>2.2731588493690915E-5</v>
      </c>
      <c r="CI51" s="132">
        <v>4.446123813277107E-5</v>
      </c>
      <c r="CJ51" s="132">
        <v>2.1993307890385733E-4</v>
      </c>
      <c r="CK51" s="132">
        <v>1.1400216595121263E-4</v>
      </c>
      <c r="CL51" s="132">
        <v>9.5666979207405429E-5</v>
      </c>
      <c r="CM51" s="132">
        <v>2.5912959118329636E-4</v>
      </c>
      <c r="CN51" s="132">
        <v>1.2077439651532916E-4</v>
      </c>
      <c r="CO51" s="132">
        <v>2.2349995419901426E-5</v>
      </c>
      <c r="CP51" s="132">
        <v>2.7594296227942026E-4</v>
      </c>
      <c r="CQ51" s="132">
        <v>2.0879314873859108E-5</v>
      </c>
      <c r="CR51" s="132">
        <v>3.7981086567545132E-5</v>
      </c>
      <c r="CS51" s="132">
        <v>3.2447708864158496E-5</v>
      </c>
      <c r="CT51" s="132">
        <v>2.8350223061556918E-5</v>
      </c>
      <c r="CU51" s="132">
        <v>4.5323481884192569E-5</v>
      </c>
      <c r="CV51" s="132">
        <v>2.0875915613223787E-4</v>
      </c>
      <c r="CW51" s="132">
        <v>1.108879850353405E-4</v>
      </c>
      <c r="CX51" s="132">
        <v>2.0813894941178381E-3</v>
      </c>
      <c r="CY51" s="132">
        <v>2.4154250206477329E-5</v>
      </c>
      <c r="CZ51" s="132">
        <v>4.1622022559000385E-5</v>
      </c>
      <c r="DA51" s="132">
        <v>2.3878847132824965E-5</v>
      </c>
      <c r="DB51" s="132">
        <v>4.2970501798906189E-5</v>
      </c>
      <c r="DC51" s="132">
        <v>4.4789132668733463E-5</v>
      </c>
      <c r="DD51" s="132">
        <v>3.7017610482344853E-5</v>
      </c>
      <c r="DE51" s="132">
        <v>2.1955553207649971E-3</v>
      </c>
      <c r="DF51" s="132">
        <v>5.2834349760934614E-5</v>
      </c>
      <c r="DG51" s="132">
        <v>1.0709015883688313</v>
      </c>
      <c r="DH51" s="137">
        <v>0.83448443932270167</v>
      </c>
    </row>
    <row r="52" spans="2:112" x14ac:dyDescent="0.15">
      <c r="B52" s="318" t="s">
        <v>479</v>
      </c>
      <c r="C52" s="305" t="s">
        <v>891</v>
      </c>
      <c r="D52" s="132">
        <v>8.1892156734592422E-5</v>
      </c>
      <c r="E52" s="132">
        <v>4.4363094676192398E-5</v>
      </c>
      <c r="F52" s="132">
        <v>7.3952552752066055E-5</v>
      </c>
      <c r="G52" s="132">
        <v>7.9854475524572977E-5</v>
      </c>
      <c r="H52" s="132">
        <v>2.951632530313719E-5</v>
      </c>
      <c r="I52" s="132">
        <v>9.4968209536490822E-5</v>
      </c>
      <c r="J52" s="132">
        <v>2.6377883300229718E-4</v>
      </c>
      <c r="K52" s="132">
        <v>2.9755764771096659E-5</v>
      </c>
      <c r="L52" s="132">
        <v>2.1940382392721058E-5</v>
      </c>
      <c r="M52" s="132">
        <v>2.3927465964814229E-5</v>
      </c>
      <c r="N52" s="132">
        <v>0</v>
      </c>
      <c r="O52" s="132">
        <v>4.1705553219280283E-5</v>
      </c>
      <c r="P52" s="132">
        <v>2.72527718920781E-5</v>
      </c>
      <c r="Q52" s="132">
        <v>6.4263624240027024E-5</v>
      </c>
      <c r="R52" s="132">
        <v>5.6740311461510482E-5</v>
      </c>
      <c r="S52" s="132">
        <v>3.6590507234149397E-5</v>
      </c>
      <c r="T52" s="132">
        <v>1.6168341277500693E-5</v>
      </c>
      <c r="U52" s="132">
        <v>2.4550386332202957E-5</v>
      </c>
      <c r="V52" s="134">
        <v>4.3885692186734685E-5</v>
      </c>
      <c r="W52" s="132">
        <v>7.077374857964114E-5</v>
      </c>
      <c r="X52" s="132">
        <v>0</v>
      </c>
      <c r="Y52" s="132">
        <v>5.3752832046186036E-5</v>
      </c>
      <c r="Z52" s="132">
        <v>1.7541571552693225E-5</v>
      </c>
      <c r="AA52" s="132">
        <v>0</v>
      </c>
      <c r="AB52" s="132">
        <v>2.3684036497829988E-5</v>
      </c>
      <c r="AC52" s="132">
        <v>1.8147764787441158E-5</v>
      </c>
      <c r="AD52" s="132">
        <v>6.0104261095079816E-6</v>
      </c>
      <c r="AE52" s="132">
        <v>4.3716790503191985E-5</v>
      </c>
      <c r="AF52" s="132">
        <v>3.2673756857074067E-5</v>
      </c>
      <c r="AG52" s="132">
        <v>3.8316253279293179E-5</v>
      </c>
      <c r="AH52" s="132">
        <v>2.2482912355949103E-5</v>
      </c>
      <c r="AI52" s="134">
        <v>5.1205661393283032E-5</v>
      </c>
      <c r="AJ52" s="132">
        <v>9.3511489624201487E-5</v>
      </c>
      <c r="AK52" s="132">
        <v>5.2997894219562263E-5</v>
      </c>
      <c r="AL52" s="132">
        <v>6.0379771213799201E-5</v>
      </c>
      <c r="AM52" s="132">
        <v>0</v>
      </c>
      <c r="AN52" s="132">
        <v>0</v>
      </c>
      <c r="AO52" s="132">
        <v>5.0369178305643137E-5</v>
      </c>
      <c r="AP52" s="132">
        <v>1.404740973890887E-5</v>
      </c>
      <c r="AQ52" s="132">
        <v>5.11124814170019E-5</v>
      </c>
      <c r="AR52" s="132">
        <v>3.5122947611564731E-5</v>
      </c>
      <c r="AS52" s="132">
        <v>1.8066373668806595E-4</v>
      </c>
      <c r="AT52" s="132">
        <v>3.7704624143550289E-5</v>
      </c>
      <c r="AU52" s="132">
        <v>2.5644877567957696E-3</v>
      </c>
      <c r="AV52" s="132">
        <v>2.9158685189271147E-3</v>
      </c>
      <c r="AW52" s="132">
        <v>1.4848929534442105E-3</v>
      </c>
      <c r="AX52" s="132">
        <v>2.7650105528584695E-5</v>
      </c>
      <c r="AY52" s="132">
        <v>2.0640795729963163E-4</v>
      </c>
      <c r="AZ52" s="132">
        <v>1.0105220383199611</v>
      </c>
      <c r="BA52" s="132">
        <v>2.4737943376994483E-3</v>
      </c>
      <c r="BB52" s="132">
        <v>1.3121808264434714E-3</v>
      </c>
      <c r="BC52" s="132">
        <v>4.0060708204799484E-4</v>
      </c>
      <c r="BD52" s="132">
        <v>9.84650712582816E-4</v>
      </c>
      <c r="BE52" s="132">
        <v>1.3498468297787473E-3</v>
      </c>
      <c r="BF52" s="132">
        <v>0</v>
      </c>
      <c r="BG52" s="132">
        <v>1.201813776468223E-3</v>
      </c>
      <c r="BH52" s="132">
        <v>5.7630371909602003E-3</v>
      </c>
      <c r="BI52" s="132">
        <v>2.7075429927099063E-3</v>
      </c>
      <c r="BJ52" s="132">
        <v>5.2844899502178235E-4</v>
      </c>
      <c r="BK52" s="132">
        <v>4.1681579068594631E-4</v>
      </c>
      <c r="BL52" s="134">
        <v>4.9667739605814646E-5</v>
      </c>
      <c r="BM52" s="134">
        <v>3.5449710348541192E-4</v>
      </c>
      <c r="BN52" s="132">
        <v>5.821801243385765E-4</v>
      </c>
      <c r="BO52" s="132">
        <v>2.6888002663606595E-4</v>
      </c>
      <c r="BP52" s="132">
        <v>7.3867468576467208E-4</v>
      </c>
      <c r="BQ52" s="132">
        <v>2.5652847692315473E-4</v>
      </c>
      <c r="BR52" s="132">
        <v>2.8889208952767453E-5</v>
      </c>
      <c r="BS52" s="132">
        <v>1.3059018685308328E-4</v>
      </c>
      <c r="BT52" s="132">
        <v>7.8666836428728968E-5</v>
      </c>
      <c r="BU52" s="132">
        <v>3.881159401968286E-5</v>
      </c>
      <c r="BV52" s="132">
        <v>2.0729825403599034E-5</v>
      </c>
      <c r="BW52" s="132">
        <v>1.7643762140332083E-5</v>
      </c>
      <c r="BX52" s="132">
        <v>1.6523056098497962E-5</v>
      </c>
      <c r="BY52" s="132">
        <v>7.9798334671916317E-6</v>
      </c>
      <c r="BZ52" s="132">
        <v>4.0391227855475258E-5</v>
      </c>
      <c r="CA52" s="132">
        <v>8.7524065364538622E-5</v>
      </c>
      <c r="CB52" s="132">
        <v>5.0804131929518056E-4</v>
      </c>
      <c r="CC52" s="132">
        <v>2.951818734030298E-5</v>
      </c>
      <c r="CD52" s="132">
        <v>5.3304337378629628E-5</v>
      </c>
      <c r="CE52" s="132">
        <v>4.1633289358905949E-5</v>
      </c>
      <c r="CF52" s="132">
        <v>4.0547884771685567E-5</v>
      </c>
      <c r="CG52" s="132">
        <v>3.9826146414404372E-5</v>
      </c>
      <c r="CH52" s="132">
        <v>1.5418390462391919E-5</v>
      </c>
      <c r="CI52" s="132">
        <v>2.6444896771229611E-5</v>
      </c>
      <c r="CJ52" s="132">
        <v>4.7201442669948614E-5</v>
      </c>
      <c r="CK52" s="132">
        <v>5.4006113954238208E-5</v>
      </c>
      <c r="CL52" s="132">
        <v>4.1199300030186279E-5</v>
      </c>
      <c r="CM52" s="132">
        <v>2.9345946810513571E-5</v>
      </c>
      <c r="CN52" s="132">
        <v>5.9215403914959139E-5</v>
      </c>
      <c r="CO52" s="132">
        <v>2.2596409104622322E-5</v>
      </c>
      <c r="CP52" s="132">
        <v>4.7925996941416545E-5</v>
      </c>
      <c r="CQ52" s="132">
        <v>1.8576848559352768E-5</v>
      </c>
      <c r="CR52" s="132">
        <v>3.8084978829799071E-5</v>
      </c>
      <c r="CS52" s="132">
        <v>2.726964538884463E-5</v>
      </c>
      <c r="CT52" s="132">
        <v>2.0618540795097903E-5</v>
      </c>
      <c r="CU52" s="132">
        <v>3.6526147422827596E-5</v>
      </c>
      <c r="CV52" s="132">
        <v>2.6660641036794212E-4</v>
      </c>
      <c r="CW52" s="132">
        <v>3.3774831772812463E-5</v>
      </c>
      <c r="CX52" s="132">
        <v>2.7201368550493752E-3</v>
      </c>
      <c r="CY52" s="132">
        <v>2.0175645864840819E-5</v>
      </c>
      <c r="CZ52" s="132">
        <v>4.5825085273201805E-5</v>
      </c>
      <c r="DA52" s="132">
        <v>2.5269407048635092E-5</v>
      </c>
      <c r="DB52" s="132">
        <v>4.1737736771391174E-5</v>
      </c>
      <c r="DC52" s="132">
        <v>4.6417853276388023E-5</v>
      </c>
      <c r="DD52" s="132">
        <v>3.6169547759491349E-5</v>
      </c>
      <c r="DE52" s="132">
        <v>2.565189697355846E-5</v>
      </c>
      <c r="DF52" s="132">
        <v>5.1011379078820875E-5</v>
      </c>
      <c r="DG52" s="132">
        <v>1.0440976615105704</v>
      </c>
      <c r="DH52" s="137">
        <v>0.81359787036165254</v>
      </c>
    </row>
    <row r="53" spans="2:112" x14ac:dyDescent="0.15">
      <c r="B53" s="319" t="s">
        <v>480</v>
      </c>
      <c r="C53" s="306" t="s">
        <v>892</v>
      </c>
      <c r="D53" s="133">
        <v>1.2498841134652684E-6</v>
      </c>
      <c r="E53" s="133">
        <v>6.402437271080825E-7</v>
      </c>
      <c r="F53" s="133">
        <v>1.1305840431928771E-6</v>
      </c>
      <c r="G53" s="133">
        <v>1.2250313850067703E-6</v>
      </c>
      <c r="H53" s="133">
        <v>4.6104655550685876E-7</v>
      </c>
      <c r="I53" s="133">
        <v>1.4315803721932916E-6</v>
      </c>
      <c r="J53" s="133">
        <v>3.9273304235149871E-6</v>
      </c>
      <c r="K53" s="133">
        <v>4.7036048467511146E-7</v>
      </c>
      <c r="L53" s="133">
        <v>3.4872990566198071E-7</v>
      </c>
      <c r="M53" s="133">
        <v>3.920106545822232E-7</v>
      </c>
      <c r="N53" s="133">
        <v>0</v>
      </c>
      <c r="O53" s="133">
        <v>6.2579131520855958E-7</v>
      </c>
      <c r="P53" s="133">
        <v>4.020846260785818E-7</v>
      </c>
      <c r="Q53" s="133">
        <v>9.1724986186456559E-7</v>
      </c>
      <c r="R53" s="133">
        <v>3.2853659048883719E-7</v>
      </c>
      <c r="S53" s="133">
        <v>5.2655919099906641E-7</v>
      </c>
      <c r="T53" s="133">
        <v>2.3755153294542975E-7</v>
      </c>
      <c r="U53" s="133">
        <v>3.828218972485105E-7</v>
      </c>
      <c r="V53" s="143">
        <v>6.7651222867780476E-7</v>
      </c>
      <c r="W53" s="133">
        <v>1.0685649038796243E-6</v>
      </c>
      <c r="X53" s="133">
        <v>0</v>
      </c>
      <c r="Y53" s="133">
        <v>8.1002785284528065E-7</v>
      </c>
      <c r="Z53" s="133">
        <v>2.261330932384222E-7</v>
      </c>
      <c r="AA53" s="133">
        <v>0</v>
      </c>
      <c r="AB53" s="133">
        <v>3.7636688572603779E-7</v>
      </c>
      <c r="AC53" s="133">
        <v>2.7636218485972219E-7</v>
      </c>
      <c r="AD53" s="133">
        <v>9.2794569019775218E-8</v>
      </c>
      <c r="AE53" s="133">
        <v>6.7297081489524242E-7</v>
      </c>
      <c r="AF53" s="133">
        <v>4.3789701205522992E-7</v>
      </c>
      <c r="AG53" s="133">
        <v>5.9613457744961807E-7</v>
      </c>
      <c r="AH53" s="133">
        <v>3.5017062207131615E-7</v>
      </c>
      <c r="AI53" s="143">
        <v>7.1561400791687438E-7</v>
      </c>
      <c r="AJ53" s="133">
        <v>1.4302011474380273E-6</v>
      </c>
      <c r="AK53" s="133">
        <v>7.0307319226480775E-7</v>
      </c>
      <c r="AL53" s="133">
        <v>8.7203023532584221E-7</v>
      </c>
      <c r="AM53" s="133">
        <v>0</v>
      </c>
      <c r="AN53" s="133">
        <v>0</v>
      </c>
      <c r="AO53" s="133">
        <v>7.0597786395216462E-7</v>
      </c>
      <c r="AP53" s="133">
        <v>2.1073148063424133E-7</v>
      </c>
      <c r="AQ53" s="133">
        <v>7.7995353456763516E-7</v>
      </c>
      <c r="AR53" s="133">
        <v>4.7808526189728215E-7</v>
      </c>
      <c r="AS53" s="133">
        <v>5.1430162751456687E-7</v>
      </c>
      <c r="AT53" s="133">
        <v>4.6415129392790703E-7</v>
      </c>
      <c r="AU53" s="133">
        <v>4.068322310342638E-7</v>
      </c>
      <c r="AV53" s="133">
        <v>3.4848216740808817E-7</v>
      </c>
      <c r="AW53" s="133">
        <v>4.0386042604636105E-7</v>
      </c>
      <c r="AX53" s="133">
        <v>3.1817258929763088E-7</v>
      </c>
      <c r="AY53" s="133">
        <v>4.7564587688106723E-7</v>
      </c>
      <c r="AZ53" s="133">
        <v>3.5119389652773494E-7</v>
      </c>
      <c r="BA53" s="133">
        <v>1.0005979389743487</v>
      </c>
      <c r="BB53" s="133">
        <v>3.621943208945059E-7</v>
      </c>
      <c r="BC53" s="133">
        <v>3.6998269790260347E-7</v>
      </c>
      <c r="BD53" s="133">
        <v>2.3370909648374443E-7</v>
      </c>
      <c r="BE53" s="133">
        <v>2.8092475292463396E-7</v>
      </c>
      <c r="BF53" s="133">
        <v>0</v>
      </c>
      <c r="BG53" s="133">
        <v>1.8227619834035823E-7</v>
      </c>
      <c r="BH53" s="133">
        <v>2.604657462440452E-7</v>
      </c>
      <c r="BI53" s="133">
        <v>2.5904175117121878E-7</v>
      </c>
      <c r="BJ53" s="133">
        <v>1.4781282315589874E-6</v>
      </c>
      <c r="BK53" s="133">
        <v>4.7197140158925907E-7</v>
      </c>
      <c r="BL53" s="143">
        <v>9.3457851696346897E-7</v>
      </c>
      <c r="BM53" s="143">
        <v>2.960763123570899E-5</v>
      </c>
      <c r="BN53" s="133">
        <v>7.6943776929625675E-7</v>
      </c>
      <c r="BO53" s="133">
        <v>8.6970402803731213E-7</v>
      </c>
      <c r="BP53" s="133">
        <v>8.1400440675643436E-7</v>
      </c>
      <c r="BQ53" s="133">
        <v>3.8980508935732326E-6</v>
      </c>
      <c r="BR53" s="133">
        <v>2.5926177459829805E-7</v>
      </c>
      <c r="BS53" s="133">
        <v>1.6766889592799881E-6</v>
      </c>
      <c r="BT53" s="133">
        <v>1.2229042570939904E-6</v>
      </c>
      <c r="BU53" s="133">
        <v>5.9454774244537697E-7</v>
      </c>
      <c r="BV53" s="133">
        <v>3.316151229312305E-7</v>
      </c>
      <c r="BW53" s="133">
        <v>2.6134850851948963E-7</v>
      </c>
      <c r="BX53" s="133">
        <v>1.775307991835843E-7</v>
      </c>
      <c r="BY53" s="133">
        <v>4.2039408033956156E-8</v>
      </c>
      <c r="BZ53" s="133">
        <v>3.3505950791387888E-7</v>
      </c>
      <c r="CA53" s="133">
        <v>1.9681083852508955E-6</v>
      </c>
      <c r="CB53" s="133">
        <v>7.8162234504764102E-6</v>
      </c>
      <c r="CC53" s="133">
        <v>3.1912120803635122E-7</v>
      </c>
      <c r="CD53" s="133">
        <v>7.8656734888358099E-7</v>
      </c>
      <c r="CE53" s="133">
        <v>6.2545733062390996E-7</v>
      </c>
      <c r="CF53" s="133">
        <v>5.1426932583894622E-7</v>
      </c>
      <c r="CG53" s="133">
        <v>5.1425055980913659E-7</v>
      </c>
      <c r="CH53" s="133">
        <v>2.6815380768840906E-7</v>
      </c>
      <c r="CI53" s="133">
        <v>4.162679269532746E-7</v>
      </c>
      <c r="CJ53" s="133">
        <v>1.0707044512509843E-6</v>
      </c>
      <c r="CK53" s="133">
        <v>8.780761217329033E-7</v>
      </c>
      <c r="CL53" s="133">
        <v>7.1349643518006715E-7</v>
      </c>
      <c r="CM53" s="133">
        <v>4.429180978716252E-6</v>
      </c>
      <c r="CN53" s="133">
        <v>4.9948793990668823E-6</v>
      </c>
      <c r="CO53" s="133">
        <v>3.2503500127119256E-7</v>
      </c>
      <c r="CP53" s="133">
        <v>7.5322535572426274E-7</v>
      </c>
      <c r="CQ53" s="133">
        <v>2.4003378721234178E-7</v>
      </c>
      <c r="CR53" s="133">
        <v>5.8611496797659232E-7</v>
      </c>
      <c r="CS53" s="133">
        <v>4.1551624142487779E-7</v>
      </c>
      <c r="CT53" s="133">
        <v>3.0628904898593768E-7</v>
      </c>
      <c r="CU53" s="133">
        <v>6.1214999465417002E-7</v>
      </c>
      <c r="CV53" s="133">
        <v>4.8639884779602041E-6</v>
      </c>
      <c r="CW53" s="133">
        <v>1.0359125252670967E-6</v>
      </c>
      <c r="CX53" s="133">
        <v>4.2218655234334463E-5</v>
      </c>
      <c r="CY53" s="133">
        <v>4.8928680035949158E-7</v>
      </c>
      <c r="CZ53" s="133">
        <v>7.0194156583046986E-7</v>
      </c>
      <c r="DA53" s="133">
        <v>3.905251086194266E-7</v>
      </c>
      <c r="DB53" s="133">
        <v>6.4177957352774711E-7</v>
      </c>
      <c r="DC53" s="133">
        <v>2.7186540412986909E-6</v>
      </c>
      <c r="DD53" s="133">
        <v>6.2091878037268137E-7</v>
      </c>
      <c r="DE53" s="133">
        <v>1.8816685851608988E-7</v>
      </c>
      <c r="DF53" s="133">
        <v>1.6595054856542638E-6</v>
      </c>
      <c r="DG53" s="133">
        <v>1.0007571741653118</v>
      </c>
      <c r="DH53" s="138">
        <v>0.77982542789346154</v>
      </c>
    </row>
    <row r="54" spans="2:112" x14ac:dyDescent="0.15">
      <c r="B54" s="318" t="s">
        <v>114</v>
      </c>
      <c r="C54" s="305" t="s">
        <v>893</v>
      </c>
      <c r="D54" s="132">
        <v>9.5835547371342128E-7</v>
      </c>
      <c r="E54" s="132">
        <v>4.7994877437357589E-7</v>
      </c>
      <c r="F54" s="132">
        <v>8.8594899442329012E-7</v>
      </c>
      <c r="G54" s="132">
        <v>9.3044075232913703E-7</v>
      </c>
      <c r="H54" s="132">
        <v>3.6643266229278292E-7</v>
      </c>
      <c r="I54" s="132">
        <v>1.1541477491086212E-6</v>
      </c>
      <c r="J54" s="132">
        <v>3.0605021749811791E-6</v>
      </c>
      <c r="K54" s="132">
        <v>3.6460264101999376E-7</v>
      </c>
      <c r="L54" s="132">
        <v>2.6804315085371027E-7</v>
      </c>
      <c r="M54" s="132">
        <v>3.0235207730216997E-7</v>
      </c>
      <c r="N54" s="132">
        <v>0</v>
      </c>
      <c r="O54" s="132">
        <v>4.8287350796301156E-7</v>
      </c>
      <c r="P54" s="132">
        <v>3.2115057630214127E-7</v>
      </c>
      <c r="Q54" s="132">
        <v>7.0019493847609101E-7</v>
      </c>
      <c r="R54" s="132">
        <v>2.9846143582000651E-7</v>
      </c>
      <c r="S54" s="132">
        <v>4.0581070206209213E-7</v>
      </c>
      <c r="T54" s="132">
        <v>1.8450974249543817E-7</v>
      </c>
      <c r="U54" s="132">
        <v>3.035095939864325E-7</v>
      </c>
      <c r="V54" s="134">
        <v>5.1130573908940067E-7</v>
      </c>
      <c r="W54" s="132">
        <v>8.29695736504475E-7</v>
      </c>
      <c r="X54" s="132">
        <v>0</v>
      </c>
      <c r="Y54" s="132">
        <v>6.2314239500764073E-7</v>
      </c>
      <c r="Z54" s="132">
        <v>1.8107486194275407E-7</v>
      </c>
      <c r="AA54" s="132">
        <v>0</v>
      </c>
      <c r="AB54" s="132">
        <v>2.9046339667705335E-7</v>
      </c>
      <c r="AC54" s="132">
        <v>2.1662355738094783E-7</v>
      </c>
      <c r="AD54" s="132">
        <v>7.1683847072176256E-8</v>
      </c>
      <c r="AE54" s="132">
        <v>5.0824722098116013E-7</v>
      </c>
      <c r="AF54" s="132">
        <v>4.1392238615284563E-7</v>
      </c>
      <c r="AG54" s="132">
        <v>4.6381041956590685E-7</v>
      </c>
      <c r="AH54" s="132">
        <v>2.8012002164413919E-7</v>
      </c>
      <c r="AI54" s="134">
        <v>6.0050187629427866E-7</v>
      </c>
      <c r="AJ54" s="132">
        <v>1.1140918831069813E-6</v>
      </c>
      <c r="AK54" s="132">
        <v>6.5625874547166577E-7</v>
      </c>
      <c r="AL54" s="132">
        <v>7.368762687320535E-7</v>
      </c>
      <c r="AM54" s="132">
        <v>0</v>
      </c>
      <c r="AN54" s="132">
        <v>0</v>
      </c>
      <c r="AO54" s="132">
        <v>6.1140370297386328E-7</v>
      </c>
      <c r="AP54" s="132">
        <v>1.7551364632047622E-7</v>
      </c>
      <c r="AQ54" s="132">
        <v>5.9755936864420095E-7</v>
      </c>
      <c r="AR54" s="132">
        <v>3.7648082084009771E-7</v>
      </c>
      <c r="AS54" s="132">
        <v>4.1402127546109781E-7</v>
      </c>
      <c r="AT54" s="132">
        <v>3.8452304195803209E-7</v>
      </c>
      <c r="AU54" s="132">
        <v>2.0986363432293851E-5</v>
      </c>
      <c r="AV54" s="132">
        <v>7.6526657376348742E-5</v>
      </c>
      <c r="AW54" s="132">
        <v>4.4621727400002196E-5</v>
      </c>
      <c r="AX54" s="132">
        <v>1.3447561393352201E-6</v>
      </c>
      <c r="AY54" s="132">
        <v>4.473162188301122E-7</v>
      </c>
      <c r="AZ54" s="132">
        <v>5.0693521856981013E-5</v>
      </c>
      <c r="BA54" s="132">
        <v>4.2899709023470872E-7</v>
      </c>
      <c r="BB54" s="132">
        <v>1.0004234122604807</v>
      </c>
      <c r="BC54" s="132">
        <v>3.1544779225154964E-7</v>
      </c>
      <c r="BD54" s="132">
        <v>1.2899505797413623E-5</v>
      </c>
      <c r="BE54" s="132">
        <v>3.1906721169578493E-6</v>
      </c>
      <c r="BF54" s="132">
        <v>0</v>
      </c>
      <c r="BG54" s="132">
        <v>2.2578966053715981E-7</v>
      </c>
      <c r="BH54" s="132">
        <v>5.8170976897491104E-7</v>
      </c>
      <c r="BI54" s="132">
        <v>6.457735738494878E-6</v>
      </c>
      <c r="BJ54" s="132">
        <v>1.1642052459856241E-6</v>
      </c>
      <c r="BK54" s="132">
        <v>4.2999049701855945E-7</v>
      </c>
      <c r="BL54" s="134">
        <v>6.0534096688685599E-7</v>
      </c>
      <c r="BM54" s="134">
        <v>2.2655093710823879E-6</v>
      </c>
      <c r="BN54" s="132">
        <v>1.2680393018991142E-6</v>
      </c>
      <c r="BO54" s="132">
        <v>6.0870128282295814E-6</v>
      </c>
      <c r="BP54" s="132">
        <v>1.1039571183456289E-5</v>
      </c>
      <c r="BQ54" s="132">
        <v>3.051513470493178E-6</v>
      </c>
      <c r="BR54" s="132">
        <v>2.1916740812355044E-7</v>
      </c>
      <c r="BS54" s="132">
        <v>1.4479829600759233E-6</v>
      </c>
      <c r="BT54" s="132">
        <v>9.6420843697305379E-7</v>
      </c>
      <c r="BU54" s="132">
        <v>4.9580157911291827E-7</v>
      </c>
      <c r="BV54" s="132">
        <v>2.8743589487677812E-7</v>
      </c>
      <c r="BW54" s="132">
        <v>2.4576618716421819E-7</v>
      </c>
      <c r="BX54" s="132">
        <v>1.6566056049488266E-7</v>
      </c>
      <c r="BY54" s="132">
        <v>4.2404968439301731E-8</v>
      </c>
      <c r="BZ54" s="132">
        <v>5.5469291452155088E-7</v>
      </c>
      <c r="CA54" s="132">
        <v>1.0587161362937432E-6</v>
      </c>
      <c r="CB54" s="132">
        <v>5.93027678140152E-6</v>
      </c>
      <c r="CC54" s="132">
        <v>2.9380178352939507E-7</v>
      </c>
      <c r="CD54" s="132">
        <v>5.9833621083798845E-7</v>
      </c>
      <c r="CE54" s="132">
        <v>4.9890757939566949E-7</v>
      </c>
      <c r="CF54" s="132">
        <v>4.6409551437922556E-7</v>
      </c>
      <c r="CG54" s="132">
        <v>4.7945494521047473E-7</v>
      </c>
      <c r="CH54" s="132">
        <v>1.8087169350159251E-7</v>
      </c>
      <c r="CI54" s="132">
        <v>3.5521875556769854E-7</v>
      </c>
      <c r="CJ54" s="132">
        <v>5.3501219542515129E-7</v>
      </c>
      <c r="CK54" s="132">
        <v>8.6272540577866961E-7</v>
      </c>
      <c r="CL54" s="132">
        <v>5.4152524648954388E-7</v>
      </c>
      <c r="CM54" s="132">
        <v>3.6585932569965732E-7</v>
      </c>
      <c r="CN54" s="132">
        <v>7.318392356022276E-6</v>
      </c>
      <c r="CO54" s="132">
        <v>2.7112537233758039E-7</v>
      </c>
      <c r="CP54" s="132">
        <v>6.1127709978336065E-7</v>
      </c>
      <c r="CQ54" s="132">
        <v>1.2405093011198041E-6</v>
      </c>
      <c r="CR54" s="132">
        <v>5.1612995935305875E-7</v>
      </c>
      <c r="CS54" s="132">
        <v>3.6547301944154715E-7</v>
      </c>
      <c r="CT54" s="132">
        <v>2.586999161321046E-7</v>
      </c>
      <c r="CU54" s="132">
        <v>4.6388469302964358E-7</v>
      </c>
      <c r="CV54" s="132">
        <v>3.1927058354475324E-6</v>
      </c>
      <c r="CW54" s="132">
        <v>4.261870943906873E-7</v>
      </c>
      <c r="CX54" s="132">
        <v>3.2153086357844387E-5</v>
      </c>
      <c r="CY54" s="132">
        <v>1.1278430410338375E-6</v>
      </c>
      <c r="CZ54" s="132">
        <v>5.4111073830441314E-7</v>
      </c>
      <c r="DA54" s="132">
        <v>3.0459725684657604E-7</v>
      </c>
      <c r="DB54" s="132">
        <v>5.0307636057283632E-7</v>
      </c>
      <c r="DC54" s="132">
        <v>5.561738274659668E-7</v>
      </c>
      <c r="DD54" s="132">
        <v>4.1519545775590083E-7</v>
      </c>
      <c r="DE54" s="132">
        <v>3.0265692668205174E-7</v>
      </c>
      <c r="DF54" s="132">
        <v>2.1272664662862421E-6</v>
      </c>
      <c r="DG54" s="132">
        <v>1.000758851562457</v>
      </c>
      <c r="DH54" s="137">
        <v>0.77982673498071542</v>
      </c>
    </row>
    <row r="55" spans="2:112" x14ac:dyDescent="0.15">
      <c r="B55" s="318" t="s">
        <v>481</v>
      </c>
      <c r="C55" s="305" t="s">
        <v>894</v>
      </c>
      <c r="D55" s="132">
        <v>4.2443748568466465E-6</v>
      </c>
      <c r="E55" s="132">
        <v>3.2544311769176426E-6</v>
      </c>
      <c r="F55" s="132">
        <v>3.4875277922661552E-6</v>
      </c>
      <c r="G55" s="132">
        <v>3.7355779826750304E-6</v>
      </c>
      <c r="H55" s="132">
        <v>2.1278588729337724E-6</v>
      </c>
      <c r="I55" s="132">
        <v>4.5835994369616015E-6</v>
      </c>
      <c r="J55" s="132">
        <v>1.3188114497998832E-5</v>
      </c>
      <c r="K55" s="132">
        <v>1.7604675818397884E-6</v>
      </c>
      <c r="L55" s="132">
        <v>1.3873088037282881E-6</v>
      </c>
      <c r="M55" s="132">
        <v>1.5748387598574629E-6</v>
      </c>
      <c r="N55" s="132">
        <v>0</v>
      </c>
      <c r="O55" s="132">
        <v>2.1969619408282266E-6</v>
      </c>
      <c r="P55" s="132">
        <v>2.1967128837824068E-6</v>
      </c>
      <c r="Q55" s="132">
        <v>2.9452430872874664E-6</v>
      </c>
      <c r="R55" s="132">
        <v>1.3995308303542629E-5</v>
      </c>
      <c r="S55" s="132">
        <v>2.3266699604440083E-6</v>
      </c>
      <c r="T55" s="132">
        <v>1.1594691560676222E-6</v>
      </c>
      <c r="U55" s="132">
        <v>1.7871356606769832E-6</v>
      </c>
      <c r="V55" s="134">
        <v>2.1289634002045251E-6</v>
      </c>
      <c r="W55" s="132">
        <v>3.3536306828615715E-6</v>
      </c>
      <c r="X55" s="132">
        <v>0</v>
      </c>
      <c r="Y55" s="132">
        <v>2.4215840978729738E-6</v>
      </c>
      <c r="Z55" s="132">
        <v>1.2053647295917677E-6</v>
      </c>
      <c r="AA55" s="132">
        <v>0</v>
      </c>
      <c r="AB55" s="132">
        <v>1.4797889789757176E-6</v>
      </c>
      <c r="AC55" s="132">
        <v>1.2558599427420143E-6</v>
      </c>
      <c r="AD55" s="132">
        <v>2.8969614270834362E-7</v>
      </c>
      <c r="AE55" s="132">
        <v>2.3276284218375483E-6</v>
      </c>
      <c r="AF55" s="132">
        <v>1.9796593765724425E-6</v>
      </c>
      <c r="AG55" s="132">
        <v>1.9710200378973264E-6</v>
      </c>
      <c r="AH55" s="132">
        <v>1.5304346364219029E-6</v>
      </c>
      <c r="AI55" s="134">
        <v>2.6072239749648774E-6</v>
      </c>
      <c r="AJ55" s="132">
        <v>4.7175590612577233E-6</v>
      </c>
      <c r="AK55" s="132">
        <v>2.6377639225445073E-6</v>
      </c>
      <c r="AL55" s="132">
        <v>4.640596224737913E-6</v>
      </c>
      <c r="AM55" s="132">
        <v>0</v>
      </c>
      <c r="AN55" s="132">
        <v>0</v>
      </c>
      <c r="AO55" s="132">
        <v>2.7845872955821557E-6</v>
      </c>
      <c r="AP55" s="132">
        <v>1.0331034544912805E-6</v>
      </c>
      <c r="AQ55" s="132">
        <v>2.6552831787172281E-6</v>
      </c>
      <c r="AR55" s="132">
        <v>1.8291931086664987E-6</v>
      </c>
      <c r="AS55" s="132">
        <v>2.018121702737437E-6</v>
      </c>
      <c r="AT55" s="132">
        <v>5.8662776693508693E-6</v>
      </c>
      <c r="AU55" s="132">
        <v>1.4984356660376103E-5</v>
      </c>
      <c r="AV55" s="132">
        <v>2.5552889619475947E-5</v>
      </c>
      <c r="AW55" s="132">
        <v>7.9541169637203335E-5</v>
      </c>
      <c r="AX55" s="132">
        <v>1.3413564123605139E-3</v>
      </c>
      <c r="AY55" s="132">
        <v>2.0095753218137366E-4</v>
      </c>
      <c r="AZ55" s="132">
        <v>2.3788463038477203E-4</v>
      </c>
      <c r="BA55" s="132">
        <v>1.8584804533910127E-4</v>
      </c>
      <c r="BB55" s="132">
        <v>9.2889119607775152E-5</v>
      </c>
      <c r="BC55" s="132">
        <v>1.0010709509338787</v>
      </c>
      <c r="BD55" s="132">
        <v>2.4072790717162481E-4</v>
      </c>
      <c r="BE55" s="132">
        <v>6.4064390631945019E-5</v>
      </c>
      <c r="BF55" s="132">
        <v>0</v>
      </c>
      <c r="BG55" s="132">
        <v>1.2368651637522336E-4</v>
      </c>
      <c r="BH55" s="132">
        <v>4.8703253235312336E-5</v>
      </c>
      <c r="BI55" s="132">
        <v>4.6611858837230972E-5</v>
      </c>
      <c r="BJ55" s="132">
        <v>7.608540544352107E-5</v>
      </c>
      <c r="BK55" s="132">
        <v>1.7713081804961297E-4</v>
      </c>
      <c r="BL55" s="134">
        <v>2.4961667980108954E-6</v>
      </c>
      <c r="BM55" s="134">
        <v>7.7629178551692445E-5</v>
      </c>
      <c r="BN55" s="132">
        <v>6.415093219101813E-5</v>
      </c>
      <c r="BO55" s="132">
        <v>2.2860775018914999E-5</v>
      </c>
      <c r="BP55" s="132">
        <v>3.2965661648192005E-5</v>
      </c>
      <c r="BQ55" s="132">
        <v>1.1247932422359452E-5</v>
      </c>
      <c r="BR55" s="132">
        <v>2.4135537654435865E-6</v>
      </c>
      <c r="BS55" s="132">
        <v>1.2067894016176353E-5</v>
      </c>
      <c r="BT55" s="132">
        <v>4.0266864457095559E-6</v>
      </c>
      <c r="BU55" s="132">
        <v>5.7837145053684007E-6</v>
      </c>
      <c r="BV55" s="132">
        <v>1.4559651607944573E-6</v>
      </c>
      <c r="BW55" s="132">
        <v>2.1419530516069377E-6</v>
      </c>
      <c r="BX55" s="132">
        <v>1.684150059230324E-6</v>
      </c>
      <c r="BY55" s="132">
        <v>7.9249883772650688E-7</v>
      </c>
      <c r="BZ55" s="132">
        <v>8.1437742547368533E-6</v>
      </c>
      <c r="CA55" s="132">
        <v>4.5918404001878573E-6</v>
      </c>
      <c r="CB55" s="132">
        <v>2.3760742190112069E-5</v>
      </c>
      <c r="CC55" s="132">
        <v>1.2594222824633268E-5</v>
      </c>
      <c r="CD55" s="132">
        <v>4.3150799473846273E-6</v>
      </c>
      <c r="CE55" s="132">
        <v>3.7741783090953918E-6</v>
      </c>
      <c r="CF55" s="132">
        <v>2.9204737562428667E-6</v>
      </c>
      <c r="CG55" s="132">
        <v>5.6266372547501835E-6</v>
      </c>
      <c r="CH55" s="132">
        <v>9.3583631635356915E-7</v>
      </c>
      <c r="CI55" s="132">
        <v>1.8578599690980949E-6</v>
      </c>
      <c r="CJ55" s="132">
        <v>1.4148500726314713E-5</v>
      </c>
      <c r="CK55" s="132">
        <v>3.4010375078571265E-6</v>
      </c>
      <c r="CL55" s="132">
        <v>4.8486724510741552E-6</v>
      </c>
      <c r="CM55" s="132">
        <v>1.0879801461434071E-5</v>
      </c>
      <c r="CN55" s="132">
        <v>7.2955821290065094E-6</v>
      </c>
      <c r="CO55" s="132">
        <v>1.0969328615763249E-5</v>
      </c>
      <c r="CP55" s="132">
        <v>8.4739526015244396E-6</v>
      </c>
      <c r="CQ55" s="132">
        <v>1.8568504089455991E-6</v>
      </c>
      <c r="CR55" s="132">
        <v>4.7768484948527306E-6</v>
      </c>
      <c r="CS55" s="132">
        <v>2.033719294706182E-6</v>
      </c>
      <c r="CT55" s="132">
        <v>1.4826382027698006E-6</v>
      </c>
      <c r="CU55" s="132">
        <v>2.3327718751272524E-6</v>
      </c>
      <c r="CV55" s="132">
        <v>1.1495183725591631E-5</v>
      </c>
      <c r="CW55" s="132">
        <v>6.3903762835831308E-6</v>
      </c>
      <c r="CX55" s="132">
        <v>1.0594773329016654E-4</v>
      </c>
      <c r="CY55" s="132">
        <v>2.8036593436488052E-6</v>
      </c>
      <c r="CZ55" s="132">
        <v>4.4434999048589646E-6</v>
      </c>
      <c r="DA55" s="132">
        <v>2.5178925206167476E-6</v>
      </c>
      <c r="DB55" s="132">
        <v>3.1557920370836565E-6</v>
      </c>
      <c r="DC55" s="132">
        <v>1.1661080566150633E-5</v>
      </c>
      <c r="DD55" s="132">
        <v>4.047467700225586E-6</v>
      </c>
      <c r="DE55" s="132">
        <v>5.8051807141230536E-6</v>
      </c>
      <c r="DF55" s="132">
        <v>2.10718148289313E-5</v>
      </c>
      <c r="DG55" s="132">
        <v>1.0047057372725883</v>
      </c>
      <c r="DH55" s="137">
        <v>0.78290228808910733</v>
      </c>
    </row>
    <row r="56" spans="2:112" x14ac:dyDescent="0.15">
      <c r="B56" s="318" t="s">
        <v>115</v>
      </c>
      <c r="C56" s="305" t="s">
        <v>895</v>
      </c>
      <c r="D56" s="132">
        <v>3.1855088461300381E-6</v>
      </c>
      <c r="E56" s="132">
        <v>2.2118648523676851E-6</v>
      </c>
      <c r="F56" s="132">
        <v>4.5235531070566094E-6</v>
      </c>
      <c r="G56" s="132">
        <v>4.3800101233384515E-6</v>
      </c>
      <c r="H56" s="132">
        <v>7.8967365140655242E-6</v>
      </c>
      <c r="I56" s="132">
        <v>3.9934648238578588E-6</v>
      </c>
      <c r="J56" s="132">
        <v>8.5156506736306496E-6</v>
      </c>
      <c r="K56" s="132">
        <v>3.3363161199601744E-6</v>
      </c>
      <c r="L56" s="132">
        <v>3.7060741270874047E-6</v>
      </c>
      <c r="M56" s="132">
        <v>2.2446532723557244E-6</v>
      </c>
      <c r="N56" s="132">
        <v>0</v>
      </c>
      <c r="O56" s="132">
        <v>3.0776242856864752E-6</v>
      </c>
      <c r="P56" s="132">
        <v>2.9063212288192595E-6</v>
      </c>
      <c r="Q56" s="132">
        <v>3.7039820097138339E-6</v>
      </c>
      <c r="R56" s="132">
        <v>2.8445496087457553E-6</v>
      </c>
      <c r="S56" s="132">
        <v>3.3321619329263864E-6</v>
      </c>
      <c r="T56" s="132">
        <v>2.103997554189784E-6</v>
      </c>
      <c r="U56" s="132">
        <v>2.3948519906509171E-6</v>
      </c>
      <c r="V56" s="134">
        <v>2.3545609559433887E-6</v>
      </c>
      <c r="W56" s="132">
        <v>3.1572576511536798E-6</v>
      </c>
      <c r="X56" s="132">
        <v>0</v>
      </c>
      <c r="Y56" s="132">
        <v>1.7476774763707423E-6</v>
      </c>
      <c r="Z56" s="132">
        <v>1.4341247498986529E-6</v>
      </c>
      <c r="AA56" s="132">
        <v>0</v>
      </c>
      <c r="AB56" s="132">
        <v>7.7193854999681953E-6</v>
      </c>
      <c r="AC56" s="132">
        <v>2.7496797792154396E-6</v>
      </c>
      <c r="AD56" s="132">
        <v>3.3317909209223274E-7</v>
      </c>
      <c r="AE56" s="132">
        <v>3.0184034559585695E-6</v>
      </c>
      <c r="AF56" s="132">
        <v>2.1491035450183412E-6</v>
      </c>
      <c r="AG56" s="132">
        <v>2.1851809643824949E-6</v>
      </c>
      <c r="AH56" s="132">
        <v>4.6751420245294925E-6</v>
      </c>
      <c r="AI56" s="134">
        <v>3.2659977512835597E-6</v>
      </c>
      <c r="AJ56" s="132">
        <v>4.4418140509873096E-6</v>
      </c>
      <c r="AK56" s="132">
        <v>2.8830255688098484E-6</v>
      </c>
      <c r="AL56" s="132">
        <v>5.3613990324985542E-6</v>
      </c>
      <c r="AM56" s="132">
        <v>0</v>
      </c>
      <c r="AN56" s="132">
        <v>0</v>
      </c>
      <c r="AO56" s="132">
        <v>2.6794721983799956E-6</v>
      </c>
      <c r="AP56" s="132">
        <v>1.7243935939913876E-6</v>
      </c>
      <c r="AQ56" s="132">
        <v>3.1825264837221596E-6</v>
      </c>
      <c r="AR56" s="132">
        <v>2.3596167100877239E-6</v>
      </c>
      <c r="AS56" s="132">
        <v>8.2046351874325959E-6</v>
      </c>
      <c r="AT56" s="132">
        <v>3.001053500341695E-6</v>
      </c>
      <c r="AU56" s="132">
        <v>1.5084159196039103E-5</v>
      </c>
      <c r="AV56" s="132">
        <v>9.7668679318211936E-6</v>
      </c>
      <c r="AW56" s="132">
        <v>3.4494545465067377E-6</v>
      </c>
      <c r="AX56" s="132">
        <v>4.3946392276949502E-6</v>
      </c>
      <c r="AY56" s="132">
        <v>3.9192592034143611E-6</v>
      </c>
      <c r="AZ56" s="132">
        <v>4.299110240360437E-6</v>
      </c>
      <c r="BA56" s="132">
        <v>1.9730471227162651E-6</v>
      </c>
      <c r="BB56" s="132">
        <v>5.673467536914555E-6</v>
      </c>
      <c r="BC56" s="132">
        <v>3.751213815617606E-6</v>
      </c>
      <c r="BD56" s="132">
        <v>1.0005932175718337</v>
      </c>
      <c r="BE56" s="132">
        <v>8.1194698309936831E-6</v>
      </c>
      <c r="BF56" s="132">
        <v>0</v>
      </c>
      <c r="BG56" s="132">
        <v>4.324787504626705E-4</v>
      </c>
      <c r="BH56" s="132">
        <v>2.4496632359050117E-6</v>
      </c>
      <c r="BI56" s="132">
        <v>2.3536813534458261E-6</v>
      </c>
      <c r="BJ56" s="132">
        <v>1.3832409115015237E-5</v>
      </c>
      <c r="BK56" s="132">
        <v>5.1259105146630702E-6</v>
      </c>
      <c r="BL56" s="134">
        <v>8.3832137291659632E-6</v>
      </c>
      <c r="BM56" s="134">
        <v>6.2821538508090673E-5</v>
      </c>
      <c r="BN56" s="132">
        <v>2.7075405680078676E-5</v>
      </c>
      <c r="BO56" s="132">
        <v>1.2217760275041052E-4</v>
      </c>
      <c r="BP56" s="132">
        <v>1.315447932507653E-4</v>
      </c>
      <c r="BQ56" s="132">
        <v>9.6910545384999361E-6</v>
      </c>
      <c r="BR56" s="132">
        <v>2.7050810664861371E-6</v>
      </c>
      <c r="BS56" s="132">
        <v>7.644176117370987E-6</v>
      </c>
      <c r="BT56" s="132">
        <v>4.4395529318158006E-6</v>
      </c>
      <c r="BU56" s="132">
        <v>1.767314640739451E-5</v>
      </c>
      <c r="BV56" s="132">
        <v>1.0126529149745149E-5</v>
      </c>
      <c r="BW56" s="132">
        <v>1.4823787429909341E-5</v>
      </c>
      <c r="BX56" s="132">
        <v>8.2162525013325485E-6</v>
      </c>
      <c r="BY56" s="132">
        <v>1.1376837494661645E-6</v>
      </c>
      <c r="BZ56" s="132">
        <v>7.2229612053066817E-6</v>
      </c>
      <c r="CA56" s="132">
        <v>1.3378357884424737E-5</v>
      </c>
      <c r="CB56" s="132">
        <v>1.2558617431546553E-5</v>
      </c>
      <c r="CC56" s="132">
        <v>5.4868851942000592E-6</v>
      </c>
      <c r="CD56" s="132">
        <v>5.2649723956866933E-6</v>
      </c>
      <c r="CE56" s="132">
        <v>1.3439520073955477E-5</v>
      </c>
      <c r="CF56" s="132">
        <v>5.9914869923896068E-6</v>
      </c>
      <c r="CG56" s="132">
        <v>5.9443118863905035E-6</v>
      </c>
      <c r="CH56" s="132">
        <v>1.5403850772910146E-6</v>
      </c>
      <c r="CI56" s="132">
        <v>4.1834459079655704E-6</v>
      </c>
      <c r="CJ56" s="132">
        <v>1.5412619538353183E-5</v>
      </c>
      <c r="CK56" s="132">
        <v>2.4371663803081283E-5</v>
      </c>
      <c r="CL56" s="132">
        <v>9.3464949920872459E-6</v>
      </c>
      <c r="CM56" s="132">
        <v>1.9614834182477392E-5</v>
      </c>
      <c r="CN56" s="132">
        <v>4.1412774018218832E-5</v>
      </c>
      <c r="CO56" s="132">
        <v>2.909710447224123E-6</v>
      </c>
      <c r="CP56" s="132">
        <v>1.572290354147478E-5</v>
      </c>
      <c r="CQ56" s="132">
        <v>3.5913880176046114E-6</v>
      </c>
      <c r="CR56" s="132">
        <v>3.1617889253654641E-6</v>
      </c>
      <c r="CS56" s="132">
        <v>4.4016305368317569E-6</v>
      </c>
      <c r="CT56" s="132">
        <v>1.9456240266589156E-6</v>
      </c>
      <c r="CU56" s="132">
        <v>7.2930184225330052E-6</v>
      </c>
      <c r="CV56" s="132">
        <v>1.2469153689918955E-5</v>
      </c>
      <c r="CW56" s="132">
        <v>2.3412393258763924E-5</v>
      </c>
      <c r="CX56" s="132">
        <v>5.0208639151342581E-5</v>
      </c>
      <c r="CY56" s="132">
        <v>2.9145469413326097E-5</v>
      </c>
      <c r="CZ56" s="132">
        <v>3.8997501069246343E-6</v>
      </c>
      <c r="DA56" s="132">
        <v>1.1171111586429535E-5</v>
      </c>
      <c r="DB56" s="132">
        <v>3.5044308145261257E-6</v>
      </c>
      <c r="DC56" s="132">
        <v>2.0662475529292944E-5</v>
      </c>
      <c r="DD56" s="132">
        <v>4.0299186743923625E-6</v>
      </c>
      <c r="DE56" s="132">
        <v>3.3506349602470671E-6</v>
      </c>
      <c r="DF56" s="132">
        <v>1.2667700407386705E-5</v>
      </c>
      <c r="DG56" s="132">
        <v>1.0020700505154136</v>
      </c>
      <c r="DH56" s="137">
        <v>0.78084846763568805</v>
      </c>
    </row>
    <row r="57" spans="2:112" x14ac:dyDescent="0.15">
      <c r="B57" s="318" t="s">
        <v>482</v>
      </c>
      <c r="C57" s="305" t="s">
        <v>896</v>
      </c>
      <c r="D57" s="132">
        <v>1.4183260458484381E-6</v>
      </c>
      <c r="E57" s="132">
        <v>8.8163818441522506E-7</v>
      </c>
      <c r="F57" s="132">
        <v>1.2545915299535762E-6</v>
      </c>
      <c r="G57" s="132">
        <v>1.2483614078595071E-6</v>
      </c>
      <c r="H57" s="132">
        <v>5.8625942402004364E-7</v>
      </c>
      <c r="I57" s="132">
        <v>3.4876827041362588E-6</v>
      </c>
      <c r="J57" s="132">
        <v>5.4510002978295871E-6</v>
      </c>
      <c r="K57" s="132">
        <v>6.0131287190899464E-7</v>
      </c>
      <c r="L57" s="132">
        <v>5.1869300762181509E-7</v>
      </c>
      <c r="M57" s="132">
        <v>6.1173056783862776E-7</v>
      </c>
      <c r="N57" s="132">
        <v>0</v>
      </c>
      <c r="O57" s="132">
        <v>7.3478036478152338E-7</v>
      </c>
      <c r="P57" s="132">
        <v>5.5022532090418775E-7</v>
      </c>
      <c r="Q57" s="132">
        <v>1.2146136447520129E-6</v>
      </c>
      <c r="R57" s="132">
        <v>5.7423404412223636E-7</v>
      </c>
      <c r="S57" s="132">
        <v>6.5462123835375496E-7</v>
      </c>
      <c r="T57" s="132">
        <v>3.7642062569485831E-7</v>
      </c>
      <c r="U57" s="132">
        <v>8.0238162874235481E-7</v>
      </c>
      <c r="V57" s="134">
        <v>6.6668587809578886E-7</v>
      </c>
      <c r="W57" s="132">
        <v>1.1509446684793905E-6</v>
      </c>
      <c r="X57" s="132">
        <v>0</v>
      </c>
      <c r="Y57" s="132">
        <v>6.3281363475855889E-7</v>
      </c>
      <c r="Z57" s="132">
        <v>2.5760132608675467E-7</v>
      </c>
      <c r="AA57" s="132">
        <v>0</v>
      </c>
      <c r="AB57" s="132">
        <v>4.1514551390340949E-7</v>
      </c>
      <c r="AC57" s="132">
        <v>3.9238418116011045E-7</v>
      </c>
      <c r="AD57" s="132">
        <v>7.4098097745561935E-8</v>
      </c>
      <c r="AE57" s="132">
        <v>1.4483423269334629E-6</v>
      </c>
      <c r="AF57" s="132">
        <v>5.3586369531393904E-7</v>
      </c>
      <c r="AG57" s="132">
        <v>7.5774840463687433E-7</v>
      </c>
      <c r="AH57" s="132">
        <v>4.8634099028221808E-7</v>
      </c>
      <c r="AI57" s="134">
        <v>8.6366876618910072E-7</v>
      </c>
      <c r="AJ57" s="132">
        <v>1.7415463544991459E-6</v>
      </c>
      <c r="AK57" s="132">
        <v>7.7531408150632872E-7</v>
      </c>
      <c r="AL57" s="132">
        <v>1.0626741623466782E-6</v>
      </c>
      <c r="AM57" s="132">
        <v>0</v>
      </c>
      <c r="AN57" s="132">
        <v>0</v>
      </c>
      <c r="AO57" s="132">
        <v>8.03696435883789E-7</v>
      </c>
      <c r="AP57" s="132">
        <v>3.9009352136042388E-7</v>
      </c>
      <c r="AQ57" s="132">
        <v>1.0316463225408182E-6</v>
      </c>
      <c r="AR57" s="132">
        <v>6.2047109933996325E-7</v>
      </c>
      <c r="AS57" s="132">
        <v>5.8066970572451017E-7</v>
      </c>
      <c r="AT57" s="132">
        <v>6.3685088585072508E-7</v>
      </c>
      <c r="AU57" s="132">
        <v>6.5846395678733389E-7</v>
      </c>
      <c r="AV57" s="132">
        <v>5.0709433413046324E-6</v>
      </c>
      <c r="AW57" s="132">
        <v>5.3385996754952112E-7</v>
      </c>
      <c r="AX57" s="132">
        <v>5.1490403068917474E-7</v>
      </c>
      <c r="AY57" s="132">
        <v>6.3038287733352988E-7</v>
      </c>
      <c r="AZ57" s="132">
        <v>1.0103425237659694E-6</v>
      </c>
      <c r="BA57" s="132">
        <v>3.9199662469176064E-7</v>
      </c>
      <c r="BB57" s="132">
        <v>4.9062661473187532E-7</v>
      </c>
      <c r="BC57" s="132">
        <v>5.9054910773171211E-7</v>
      </c>
      <c r="BD57" s="132">
        <v>2.0202197529137654E-6</v>
      </c>
      <c r="BE57" s="132">
        <v>1.0011622135641294</v>
      </c>
      <c r="BF57" s="132">
        <v>0</v>
      </c>
      <c r="BG57" s="132">
        <v>2.6982859500433714E-7</v>
      </c>
      <c r="BH57" s="132">
        <v>3.665796102360106E-7</v>
      </c>
      <c r="BI57" s="132">
        <v>6.8057614962127334E-7</v>
      </c>
      <c r="BJ57" s="132">
        <v>1.1506045595718961E-6</v>
      </c>
      <c r="BK57" s="132">
        <v>7.4911600102931547E-7</v>
      </c>
      <c r="BL57" s="134">
        <v>3.0037352645902703E-6</v>
      </c>
      <c r="BM57" s="134">
        <v>1.3751558962207633E-6</v>
      </c>
      <c r="BN57" s="132">
        <v>1.2386361490168323E-6</v>
      </c>
      <c r="BO57" s="132">
        <v>2.5199057494307241E-6</v>
      </c>
      <c r="BP57" s="132">
        <v>3.3199443673039017E-6</v>
      </c>
      <c r="BQ57" s="132">
        <v>3.185620712964498E-6</v>
      </c>
      <c r="BR57" s="132">
        <v>5.9338476474544056E-7</v>
      </c>
      <c r="BS57" s="132">
        <v>1.4520101503042263E-6</v>
      </c>
      <c r="BT57" s="132">
        <v>1.3114698928372437E-6</v>
      </c>
      <c r="BU57" s="132">
        <v>1.1773584265011444E-6</v>
      </c>
      <c r="BV57" s="132">
        <v>7.8033379892721156E-7</v>
      </c>
      <c r="BW57" s="132">
        <v>3.7410257205725049E-7</v>
      </c>
      <c r="BX57" s="132">
        <v>3.0589790095128048E-7</v>
      </c>
      <c r="BY57" s="132">
        <v>8.2462015012407844E-8</v>
      </c>
      <c r="BZ57" s="132">
        <v>4.4209027958755517E-7</v>
      </c>
      <c r="CA57" s="132">
        <v>1.3595301493796472E-6</v>
      </c>
      <c r="CB57" s="132">
        <v>1.0894224737820094E-5</v>
      </c>
      <c r="CC57" s="132">
        <v>5.1198540316378115E-7</v>
      </c>
      <c r="CD57" s="132">
        <v>4.6239446638815045E-6</v>
      </c>
      <c r="CE57" s="132">
        <v>1.0666156797585662E-6</v>
      </c>
      <c r="CF57" s="132">
        <v>7.0371162577206551E-7</v>
      </c>
      <c r="CG57" s="132">
        <v>6.3108170182062223E-7</v>
      </c>
      <c r="CH57" s="132">
        <v>4.1489275686667688E-7</v>
      </c>
      <c r="CI57" s="132">
        <v>2.2335762005916688E-6</v>
      </c>
      <c r="CJ57" s="132">
        <v>4.2190122332045775E-6</v>
      </c>
      <c r="CK57" s="132">
        <v>1.2112357856924076E-6</v>
      </c>
      <c r="CL57" s="132">
        <v>3.6329570800149166E-6</v>
      </c>
      <c r="CM57" s="132">
        <v>9.3328744769212885E-7</v>
      </c>
      <c r="CN57" s="132">
        <v>1.3262807488716288E-6</v>
      </c>
      <c r="CO57" s="132">
        <v>4.23260368729566E-7</v>
      </c>
      <c r="CP57" s="132">
        <v>8.089706926863725E-7</v>
      </c>
      <c r="CQ57" s="132">
        <v>5.3824455035141472E-7</v>
      </c>
      <c r="CR57" s="132">
        <v>1.1415448835583974E-6</v>
      </c>
      <c r="CS57" s="132">
        <v>7.3253551400486965E-7</v>
      </c>
      <c r="CT57" s="132">
        <v>1.1459265282916684E-6</v>
      </c>
      <c r="CU57" s="132">
        <v>8.5206013832272124E-7</v>
      </c>
      <c r="CV57" s="132">
        <v>6.8440834241991665E-5</v>
      </c>
      <c r="CW57" s="132">
        <v>1.7906143399491443E-6</v>
      </c>
      <c r="CX57" s="132">
        <v>2.6808047978152238E-5</v>
      </c>
      <c r="CY57" s="132">
        <v>7.6669033759799679E-7</v>
      </c>
      <c r="CZ57" s="132">
        <v>1.2124012519715466E-6</v>
      </c>
      <c r="DA57" s="132">
        <v>4.9285528478148475E-7</v>
      </c>
      <c r="DB57" s="132">
        <v>7.8506086368149986E-7</v>
      </c>
      <c r="DC57" s="132">
        <v>9.6507968809740211E-7</v>
      </c>
      <c r="DD57" s="132">
        <v>8.0221791046262746E-7</v>
      </c>
      <c r="DE57" s="132">
        <v>2.8447451082529216E-7</v>
      </c>
      <c r="DF57" s="132">
        <v>1.046702722431241E-6</v>
      </c>
      <c r="DG57" s="132">
        <v>1.0013775959967646</v>
      </c>
      <c r="DH57" s="137">
        <v>0.78030888255426945</v>
      </c>
    </row>
    <row r="58" spans="2:112" x14ac:dyDescent="0.15">
      <c r="B58" s="319" t="s">
        <v>116</v>
      </c>
      <c r="C58" s="306" t="s">
        <v>897</v>
      </c>
      <c r="D58" s="133">
        <v>0</v>
      </c>
      <c r="E58" s="133">
        <v>0</v>
      </c>
      <c r="F58" s="133">
        <v>0</v>
      </c>
      <c r="G58" s="133">
        <v>0</v>
      </c>
      <c r="H58" s="133">
        <v>0</v>
      </c>
      <c r="I58" s="133">
        <v>0</v>
      </c>
      <c r="J58" s="133">
        <v>0</v>
      </c>
      <c r="K58" s="133">
        <v>0</v>
      </c>
      <c r="L58" s="133">
        <v>0</v>
      </c>
      <c r="M58" s="133">
        <v>0</v>
      </c>
      <c r="N58" s="133">
        <v>0</v>
      </c>
      <c r="O58" s="133">
        <v>0</v>
      </c>
      <c r="P58" s="133">
        <v>0</v>
      </c>
      <c r="Q58" s="133">
        <v>0</v>
      </c>
      <c r="R58" s="133">
        <v>0</v>
      </c>
      <c r="S58" s="133">
        <v>0</v>
      </c>
      <c r="T58" s="133">
        <v>0</v>
      </c>
      <c r="U58" s="133">
        <v>0</v>
      </c>
      <c r="V58" s="143">
        <v>0</v>
      </c>
      <c r="W58" s="133">
        <v>0</v>
      </c>
      <c r="X58" s="133">
        <v>0</v>
      </c>
      <c r="Y58" s="133">
        <v>0</v>
      </c>
      <c r="Z58" s="133">
        <v>0</v>
      </c>
      <c r="AA58" s="133">
        <v>0</v>
      </c>
      <c r="AB58" s="133">
        <v>0</v>
      </c>
      <c r="AC58" s="133">
        <v>0</v>
      </c>
      <c r="AD58" s="133">
        <v>0</v>
      </c>
      <c r="AE58" s="133">
        <v>0</v>
      </c>
      <c r="AF58" s="133">
        <v>0</v>
      </c>
      <c r="AG58" s="133">
        <v>0</v>
      </c>
      <c r="AH58" s="133">
        <v>0</v>
      </c>
      <c r="AI58" s="143">
        <v>0</v>
      </c>
      <c r="AJ58" s="133">
        <v>0</v>
      </c>
      <c r="AK58" s="133">
        <v>0</v>
      </c>
      <c r="AL58" s="133">
        <v>0</v>
      </c>
      <c r="AM58" s="133">
        <v>0</v>
      </c>
      <c r="AN58" s="133">
        <v>0</v>
      </c>
      <c r="AO58" s="133">
        <v>0</v>
      </c>
      <c r="AP58" s="133">
        <v>0</v>
      </c>
      <c r="AQ58" s="133">
        <v>0</v>
      </c>
      <c r="AR58" s="133">
        <v>0</v>
      </c>
      <c r="AS58" s="133">
        <v>0</v>
      </c>
      <c r="AT58" s="133">
        <v>0</v>
      </c>
      <c r="AU58" s="133">
        <v>0</v>
      </c>
      <c r="AV58" s="133">
        <v>0</v>
      </c>
      <c r="AW58" s="133">
        <v>0</v>
      </c>
      <c r="AX58" s="133">
        <v>0</v>
      </c>
      <c r="AY58" s="133">
        <v>0</v>
      </c>
      <c r="AZ58" s="133">
        <v>0</v>
      </c>
      <c r="BA58" s="133">
        <v>0</v>
      </c>
      <c r="BB58" s="133">
        <v>0</v>
      </c>
      <c r="BC58" s="133">
        <v>0</v>
      </c>
      <c r="BD58" s="133">
        <v>0</v>
      </c>
      <c r="BE58" s="133">
        <v>0</v>
      </c>
      <c r="BF58" s="133">
        <v>1</v>
      </c>
      <c r="BG58" s="133">
        <v>0</v>
      </c>
      <c r="BH58" s="133">
        <v>0</v>
      </c>
      <c r="BI58" s="133">
        <v>0</v>
      </c>
      <c r="BJ58" s="133">
        <v>0</v>
      </c>
      <c r="BK58" s="133">
        <v>0</v>
      </c>
      <c r="BL58" s="143">
        <v>0</v>
      </c>
      <c r="BM58" s="143">
        <v>0</v>
      </c>
      <c r="BN58" s="133">
        <v>0</v>
      </c>
      <c r="BO58" s="133">
        <v>0</v>
      </c>
      <c r="BP58" s="133">
        <v>0</v>
      </c>
      <c r="BQ58" s="133">
        <v>0</v>
      </c>
      <c r="BR58" s="133">
        <v>0</v>
      </c>
      <c r="BS58" s="133">
        <v>0</v>
      </c>
      <c r="BT58" s="133">
        <v>0</v>
      </c>
      <c r="BU58" s="133">
        <v>0</v>
      </c>
      <c r="BV58" s="133">
        <v>0</v>
      </c>
      <c r="BW58" s="133">
        <v>0</v>
      </c>
      <c r="BX58" s="133">
        <v>0</v>
      </c>
      <c r="BY58" s="133">
        <v>0</v>
      </c>
      <c r="BZ58" s="133">
        <v>0</v>
      </c>
      <c r="CA58" s="133">
        <v>0</v>
      </c>
      <c r="CB58" s="133">
        <v>0</v>
      </c>
      <c r="CC58" s="133">
        <v>0</v>
      </c>
      <c r="CD58" s="133">
        <v>0</v>
      </c>
      <c r="CE58" s="133">
        <v>0</v>
      </c>
      <c r="CF58" s="133">
        <v>0</v>
      </c>
      <c r="CG58" s="133">
        <v>0</v>
      </c>
      <c r="CH58" s="133">
        <v>0</v>
      </c>
      <c r="CI58" s="133">
        <v>0</v>
      </c>
      <c r="CJ58" s="133">
        <v>0</v>
      </c>
      <c r="CK58" s="133">
        <v>0</v>
      </c>
      <c r="CL58" s="133">
        <v>0</v>
      </c>
      <c r="CM58" s="133">
        <v>0</v>
      </c>
      <c r="CN58" s="133">
        <v>0</v>
      </c>
      <c r="CO58" s="133">
        <v>0</v>
      </c>
      <c r="CP58" s="133">
        <v>0</v>
      </c>
      <c r="CQ58" s="133">
        <v>0</v>
      </c>
      <c r="CR58" s="133">
        <v>0</v>
      </c>
      <c r="CS58" s="133">
        <v>0</v>
      </c>
      <c r="CT58" s="133">
        <v>0</v>
      </c>
      <c r="CU58" s="133">
        <v>0</v>
      </c>
      <c r="CV58" s="133">
        <v>0</v>
      </c>
      <c r="CW58" s="133">
        <v>0</v>
      </c>
      <c r="CX58" s="133">
        <v>0</v>
      </c>
      <c r="CY58" s="133">
        <v>0</v>
      </c>
      <c r="CZ58" s="133">
        <v>0</v>
      </c>
      <c r="DA58" s="133">
        <v>0</v>
      </c>
      <c r="DB58" s="133">
        <v>0</v>
      </c>
      <c r="DC58" s="133">
        <v>0</v>
      </c>
      <c r="DD58" s="133">
        <v>0</v>
      </c>
      <c r="DE58" s="133">
        <v>0</v>
      </c>
      <c r="DF58" s="133">
        <v>0</v>
      </c>
      <c r="DG58" s="133">
        <v>1</v>
      </c>
      <c r="DH58" s="138">
        <v>0.77923541097157778</v>
      </c>
    </row>
    <row r="59" spans="2:112" x14ac:dyDescent="0.15">
      <c r="B59" s="318" t="s">
        <v>483</v>
      </c>
      <c r="C59" s="305" t="s">
        <v>898</v>
      </c>
      <c r="D59" s="132">
        <v>2.0976571331073069E-6</v>
      </c>
      <c r="E59" s="132">
        <v>1.0470943772635729E-6</v>
      </c>
      <c r="F59" s="132">
        <v>1.8899718506600528E-6</v>
      </c>
      <c r="G59" s="132">
        <v>2.0514949884554574E-6</v>
      </c>
      <c r="H59" s="132">
        <v>7.2751421705366391E-7</v>
      </c>
      <c r="I59" s="132">
        <v>2.3569692996605258E-6</v>
      </c>
      <c r="J59" s="132">
        <v>6.5977266724934608E-6</v>
      </c>
      <c r="K59" s="132">
        <v>7.5802207075540717E-7</v>
      </c>
      <c r="L59" s="132">
        <v>5.5325500908426783E-7</v>
      </c>
      <c r="M59" s="132">
        <v>6.1346357569547042E-7</v>
      </c>
      <c r="N59" s="132">
        <v>0</v>
      </c>
      <c r="O59" s="132">
        <v>1.0381919960336603E-6</v>
      </c>
      <c r="P59" s="132">
        <v>6.4266003145992287E-7</v>
      </c>
      <c r="Q59" s="132">
        <v>1.5160239121061465E-6</v>
      </c>
      <c r="R59" s="132">
        <v>5.169900452086298E-7</v>
      </c>
      <c r="S59" s="132">
        <v>8.4868494471662041E-7</v>
      </c>
      <c r="T59" s="132">
        <v>3.6909131598471136E-7</v>
      </c>
      <c r="U59" s="132">
        <v>6.1030777952916187E-7</v>
      </c>
      <c r="V59" s="134">
        <v>1.1047640496170592E-6</v>
      </c>
      <c r="W59" s="132">
        <v>1.7856748645968219E-6</v>
      </c>
      <c r="X59" s="132">
        <v>0</v>
      </c>
      <c r="Y59" s="132">
        <v>1.3665344981997875E-6</v>
      </c>
      <c r="Z59" s="132">
        <v>3.6708220538092976E-7</v>
      </c>
      <c r="AA59" s="132">
        <v>0</v>
      </c>
      <c r="AB59" s="132">
        <v>5.9254585413801697E-7</v>
      </c>
      <c r="AC59" s="132">
        <v>4.254562489839077E-7</v>
      </c>
      <c r="AD59" s="132">
        <v>1.5426757147246057E-7</v>
      </c>
      <c r="AE59" s="132">
        <v>1.0788025837385601E-6</v>
      </c>
      <c r="AF59" s="132">
        <v>7.0070016890352411E-7</v>
      </c>
      <c r="AG59" s="132">
        <v>9.7454637345502538E-7</v>
      </c>
      <c r="AH59" s="132">
        <v>5.5986630069933853E-7</v>
      </c>
      <c r="AI59" s="134">
        <v>1.1752874106895874E-6</v>
      </c>
      <c r="AJ59" s="132">
        <v>2.3599813912304813E-6</v>
      </c>
      <c r="AK59" s="132">
        <v>1.1541842452617897E-6</v>
      </c>
      <c r="AL59" s="132">
        <v>1.4258552269397093E-6</v>
      </c>
      <c r="AM59" s="132">
        <v>0</v>
      </c>
      <c r="AN59" s="132">
        <v>0</v>
      </c>
      <c r="AO59" s="132">
        <v>1.1494030345998863E-6</v>
      </c>
      <c r="AP59" s="132">
        <v>3.2653159859567923E-7</v>
      </c>
      <c r="AQ59" s="132">
        <v>1.269325034295706E-6</v>
      </c>
      <c r="AR59" s="132">
        <v>7.7428756488274696E-7</v>
      </c>
      <c r="AS59" s="132">
        <v>8.47169839048712E-7</v>
      </c>
      <c r="AT59" s="132">
        <v>7.5722708878783142E-7</v>
      </c>
      <c r="AU59" s="132">
        <v>6.567819585258085E-7</v>
      </c>
      <c r="AV59" s="132">
        <v>5.5922032697494818E-7</v>
      </c>
      <c r="AW59" s="132">
        <v>6.5782128224216681E-7</v>
      </c>
      <c r="AX59" s="132">
        <v>5.1350563779341666E-7</v>
      </c>
      <c r="AY59" s="132">
        <v>7.7984757753330903E-7</v>
      </c>
      <c r="AZ59" s="132">
        <v>5.5807974291509013E-7</v>
      </c>
      <c r="BA59" s="132">
        <v>3.7870351788068284E-7</v>
      </c>
      <c r="BB59" s="132">
        <v>5.9231435855922102E-7</v>
      </c>
      <c r="BC59" s="132">
        <v>5.4191267728780452E-7</v>
      </c>
      <c r="BD59" s="132">
        <v>3.7024830065191043E-7</v>
      </c>
      <c r="BE59" s="132">
        <v>4.4422415599186253E-7</v>
      </c>
      <c r="BF59" s="132">
        <v>0</v>
      </c>
      <c r="BG59" s="132">
        <v>1.0007258796323435</v>
      </c>
      <c r="BH59" s="132">
        <v>4.2428510249490136E-7</v>
      </c>
      <c r="BI59" s="132">
        <v>4.0748576414282473E-7</v>
      </c>
      <c r="BJ59" s="132">
        <v>4.090556627669477E-7</v>
      </c>
      <c r="BK59" s="132">
        <v>7.2490281465154005E-7</v>
      </c>
      <c r="BL59" s="134">
        <v>1.2891955457187118E-6</v>
      </c>
      <c r="BM59" s="134">
        <v>8.2899441073866755E-7</v>
      </c>
      <c r="BN59" s="132">
        <v>1.2431688756628002E-6</v>
      </c>
      <c r="BO59" s="132">
        <v>1.3851500465989308E-6</v>
      </c>
      <c r="BP59" s="132">
        <v>1.287382261915173E-6</v>
      </c>
      <c r="BQ59" s="132">
        <v>6.5803897956279632E-6</v>
      </c>
      <c r="BR59" s="132">
        <v>4.0111258204656925E-7</v>
      </c>
      <c r="BS59" s="132">
        <v>2.7767594304090202E-6</v>
      </c>
      <c r="BT59" s="132">
        <v>2.0158247326068421E-6</v>
      </c>
      <c r="BU59" s="132">
        <v>9.5221336153505297E-7</v>
      </c>
      <c r="BV59" s="132">
        <v>4.9497437326558922E-7</v>
      </c>
      <c r="BW59" s="132">
        <v>4.0056824476068702E-7</v>
      </c>
      <c r="BX59" s="132">
        <v>2.729110493776819E-7</v>
      </c>
      <c r="BY59" s="132">
        <v>6.5062283211246111E-8</v>
      </c>
      <c r="BZ59" s="132">
        <v>5.2247679849608082E-7</v>
      </c>
      <c r="CA59" s="132">
        <v>2.2936903418800123E-6</v>
      </c>
      <c r="CB59" s="132">
        <v>1.3198906116724706E-5</v>
      </c>
      <c r="CC59" s="132">
        <v>5.0105692471589115E-7</v>
      </c>
      <c r="CD59" s="132">
        <v>1.194835690615068E-6</v>
      </c>
      <c r="CE59" s="132">
        <v>1.0197986542796506E-6</v>
      </c>
      <c r="CF59" s="132">
        <v>8.1996202466949746E-7</v>
      </c>
      <c r="CG59" s="132">
        <v>8.0472344711779966E-7</v>
      </c>
      <c r="CH59" s="132">
        <v>3.7137654159509992E-7</v>
      </c>
      <c r="CI59" s="132">
        <v>6.0742907538432448E-7</v>
      </c>
      <c r="CJ59" s="132">
        <v>9.8170156435032776E-7</v>
      </c>
      <c r="CK59" s="132">
        <v>1.3915755451974312E-6</v>
      </c>
      <c r="CL59" s="132">
        <v>9.2612153941141323E-7</v>
      </c>
      <c r="CM59" s="132">
        <v>6.994325300765906E-7</v>
      </c>
      <c r="CN59" s="132">
        <v>4.03509358460483E-6</v>
      </c>
      <c r="CO59" s="132">
        <v>5.0928034730472424E-7</v>
      </c>
      <c r="CP59" s="132">
        <v>1.1809406726067553E-6</v>
      </c>
      <c r="CQ59" s="132">
        <v>3.7157556320486381E-7</v>
      </c>
      <c r="CR59" s="132">
        <v>9.3825527474957412E-7</v>
      </c>
      <c r="CS59" s="132">
        <v>6.2693885708853549E-7</v>
      </c>
      <c r="CT59" s="132">
        <v>4.7804235114028582E-7</v>
      </c>
      <c r="CU59" s="132">
        <v>9.100938308490107E-7</v>
      </c>
      <c r="CV59" s="132">
        <v>6.998183035746655E-6</v>
      </c>
      <c r="CW59" s="132">
        <v>7.860659135960305E-7</v>
      </c>
      <c r="CX59" s="132">
        <v>7.201714348666218E-5</v>
      </c>
      <c r="CY59" s="132">
        <v>4.935610060047935E-7</v>
      </c>
      <c r="CZ59" s="132">
        <v>1.132040874269353E-6</v>
      </c>
      <c r="DA59" s="132">
        <v>6.1946068735174003E-7</v>
      </c>
      <c r="DB59" s="132">
        <v>1.033794555625039E-6</v>
      </c>
      <c r="DC59" s="132">
        <v>1.1046522669087914E-6</v>
      </c>
      <c r="DD59" s="132">
        <v>8.3098862112359934E-7</v>
      </c>
      <c r="DE59" s="132">
        <v>2.7862594275982264E-7</v>
      </c>
      <c r="DF59" s="132">
        <v>1.6484223699899489E-6</v>
      </c>
      <c r="DG59" s="132">
        <v>1.0009198025866259</v>
      </c>
      <c r="DH59" s="137">
        <v>0.77995215371817994</v>
      </c>
    </row>
    <row r="60" spans="2:112" x14ac:dyDescent="0.15">
      <c r="B60" s="318" t="s">
        <v>117</v>
      </c>
      <c r="C60" s="305" t="s">
        <v>527</v>
      </c>
      <c r="D60" s="132">
        <v>4.7234241562801372E-4</v>
      </c>
      <c r="E60" s="132">
        <v>2.3575198793637688E-4</v>
      </c>
      <c r="F60" s="132">
        <v>4.2563938279436094E-4</v>
      </c>
      <c r="G60" s="132">
        <v>4.6231861138053862E-4</v>
      </c>
      <c r="H60" s="132">
        <v>1.6133932423213895E-4</v>
      </c>
      <c r="I60" s="132">
        <v>5.2989372389913175E-4</v>
      </c>
      <c r="J60" s="132">
        <v>1.4891615152745582E-3</v>
      </c>
      <c r="K60" s="132">
        <v>1.7030136716799602E-4</v>
      </c>
      <c r="L60" s="132">
        <v>1.2440035395188629E-4</v>
      </c>
      <c r="M60" s="132">
        <v>1.3646241249490481E-4</v>
      </c>
      <c r="N60" s="132">
        <v>0</v>
      </c>
      <c r="O60" s="132">
        <v>2.3364271470292097E-4</v>
      </c>
      <c r="P60" s="132">
        <v>1.4424145294514426E-4</v>
      </c>
      <c r="Q60" s="132">
        <v>3.4100992757959671E-4</v>
      </c>
      <c r="R60" s="132">
        <v>1.1617885171556536E-4</v>
      </c>
      <c r="S60" s="132">
        <v>1.9075384106713293E-4</v>
      </c>
      <c r="T60" s="132">
        <v>8.2771951870580875E-5</v>
      </c>
      <c r="U60" s="132">
        <v>1.3719002896984039E-4</v>
      </c>
      <c r="V60" s="134">
        <v>2.4863758447657062E-4</v>
      </c>
      <c r="W60" s="132">
        <v>4.0169624694570948E-4</v>
      </c>
      <c r="X60" s="132">
        <v>0</v>
      </c>
      <c r="Y60" s="132">
        <v>3.0749623023469609E-4</v>
      </c>
      <c r="Z60" s="132">
        <v>8.2388947186594957E-5</v>
      </c>
      <c r="AA60" s="132">
        <v>0</v>
      </c>
      <c r="AB60" s="132">
        <v>1.3307446793964385E-4</v>
      </c>
      <c r="AC60" s="132">
        <v>9.5400215444286897E-5</v>
      </c>
      <c r="AD60" s="132">
        <v>3.4682450720122023E-5</v>
      </c>
      <c r="AE60" s="132">
        <v>2.4221411492579708E-4</v>
      </c>
      <c r="AF60" s="132">
        <v>1.5754574852205874E-4</v>
      </c>
      <c r="AG60" s="132">
        <v>2.1858648775779991E-4</v>
      </c>
      <c r="AH60" s="132">
        <v>1.255707927726105E-4</v>
      </c>
      <c r="AI60" s="134">
        <v>2.6377402599370999E-4</v>
      </c>
      <c r="AJ60" s="132">
        <v>5.3049139561945648E-4</v>
      </c>
      <c r="AK60" s="132">
        <v>2.5979128868137323E-4</v>
      </c>
      <c r="AL60" s="132">
        <v>3.1917852115888578E-4</v>
      </c>
      <c r="AM60" s="132">
        <v>0</v>
      </c>
      <c r="AN60" s="132">
        <v>0</v>
      </c>
      <c r="AO60" s="132">
        <v>2.5688993237408522E-4</v>
      </c>
      <c r="AP60" s="132">
        <v>7.2545303837733867E-5</v>
      </c>
      <c r="AQ60" s="132">
        <v>2.8514518526134001E-4</v>
      </c>
      <c r="AR60" s="132">
        <v>1.7346067245242118E-4</v>
      </c>
      <c r="AS60" s="132">
        <v>1.905152908477116E-4</v>
      </c>
      <c r="AT60" s="132">
        <v>1.7000570487359312E-4</v>
      </c>
      <c r="AU60" s="132">
        <v>1.4686953551666361E-4</v>
      </c>
      <c r="AV60" s="132">
        <v>1.7585304291011804E-4</v>
      </c>
      <c r="AW60" s="132">
        <v>1.4780578224006606E-4</v>
      </c>
      <c r="AX60" s="132">
        <v>1.1536819223840775E-4</v>
      </c>
      <c r="AY60" s="132">
        <v>1.7546452935627839E-4</v>
      </c>
      <c r="AZ60" s="132">
        <v>1.2532250826037428E-4</v>
      </c>
      <c r="BA60" s="132">
        <v>8.519099338605438E-5</v>
      </c>
      <c r="BB60" s="132">
        <v>1.3329146208946869E-4</v>
      </c>
      <c r="BC60" s="132">
        <v>1.2139255064781391E-4</v>
      </c>
      <c r="BD60" s="132">
        <v>8.3189245736766689E-5</v>
      </c>
      <c r="BE60" s="132">
        <v>9.9820860011749942E-5</v>
      </c>
      <c r="BF60" s="132">
        <v>0</v>
      </c>
      <c r="BG60" s="132">
        <v>4.7117746664871847E-2</v>
      </c>
      <c r="BH60" s="132">
        <v>1.0347592184318757</v>
      </c>
      <c r="BI60" s="132">
        <v>9.1133687313691661E-5</v>
      </c>
      <c r="BJ60" s="132">
        <v>3.4513190395292991E-3</v>
      </c>
      <c r="BK60" s="132">
        <v>1.6336867212076432E-4</v>
      </c>
      <c r="BL60" s="134">
        <v>2.8971695300235946E-4</v>
      </c>
      <c r="BM60" s="134">
        <v>1.8423309899608399E-4</v>
      </c>
      <c r="BN60" s="132">
        <v>2.7735649667683142E-4</v>
      </c>
      <c r="BO60" s="132">
        <v>3.1137963301163538E-4</v>
      </c>
      <c r="BP60" s="132">
        <v>2.8868157917765814E-4</v>
      </c>
      <c r="BQ60" s="132">
        <v>1.4803659503570712E-3</v>
      </c>
      <c r="BR60" s="132">
        <v>9.0042629044695987E-5</v>
      </c>
      <c r="BS60" s="132">
        <v>6.2350949648879816E-4</v>
      </c>
      <c r="BT60" s="132">
        <v>4.5128680722335946E-4</v>
      </c>
      <c r="BU60" s="132">
        <v>2.1394334497615116E-4</v>
      </c>
      <c r="BV60" s="132">
        <v>1.1078857807411487E-4</v>
      </c>
      <c r="BW60" s="132">
        <v>8.9154969032744557E-5</v>
      </c>
      <c r="BX60" s="132">
        <v>6.1172588288837718E-5</v>
      </c>
      <c r="BY60" s="132">
        <v>1.4569889473139659E-5</v>
      </c>
      <c r="BZ60" s="132">
        <v>1.3377546014578713E-4</v>
      </c>
      <c r="CA60" s="132">
        <v>5.1444755065362135E-4</v>
      </c>
      <c r="CB60" s="132">
        <v>2.9841140204794232E-3</v>
      </c>
      <c r="CC60" s="132">
        <v>1.1189156652347984E-4</v>
      </c>
      <c r="CD60" s="132">
        <v>3.0560294493151962E-4</v>
      </c>
      <c r="CE60" s="132">
        <v>2.2933512577102448E-4</v>
      </c>
      <c r="CF60" s="132">
        <v>1.8396010361388309E-4</v>
      </c>
      <c r="CG60" s="132">
        <v>1.7943968560572368E-4</v>
      </c>
      <c r="CH60" s="132">
        <v>8.3494914700266143E-5</v>
      </c>
      <c r="CI60" s="132">
        <v>1.3631679837266354E-4</v>
      </c>
      <c r="CJ60" s="132">
        <v>2.1959042047898104E-4</v>
      </c>
      <c r="CK60" s="132">
        <v>3.1328987401924171E-4</v>
      </c>
      <c r="CL60" s="132">
        <v>2.0787127339060943E-4</v>
      </c>
      <c r="CM60" s="132">
        <v>1.5730717137098997E-4</v>
      </c>
      <c r="CN60" s="132">
        <v>3.122533020782491E-4</v>
      </c>
      <c r="CO60" s="132">
        <v>1.1325536477473196E-4</v>
      </c>
      <c r="CP60" s="132">
        <v>2.6472621779038264E-4</v>
      </c>
      <c r="CQ60" s="132">
        <v>8.3346622895733025E-5</v>
      </c>
      <c r="CR60" s="132">
        <v>2.0910392729743885E-4</v>
      </c>
      <c r="CS60" s="132">
        <v>1.3939180698854681E-4</v>
      </c>
      <c r="CT60" s="132">
        <v>1.0709381814866305E-4</v>
      </c>
      <c r="CU60" s="132">
        <v>2.043232679777754E-4</v>
      </c>
      <c r="CV60" s="132">
        <v>1.5746790034970781E-3</v>
      </c>
      <c r="CW60" s="132">
        <v>1.7664906913674133E-4</v>
      </c>
      <c r="CX60" s="132">
        <v>1.6212920931695584E-2</v>
      </c>
      <c r="CY60" s="132">
        <v>1.1061990860494083E-4</v>
      </c>
      <c r="CZ60" s="132">
        <v>2.548278358239251E-4</v>
      </c>
      <c r="DA60" s="132">
        <v>1.390917655142837E-4</v>
      </c>
      <c r="DB60" s="132">
        <v>2.318680161261569E-4</v>
      </c>
      <c r="DC60" s="132">
        <v>2.4886060358867963E-4</v>
      </c>
      <c r="DD60" s="132">
        <v>1.8602674881492616E-4</v>
      </c>
      <c r="DE60" s="132">
        <v>6.2503188979643899E-5</v>
      </c>
      <c r="DF60" s="132">
        <v>2.2421786310159871E-4</v>
      </c>
      <c r="DG60" s="132">
        <v>1.1281172438564571</v>
      </c>
      <c r="DH60" s="137">
        <v>0.8790689041406099</v>
      </c>
    </row>
    <row r="61" spans="2:112" x14ac:dyDescent="0.15">
      <c r="B61" s="318" t="s">
        <v>484</v>
      </c>
      <c r="C61" s="305" t="s">
        <v>391</v>
      </c>
      <c r="D61" s="132">
        <v>9.765388908490153E-8</v>
      </c>
      <c r="E61" s="132">
        <v>1.1583119050111735E-7</v>
      </c>
      <c r="F61" s="132">
        <v>3.3388226819803406E-8</v>
      </c>
      <c r="G61" s="132">
        <v>8.66329136601631E-8</v>
      </c>
      <c r="H61" s="132">
        <v>3.2281233863705358E-4</v>
      </c>
      <c r="I61" s="132">
        <v>1.019522091952011E-7</v>
      </c>
      <c r="J61" s="132">
        <v>3.1701316538368528E-6</v>
      </c>
      <c r="K61" s="132">
        <v>2.8658898204336458E-7</v>
      </c>
      <c r="L61" s="132">
        <v>4.6391885756404329E-8</v>
      </c>
      <c r="M61" s="132">
        <v>2.7844566561439975E-7</v>
      </c>
      <c r="N61" s="132">
        <v>0</v>
      </c>
      <c r="O61" s="132">
        <v>4.0703074957781169E-8</v>
      </c>
      <c r="P61" s="132">
        <v>4.555284228179595E-8</v>
      </c>
      <c r="Q61" s="132">
        <v>1.1228138420029504E-7</v>
      </c>
      <c r="R61" s="132">
        <v>5.19329599057278E-8</v>
      </c>
      <c r="S61" s="132">
        <v>1.4954564126638011E-7</v>
      </c>
      <c r="T61" s="132">
        <v>5.6608222174903269E-8</v>
      </c>
      <c r="U61" s="132">
        <v>4.2674689500776235E-8</v>
      </c>
      <c r="V61" s="134">
        <v>1.2165191510768533E-7</v>
      </c>
      <c r="W61" s="132">
        <v>1.5656519306762638E-7</v>
      </c>
      <c r="X61" s="132">
        <v>0</v>
      </c>
      <c r="Y61" s="132">
        <v>4.2257576970682867E-8</v>
      </c>
      <c r="Z61" s="132">
        <v>6.1895379081032966E-8</v>
      </c>
      <c r="AA61" s="132">
        <v>0</v>
      </c>
      <c r="AB61" s="132">
        <v>4.7251930821761742E-8</v>
      </c>
      <c r="AC61" s="132">
        <v>5.8143773283482087E-8</v>
      </c>
      <c r="AD61" s="132">
        <v>9.5585445245421938E-8</v>
      </c>
      <c r="AE61" s="132">
        <v>2.2445180702663844E-7</v>
      </c>
      <c r="AF61" s="132">
        <v>3.1689875306916596E-8</v>
      </c>
      <c r="AG61" s="132">
        <v>5.842388306890531E-8</v>
      </c>
      <c r="AH61" s="132">
        <v>6.1507899159302732E-8</v>
      </c>
      <c r="AI61" s="134">
        <v>2.3319621160749226E-7</v>
      </c>
      <c r="AJ61" s="132">
        <v>4.1754917065971451E-7</v>
      </c>
      <c r="AK61" s="132">
        <v>1.7404851991061677E-7</v>
      </c>
      <c r="AL61" s="132">
        <v>2.2828665114361718E-7</v>
      </c>
      <c r="AM61" s="132">
        <v>0</v>
      </c>
      <c r="AN61" s="132">
        <v>0</v>
      </c>
      <c r="AO61" s="132">
        <v>2.3441041725245817E-7</v>
      </c>
      <c r="AP61" s="132">
        <v>1.4018230574664371E-7</v>
      </c>
      <c r="AQ61" s="132">
        <v>3.5295417849822532E-7</v>
      </c>
      <c r="AR61" s="132">
        <v>1.3626863421081727E-7</v>
      </c>
      <c r="AS61" s="132">
        <v>7.6883856249829055E-8</v>
      </c>
      <c r="AT61" s="132">
        <v>7.2550429346154723E-8</v>
      </c>
      <c r="AU61" s="132">
        <v>8.6136735201288993E-8</v>
      </c>
      <c r="AV61" s="132">
        <v>7.2906802786464641E-8</v>
      </c>
      <c r="AW61" s="132">
        <v>4.3165908338524177E-8</v>
      </c>
      <c r="AX61" s="132">
        <v>3.2485413944680572E-8</v>
      </c>
      <c r="AY61" s="132">
        <v>3.3047284335380395E-8</v>
      </c>
      <c r="AZ61" s="132">
        <v>5.0259898252975358E-8</v>
      </c>
      <c r="BA61" s="132">
        <v>3.4490348206274835E-8</v>
      </c>
      <c r="BB61" s="132">
        <v>2.2128746528493784E-8</v>
      </c>
      <c r="BC61" s="132">
        <v>5.6017045539041718E-8</v>
      </c>
      <c r="BD61" s="132">
        <v>3.2673986010142221E-8</v>
      </c>
      <c r="BE61" s="132">
        <v>2.8915264268282002E-8</v>
      </c>
      <c r="BF61" s="132">
        <v>0</v>
      </c>
      <c r="BG61" s="132">
        <v>5.836554439111274E-8</v>
      </c>
      <c r="BH61" s="132">
        <v>3.5052456636134325E-8</v>
      </c>
      <c r="BI61" s="132">
        <v>1.0099111092932609</v>
      </c>
      <c r="BJ61" s="132">
        <v>6.6261037713023271E-8</v>
      </c>
      <c r="BK61" s="132">
        <v>2.5490265723976331E-7</v>
      </c>
      <c r="BL61" s="134">
        <v>1.7746747295267571E-6</v>
      </c>
      <c r="BM61" s="134">
        <v>1.7346963902892744E-7</v>
      </c>
      <c r="BN61" s="132">
        <v>1.7640464571009303E-7</v>
      </c>
      <c r="BO61" s="132">
        <v>1.4491113870180617E-7</v>
      </c>
      <c r="BP61" s="132">
        <v>1.7481797472135023E-7</v>
      </c>
      <c r="BQ61" s="132">
        <v>1.0686570588450218E-7</v>
      </c>
      <c r="BR61" s="132">
        <v>1.1939142366548346E-7</v>
      </c>
      <c r="BS61" s="132">
        <v>1.1425424064691559E-7</v>
      </c>
      <c r="BT61" s="132">
        <v>1.6748439148511526E-7</v>
      </c>
      <c r="BU61" s="132">
        <v>7.3765443908103869E-8</v>
      </c>
      <c r="BV61" s="132">
        <v>5.4921051275641547E-8</v>
      </c>
      <c r="BW61" s="132">
        <v>6.2413711992325517E-8</v>
      </c>
      <c r="BX61" s="132">
        <v>2.2187291159980405E-8</v>
      </c>
      <c r="BY61" s="132">
        <v>7.1308048281868693E-9</v>
      </c>
      <c r="BZ61" s="132">
        <v>9.7442797043836257E-8</v>
      </c>
      <c r="CA61" s="132">
        <v>1.4741046907942054E-7</v>
      </c>
      <c r="CB61" s="132">
        <v>1.5348285356258978E-7</v>
      </c>
      <c r="CC61" s="132">
        <v>2.3030688008322158E-3</v>
      </c>
      <c r="CD61" s="132">
        <v>1.2997166428755754E-7</v>
      </c>
      <c r="CE61" s="132">
        <v>2.8500103116274436E-8</v>
      </c>
      <c r="CF61" s="132">
        <v>4.6292951663070173E-8</v>
      </c>
      <c r="CG61" s="132">
        <v>1.0133116306522546E-7</v>
      </c>
      <c r="CH61" s="132">
        <v>4.8891245608203358E-8</v>
      </c>
      <c r="CI61" s="132">
        <v>6.6846628574466947E-8</v>
      </c>
      <c r="CJ61" s="132">
        <v>1.1966728091767993E-7</v>
      </c>
      <c r="CK61" s="132">
        <v>4.8413994322739422E-8</v>
      </c>
      <c r="CL61" s="132">
        <v>9.0762891852143592E-8</v>
      </c>
      <c r="CM61" s="132">
        <v>6.41960328062513E-8</v>
      </c>
      <c r="CN61" s="132">
        <v>2.8255206122785005E-5</v>
      </c>
      <c r="CO61" s="132">
        <v>3.9608470110208402E-6</v>
      </c>
      <c r="CP61" s="132">
        <v>2.6085492715899214E-6</v>
      </c>
      <c r="CQ61" s="132">
        <v>3.7975914621488397E-8</v>
      </c>
      <c r="CR61" s="132">
        <v>1.2134812455106019E-7</v>
      </c>
      <c r="CS61" s="132">
        <v>1.2364533721905831E-7</v>
      </c>
      <c r="CT61" s="132">
        <v>9.1326511289186876E-8</v>
      </c>
      <c r="CU61" s="132">
        <v>5.7134912611310018E-8</v>
      </c>
      <c r="CV61" s="132">
        <v>3.159930267324696E-7</v>
      </c>
      <c r="CW61" s="132">
        <v>6.1182622135919689E-8</v>
      </c>
      <c r="CX61" s="132">
        <v>4.25163327766666E-8</v>
      </c>
      <c r="CY61" s="132">
        <v>7.9978498566820548E-8</v>
      </c>
      <c r="CZ61" s="132">
        <v>1.6161641494134009E-7</v>
      </c>
      <c r="DA61" s="132">
        <v>2.2948059520293917E-7</v>
      </c>
      <c r="DB61" s="132">
        <v>7.4890775676311534E-8</v>
      </c>
      <c r="DC61" s="132">
        <v>7.5454429898146492E-7</v>
      </c>
      <c r="DD61" s="132">
        <v>1.1530944920525144E-7</v>
      </c>
      <c r="DE61" s="132">
        <v>7.4833788858926817E-8</v>
      </c>
      <c r="DF61" s="132">
        <v>7.0018352135100495E-6</v>
      </c>
      <c r="DG61" s="132">
        <v>1.0125941234288343</v>
      </c>
      <c r="DH61" s="137">
        <v>0.78904919791747219</v>
      </c>
    </row>
    <row r="62" spans="2:112" x14ac:dyDescent="0.15">
      <c r="B62" s="318" t="s">
        <v>118</v>
      </c>
      <c r="C62" s="305" t="s">
        <v>394</v>
      </c>
      <c r="D62" s="132">
        <v>1.9955096470433026E-5</v>
      </c>
      <c r="E62" s="132">
        <v>1.0245077679442149E-5</v>
      </c>
      <c r="F62" s="132">
        <v>1.8501202249871806E-5</v>
      </c>
      <c r="G62" s="132">
        <v>2.3283892768035409E-5</v>
      </c>
      <c r="H62" s="132">
        <v>1.0012259790711724E-5</v>
      </c>
      <c r="I62" s="132">
        <v>2.872173639717392E-5</v>
      </c>
      <c r="J62" s="132">
        <v>6.4606059035159151E-5</v>
      </c>
      <c r="K62" s="132">
        <v>9.173423710987039E-6</v>
      </c>
      <c r="L62" s="132">
        <v>6.7366252708024591E-6</v>
      </c>
      <c r="M62" s="132">
        <v>8.1195122440949108E-6</v>
      </c>
      <c r="N62" s="132">
        <v>0</v>
      </c>
      <c r="O62" s="132">
        <v>1.2720099818965172E-5</v>
      </c>
      <c r="P62" s="132">
        <v>1.0891231976109611E-5</v>
      </c>
      <c r="Q62" s="132">
        <v>1.6435428236412877E-5</v>
      </c>
      <c r="R62" s="132">
        <v>8.0572906163761341E-6</v>
      </c>
      <c r="S62" s="132">
        <v>1.2495211994807408E-5</v>
      </c>
      <c r="T62" s="132">
        <v>7.473989130750966E-6</v>
      </c>
      <c r="U62" s="132">
        <v>1.0583602360111548E-5</v>
      </c>
      <c r="V62" s="134">
        <v>1.2416293411431462E-5</v>
      </c>
      <c r="W62" s="132">
        <v>1.8635621717405111E-5</v>
      </c>
      <c r="X62" s="132">
        <v>0</v>
      </c>
      <c r="Y62" s="132">
        <v>1.3781107504156414E-5</v>
      </c>
      <c r="Z62" s="132">
        <v>7.8007967695644479E-6</v>
      </c>
      <c r="AA62" s="132">
        <v>0</v>
      </c>
      <c r="AB62" s="132">
        <v>1.3249008331110927E-5</v>
      </c>
      <c r="AC62" s="132">
        <v>7.6350931724177475E-6</v>
      </c>
      <c r="AD62" s="132">
        <v>1.7827824311758752E-6</v>
      </c>
      <c r="AE62" s="132">
        <v>1.1646320212248198E-5</v>
      </c>
      <c r="AF62" s="132">
        <v>1.1227401397224252E-5</v>
      </c>
      <c r="AG62" s="132">
        <v>1.1573708039464365E-5</v>
      </c>
      <c r="AH62" s="132">
        <v>9.0310076454316752E-6</v>
      </c>
      <c r="AI62" s="134">
        <v>1.5857225073217755E-5</v>
      </c>
      <c r="AJ62" s="132">
        <v>2.4807443824713389E-5</v>
      </c>
      <c r="AK62" s="132">
        <v>1.60181307981097E-5</v>
      </c>
      <c r="AL62" s="132">
        <v>2.0651412905286079E-5</v>
      </c>
      <c r="AM62" s="132">
        <v>0</v>
      </c>
      <c r="AN62" s="132">
        <v>0</v>
      </c>
      <c r="AO62" s="132">
        <v>1.3113992999612683E-5</v>
      </c>
      <c r="AP62" s="132">
        <v>4.4753188810939473E-6</v>
      </c>
      <c r="AQ62" s="132">
        <v>1.3811706719544961E-5</v>
      </c>
      <c r="AR62" s="132">
        <v>9.830947781160211E-6</v>
      </c>
      <c r="AS62" s="132">
        <v>1.5032766024661059E-5</v>
      </c>
      <c r="AT62" s="132">
        <v>9.2637444753748472E-6</v>
      </c>
      <c r="AU62" s="132">
        <v>9.5529077412772081E-6</v>
      </c>
      <c r="AV62" s="132">
        <v>9.2034864337137636E-6</v>
      </c>
      <c r="AW62" s="132">
        <v>1.0442463851738248E-5</v>
      </c>
      <c r="AX62" s="132">
        <v>7.5244323746347964E-6</v>
      </c>
      <c r="AY62" s="132">
        <v>1.1962168157457322E-5</v>
      </c>
      <c r="AZ62" s="132">
        <v>7.9839994517522313E-6</v>
      </c>
      <c r="BA62" s="132">
        <v>6.8040839093697796E-6</v>
      </c>
      <c r="BB62" s="132">
        <v>1.0729389357619829E-5</v>
      </c>
      <c r="BC62" s="132">
        <v>7.5229225508191938E-6</v>
      </c>
      <c r="BD62" s="132">
        <v>1.5263351837307911E-5</v>
      </c>
      <c r="BE62" s="132">
        <v>9.0730891684085487E-6</v>
      </c>
      <c r="BF62" s="132">
        <v>0</v>
      </c>
      <c r="BG62" s="132">
        <v>3.3916030258632199E-6</v>
      </c>
      <c r="BH62" s="132">
        <v>5.1090447046241007E-6</v>
      </c>
      <c r="BI62" s="132">
        <v>5.5497045658165524E-6</v>
      </c>
      <c r="BJ62" s="132">
        <v>1.0286241281180823</v>
      </c>
      <c r="BK62" s="132">
        <v>9.7808251090273328E-6</v>
      </c>
      <c r="BL62" s="134">
        <v>1.4971275923023224E-5</v>
      </c>
      <c r="BM62" s="134">
        <v>1.1671926461921005E-5</v>
      </c>
      <c r="BN62" s="132">
        <v>1.5666885367520948E-5</v>
      </c>
      <c r="BO62" s="132">
        <v>1.5849412159548787E-5</v>
      </c>
      <c r="BP62" s="132">
        <v>1.4365288174063404E-5</v>
      </c>
      <c r="BQ62" s="132">
        <v>6.1171081105669721E-5</v>
      </c>
      <c r="BR62" s="132">
        <v>5.1165261222283598E-6</v>
      </c>
      <c r="BS62" s="132">
        <v>3.0963927937003768E-5</v>
      </c>
      <c r="BT62" s="132">
        <v>3.7821135971834469E-5</v>
      </c>
      <c r="BU62" s="132">
        <v>1.7474984750840614E-5</v>
      </c>
      <c r="BV62" s="132">
        <v>2.1144451788394503E-5</v>
      </c>
      <c r="BW62" s="132">
        <v>6.6800342411612865E-6</v>
      </c>
      <c r="BX62" s="132">
        <v>4.2112785898808583E-6</v>
      </c>
      <c r="BY62" s="132">
        <v>1.8324704711929797E-6</v>
      </c>
      <c r="BZ62" s="132">
        <v>5.3365432774071389E-3</v>
      </c>
      <c r="CA62" s="132">
        <v>2.3736387654772785E-5</v>
      </c>
      <c r="CB62" s="132">
        <v>1.1840542649437075E-4</v>
      </c>
      <c r="CC62" s="132">
        <v>1.0626774606277327E-5</v>
      </c>
      <c r="CD62" s="132">
        <v>1.1681120584757199E-2</v>
      </c>
      <c r="CE62" s="132">
        <v>1.8969079787196104E-5</v>
      </c>
      <c r="CF62" s="132">
        <v>1.1021044857083188E-5</v>
      </c>
      <c r="CG62" s="132">
        <v>2.6362171480370867E-5</v>
      </c>
      <c r="CH62" s="132">
        <v>1.3349293713409838E-5</v>
      </c>
      <c r="CI62" s="132">
        <v>1.0590431756203247E-5</v>
      </c>
      <c r="CJ62" s="132">
        <v>1.8332030529692079E-5</v>
      </c>
      <c r="CK62" s="132">
        <v>1.5634535122763788E-5</v>
      </c>
      <c r="CL62" s="132">
        <v>1.6323387748618894E-5</v>
      </c>
      <c r="CM62" s="132">
        <v>1.4955754242094423E-5</v>
      </c>
      <c r="CN62" s="132">
        <v>2.3471955856161803E-4</v>
      </c>
      <c r="CO62" s="132">
        <v>1.3378293435943415E-5</v>
      </c>
      <c r="CP62" s="132">
        <v>2.3468112610350135E-5</v>
      </c>
      <c r="CQ62" s="132">
        <v>6.6706223681192766E-6</v>
      </c>
      <c r="CR62" s="132">
        <v>1.480872396747416E-5</v>
      </c>
      <c r="CS62" s="132">
        <v>9.0529594305896857E-6</v>
      </c>
      <c r="CT62" s="132">
        <v>6.250787027378467E-6</v>
      </c>
      <c r="CU62" s="132">
        <v>1.7159212363511673E-5</v>
      </c>
      <c r="CV62" s="132">
        <v>6.3911052031968122E-5</v>
      </c>
      <c r="CW62" s="132">
        <v>1.2789136243572363E-5</v>
      </c>
      <c r="CX62" s="132">
        <v>6.2410255468996754E-4</v>
      </c>
      <c r="CY62" s="132">
        <v>9.1918300669471322E-6</v>
      </c>
      <c r="CZ62" s="132">
        <v>1.5156757539231379E-5</v>
      </c>
      <c r="DA62" s="132">
        <v>1.0283243960737877E-5</v>
      </c>
      <c r="DB62" s="132">
        <v>1.377402681098335E-5</v>
      </c>
      <c r="DC62" s="132">
        <v>1.4630260757910075E-5</v>
      </c>
      <c r="DD62" s="132">
        <v>2.4656001097961155E-5</v>
      </c>
      <c r="DE62" s="132">
        <v>5.465910329043353E-6</v>
      </c>
      <c r="DF62" s="132">
        <v>8.639387008750733E-5</v>
      </c>
      <c r="DG62" s="132">
        <v>1.048074448932788</v>
      </c>
      <c r="DH62" s="137">
        <v>0.8166967239429509</v>
      </c>
    </row>
    <row r="63" spans="2:112" x14ac:dyDescent="0.15">
      <c r="B63" s="319" t="s">
        <v>485</v>
      </c>
      <c r="C63" s="306" t="s">
        <v>34</v>
      </c>
      <c r="D63" s="133">
        <v>7.1191464441172631E-5</v>
      </c>
      <c r="E63" s="133">
        <v>6.5287717228717078E-5</v>
      </c>
      <c r="F63" s="133">
        <v>1.2398524362884435E-4</v>
      </c>
      <c r="G63" s="133">
        <v>1.3753874195738088E-4</v>
      </c>
      <c r="H63" s="133">
        <v>6.0701981073313426E-4</v>
      </c>
      <c r="I63" s="133">
        <v>4.1638960386438571E-4</v>
      </c>
      <c r="J63" s="133">
        <v>4.2685208979090981E-4</v>
      </c>
      <c r="K63" s="133">
        <v>1.4537415228687054E-4</v>
      </c>
      <c r="L63" s="133">
        <v>2.9906257029849051E-4</v>
      </c>
      <c r="M63" s="133">
        <v>5.009762360550324E-5</v>
      </c>
      <c r="N63" s="133">
        <v>0</v>
      </c>
      <c r="O63" s="133">
        <v>1.593070722887376E-4</v>
      </c>
      <c r="P63" s="133">
        <v>3.4889199853775669E-3</v>
      </c>
      <c r="Q63" s="133">
        <v>4.3645688468385059E-4</v>
      </c>
      <c r="R63" s="133">
        <v>1.6360686994682076E-3</v>
      </c>
      <c r="S63" s="133">
        <v>2.3716343738101894E-4</v>
      </c>
      <c r="T63" s="133">
        <v>8.7191117670136167E-5</v>
      </c>
      <c r="U63" s="133">
        <v>8.4141455049376536E-5</v>
      </c>
      <c r="V63" s="143">
        <v>6.5799351082952191E-5</v>
      </c>
      <c r="W63" s="133">
        <v>8.7048825520212014E-5</v>
      </c>
      <c r="X63" s="133">
        <v>0</v>
      </c>
      <c r="Y63" s="133">
        <v>2.5168196370075342E-5</v>
      </c>
      <c r="Z63" s="133">
        <v>4.0528166310326563E-5</v>
      </c>
      <c r="AA63" s="133">
        <v>0</v>
      </c>
      <c r="AB63" s="133">
        <v>8.41577976973614E-5</v>
      </c>
      <c r="AC63" s="133">
        <v>1.1332378605278092E-4</v>
      </c>
      <c r="AD63" s="133">
        <v>4.7692192470479641E-6</v>
      </c>
      <c r="AE63" s="133">
        <v>1.1243545051860691E-4</v>
      </c>
      <c r="AF63" s="133">
        <v>8.0448205991645195E-5</v>
      </c>
      <c r="AG63" s="133">
        <v>8.5370300239787666E-5</v>
      </c>
      <c r="AH63" s="133">
        <v>6.146730930488201E-4</v>
      </c>
      <c r="AI63" s="143">
        <v>4.3527757301952633E-4</v>
      </c>
      <c r="AJ63" s="133">
        <v>1.3807145502671796E-4</v>
      </c>
      <c r="AK63" s="133">
        <v>8.1287827374066431E-4</v>
      </c>
      <c r="AL63" s="133">
        <v>4.3269415396701114E-4</v>
      </c>
      <c r="AM63" s="133">
        <v>0</v>
      </c>
      <c r="AN63" s="133">
        <v>0</v>
      </c>
      <c r="AO63" s="133">
        <v>6.6994326276690751E-4</v>
      </c>
      <c r="AP63" s="133">
        <v>5.0066420115438577E-5</v>
      </c>
      <c r="AQ63" s="133">
        <v>6.9480622394053158E-5</v>
      </c>
      <c r="AR63" s="133">
        <v>2.8413286948913974E-4</v>
      </c>
      <c r="AS63" s="133">
        <v>5.758572293352811E-5</v>
      </c>
      <c r="AT63" s="133">
        <v>7.3171466896421937E-5</v>
      </c>
      <c r="AU63" s="133">
        <v>7.2266698597351492E-5</v>
      </c>
      <c r="AV63" s="133">
        <v>2.9709852947392665E-4</v>
      </c>
      <c r="AW63" s="133">
        <v>3.1795857881937499E-4</v>
      </c>
      <c r="AX63" s="133">
        <v>1.4615253888063175E-4</v>
      </c>
      <c r="AY63" s="133">
        <v>2.4233368725897831E-4</v>
      </c>
      <c r="AZ63" s="133">
        <v>2.3800312839476764E-4</v>
      </c>
      <c r="BA63" s="133">
        <v>8.0413526004948912E-5</v>
      </c>
      <c r="BB63" s="133">
        <v>6.8187154171562311E-4</v>
      </c>
      <c r="BC63" s="133">
        <v>1.0129260772684193E-4</v>
      </c>
      <c r="BD63" s="133">
        <v>4.1803719128828026E-4</v>
      </c>
      <c r="BE63" s="133">
        <v>2.3175181390002792E-4</v>
      </c>
      <c r="BF63" s="133">
        <v>0</v>
      </c>
      <c r="BG63" s="133">
        <v>1.2246327788288316E-4</v>
      </c>
      <c r="BH63" s="133">
        <v>1.1109852652717544E-4</v>
      </c>
      <c r="BI63" s="133">
        <v>5.9807046084117566E-5</v>
      </c>
      <c r="BJ63" s="133">
        <v>9.8458878258022716E-5</v>
      </c>
      <c r="BK63" s="133">
        <v>1.0200968034280105</v>
      </c>
      <c r="BL63" s="143">
        <v>1.0552148065747143E-4</v>
      </c>
      <c r="BM63" s="143">
        <v>3.4120703909911842E-4</v>
      </c>
      <c r="BN63" s="133">
        <v>9.0958273574016414E-4</v>
      </c>
      <c r="BO63" s="133">
        <v>6.944581608283938E-4</v>
      </c>
      <c r="BP63" s="133">
        <v>6.8038183455226375E-4</v>
      </c>
      <c r="BQ63" s="133">
        <v>1.6120469349657001E-4</v>
      </c>
      <c r="BR63" s="133">
        <v>6.4979010972463798E-5</v>
      </c>
      <c r="BS63" s="133">
        <v>3.6865777457736405E-4</v>
      </c>
      <c r="BT63" s="133">
        <v>2.4035285094649566E-4</v>
      </c>
      <c r="BU63" s="133">
        <v>1.8758831213141106E-4</v>
      </c>
      <c r="BV63" s="133">
        <v>2.1463284416769625E-4</v>
      </c>
      <c r="BW63" s="133">
        <v>1.0974778317561842E-4</v>
      </c>
      <c r="BX63" s="133">
        <v>7.8496785954370801E-5</v>
      </c>
      <c r="BY63" s="133">
        <v>2.6471329428190785E-5</v>
      </c>
      <c r="BZ63" s="133">
        <v>1.1041562691408441E-4</v>
      </c>
      <c r="CA63" s="133">
        <v>1.2300958901477276E-4</v>
      </c>
      <c r="CB63" s="133">
        <v>2.3094855574076021E-4</v>
      </c>
      <c r="CC63" s="133">
        <v>4.1584477157314718E-4</v>
      </c>
      <c r="CD63" s="133">
        <v>1.7837282049518784E-4</v>
      </c>
      <c r="CE63" s="133">
        <v>1.9851195614331934E-4</v>
      </c>
      <c r="CF63" s="133">
        <v>1.5915641109889798E-4</v>
      </c>
      <c r="CG63" s="133">
        <v>1.7020321852319009E-4</v>
      </c>
      <c r="CH63" s="133">
        <v>1.2702974741949554E-4</v>
      </c>
      <c r="CI63" s="133">
        <v>3.9511056402855498E-4</v>
      </c>
      <c r="CJ63" s="133">
        <v>6.1427375488481333E-4</v>
      </c>
      <c r="CK63" s="133">
        <v>1.2530559868648013E-3</v>
      </c>
      <c r="CL63" s="133">
        <v>4.6393352490211188E-4</v>
      </c>
      <c r="CM63" s="133">
        <v>1.2945389206663717E-3</v>
      </c>
      <c r="CN63" s="133">
        <v>3.4317925726722493E-4</v>
      </c>
      <c r="CO63" s="133">
        <v>4.7868922769531028E-4</v>
      </c>
      <c r="CP63" s="133">
        <v>1.7844769276681618E-3</v>
      </c>
      <c r="CQ63" s="133">
        <v>1.2006756220696156E-4</v>
      </c>
      <c r="CR63" s="133">
        <v>2.1559226573803801E-4</v>
      </c>
      <c r="CS63" s="133">
        <v>7.4550249779470465E-4</v>
      </c>
      <c r="CT63" s="133">
        <v>4.9733846863588796E-4</v>
      </c>
      <c r="CU63" s="133">
        <v>9.9634155338561162E-4</v>
      </c>
      <c r="CV63" s="133">
        <v>1.237638612147012E-3</v>
      </c>
      <c r="CW63" s="133">
        <v>7.7482027602114709E-4</v>
      </c>
      <c r="CX63" s="133">
        <v>2.6121629202095347E-4</v>
      </c>
      <c r="CY63" s="133">
        <v>7.4233522768599625E-4</v>
      </c>
      <c r="CZ63" s="133">
        <v>4.9318572794832059E-4</v>
      </c>
      <c r="DA63" s="133">
        <v>4.1663462100158694E-4</v>
      </c>
      <c r="DB63" s="133">
        <v>7.7824207337197956E-4</v>
      </c>
      <c r="DC63" s="133">
        <v>1.2458726899139544E-3</v>
      </c>
      <c r="DD63" s="133">
        <v>1.605878592961788E-3</v>
      </c>
      <c r="DE63" s="133">
        <v>2.2701195935943989E-2</v>
      </c>
      <c r="DF63" s="133">
        <v>2.3903675035782948E-4</v>
      </c>
      <c r="DG63" s="133">
        <v>1.0817198155247711</v>
      </c>
      <c r="DH63" s="138">
        <v>0.84291438500654436</v>
      </c>
    </row>
    <row r="64" spans="2:112" x14ac:dyDescent="0.15">
      <c r="B64" s="318" t="s">
        <v>119</v>
      </c>
      <c r="C64" s="305" t="s">
        <v>899</v>
      </c>
      <c r="D64" s="134">
        <v>8.6091216003716389E-4</v>
      </c>
      <c r="E64" s="134">
        <v>4.3948860841287393E-3</v>
      </c>
      <c r="F64" s="134">
        <v>2.2155154222228252E-4</v>
      </c>
      <c r="G64" s="134">
        <v>1.7413133533219879E-2</v>
      </c>
      <c r="H64" s="134">
        <v>6.2143548820910871E-4</v>
      </c>
      <c r="I64" s="134">
        <v>1.2134290307898859E-4</v>
      </c>
      <c r="J64" s="134">
        <v>6.6373382481269445E-5</v>
      </c>
      <c r="K64" s="134">
        <v>2.4164579369762986E-4</v>
      </c>
      <c r="L64" s="134">
        <v>9.8795921524639802E-4</v>
      </c>
      <c r="M64" s="134">
        <v>1.9250998940158619E-2</v>
      </c>
      <c r="N64" s="134">
        <v>0</v>
      </c>
      <c r="O64" s="134">
        <v>8.5270310839084265E-4</v>
      </c>
      <c r="P64" s="134">
        <v>8.6213651605405751E-5</v>
      </c>
      <c r="Q64" s="134">
        <v>8.3061712684192584E-3</v>
      </c>
      <c r="R64" s="134">
        <v>3.2508266712481506E-4</v>
      </c>
      <c r="S64" s="134">
        <v>3.491096466638325E-2</v>
      </c>
      <c r="T64" s="134">
        <v>1.077151447197677E-3</v>
      </c>
      <c r="U64" s="134">
        <v>5.0546707553207572E-4</v>
      </c>
      <c r="V64" s="134">
        <v>2.9024262894989827E-2</v>
      </c>
      <c r="W64" s="134">
        <v>2.1798862200324517E-3</v>
      </c>
      <c r="X64" s="134">
        <v>0</v>
      </c>
      <c r="Y64" s="134">
        <v>1.4029591647238303E-4</v>
      </c>
      <c r="Z64" s="134">
        <v>7.3980951311461443E-5</v>
      </c>
      <c r="AA64" s="134">
        <v>0</v>
      </c>
      <c r="AB64" s="134">
        <v>9.1022497999022862E-5</v>
      </c>
      <c r="AC64" s="134">
        <v>1.7249332088273007E-4</v>
      </c>
      <c r="AD64" s="134">
        <v>7.6231010603608292E-5</v>
      </c>
      <c r="AE64" s="134">
        <v>5.6898329239504024E-5</v>
      </c>
      <c r="AF64" s="134">
        <v>1.7076072943279397E-3</v>
      </c>
      <c r="AG64" s="134">
        <v>1.1238041060793042E-4</v>
      </c>
      <c r="AH64" s="134">
        <v>1.9948581826179998E-4</v>
      </c>
      <c r="AI64" s="134">
        <v>1.5391728308009542E-2</v>
      </c>
      <c r="AJ64" s="134">
        <v>1.5546205114004574E-3</v>
      </c>
      <c r="AK64" s="134">
        <v>1.4431011636899646E-2</v>
      </c>
      <c r="AL64" s="134">
        <v>1.3056821704222168E-3</v>
      </c>
      <c r="AM64" s="134">
        <v>0</v>
      </c>
      <c r="AN64" s="134">
        <v>0</v>
      </c>
      <c r="AO64" s="134">
        <v>7.4176258460367135E-3</v>
      </c>
      <c r="AP64" s="134">
        <v>1.6822413342395956E-4</v>
      </c>
      <c r="AQ64" s="134">
        <v>9.9658699340578694E-2</v>
      </c>
      <c r="AR64" s="134">
        <v>3.4880375071485434E-2</v>
      </c>
      <c r="AS64" s="134">
        <v>2.6731801248487799E-4</v>
      </c>
      <c r="AT64" s="134">
        <v>1.2370166570794653E-3</v>
      </c>
      <c r="AU64" s="134">
        <v>2.1287773981291673E-4</v>
      </c>
      <c r="AV64" s="134">
        <v>1.4925692384714292E-4</v>
      </c>
      <c r="AW64" s="134">
        <v>4.0232145394210957E-4</v>
      </c>
      <c r="AX64" s="134">
        <v>1.0292092973509497E-3</v>
      </c>
      <c r="AY64" s="134">
        <v>6.4901995094387294E-4</v>
      </c>
      <c r="AZ64" s="134">
        <v>4.9497503332242678E-4</v>
      </c>
      <c r="BA64" s="134">
        <v>2.3215430434445411E-4</v>
      </c>
      <c r="BB64" s="134">
        <v>1.5242096303885215E-4</v>
      </c>
      <c r="BC64" s="134">
        <v>7.0441574171180711E-4</v>
      </c>
      <c r="BD64" s="134">
        <v>2.993714656716443E-4</v>
      </c>
      <c r="BE64" s="134">
        <v>1.3304102957217934E-4</v>
      </c>
      <c r="BF64" s="134">
        <v>0</v>
      </c>
      <c r="BG64" s="134">
        <v>9.2406186225310911E-5</v>
      </c>
      <c r="BH64" s="134">
        <v>5.981848805334184E-4</v>
      </c>
      <c r="BI64" s="134">
        <v>1.4897457801671797E-4</v>
      </c>
      <c r="BJ64" s="134">
        <v>1.2759250012930027E-4</v>
      </c>
      <c r="BK64" s="134">
        <v>3.7419792976874761E-4</v>
      </c>
      <c r="BL64" s="134">
        <v>1.0001265914453294</v>
      </c>
      <c r="BM64" s="134">
        <v>2.3255082267663262E-4</v>
      </c>
      <c r="BN64" s="134">
        <v>1.6235865546757012E-4</v>
      </c>
      <c r="BO64" s="134">
        <v>4.0946039509139759E-4</v>
      </c>
      <c r="BP64" s="134">
        <v>1.7114764676641261E-4</v>
      </c>
      <c r="BQ64" s="134">
        <v>3.2775356753285967E-3</v>
      </c>
      <c r="BR64" s="134">
        <v>5.4659019881525108E-3</v>
      </c>
      <c r="BS64" s="134">
        <v>1.3954688108670403E-4</v>
      </c>
      <c r="BT64" s="134">
        <v>1.3533477696052931E-4</v>
      </c>
      <c r="BU64" s="134">
        <v>6.0487303128641829E-5</v>
      </c>
      <c r="BV64" s="134">
        <v>2.8967620873083264E-5</v>
      </c>
      <c r="BW64" s="134">
        <v>3.7267320911015163E-5</v>
      </c>
      <c r="BX64" s="134">
        <v>1.8639703800212254E-5</v>
      </c>
      <c r="BY64" s="134">
        <v>4.645658743959193E-6</v>
      </c>
      <c r="BZ64" s="134">
        <v>1.0082588744601668E-4</v>
      </c>
      <c r="CA64" s="134">
        <v>2.9727426177228374E-4</v>
      </c>
      <c r="CB64" s="134">
        <v>2.8082713386806008E-5</v>
      </c>
      <c r="CC64" s="134">
        <v>3.1359074842182056E-5</v>
      </c>
      <c r="CD64" s="134">
        <v>2.405080273900314E-5</v>
      </c>
      <c r="CE64" s="134">
        <v>2.536019059028934E-5</v>
      </c>
      <c r="CF64" s="134">
        <v>1.0686985453524394E-4</v>
      </c>
      <c r="CG64" s="134">
        <v>4.6810883290717425E-5</v>
      </c>
      <c r="CH64" s="134">
        <v>3.3361938708155906E-5</v>
      </c>
      <c r="CI64" s="134">
        <v>3.7795629926584378E-5</v>
      </c>
      <c r="CJ64" s="134">
        <v>5.761244443159266E-5</v>
      </c>
      <c r="CK64" s="134">
        <v>4.2042110019283866E-5</v>
      </c>
      <c r="CL64" s="134">
        <v>3.809715151026634E-5</v>
      </c>
      <c r="CM64" s="134">
        <v>3.0608110888407053E-4</v>
      </c>
      <c r="CN64" s="134">
        <v>4.0533829610802581E-5</v>
      </c>
      <c r="CO64" s="134">
        <v>7.289039911190031E-5</v>
      </c>
      <c r="CP64" s="134">
        <v>7.7678176475937132E-5</v>
      </c>
      <c r="CQ64" s="134">
        <v>3.723770219154695E-5</v>
      </c>
      <c r="CR64" s="134">
        <v>6.1828282255159273E-5</v>
      </c>
      <c r="CS64" s="134">
        <v>6.8720285040128375E-5</v>
      </c>
      <c r="CT64" s="134">
        <v>6.0488270435797583E-5</v>
      </c>
      <c r="CU64" s="134">
        <v>5.1887483329672766E-5</v>
      </c>
      <c r="CV64" s="134">
        <v>1.8041412228236252E-5</v>
      </c>
      <c r="CW64" s="134">
        <v>7.8273905465125446E-5</v>
      </c>
      <c r="CX64" s="134">
        <v>4.884349760521017E-5</v>
      </c>
      <c r="CY64" s="134">
        <v>3.0242788547530505E-5</v>
      </c>
      <c r="CZ64" s="134">
        <v>1.6238494527289588E-4</v>
      </c>
      <c r="DA64" s="134">
        <v>2.3180390263091499E-4</v>
      </c>
      <c r="DB64" s="134">
        <v>1.0141638738079245E-4</v>
      </c>
      <c r="DC64" s="134">
        <v>8.7182283235965856E-5</v>
      </c>
      <c r="DD64" s="134">
        <v>9.2792876494553507E-5</v>
      </c>
      <c r="DE64" s="134">
        <v>5.6922463561210701E-4</v>
      </c>
      <c r="DF64" s="134">
        <v>8.8137771924115475E-5</v>
      </c>
      <c r="DG64" s="134">
        <v>1.3196169280391628</v>
      </c>
      <c r="DH64" s="139">
        <v>1.0282922392456479</v>
      </c>
    </row>
    <row r="65" spans="2:112" x14ac:dyDescent="0.15">
      <c r="B65" s="318" t="s">
        <v>486</v>
      </c>
      <c r="C65" s="305" t="s">
        <v>528</v>
      </c>
      <c r="D65" s="134">
        <v>0</v>
      </c>
      <c r="E65" s="134">
        <v>0</v>
      </c>
      <c r="F65" s="134">
        <v>0</v>
      </c>
      <c r="G65" s="134">
        <v>0</v>
      </c>
      <c r="H65" s="134">
        <v>0</v>
      </c>
      <c r="I65" s="134">
        <v>0</v>
      </c>
      <c r="J65" s="134">
        <v>0</v>
      </c>
      <c r="K65" s="134">
        <v>0</v>
      </c>
      <c r="L65" s="134">
        <v>0</v>
      </c>
      <c r="M65" s="134">
        <v>0</v>
      </c>
      <c r="N65" s="134">
        <v>0</v>
      </c>
      <c r="O65" s="134">
        <v>0</v>
      </c>
      <c r="P65" s="134">
        <v>0</v>
      </c>
      <c r="Q65" s="134">
        <v>0</v>
      </c>
      <c r="R65" s="134">
        <v>0</v>
      </c>
      <c r="S65" s="134">
        <v>0</v>
      </c>
      <c r="T65" s="134">
        <v>0</v>
      </c>
      <c r="U65" s="134">
        <v>0</v>
      </c>
      <c r="V65" s="134">
        <v>0</v>
      </c>
      <c r="W65" s="134">
        <v>0</v>
      </c>
      <c r="X65" s="134">
        <v>0</v>
      </c>
      <c r="Y65" s="134">
        <v>0</v>
      </c>
      <c r="Z65" s="134">
        <v>0</v>
      </c>
      <c r="AA65" s="134">
        <v>0</v>
      </c>
      <c r="AB65" s="134">
        <v>0</v>
      </c>
      <c r="AC65" s="134">
        <v>0</v>
      </c>
      <c r="AD65" s="134">
        <v>0</v>
      </c>
      <c r="AE65" s="134">
        <v>0</v>
      </c>
      <c r="AF65" s="134">
        <v>0</v>
      </c>
      <c r="AG65" s="134">
        <v>0</v>
      </c>
      <c r="AH65" s="134">
        <v>0</v>
      </c>
      <c r="AI65" s="134">
        <v>0</v>
      </c>
      <c r="AJ65" s="134">
        <v>0</v>
      </c>
      <c r="AK65" s="134">
        <v>0</v>
      </c>
      <c r="AL65" s="134">
        <v>0</v>
      </c>
      <c r="AM65" s="134">
        <v>0</v>
      </c>
      <c r="AN65" s="134">
        <v>0</v>
      </c>
      <c r="AO65" s="134">
        <v>0</v>
      </c>
      <c r="AP65" s="134">
        <v>0</v>
      </c>
      <c r="AQ65" s="134">
        <v>0</v>
      </c>
      <c r="AR65" s="134">
        <v>0</v>
      </c>
      <c r="AS65" s="134">
        <v>0</v>
      </c>
      <c r="AT65" s="134">
        <v>0</v>
      </c>
      <c r="AU65" s="134">
        <v>0</v>
      </c>
      <c r="AV65" s="134">
        <v>0</v>
      </c>
      <c r="AW65" s="134">
        <v>0</v>
      </c>
      <c r="AX65" s="134">
        <v>0</v>
      </c>
      <c r="AY65" s="134">
        <v>0</v>
      </c>
      <c r="AZ65" s="134">
        <v>0</v>
      </c>
      <c r="BA65" s="134">
        <v>0</v>
      </c>
      <c r="BB65" s="134">
        <v>0</v>
      </c>
      <c r="BC65" s="134">
        <v>0</v>
      </c>
      <c r="BD65" s="134">
        <v>0</v>
      </c>
      <c r="BE65" s="134">
        <v>0</v>
      </c>
      <c r="BF65" s="134">
        <v>0</v>
      </c>
      <c r="BG65" s="134">
        <v>0</v>
      </c>
      <c r="BH65" s="134">
        <v>0</v>
      </c>
      <c r="BI65" s="134">
        <v>0</v>
      </c>
      <c r="BJ65" s="134">
        <v>0</v>
      </c>
      <c r="BK65" s="134">
        <v>0</v>
      </c>
      <c r="BL65" s="134">
        <v>0</v>
      </c>
      <c r="BM65" s="134">
        <v>1</v>
      </c>
      <c r="BN65" s="134">
        <v>0</v>
      </c>
      <c r="BO65" s="134">
        <v>0</v>
      </c>
      <c r="BP65" s="134">
        <v>0</v>
      </c>
      <c r="BQ65" s="134">
        <v>0</v>
      </c>
      <c r="BR65" s="134">
        <v>0</v>
      </c>
      <c r="BS65" s="134">
        <v>0</v>
      </c>
      <c r="BT65" s="134">
        <v>0</v>
      </c>
      <c r="BU65" s="134">
        <v>0</v>
      </c>
      <c r="BV65" s="134">
        <v>0</v>
      </c>
      <c r="BW65" s="134">
        <v>0</v>
      </c>
      <c r="BX65" s="134">
        <v>0</v>
      </c>
      <c r="BY65" s="134">
        <v>0</v>
      </c>
      <c r="BZ65" s="134">
        <v>0</v>
      </c>
      <c r="CA65" s="134">
        <v>0</v>
      </c>
      <c r="CB65" s="134">
        <v>0</v>
      </c>
      <c r="CC65" s="134">
        <v>0</v>
      </c>
      <c r="CD65" s="134">
        <v>0</v>
      </c>
      <c r="CE65" s="134">
        <v>0</v>
      </c>
      <c r="CF65" s="134">
        <v>0</v>
      </c>
      <c r="CG65" s="134">
        <v>0</v>
      </c>
      <c r="CH65" s="134">
        <v>0</v>
      </c>
      <c r="CI65" s="134">
        <v>0</v>
      </c>
      <c r="CJ65" s="134">
        <v>0</v>
      </c>
      <c r="CK65" s="134">
        <v>0</v>
      </c>
      <c r="CL65" s="134">
        <v>0</v>
      </c>
      <c r="CM65" s="134">
        <v>0</v>
      </c>
      <c r="CN65" s="134">
        <v>0</v>
      </c>
      <c r="CO65" s="134">
        <v>0</v>
      </c>
      <c r="CP65" s="134">
        <v>0</v>
      </c>
      <c r="CQ65" s="134">
        <v>0</v>
      </c>
      <c r="CR65" s="134">
        <v>0</v>
      </c>
      <c r="CS65" s="134">
        <v>0</v>
      </c>
      <c r="CT65" s="134">
        <v>0</v>
      </c>
      <c r="CU65" s="134">
        <v>0</v>
      </c>
      <c r="CV65" s="134">
        <v>0</v>
      </c>
      <c r="CW65" s="134">
        <v>0</v>
      </c>
      <c r="CX65" s="134">
        <v>0</v>
      </c>
      <c r="CY65" s="134">
        <v>0</v>
      </c>
      <c r="CZ65" s="134">
        <v>0</v>
      </c>
      <c r="DA65" s="134">
        <v>0</v>
      </c>
      <c r="DB65" s="134">
        <v>0</v>
      </c>
      <c r="DC65" s="134">
        <v>0</v>
      </c>
      <c r="DD65" s="134">
        <v>0</v>
      </c>
      <c r="DE65" s="134">
        <v>0</v>
      </c>
      <c r="DF65" s="134">
        <v>0</v>
      </c>
      <c r="DG65" s="134">
        <v>1</v>
      </c>
      <c r="DH65" s="139">
        <v>0.77923541097157778</v>
      </c>
    </row>
    <row r="66" spans="2:112" x14ac:dyDescent="0.15">
      <c r="B66" s="318" t="s">
        <v>120</v>
      </c>
      <c r="C66" s="305" t="s">
        <v>403</v>
      </c>
      <c r="D66" s="132">
        <v>4.7393439758220742E-3</v>
      </c>
      <c r="E66" s="132">
        <v>2.6751419196271069E-3</v>
      </c>
      <c r="F66" s="132">
        <v>3.2855456189875725E-3</v>
      </c>
      <c r="G66" s="132">
        <v>4.0076838016950079E-3</v>
      </c>
      <c r="H66" s="132">
        <v>2.0551634806496187E-3</v>
      </c>
      <c r="I66" s="132">
        <v>6.0407674968746715E-3</v>
      </c>
      <c r="J66" s="132">
        <v>1.0831162740200176E-2</v>
      </c>
      <c r="K66" s="132">
        <v>1.6896312259475123E-3</v>
      </c>
      <c r="L66" s="132">
        <v>1.3922490053988946E-3</v>
      </c>
      <c r="M66" s="132">
        <v>1.4165950089425434E-3</v>
      </c>
      <c r="N66" s="132">
        <v>0</v>
      </c>
      <c r="O66" s="132">
        <v>4.4309701324686509E-3</v>
      </c>
      <c r="P66" s="132">
        <v>3.0155340669909569E-3</v>
      </c>
      <c r="Q66" s="132">
        <v>2.5928941620005554E-3</v>
      </c>
      <c r="R66" s="132">
        <v>2.7457072716433827E-3</v>
      </c>
      <c r="S66" s="132">
        <v>8.1500642056340292E-3</v>
      </c>
      <c r="T66" s="132">
        <v>4.0190381424866587E-3</v>
      </c>
      <c r="U66" s="132">
        <v>2.5827557436211052E-3</v>
      </c>
      <c r="V66" s="134">
        <v>3.7970285209420035E-3</v>
      </c>
      <c r="W66" s="132">
        <v>5.7301259489882317E-3</v>
      </c>
      <c r="X66" s="132">
        <v>0</v>
      </c>
      <c r="Y66" s="132">
        <v>3.9502816012452965E-3</v>
      </c>
      <c r="Z66" s="132">
        <v>6.7296252860143515E-3</v>
      </c>
      <c r="AA66" s="132">
        <v>0</v>
      </c>
      <c r="AB66" s="132">
        <v>2.1732885982241358E-3</v>
      </c>
      <c r="AC66" s="132">
        <v>3.6242894110640718E-3</v>
      </c>
      <c r="AD66" s="132">
        <v>3.3753928971467611E-4</v>
      </c>
      <c r="AE66" s="132">
        <v>4.7502007574850387E-3</v>
      </c>
      <c r="AF66" s="132">
        <v>4.2459952747271688E-3</v>
      </c>
      <c r="AG66" s="132">
        <v>2.640944489435579E-3</v>
      </c>
      <c r="AH66" s="132">
        <v>1.8151061290718866E-3</v>
      </c>
      <c r="AI66" s="134">
        <v>4.9420879167375326E-3</v>
      </c>
      <c r="AJ66" s="132">
        <v>6.386541679422951E-3</v>
      </c>
      <c r="AK66" s="132">
        <v>5.398079924635946E-3</v>
      </c>
      <c r="AL66" s="132">
        <v>7.7221048141861278E-3</v>
      </c>
      <c r="AM66" s="132">
        <v>0</v>
      </c>
      <c r="AN66" s="132">
        <v>0</v>
      </c>
      <c r="AO66" s="132">
        <v>7.2970368433069874E-3</v>
      </c>
      <c r="AP66" s="132">
        <v>2.680158547640183E-3</v>
      </c>
      <c r="AQ66" s="132">
        <v>5.0278893015126272E-3</v>
      </c>
      <c r="AR66" s="132">
        <v>3.6477701589725502E-3</v>
      </c>
      <c r="AS66" s="132">
        <v>4.9549017147216875E-3</v>
      </c>
      <c r="AT66" s="132">
        <v>4.2804743888683631E-3</v>
      </c>
      <c r="AU66" s="132">
        <v>2.478748851233377E-3</v>
      </c>
      <c r="AV66" s="132">
        <v>2.1499948432956084E-3</v>
      </c>
      <c r="AW66" s="132">
        <v>2.0060994052666925E-3</v>
      </c>
      <c r="AX66" s="132">
        <v>2.4152518353270811E-3</v>
      </c>
      <c r="AY66" s="132">
        <v>5.4145604354078414E-3</v>
      </c>
      <c r="AZ66" s="132">
        <v>2.5088989700892961E-3</v>
      </c>
      <c r="BA66" s="132">
        <v>1.7663828631052161E-3</v>
      </c>
      <c r="BB66" s="132">
        <v>1.5643837896218819E-3</v>
      </c>
      <c r="BC66" s="132">
        <v>3.4050581470168573E-3</v>
      </c>
      <c r="BD66" s="132">
        <v>2.5188568780960901E-3</v>
      </c>
      <c r="BE66" s="132">
        <v>1.7712461466729327E-3</v>
      </c>
      <c r="BF66" s="132">
        <v>0</v>
      </c>
      <c r="BG66" s="132">
        <v>1.1494186922924499E-3</v>
      </c>
      <c r="BH66" s="132">
        <v>1.0923346489200747E-3</v>
      </c>
      <c r="BI66" s="132">
        <v>2.7242793760543604E-3</v>
      </c>
      <c r="BJ66" s="132">
        <v>3.206447178017473E-3</v>
      </c>
      <c r="BK66" s="132">
        <v>2.8830812380706019E-3</v>
      </c>
      <c r="BL66" s="134">
        <v>1.6304314524468947E-3</v>
      </c>
      <c r="BM66" s="134">
        <v>1.8885314662406777E-3</v>
      </c>
      <c r="BN66" s="132">
        <v>1.0025700122334733</v>
      </c>
      <c r="BO66" s="132">
        <v>1.9844009432507487E-3</v>
      </c>
      <c r="BP66" s="132">
        <v>1.5385674807830399E-3</v>
      </c>
      <c r="BQ66" s="132">
        <v>1.5009095721373173E-2</v>
      </c>
      <c r="BR66" s="132">
        <v>2.5580173656777897E-2</v>
      </c>
      <c r="BS66" s="132">
        <v>3.4006109405696032E-2</v>
      </c>
      <c r="BT66" s="132">
        <v>4.6564680284921223E-3</v>
      </c>
      <c r="BU66" s="132">
        <v>4.6017546786847633E-3</v>
      </c>
      <c r="BV66" s="132">
        <v>3.5040479535781753E-3</v>
      </c>
      <c r="BW66" s="132">
        <v>4.6769292934539346E-3</v>
      </c>
      <c r="BX66" s="132">
        <v>1.1528923314171352E-2</v>
      </c>
      <c r="BY66" s="132">
        <v>1.0313423455359343E-2</v>
      </c>
      <c r="BZ66" s="132">
        <v>1.6036076519089306E-2</v>
      </c>
      <c r="CA66" s="132">
        <v>1.8070404944217867E-3</v>
      </c>
      <c r="CB66" s="132">
        <v>1.5028583553562043E-2</v>
      </c>
      <c r="CC66" s="132">
        <v>6.9657247349851287E-3</v>
      </c>
      <c r="CD66" s="132">
        <v>4.1963065281998358E-3</v>
      </c>
      <c r="CE66" s="132">
        <v>5.3147625995076065E-3</v>
      </c>
      <c r="CF66" s="132">
        <v>1.3147895049771947E-2</v>
      </c>
      <c r="CG66" s="132">
        <v>1.7158604567459643E-2</v>
      </c>
      <c r="CH66" s="132">
        <v>2.0793944904690361E-3</v>
      </c>
      <c r="CI66" s="132">
        <v>5.8440040830872045E-3</v>
      </c>
      <c r="CJ66" s="132">
        <v>1.8371882860306343E-2</v>
      </c>
      <c r="CK66" s="132">
        <v>1.5503453415019947E-3</v>
      </c>
      <c r="CL66" s="132">
        <v>1.0986861205794165E-2</v>
      </c>
      <c r="CM66" s="132">
        <v>3.757093401684849E-3</v>
      </c>
      <c r="CN66" s="132">
        <v>1.1167988467306862E-2</v>
      </c>
      <c r="CO66" s="132">
        <v>5.9323052433856681E-3</v>
      </c>
      <c r="CP66" s="132">
        <v>4.6214160437126357E-3</v>
      </c>
      <c r="CQ66" s="132">
        <v>2.7443387321148113E-3</v>
      </c>
      <c r="CR66" s="132">
        <v>2.5390624147146007E-3</v>
      </c>
      <c r="CS66" s="132">
        <v>4.6700290404515371E-3</v>
      </c>
      <c r="CT66" s="132">
        <v>3.3209081747651689E-3</v>
      </c>
      <c r="CU66" s="132">
        <v>2.819977621279628E-3</v>
      </c>
      <c r="CV66" s="132">
        <v>2.5246185611137633E-3</v>
      </c>
      <c r="CW66" s="132">
        <v>6.8304009206701533E-3</v>
      </c>
      <c r="CX66" s="132">
        <v>1.3869016732373253E-3</v>
      </c>
      <c r="CY66" s="132">
        <v>2.0303366486774778E-3</v>
      </c>
      <c r="CZ66" s="132">
        <v>4.9506157845587541E-3</v>
      </c>
      <c r="DA66" s="132">
        <v>2.9020211188893396E-3</v>
      </c>
      <c r="DB66" s="132">
        <v>4.2411694630825787E-3</v>
      </c>
      <c r="DC66" s="132">
        <v>5.5653736541746357E-3</v>
      </c>
      <c r="DD66" s="132">
        <v>4.903653263049576E-3</v>
      </c>
      <c r="DE66" s="132">
        <v>1.447159273333334E-3</v>
      </c>
      <c r="DF66" s="132">
        <v>4.0995436165992211E-3</v>
      </c>
      <c r="DG66" s="132">
        <v>1.5212880261231345</v>
      </c>
      <c r="DH66" s="137">
        <v>1.185441500242201</v>
      </c>
    </row>
    <row r="67" spans="2:112" x14ac:dyDescent="0.15">
      <c r="B67" s="318" t="s">
        <v>121</v>
      </c>
      <c r="C67" s="305" t="s">
        <v>900</v>
      </c>
      <c r="D67" s="132">
        <v>0</v>
      </c>
      <c r="E67" s="132">
        <v>0</v>
      </c>
      <c r="F67" s="132">
        <v>0</v>
      </c>
      <c r="G67" s="132">
        <v>0</v>
      </c>
      <c r="H67" s="132">
        <v>0</v>
      </c>
      <c r="I67" s="132">
        <v>0</v>
      </c>
      <c r="J67" s="132">
        <v>0</v>
      </c>
      <c r="K67" s="132">
        <v>0</v>
      </c>
      <c r="L67" s="132">
        <v>0</v>
      </c>
      <c r="M67" s="132">
        <v>0</v>
      </c>
      <c r="N67" s="132">
        <v>0</v>
      </c>
      <c r="O67" s="132">
        <v>0</v>
      </c>
      <c r="P67" s="132">
        <v>0</v>
      </c>
      <c r="Q67" s="132">
        <v>0</v>
      </c>
      <c r="R67" s="132">
        <v>0</v>
      </c>
      <c r="S67" s="132">
        <v>0</v>
      </c>
      <c r="T67" s="132">
        <v>0</v>
      </c>
      <c r="U67" s="132">
        <v>0</v>
      </c>
      <c r="V67" s="134">
        <v>0</v>
      </c>
      <c r="W67" s="132">
        <v>0</v>
      </c>
      <c r="X67" s="132">
        <v>0</v>
      </c>
      <c r="Y67" s="132">
        <v>0</v>
      </c>
      <c r="Z67" s="132">
        <v>0</v>
      </c>
      <c r="AA67" s="132">
        <v>0</v>
      </c>
      <c r="AB67" s="132">
        <v>0</v>
      </c>
      <c r="AC67" s="132">
        <v>0</v>
      </c>
      <c r="AD67" s="132">
        <v>0</v>
      </c>
      <c r="AE67" s="132">
        <v>0</v>
      </c>
      <c r="AF67" s="132">
        <v>0</v>
      </c>
      <c r="AG67" s="132">
        <v>0</v>
      </c>
      <c r="AH67" s="132">
        <v>0</v>
      </c>
      <c r="AI67" s="134">
        <v>0</v>
      </c>
      <c r="AJ67" s="132">
        <v>0</v>
      </c>
      <c r="AK67" s="132">
        <v>0</v>
      </c>
      <c r="AL67" s="132">
        <v>0</v>
      </c>
      <c r="AM67" s="132">
        <v>0</v>
      </c>
      <c r="AN67" s="132">
        <v>0</v>
      </c>
      <c r="AO67" s="132">
        <v>0</v>
      </c>
      <c r="AP67" s="132">
        <v>0</v>
      </c>
      <c r="AQ67" s="132">
        <v>0</v>
      </c>
      <c r="AR67" s="132">
        <v>0</v>
      </c>
      <c r="AS67" s="132">
        <v>0</v>
      </c>
      <c r="AT67" s="132">
        <v>0</v>
      </c>
      <c r="AU67" s="132">
        <v>0</v>
      </c>
      <c r="AV67" s="132">
        <v>0</v>
      </c>
      <c r="AW67" s="132">
        <v>0</v>
      </c>
      <c r="AX67" s="132">
        <v>0</v>
      </c>
      <c r="AY67" s="132">
        <v>0</v>
      </c>
      <c r="AZ67" s="132">
        <v>0</v>
      </c>
      <c r="BA67" s="132">
        <v>0</v>
      </c>
      <c r="BB67" s="132">
        <v>0</v>
      </c>
      <c r="BC67" s="132">
        <v>0</v>
      </c>
      <c r="BD67" s="132">
        <v>0</v>
      </c>
      <c r="BE67" s="132">
        <v>0</v>
      </c>
      <c r="BF67" s="132">
        <v>0</v>
      </c>
      <c r="BG67" s="132">
        <v>0</v>
      </c>
      <c r="BH67" s="132">
        <v>0</v>
      </c>
      <c r="BI67" s="132">
        <v>0</v>
      </c>
      <c r="BJ67" s="132">
        <v>0</v>
      </c>
      <c r="BK67" s="132">
        <v>0</v>
      </c>
      <c r="BL67" s="134">
        <v>0</v>
      </c>
      <c r="BM67" s="134">
        <v>0</v>
      </c>
      <c r="BN67" s="132">
        <v>0</v>
      </c>
      <c r="BO67" s="132">
        <v>1</v>
      </c>
      <c r="BP67" s="132">
        <v>0</v>
      </c>
      <c r="BQ67" s="132">
        <v>0</v>
      </c>
      <c r="BR67" s="132">
        <v>0</v>
      </c>
      <c r="BS67" s="132">
        <v>0</v>
      </c>
      <c r="BT67" s="132">
        <v>0</v>
      </c>
      <c r="BU67" s="132">
        <v>0</v>
      </c>
      <c r="BV67" s="132">
        <v>0</v>
      </c>
      <c r="BW67" s="132">
        <v>0</v>
      </c>
      <c r="BX67" s="132">
        <v>0</v>
      </c>
      <c r="BY67" s="132">
        <v>0</v>
      </c>
      <c r="BZ67" s="132">
        <v>0</v>
      </c>
      <c r="CA67" s="132">
        <v>0</v>
      </c>
      <c r="CB67" s="132">
        <v>0</v>
      </c>
      <c r="CC67" s="132">
        <v>0</v>
      </c>
      <c r="CD67" s="132">
        <v>0</v>
      </c>
      <c r="CE67" s="132">
        <v>0</v>
      </c>
      <c r="CF67" s="132">
        <v>0</v>
      </c>
      <c r="CG67" s="132">
        <v>0</v>
      </c>
      <c r="CH67" s="132">
        <v>0</v>
      </c>
      <c r="CI67" s="132">
        <v>0</v>
      </c>
      <c r="CJ67" s="132">
        <v>0</v>
      </c>
      <c r="CK67" s="132">
        <v>0</v>
      </c>
      <c r="CL67" s="132">
        <v>0</v>
      </c>
      <c r="CM67" s="132">
        <v>0</v>
      </c>
      <c r="CN67" s="132">
        <v>0</v>
      </c>
      <c r="CO67" s="132">
        <v>0</v>
      </c>
      <c r="CP67" s="132">
        <v>0</v>
      </c>
      <c r="CQ67" s="132">
        <v>0</v>
      </c>
      <c r="CR67" s="132">
        <v>0</v>
      </c>
      <c r="CS67" s="132">
        <v>0</v>
      </c>
      <c r="CT67" s="132">
        <v>0</v>
      </c>
      <c r="CU67" s="132">
        <v>0</v>
      </c>
      <c r="CV67" s="132">
        <v>0</v>
      </c>
      <c r="CW67" s="132">
        <v>0</v>
      </c>
      <c r="CX67" s="132">
        <v>0</v>
      </c>
      <c r="CY67" s="132">
        <v>0</v>
      </c>
      <c r="CZ67" s="132">
        <v>0</v>
      </c>
      <c r="DA67" s="132">
        <v>0</v>
      </c>
      <c r="DB67" s="132">
        <v>0</v>
      </c>
      <c r="DC67" s="132">
        <v>0</v>
      </c>
      <c r="DD67" s="132">
        <v>0</v>
      </c>
      <c r="DE67" s="132">
        <v>0</v>
      </c>
      <c r="DF67" s="132">
        <v>0</v>
      </c>
      <c r="DG67" s="132">
        <v>1</v>
      </c>
      <c r="DH67" s="137">
        <v>0.77923541097157778</v>
      </c>
    </row>
    <row r="68" spans="2:112" x14ac:dyDescent="0.15">
      <c r="B68" s="319" t="s">
        <v>122</v>
      </c>
      <c r="C68" s="306" t="s">
        <v>901</v>
      </c>
      <c r="D68" s="133">
        <v>0</v>
      </c>
      <c r="E68" s="133">
        <v>0</v>
      </c>
      <c r="F68" s="133">
        <v>0</v>
      </c>
      <c r="G68" s="133">
        <v>0</v>
      </c>
      <c r="H68" s="133">
        <v>0</v>
      </c>
      <c r="I68" s="133">
        <v>0</v>
      </c>
      <c r="J68" s="133">
        <v>0</v>
      </c>
      <c r="K68" s="133">
        <v>0</v>
      </c>
      <c r="L68" s="133">
        <v>0</v>
      </c>
      <c r="M68" s="133">
        <v>0</v>
      </c>
      <c r="N68" s="133">
        <v>0</v>
      </c>
      <c r="O68" s="133">
        <v>0</v>
      </c>
      <c r="P68" s="133">
        <v>0</v>
      </c>
      <c r="Q68" s="133">
        <v>0</v>
      </c>
      <c r="R68" s="133">
        <v>0</v>
      </c>
      <c r="S68" s="133">
        <v>0</v>
      </c>
      <c r="T68" s="133">
        <v>0</v>
      </c>
      <c r="U68" s="133">
        <v>0</v>
      </c>
      <c r="V68" s="143">
        <v>0</v>
      </c>
      <c r="W68" s="133">
        <v>0</v>
      </c>
      <c r="X68" s="133">
        <v>0</v>
      </c>
      <c r="Y68" s="133">
        <v>0</v>
      </c>
      <c r="Z68" s="133">
        <v>0</v>
      </c>
      <c r="AA68" s="133">
        <v>0</v>
      </c>
      <c r="AB68" s="133">
        <v>0</v>
      </c>
      <c r="AC68" s="133">
        <v>0</v>
      </c>
      <c r="AD68" s="133">
        <v>0</v>
      </c>
      <c r="AE68" s="133">
        <v>0</v>
      </c>
      <c r="AF68" s="133">
        <v>0</v>
      </c>
      <c r="AG68" s="133">
        <v>0</v>
      </c>
      <c r="AH68" s="133">
        <v>0</v>
      </c>
      <c r="AI68" s="143">
        <v>0</v>
      </c>
      <c r="AJ68" s="133">
        <v>0</v>
      </c>
      <c r="AK68" s="133">
        <v>0</v>
      </c>
      <c r="AL68" s="133">
        <v>0</v>
      </c>
      <c r="AM68" s="133">
        <v>0</v>
      </c>
      <c r="AN68" s="133">
        <v>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c r="BF68" s="133">
        <v>0</v>
      </c>
      <c r="BG68" s="133">
        <v>0</v>
      </c>
      <c r="BH68" s="133">
        <v>0</v>
      </c>
      <c r="BI68" s="133">
        <v>0</v>
      </c>
      <c r="BJ68" s="133">
        <v>0</v>
      </c>
      <c r="BK68" s="133">
        <v>0</v>
      </c>
      <c r="BL68" s="143">
        <v>0</v>
      </c>
      <c r="BM68" s="143">
        <v>0</v>
      </c>
      <c r="BN68" s="133">
        <v>0</v>
      </c>
      <c r="BO68" s="133">
        <v>0</v>
      </c>
      <c r="BP68" s="133">
        <v>1</v>
      </c>
      <c r="BQ68" s="133">
        <v>0</v>
      </c>
      <c r="BR68" s="133">
        <v>0</v>
      </c>
      <c r="BS68" s="133">
        <v>0</v>
      </c>
      <c r="BT68" s="133">
        <v>0</v>
      </c>
      <c r="BU68" s="133">
        <v>0</v>
      </c>
      <c r="BV68" s="133">
        <v>0</v>
      </c>
      <c r="BW68" s="133">
        <v>0</v>
      </c>
      <c r="BX68" s="133">
        <v>0</v>
      </c>
      <c r="BY68" s="133">
        <v>0</v>
      </c>
      <c r="BZ68" s="133">
        <v>0</v>
      </c>
      <c r="CA68" s="133">
        <v>0</v>
      </c>
      <c r="CB68" s="133">
        <v>0</v>
      </c>
      <c r="CC68" s="133">
        <v>0</v>
      </c>
      <c r="CD68" s="133">
        <v>0</v>
      </c>
      <c r="CE68" s="133">
        <v>0</v>
      </c>
      <c r="CF68" s="133">
        <v>0</v>
      </c>
      <c r="CG68" s="133">
        <v>0</v>
      </c>
      <c r="CH68" s="133">
        <v>0</v>
      </c>
      <c r="CI68" s="133">
        <v>0</v>
      </c>
      <c r="CJ68" s="133">
        <v>0</v>
      </c>
      <c r="CK68" s="133">
        <v>0</v>
      </c>
      <c r="CL68" s="133">
        <v>0</v>
      </c>
      <c r="CM68" s="133">
        <v>0</v>
      </c>
      <c r="CN68" s="133">
        <v>0</v>
      </c>
      <c r="CO68" s="133">
        <v>0</v>
      </c>
      <c r="CP68" s="133">
        <v>0</v>
      </c>
      <c r="CQ68" s="133">
        <v>0</v>
      </c>
      <c r="CR68" s="133">
        <v>0</v>
      </c>
      <c r="CS68" s="133">
        <v>0</v>
      </c>
      <c r="CT68" s="133">
        <v>0</v>
      </c>
      <c r="CU68" s="133">
        <v>0</v>
      </c>
      <c r="CV68" s="133">
        <v>0</v>
      </c>
      <c r="CW68" s="133">
        <v>0</v>
      </c>
      <c r="CX68" s="133">
        <v>0</v>
      </c>
      <c r="CY68" s="133">
        <v>0</v>
      </c>
      <c r="CZ68" s="133">
        <v>0</v>
      </c>
      <c r="DA68" s="133">
        <v>0</v>
      </c>
      <c r="DB68" s="133">
        <v>0</v>
      </c>
      <c r="DC68" s="133">
        <v>0</v>
      </c>
      <c r="DD68" s="133">
        <v>0</v>
      </c>
      <c r="DE68" s="133">
        <v>0</v>
      </c>
      <c r="DF68" s="133">
        <v>0</v>
      </c>
      <c r="DG68" s="133">
        <v>1</v>
      </c>
      <c r="DH68" s="138">
        <v>0.77923541097157778</v>
      </c>
    </row>
    <row r="69" spans="2:112" x14ac:dyDescent="0.15">
      <c r="B69" s="318" t="s">
        <v>123</v>
      </c>
      <c r="C69" s="305" t="s">
        <v>408</v>
      </c>
      <c r="D69" s="132">
        <v>5.6826592981525682E-3</v>
      </c>
      <c r="E69" s="132">
        <v>7.7665138727783696E-3</v>
      </c>
      <c r="F69" s="132">
        <v>2.2218538342244323E-2</v>
      </c>
      <c r="G69" s="132">
        <v>1.2035162513073381E-2</v>
      </c>
      <c r="H69" s="132">
        <v>2.8191849231225492E-2</v>
      </c>
      <c r="I69" s="132">
        <v>3.2938786314182948E-2</v>
      </c>
      <c r="J69" s="132">
        <v>1.5009052463745695E-2</v>
      </c>
      <c r="K69" s="132">
        <v>8.6906038870585602E-3</v>
      </c>
      <c r="L69" s="132">
        <v>7.4415223902652948E-3</v>
      </c>
      <c r="M69" s="132">
        <v>7.5242655567283245E-3</v>
      </c>
      <c r="N69" s="132">
        <v>0</v>
      </c>
      <c r="O69" s="132">
        <v>1.7343641109088263E-2</v>
      </c>
      <c r="P69" s="132">
        <v>1.2748918631908593E-2</v>
      </c>
      <c r="Q69" s="132">
        <v>1.3056966132142411E-2</v>
      </c>
      <c r="R69" s="132">
        <v>8.0321730087623677E-3</v>
      </c>
      <c r="S69" s="132">
        <v>4.0844848843061908E-2</v>
      </c>
      <c r="T69" s="132">
        <v>8.3817993059274194E-3</v>
      </c>
      <c r="U69" s="132">
        <v>1.4161224773115122E-2</v>
      </c>
      <c r="V69" s="134">
        <v>2.5367421320862723E-2</v>
      </c>
      <c r="W69" s="132">
        <v>6.5509162839772248E-2</v>
      </c>
      <c r="X69" s="132">
        <v>0</v>
      </c>
      <c r="Y69" s="132">
        <v>1.5216228948833807E-2</v>
      </c>
      <c r="Z69" s="132">
        <v>9.7275217531616973E-3</v>
      </c>
      <c r="AA69" s="132">
        <v>0</v>
      </c>
      <c r="AB69" s="132">
        <v>5.7633723914383697E-3</v>
      </c>
      <c r="AC69" s="132">
        <v>7.9802017065945582E-3</v>
      </c>
      <c r="AD69" s="132">
        <v>3.6094948966218661E-3</v>
      </c>
      <c r="AE69" s="132">
        <v>1.3047187540438246E-2</v>
      </c>
      <c r="AF69" s="132">
        <v>1.6359997381729788E-2</v>
      </c>
      <c r="AG69" s="132">
        <v>1.2855918997705676E-2</v>
      </c>
      <c r="AH69" s="132">
        <v>6.176624807761111E-3</v>
      </c>
      <c r="AI69" s="134">
        <v>3.3759181297236478E-2</v>
      </c>
      <c r="AJ69" s="132">
        <v>2.3841482843034049E-2</v>
      </c>
      <c r="AK69" s="132">
        <v>1.9599626616681399E-2</v>
      </c>
      <c r="AL69" s="132">
        <v>3.0343968269993863E-2</v>
      </c>
      <c r="AM69" s="132">
        <v>0</v>
      </c>
      <c r="AN69" s="132">
        <v>0</v>
      </c>
      <c r="AO69" s="132">
        <v>6.2238900656098869E-2</v>
      </c>
      <c r="AP69" s="132">
        <v>7.730437711555964E-3</v>
      </c>
      <c r="AQ69" s="132">
        <v>1.9508686042417893E-2</v>
      </c>
      <c r="AR69" s="132">
        <v>1.6949171467501904E-2</v>
      </c>
      <c r="AS69" s="132">
        <v>7.7723661059548822E-3</v>
      </c>
      <c r="AT69" s="132">
        <v>1.5554704238619729E-2</v>
      </c>
      <c r="AU69" s="132">
        <v>8.2962168864597185E-3</v>
      </c>
      <c r="AV69" s="132">
        <v>6.2173029673725398E-3</v>
      </c>
      <c r="AW69" s="132">
        <v>7.3740064341706836E-3</v>
      </c>
      <c r="AX69" s="132">
        <v>1.1334535765618076E-2</v>
      </c>
      <c r="AY69" s="132">
        <v>1.3843646576271426E-2</v>
      </c>
      <c r="AZ69" s="132">
        <v>7.3920557639829184E-3</v>
      </c>
      <c r="BA69" s="132">
        <v>4.82396643303381E-3</v>
      </c>
      <c r="BB69" s="132">
        <v>3.9118330019450682E-3</v>
      </c>
      <c r="BC69" s="132">
        <v>8.7372539888197626E-3</v>
      </c>
      <c r="BD69" s="132">
        <v>3.7851871447201636E-3</v>
      </c>
      <c r="BE69" s="132">
        <v>3.8587197243026548E-3</v>
      </c>
      <c r="BF69" s="132">
        <v>0</v>
      </c>
      <c r="BG69" s="132">
        <v>3.1172909015461888E-3</v>
      </c>
      <c r="BH69" s="132">
        <v>7.0993073808258908E-3</v>
      </c>
      <c r="BI69" s="132">
        <v>9.8295281614010771E-3</v>
      </c>
      <c r="BJ69" s="132">
        <v>8.7646744598436459E-3</v>
      </c>
      <c r="BK69" s="132">
        <v>6.0741946911772125E-3</v>
      </c>
      <c r="BL69" s="134">
        <v>1.5945722039210124E-2</v>
      </c>
      <c r="BM69" s="134">
        <v>3.4253188932227359E-3</v>
      </c>
      <c r="BN69" s="132">
        <v>3.3081339031987181E-3</v>
      </c>
      <c r="BO69" s="132">
        <v>3.4740601703233723E-3</v>
      </c>
      <c r="BP69" s="132">
        <v>4.1491769424949207E-3</v>
      </c>
      <c r="BQ69" s="132">
        <v>1.0797976401242348</v>
      </c>
      <c r="BR69" s="132">
        <v>7.5447651203778198E-3</v>
      </c>
      <c r="BS69" s="132">
        <v>3.2169868708249214E-2</v>
      </c>
      <c r="BT69" s="132">
        <v>3.6528733666234145E-2</v>
      </c>
      <c r="BU69" s="132">
        <v>1.1947782464816462E-2</v>
      </c>
      <c r="BV69" s="132">
        <v>3.537423701766497E-3</v>
      </c>
      <c r="BW69" s="132">
        <v>8.9867277596005768E-3</v>
      </c>
      <c r="BX69" s="132">
        <v>4.0731197303143186E-3</v>
      </c>
      <c r="BY69" s="132">
        <v>3.6760885280799735E-4</v>
      </c>
      <c r="BZ69" s="132">
        <v>3.0119007179557063E-2</v>
      </c>
      <c r="CA69" s="132">
        <v>3.1478958132946833E-3</v>
      </c>
      <c r="CB69" s="132">
        <v>3.710337191426476E-3</v>
      </c>
      <c r="CC69" s="132">
        <v>2.5365743342668076E-3</v>
      </c>
      <c r="CD69" s="132">
        <v>3.4626382122257913E-3</v>
      </c>
      <c r="CE69" s="132">
        <v>3.1482890293955609E-3</v>
      </c>
      <c r="CF69" s="132">
        <v>2.6741896152066045E-2</v>
      </c>
      <c r="CG69" s="132">
        <v>6.3522070363769625E-3</v>
      </c>
      <c r="CH69" s="132">
        <v>3.7060603298539538E-3</v>
      </c>
      <c r="CI69" s="132">
        <v>7.3337794709954114E-3</v>
      </c>
      <c r="CJ69" s="132">
        <v>5.3273247063632852E-3</v>
      </c>
      <c r="CK69" s="132">
        <v>2.4356557100990409E-3</v>
      </c>
      <c r="CL69" s="132">
        <v>4.6868504902701485E-3</v>
      </c>
      <c r="CM69" s="132">
        <v>4.9700355500168639E-3</v>
      </c>
      <c r="CN69" s="132">
        <v>6.5936704813498942E-3</v>
      </c>
      <c r="CO69" s="132">
        <v>1.3973312482052304E-2</v>
      </c>
      <c r="CP69" s="132">
        <v>5.7058395956432204E-3</v>
      </c>
      <c r="CQ69" s="132">
        <v>5.239250499350083E-3</v>
      </c>
      <c r="CR69" s="132">
        <v>8.0411416336047484E-3</v>
      </c>
      <c r="CS69" s="132">
        <v>9.504677017183983E-3</v>
      </c>
      <c r="CT69" s="132">
        <v>7.5884758999456656E-3</v>
      </c>
      <c r="CU69" s="132">
        <v>3.2610602669433581E-3</v>
      </c>
      <c r="CV69" s="132">
        <v>2.6123204743016054E-3</v>
      </c>
      <c r="CW69" s="132">
        <v>5.6679803481881853E-3</v>
      </c>
      <c r="CX69" s="132">
        <v>2.9520432290522413E-3</v>
      </c>
      <c r="CY69" s="132">
        <v>2.9925643131711666E-3</v>
      </c>
      <c r="CZ69" s="132">
        <v>2.4182818052452211E-2</v>
      </c>
      <c r="DA69" s="132">
        <v>1.3036155940125903E-2</v>
      </c>
      <c r="DB69" s="132">
        <v>1.9481939626178561E-2</v>
      </c>
      <c r="DC69" s="132">
        <v>2.0288677015876212E-2</v>
      </c>
      <c r="DD69" s="132">
        <v>1.4361679943841099E-2</v>
      </c>
      <c r="DE69" s="132">
        <v>3.7153829072879602E-3</v>
      </c>
      <c r="DF69" s="132">
        <v>5.6920497994326939E-3</v>
      </c>
      <c r="DG69" s="132">
        <v>2.2932655765980079</v>
      </c>
      <c r="DH69" s="137">
        <v>1.7869937440473209</v>
      </c>
    </row>
    <row r="70" spans="2:112" x14ac:dyDescent="0.15">
      <c r="B70" s="318" t="s">
        <v>124</v>
      </c>
      <c r="C70" s="305" t="s">
        <v>410</v>
      </c>
      <c r="D70" s="132">
        <v>3.2412561410900565E-4</v>
      </c>
      <c r="E70" s="132">
        <v>2.6185728261329122E-4</v>
      </c>
      <c r="F70" s="132">
        <v>5.8933995743712809E-4</v>
      </c>
      <c r="G70" s="132">
        <v>7.3151456215697977E-4</v>
      </c>
      <c r="H70" s="132">
        <v>3.7238029404927257E-4</v>
      </c>
      <c r="I70" s="132">
        <v>2.194373553738119E-4</v>
      </c>
      <c r="J70" s="132">
        <v>3.8848524244268717E-4</v>
      </c>
      <c r="K70" s="132">
        <v>1.2057894904428687E-3</v>
      </c>
      <c r="L70" s="132">
        <v>2.0082896160492024E-3</v>
      </c>
      <c r="M70" s="132">
        <v>1.9406398261842821E-3</v>
      </c>
      <c r="N70" s="132">
        <v>0</v>
      </c>
      <c r="O70" s="132">
        <v>5.7498090619176765E-3</v>
      </c>
      <c r="P70" s="132">
        <v>9.8556339875818365E-4</v>
      </c>
      <c r="Q70" s="132">
        <v>3.084572818809964E-4</v>
      </c>
      <c r="R70" s="132">
        <v>4.9460852703677664E-4</v>
      </c>
      <c r="S70" s="132">
        <v>6.915276658725298E-4</v>
      </c>
      <c r="T70" s="132">
        <v>3.9137119608352784E-4</v>
      </c>
      <c r="U70" s="132">
        <v>5.4568817437602383E-4</v>
      </c>
      <c r="V70" s="134">
        <v>6.6433335345727363E-3</v>
      </c>
      <c r="W70" s="132">
        <v>1.3751956190710506E-3</v>
      </c>
      <c r="X70" s="132">
        <v>0</v>
      </c>
      <c r="Y70" s="132">
        <v>4.2633882420235042E-4</v>
      </c>
      <c r="Z70" s="132">
        <v>1.1888963942544197E-3</v>
      </c>
      <c r="AA70" s="132">
        <v>0</v>
      </c>
      <c r="AB70" s="132">
        <v>1.4152442147138959E-3</v>
      </c>
      <c r="AC70" s="132">
        <v>1.1841823934459579E-3</v>
      </c>
      <c r="AD70" s="132">
        <v>2.4614321823046272E-5</v>
      </c>
      <c r="AE70" s="132">
        <v>2.2736697398063514E-4</v>
      </c>
      <c r="AF70" s="132">
        <v>2.2189532439587487E-3</v>
      </c>
      <c r="AG70" s="132">
        <v>1.6967865651043533E-3</v>
      </c>
      <c r="AH70" s="132">
        <v>3.9396391853263721E-4</v>
      </c>
      <c r="AI70" s="134">
        <v>9.3485044983325633E-3</v>
      </c>
      <c r="AJ70" s="132">
        <v>5.4595021148485775E-4</v>
      </c>
      <c r="AK70" s="132">
        <v>8.3675971619397559E-3</v>
      </c>
      <c r="AL70" s="132">
        <v>1.9658735056252543E-3</v>
      </c>
      <c r="AM70" s="132">
        <v>0</v>
      </c>
      <c r="AN70" s="132">
        <v>0</v>
      </c>
      <c r="AO70" s="132">
        <v>8.3239954902494216E-3</v>
      </c>
      <c r="AP70" s="132">
        <v>3.0737195321786355E-4</v>
      </c>
      <c r="AQ70" s="132">
        <v>6.4217184029861907E-4</v>
      </c>
      <c r="AR70" s="132">
        <v>2.4305317389509205E-3</v>
      </c>
      <c r="AS70" s="132">
        <v>1.1737067252009206E-3</v>
      </c>
      <c r="AT70" s="132">
        <v>1.9511305585611857E-3</v>
      </c>
      <c r="AU70" s="132">
        <v>8.4004660673028071E-4</v>
      </c>
      <c r="AV70" s="132">
        <v>6.2066820152242451E-4</v>
      </c>
      <c r="AW70" s="132">
        <v>9.2923755498775255E-4</v>
      </c>
      <c r="AX70" s="132">
        <v>1.3100509909758833E-3</v>
      </c>
      <c r="AY70" s="132">
        <v>8.6714683002387207E-4</v>
      </c>
      <c r="AZ70" s="132">
        <v>6.2074136773263976E-4</v>
      </c>
      <c r="BA70" s="132">
        <v>2.5294734843250572E-4</v>
      </c>
      <c r="BB70" s="132">
        <v>2.6875227295460009E-4</v>
      </c>
      <c r="BC70" s="132">
        <v>1.1130387668609643E-3</v>
      </c>
      <c r="BD70" s="132">
        <v>7.0105614333624818E-4</v>
      </c>
      <c r="BE70" s="132">
        <v>4.3655715330355476E-4</v>
      </c>
      <c r="BF70" s="132">
        <v>0</v>
      </c>
      <c r="BG70" s="132">
        <v>2.4546508404004845E-3</v>
      </c>
      <c r="BH70" s="132">
        <v>1.8907223398724774E-3</v>
      </c>
      <c r="BI70" s="132">
        <v>2.6549515866107214E-3</v>
      </c>
      <c r="BJ70" s="132">
        <v>1.7541636233035685E-3</v>
      </c>
      <c r="BK70" s="132">
        <v>1.1242383368574615E-3</v>
      </c>
      <c r="BL70" s="134">
        <v>1.5181504870958472E-3</v>
      </c>
      <c r="BM70" s="134">
        <v>5.7209709213552136E-4</v>
      </c>
      <c r="BN70" s="132">
        <v>7.0209301186543939E-4</v>
      </c>
      <c r="BO70" s="132">
        <v>4.5653963487266133E-4</v>
      </c>
      <c r="BP70" s="132">
        <v>3.9404046068562855E-4</v>
      </c>
      <c r="BQ70" s="132">
        <v>2.1029754528374021E-3</v>
      </c>
      <c r="BR70" s="132">
        <v>1.0029187403647084</v>
      </c>
      <c r="BS70" s="132">
        <v>8.8515196534148734E-4</v>
      </c>
      <c r="BT70" s="132">
        <v>1.773194021762746E-3</v>
      </c>
      <c r="BU70" s="132">
        <v>2.0708819443696121E-3</v>
      </c>
      <c r="BV70" s="132">
        <v>3.5694368126674026E-4</v>
      </c>
      <c r="BW70" s="132">
        <v>8.7932918054921586E-4</v>
      </c>
      <c r="BX70" s="132">
        <v>1.8842770850354071E-4</v>
      </c>
      <c r="BY70" s="132">
        <v>4.2141321531348403E-5</v>
      </c>
      <c r="BZ70" s="132">
        <v>3.0036393158019422E-4</v>
      </c>
      <c r="CA70" s="132">
        <v>3.6248607886077075E-4</v>
      </c>
      <c r="CB70" s="132">
        <v>5.520681576095714E-4</v>
      </c>
      <c r="CC70" s="132">
        <v>1.0084008116830463E-3</v>
      </c>
      <c r="CD70" s="132">
        <v>3.9785020474409776E-4</v>
      </c>
      <c r="CE70" s="132">
        <v>3.9910166557835617E-4</v>
      </c>
      <c r="CF70" s="132">
        <v>3.169480303513974E-4</v>
      </c>
      <c r="CG70" s="132">
        <v>5.6948989620545832E-4</v>
      </c>
      <c r="CH70" s="132">
        <v>4.3570332835615868E-4</v>
      </c>
      <c r="CI70" s="132">
        <v>5.146712722270551E-4</v>
      </c>
      <c r="CJ70" s="132">
        <v>4.5429279039715812E-4</v>
      </c>
      <c r="CK70" s="132">
        <v>2.4182735539463122E-4</v>
      </c>
      <c r="CL70" s="132">
        <v>6.0497969688854444E-4</v>
      </c>
      <c r="CM70" s="132">
        <v>4.2323450832141451E-4</v>
      </c>
      <c r="CN70" s="132">
        <v>1.3857031312191034E-3</v>
      </c>
      <c r="CO70" s="132">
        <v>2.1499042736396667E-3</v>
      </c>
      <c r="CP70" s="132">
        <v>9.5566519458825661E-4</v>
      </c>
      <c r="CQ70" s="132">
        <v>1.0128765537642985E-3</v>
      </c>
      <c r="CR70" s="132">
        <v>1.801525299859399E-3</v>
      </c>
      <c r="CS70" s="132">
        <v>2.5055281636663135E-3</v>
      </c>
      <c r="CT70" s="132">
        <v>2.5228533160228063E-3</v>
      </c>
      <c r="CU70" s="132">
        <v>8.4456734874847634E-4</v>
      </c>
      <c r="CV70" s="132">
        <v>2.4771489671614834E-4</v>
      </c>
      <c r="CW70" s="132">
        <v>3.851854127742543E-4</v>
      </c>
      <c r="CX70" s="132">
        <v>1.0494051923785393E-3</v>
      </c>
      <c r="CY70" s="132">
        <v>8.2113403129402071E-4</v>
      </c>
      <c r="CZ70" s="132">
        <v>7.6177494105146466E-3</v>
      </c>
      <c r="DA70" s="132">
        <v>7.7738467720208605E-3</v>
      </c>
      <c r="DB70" s="132">
        <v>4.8948522784970231E-3</v>
      </c>
      <c r="DC70" s="132">
        <v>6.7778748909362683E-4</v>
      </c>
      <c r="DD70" s="132">
        <v>3.4619972245265463E-3</v>
      </c>
      <c r="DE70" s="132">
        <v>4.2385629821764005E-4</v>
      </c>
      <c r="DF70" s="132">
        <v>5.0640425729813344E-4</v>
      </c>
      <c r="DG70" s="132">
        <v>1.149380244798774</v>
      </c>
      <c r="DH70" s="137">
        <v>0.89563778741838529</v>
      </c>
    </row>
    <row r="71" spans="2:112" x14ac:dyDescent="0.15">
      <c r="B71" s="318" t="s">
        <v>125</v>
      </c>
      <c r="C71" s="305" t="s">
        <v>39</v>
      </c>
      <c r="D71" s="132">
        <v>1.5785101205255073E-3</v>
      </c>
      <c r="E71" s="132">
        <v>2.1151431183703676E-3</v>
      </c>
      <c r="F71" s="132">
        <v>2.5374679130392812E-3</v>
      </c>
      <c r="G71" s="132">
        <v>1.5064307850507328E-3</v>
      </c>
      <c r="H71" s="132">
        <v>1.5686343675246188E-3</v>
      </c>
      <c r="I71" s="132">
        <v>5.3562561029392953E-3</v>
      </c>
      <c r="J71" s="132">
        <v>7.397363437341483E-3</v>
      </c>
      <c r="K71" s="132">
        <v>2.7699585332448813E-3</v>
      </c>
      <c r="L71" s="132">
        <v>2.7962290672462644E-3</v>
      </c>
      <c r="M71" s="132">
        <v>1.0016571173568126E-3</v>
      </c>
      <c r="N71" s="132">
        <v>0</v>
      </c>
      <c r="O71" s="132">
        <v>3.1154652127791367E-3</v>
      </c>
      <c r="P71" s="132">
        <v>2.0283088653904385E-3</v>
      </c>
      <c r="Q71" s="132">
        <v>1.3211668672704886E-3</v>
      </c>
      <c r="R71" s="132">
        <v>1.1875301644013456E-3</v>
      </c>
      <c r="S71" s="132">
        <v>7.5310998945788635E-3</v>
      </c>
      <c r="T71" s="132">
        <v>1.5791140612542035E-3</v>
      </c>
      <c r="U71" s="132">
        <v>1.1498289787731241E-3</v>
      </c>
      <c r="V71" s="134">
        <v>4.6865474451253499E-3</v>
      </c>
      <c r="W71" s="132">
        <v>4.2741929068408511E-3</v>
      </c>
      <c r="X71" s="132">
        <v>0</v>
      </c>
      <c r="Y71" s="132">
        <v>3.1652226832687442E-3</v>
      </c>
      <c r="Z71" s="132">
        <v>8.0307063022206152E-3</v>
      </c>
      <c r="AA71" s="132">
        <v>0</v>
      </c>
      <c r="AB71" s="132">
        <v>3.7903975633054279E-3</v>
      </c>
      <c r="AC71" s="132">
        <v>1.5641087330052245E-3</v>
      </c>
      <c r="AD71" s="132">
        <v>3.8911849086644855E-4</v>
      </c>
      <c r="AE71" s="132">
        <v>1.1585875344964345E-3</v>
      </c>
      <c r="AF71" s="132">
        <v>1.4635876078969725E-3</v>
      </c>
      <c r="AG71" s="132">
        <v>1.0510078352490397E-3</v>
      </c>
      <c r="AH71" s="132">
        <v>1.1719861363159558E-3</v>
      </c>
      <c r="AI71" s="134">
        <v>2.5215051092171989E-3</v>
      </c>
      <c r="AJ71" s="132">
        <v>3.055710916385403E-3</v>
      </c>
      <c r="AK71" s="132">
        <v>1.6059753989849147E-3</v>
      </c>
      <c r="AL71" s="132">
        <v>1.8784449685877488E-3</v>
      </c>
      <c r="AM71" s="132">
        <v>0</v>
      </c>
      <c r="AN71" s="132">
        <v>0</v>
      </c>
      <c r="AO71" s="132">
        <v>1.2470042559092069E-3</v>
      </c>
      <c r="AP71" s="132">
        <v>5.459922375055503E-4</v>
      </c>
      <c r="AQ71" s="132">
        <v>1.6226168460745159E-3</v>
      </c>
      <c r="AR71" s="132">
        <v>1.1984752952887881E-3</v>
      </c>
      <c r="AS71" s="132">
        <v>1.105054435989802E-3</v>
      </c>
      <c r="AT71" s="132">
        <v>1.3218825549151626E-3</v>
      </c>
      <c r="AU71" s="132">
        <v>1.2048978879779782E-3</v>
      </c>
      <c r="AV71" s="132">
        <v>9.3953884775246086E-4</v>
      </c>
      <c r="AW71" s="132">
        <v>9.1075136081679876E-4</v>
      </c>
      <c r="AX71" s="132">
        <v>1.067608791209215E-3</v>
      </c>
      <c r="AY71" s="132">
        <v>1.7286216247437271E-3</v>
      </c>
      <c r="AZ71" s="132">
        <v>7.9015344918233893E-4</v>
      </c>
      <c r="BA71" s="132">
        <v>9.5888988543332257E-4</v>
      </c>
      <c r="BB71" s="132">
        <v>6.4314786701003923E-4</v>
      </c>
      <c r="BC71" s="132">
        <v>1.5059909754915105E-3</v>
      </c>
      <c r="BD71" s="132">
        <v>5.0707168748167965E-4</v>
      </c>
      <c r="BE71" s="132">
        <v>7.5256948184701902E-4</v>
      </c>
      <c r="BF71" s="132">
        <v>0</v>
      </c>
      <c r="BG71" s="132">
        <v>5.1963011797879544E-4</v>
      </c>
      <c r="BH71" s="132">
        <v>5.9959823345577599E-4</v>
      </c>
      <c r="BI71" s="132">
        <v>8.4576668768797034E-4</v>
      </c>
      <c r="BJ71" s="132">
        <v>1.4393033281364053E-3</v>
      </c>
      <c r="BK71" s="132">
        <v>1.7509507946512381E-3</v>
      </c>
      <c r="BL71" s="134">
        <v>3.975795345627863E-3</v>
      </c>
      <c r="BM71" s="134">
        <v>1.5024181637618692E-3</v>
      </c>
      <c r="BN71" s="132">
        <v>2.2741324996430824E-3</v>
      </c>
      <c r="BO71" s="132">
        <v>1.5369165044238804E-3</v>
      </c>
      <c r="BP71" s="132">
        <v>1.5095680961409424E-3</v>
      </c>
      <c r="BQ71" s="132">
        <v>1.9582158196231286E-3</v>
      </c>
      <c r="BR71" s="132">
        <v>2.106607620344762E-3</v>
      </c>
      <c r="BS71" s="132">
        <v>1.070208610846805</v>
      </c>
      <c r="BT71" s="132">
        <v>1.0579672639003246E-2</v>
      </c>
      <c r="BU71" s="132">
        <v>3.6046220817645145E-3</v>
      </c>
      <c r="BV71" s="132">
        <v>1.8348800305885164E-3</v>
      </c>
      <c r="BW71" s="132">
        <v>2.6058894810394003E-3</v>
      </c>
      <c r="BX71" s="132">
        <v>7.8323936849286548E-4</v>
      </c>
      <c r="BY71" s="132">
        <v>1.8733353757816284E-4</v>
      </c>
      <c r="BZ71" s="132">
        <v>7.7112463749238773E-3</v>
      </c>
      <c r="CA71" s="132">
        <v>1.4724246899806702E-3</v>
      </c>
      <c r="CB71" s="132">
        <v>1.1749571397285176E-2</v>
      </c>
      <c r="CC71" s="132">
        <v>3.3491946840360125E-3</v>
      </c>
      <c r="CD71" s="132">
        <v>1.5699137429251002E-3</v>
      </c>
      <c r="CE71" s="132">
        <v>1.6228195621378688E-3</v>
      </c>
      <c r="CF71" s="132">
        <v>2.4407625321773113E-3</v>
      </c>
      <c r="CG71" s="132">
        <v>5.2143958472569869E-3</v>
      </c>
      <c r="CH71" s="132">
        <v>1.1035901034612951E-3</v>
      </c>
      <c r="CI71" s="132">
        <v>5.8846154041867129E-3</v>
      </c>
      <c r="CJ71" s="132">
        <v>1.7910777104568102E-3</v>
      </c>
      <c r="CK71" s="132">
        <v>8.4305167969887611E-4</v>
      </c>
      <c r="CL71" s="132">
        <v>2.5405895277598191E-3</v>
      </c>
      <c r="CM71" s="132">
        <v>1.8724263774104817E-3</v>
      </c>
      <c r="CN71" s="132">
        <v>5.2640034799305048E-3</v>
      </c>
      <c r="CO71" s="132">
        <v>9.6078875312472032E-3</v>
      </c>
      <c r="CP71" s="132">
        <v>1.0070548874876949E-2</v>
      </c>
      <c r="CQ71" s="132">
        <v>4.9304632925250419E-3</v>
      </c>
      <c r="CR71" s="132">
        <v>4.433098625066168E-3</v>
      </c>
      <c r="CS71" s="132">
        <v>7.6866080825046309E-3</v>
      </c>
      <c r="CT71" s="132">
        <v>8.1957231123800656E-3</v>
      </c>
      <c r="CU71" s="132">
        <v>3.0339341165883482E-3</v>
      </c>
      <c r="CV71" s="132">
        <v>9.1640590714060538E-4</v>
      </c>
      <c r="CW71" s="132">
        <v>1.3397508741347615E-3</v>
      </c>
      <c r="CX71" s="132">
        <v>1.3077850881303105E-3</v>
      </c>
      <c r="CY71" s="132">
        <v>1.316303675237136E-3</v>
      </c>
      <c r="CZ71" s="132">
        <v>1.4104376794469714E-2</v>
      </c>
      <c r="DA71" s="132">
        <v>1.0665708604890451E-2</v>
      </c>
      <c r="DB71" s="132">
        <v>1.9090311803062907E-2</v>
      </c>
      <c r="DC71" s="132">
        <v>6.7570273501778091E-3</v>
      </c>
      <c r="DD71" s="132">
        <v>6.2882500223863666E-3</v>
      </c>
      <c r="DE71" s="132">
        <v>9.0336956839231596E-4</v>
      </c>
      <c r="DF71" s="132">
        <v>3.6889125614115756E-3</v>
      </c>
      <c r="DG71" s="132">
        <v>1.3829868319184804</v>
      </c>
      <c r="DH71" s="137">
        <v>1.0776723123382774</v>
      </c>
    </row>
    <row r="72" spans="2:112" x14ac:dyDescent="0.15">
      <c r="B72" s="318" t="s">
        <v>126</v>
      </c>
      <c r="C72" s="305" t="s">
        <v>41</v>
      </c>
      <c r="D72" s="132">
        <v>7.4918490480938862E-4</v>
      </c>
      <c r="E72" s="132">
        <v>1.6673539753668839E-3</v>
      </c>
      <c r="F72" s="132">
        <v>2.8968174367836916E-3</v>
      </c>
      <c r="G72" s="132">
        <v>1.0629060630837619E-3</v>
      </c>
      <c r="H72" s="132">
        <v>2.3375716762025441E-3</v>
      </c>
      <c r="I72" s="132">
        <v>4.926081296629076E-3</v>
      </c>
      <c r="J72" s="132">
        <v>3.0096842130806125E-3</v>
      </c>
      <c r="K72" s="132">
        <v>1.4588382528251855E-3</v>
      </c>
      <c r="L72" s="132">
        <v>6.9344247137074686E-4</v>
      </c>
      <c r="M72" s="132">
        <v>4.769155341321548E-3</v>
      </c>
      <c r="N72" s="132">
        <v>0</v>
      </c>
      <c r="O72" s="132">
        <v>1.0069678578730999E-3</v>
      </c>
      <c r="P72" s="132">
        <v>1.0509245447735142E-3</v>
      </c>
      <c r="Q72" s="132">
        <v>1.1088424423630883E-3</v>
      </c>
      <c r="R72" s="132">
        <v>7.4997888314073632E-4</v>
      </c>
      <c r="S72" s="132">
        <v>5.1468730488927802E-3</v>
      </c>
      <c r="T72" s="132">
        <v>1.0258241479835313E-3</v>
      </c>
      <c r="U72" s="132">
        <v>1.3088051360337772E-3</v>
      </c>
      <c r="V72" s="134">
        <v>5.6382508851420942E-3</v>
      </c>
      <c r="W72" s="132">
        <v>5.9151027336860774E-3</v>
      </c>
      <c r="X72" s="132">
        <v>0</v>
      </c>
      <c r="Y72" s="132">
        <v>3.6076046916374946E-3</v>
      </c>
      <c r="Z72" s="132">
        <v>3.6150957647699622E-3</v>
      </c>
      <c r="AA72" s="132">
        <v>0</v>
      </c>
      <c r="AB72" s="132">
        <v>3.6126600684415803E-3</v>
      </c>
      <c r="AC72" s="132">
        <v>1.4522221305290567E-3</v>
      </c>
      <c r="AD72" s="132">
        <v>1.7687975732735102E-4</v>
      </c>
      <c r="AE72" s="132">
        <v>8.9114394553221617E-4</v>
      </c>
      <c r="AF72" s="132">
        <v>8.5559309765370856E-4</v>
      </c>
      <c r="AG72" s="132">
        <v>8.02193131710944E-4</v>
      </c>
      <c r="AH72" s="132">
        <v>8.3042358986505388E-4</v>
      </c>
      <c r="AI72" s="134">
        <v>2.2465436975894911E-3</v>
      </c>
      <c r="AJ72" s="132">
        <v>4.7481628475072825E-3</v>
      </c>
      <c r="AK72" s="132">
        <v>1.3691918421575261E-3</v>
      </c>
      <c r="AL72" s="132">
        <v>3.5980695602466218E-3</v>
      </c>
      <c r="AM72" s="132">
        <v>0</v>
      </c>
      <c r="AN72" s="132">
        <v>0</v>
      </c>
      <c r="AO72" s="132">
        <v>2.9229191472095158E-3</v>
      </c>
      <c r="AP72" s="132">
        <v>5.7124011785115287E-4</v>
      </c>
      <c r="AQ72" s="132">
        <v>1.1988917300958708E-3</v>
      </c>
      <c r="AR72" s="132">
        <v>1.2263128485933941E-3</v>
      </c>
      <c r="AS72" s="132">
        <v>6.3646645954815E-4</v>
      </c>
      <c r="AT72" s="132">
        <v>8.8431478427539916E-4</v>
      </c>
      <c r="AU72" s="132">
        <v>8.4281537015170715E-4</v>
      </c>
      <c r="AV72" s="132">
        <v>5.1440967678185632E-4</v>
      </c>
      <c r="AW72" s="132">
        <v>6.1013279028931098E-4</v>
      </c>
      <c r="AX72" s="132">
        <v>9.3970114118495092E-4</v>
      </c>
      <c r="AY72" s="132">
        <v>1.1657238123380913E-3</v>
      </c>
      <c r="AZ72" s="132">
        <v>6.089994057822195E-4</v>
      </c>
      <c r="BA72" s="132">
        <v>3.6944690805083521E-4</v>
      </c>
      <c r="BB72" s="132">
        <v>3.6701757286183617E-4</v>
      </c>
      <c r="BC72" s="132">
        <v>1.7807011012568518E-3</v>
      </c>
      <c r="BD72" s="132">
        <v>4.9857119307751064E-4</v>
      </c>
      <c r="BE72" s="132">
        <v>5.2519881746897299E-4</v>
      </c>
      <c r="BF72" s="132">
        <v>0</v>
      </c>
      <c r="BG72" s="132">
        <v>2.9059706251769623E-4</v>
      </c>
      <c r="BH72" s="132">
        <v>4.3830659630168702E-4</v>
      </c>
      <c r="BI72" s="132">
        <v>7.2418963074701286E-4</v>
      </c>
      <c r="BJ72" s="132">
        <v>2.3251508966857385E-3</v>
      </c>
      <c r="BK72" s="132">
        <v>5.9338553665396713E-4</v>
      </c>
      <c r="BL72" s="134">
        <v>1.3198308152302426E-3</v>
      </c>
      <c r="BM72" s="134">
        <v>1.084035041216351E-3</v>
      </c>
      <c r="BN72" s="132">
        <v>8.8577910984169808E-4</v>
      </c>
      <c r="BO72" s="132">
        <v>4.2511357628887744E-3</v>
      </c>
      <c r="BP72" s="132">
        <v>5.0277718072977932E-3</v>
      </c>
      <c r="BQ72" s="132">
        <v>4.27036192132529E-2</v>
      </c>
      <c r="BR72" s="132">
        <v>1.7772329510096782E-3</v>
      </c>
      <c r="BS72" s="132">
        <v>2.9665091736116454E-3</v>
      </c>
      <c r="BT72" s="132">
        <v>1.0021226293130192</v>
      </c>
      <c r="BU72" s="132">
        <v>1.9768593888307025E-3</v>
      </c>
      <c r="BV72" s="132">
        <v>3.0114854884296422E-3</v>
      </c>
      <c r="BW72" s="132">
        <v>8.6907327038008577E-4</v>
      </c>
      <c r="BX72" s="132">
        <v>4.7574195304704901E-4</v>
      </c>
      <c r="BY72" s="132">
        <v>2.3298610274701025E-4</v>
      </c>
      <c r="BZ72" s="132">
        <v>1.967456093153528E-2</v>
      </c>
      <c r="CA72" s="132">
        <v>2.4905305101671701E-3</v>
      </c>
      <c r="CB72" s="132">
        <v>1.273038783162833E-3</v>
      </c>
      <c r="CC72" s="132">
        <v>4.3378645664022518E-3</v>
      </c>
      <c r="CD72" s="132">
        <v>2.5267947828555735E-3</v>
      </c>
      <c r="CE72" s="132">
        <v>3.5526932443579089E-3</v>
      </c>
      <c r="CF72" s="132">
        <v>2.6949913787127642E-3</v>
      </c>
      <c r="CG72" s="132">
        <v>7.0602049962935438E-3</v>
      </c>
      <c r="CH72" s="132">
        <v>1.5137569345159215E-3</v>
      </c>
      <c r="CI72" s="132">
        <v>7.6101021295685058E-3</v>
      </c>
      <c r="CJ72" s="132">
        <v>6.3771776058145048E-3</v>
      </c>
      <c r="CK72" s="132">
        <v>5.3036276360117669E-4</v>
      </c>
      <c r="CL72" s="132">
        <v>4.0000487021136181E-3</v>
      </c>
      <c r="CM72" s="132">
        <v>1.71900197485707E-3</v>
      </c>
      <c r="CN72" s="132">
        <v>2.7528687046279077E-2</v>
      </c>
      <c r="CO72" s="132">
        <v>5.9451975518106789E-3</v>
      </c>
      <c r="CP72" s="132">
        <v>3.1133867823320638E-3</v>
      </c>
      <c r="CQ72" s="132">
        <v>3.2392749511715303E-3</v>
      </c>
      <c r="CR72" s="132">
        <v>7.5159568719701357E-3</v>
      </c>
      <c r="CS72" s="132">
        <v>3.7754363389535897E-3</v>
      </c>
      <c r="CT72" s="132">
        <v>3.9132397891829826E-3</v>
      </c>
      <c r="CU72" s="132">
        <v>6.2179491978160456E-4</v>
      </c>
      <c r="CV72" s="132">
        <v>9.0857772040988738E-4</v>
      </c>
      <c r="CW72" s="132">
        <v>2.5758455059656043E-3</v>
      </c>
      <c r="CX72" s="132">
        <v>9.5418045820536352E-4</v>
      </c>
      <c r="CY72" s="132">
        <v>4.8745574764136475E-4</v>
      </c>
      <c r="CZ72" s="132">
        <v>3.8992504221863511E-2</v>
      </c>
      <c r="DA72" s="132">
        <v>1.3511437790523224E-2</v>
      </c>
      <c r="DB72" s="132">
        <v>1.18033936592883E-2</v>
      </c>
      <c r="DC72" s="132">
        <v>1.1593211149853226E-2</v>
      </c>
      <c r="DD72" s="132">
        <v>1.3558949507055223E-2</v>
      </c>
      <c r="DE72" s="132">
        <v>5.7745252565647375E-4</v>
      </c>
      <c r="DF72" s="132">
        <v>1.891862860498952E-2</v>
      </c>
      <c r="DG72" s="132">
        <v>1.397963311873748</v>
      </c>
      <c r="DH72" s="137">
        <v>1.0893425158511278</v>
      </c>
    </row>
    <row r="73" spans="2:112" x14ac:dyDescent="0.15">
      <c r="B73" s="319" t="s">
        <v>127</v>
      </c>
      <c r="C73" s="306" t="s">
        <v>414</v>
      </c>
      <c r="D73" s="133">
        <v>6.1911049953416862E-2</v>
      </c>
      <c r="E73" s="133">
        <v>4.4492690076262956E-2</v>
      </c>
      <c r="F73" s="133">
        <v>3.953293681944544E-2</v>
      </c>
      <c r="G73" s="133">
        <v>4.9358624147528403E-2</v>
      </c>
      <c r="H73" s="133">
        <v>7.931625377329074E-2</v>
      </c>
      <c r="I73" s="133">
        <v>1.5894640865632192E-2</v>
      </c>
      <c r="J73" s="133">
        <v>5.3699010726360713E-2</v>
      </c>
      <c r="K73" s="133">
        <v>6.4465983282162867E-2</v>
      </c>
      <c r="L73" s="133">
        <v>4.9956780540724645E-2</v>
      </c>
      <c r="M73" s="133">
        <v>5.5234596119938639E-2</v>
      </c>
      <c r="N73" s="133">
        <v>0</v>
      </c>
      <c r="O73" s="133">
        <v>4.4891940915780623E-2</v>
      </c>
      <c r="P73" s="133">
        <v>6.0516579044162487E-2</v>
      </c>
      <c r="Q73" s="133">
        <v>5.0405895697214792E-2</v>
      </c>
      <c r="R73" s="133">
        <v>5.3081068404061238E-2</v>
      </c>
      <c r="S73" s="133">
        <v>8.6711543545849382E-2</v>
      </c>
      <c r="T73" s="133">
        <v>5.4708274697050509E-2</v>
      </c>
      <c r="U73" s="133">
        <v>4.9998103373188038E-2</v>
      </c>
      <c r="V73" s="143">
        <v>2.4526354110844289E-2</v>
      </c>
      <c r="W73" s="133">
        <v>2.5224809234769972E-2</v>
      </c>
      <c r="X73" s="133">
        <v>0</v>
      </c>
      <c r="Y73" s="133">
        <v>1.617230600403026E-2</v>
      </c>
      <c r="Z73" s="133">
        <v>3.091647515332787E-2</v>
      </c>
      <c r="AA73" s="133">
        <v>0</v>
      </c>
      <c r="AB73" s="133">
        <v>2.9105027396562996E-2</v>
      </c>
      <c r="AC73" s="133">
        <v>3.941154386781498E-2</v>
      </c>
      <c r="AD73" s="133">
        <v>5.8133432964536085E-3</v>
      </c>
      <c r="AE73" s="133">
        <v>3.9470956806337512E-2</v>
      </c>
      <c r="AF73" s="133">
        <v>4.0680341633117345E-2</v>
      </c>
      <c r="AG73" s="133">
        <v>3.3514974032107098E-2</v>
      </c>
      <c r="AH73" s="133">
        <v>6.2307694687100103E-2</v>
      </c>
      <c r="AI73" s="143">
        <v>3.0162927019630213E-2</v>
      </c>
      <c r="AJ73" s="133">
        <v>3.4007435594969472E-2</v>
      </c>
      <c r="AK73" s="133">
        <v>3.4807859977377155E-2</v>
      </c>
      <c r="AL73" s="133">
        <v>3.4750285369505293E-2</v>
      </c>
      <c r="AM73" s="133">
        <v>0</v>
      </c>
      <c r="AN73" s="133">
        <v>0</v>
      </c>
      <c r="AO73" s="133">
        <v>3.0947264714195056E-2</v>
      </c>
      <c r="AP73" s="133">
        <v>4.8464440053593905E-2</v>
      </c>
      <c r="AQ73" s="133">
        <v>4.0031441468863706E-2</v>
      </c>
      <c r="AR73" s="133">
        <v>3.6386972546986744E-2</v>
      </c>
      <c r="AS73" s="133">
        <v>3.6720720211619318E-2</v>
      </c>
      <c r="AT73" s="133">
        <v>3.1444860200691989E-2</v>
      </c>
      <c r="AU73" s="133">
        <v>3.0976733641856168E-2</v>
      </c>
      <c r="AV73" s="133">
        <v>2.9814313490434653E-2</v>
      </c>
      <c r="AW73" s="133">
        <v>3.2921008001092877E-2</v>
      </c>
      <c r="AX73" s="133">
        <v>2.8945866412981223E-2</v>
      </c>
      <c r="AY73" s="133">
        <v>2.6164199292010259E-2</v>
      </c>
      <c r="AZ73" s="133">
        <v>3.4583466579954134E-2</v>
      </c>
      <c r="BA73" s="133">
        <v>3.915878024617709E-2</v>
      </c>
      <c r="BB73" s="133">
        <v>2.71521894326773E-2</v>
      </c>
      <c r="BC73" s="133">
        <v>3.1833234603106358E-2</v>
      </c>
      <c r="BD73" s="133">
        <v>3.2617569136874698E-2</v>
      </c>
      <c r="BE73" s="133">
        <v>2.7709432796101056E-2</v>
      </c>
      <c r="BF73" s="133">
        <v>0</v>
      </c>
      <c r="BG73" s="133">
        <v>1.3980134471468921E-2</v>
      </c>
      <c r="BH73" s="133">
        <v>3.8101387707663879E-2</v>
      </c>
      <c r="BI73" s="133">
        <v>2.6003991272250154E-2</v>
      </c>
      <c r="BJ73" s="133">
        <v>2.3369519669956009E-2</v>
      </c>
      <c r="BK73" s="133">
        <v>7.8249336697144747E-2</v>
      </c>
      <c r="BL73" s="143">
        <v>9.2944201387100411E-3</v>
      </c>
      <c r="BM73" s="143">
        <v>4.503980098433176E-2</v>
      </c>
      <c r="BN73" s="133">
        <v>5.3753734686911622E-2</v>
      </c>
      <c r="BO73" s="133">
        <v>3.4585465304772516E-2</v>
      </c>
      <c r="BP73" s="133">
        <v>3.2122010045593147E-2</v>
      </c>
      <c r="BQ73" s="133">
        <v>1.169612383647302E-2</v>
      </c>
      <c r="BR73" s="133">
        <v>1.8969426148733853E-2</v>
      </c>
      <c r="BS73" s="133">
        <v>2.4036624907669009E-2</v>
      </c>
      <c r="BT73" s="133">
        <v>1.5868090061817917E-2</v>
      </c>
      <c r="BU73" s="133">
        <v>1.0135850084875591</v>
      </c>
      <c r="BV73" s="133">
        <v>7.523917359136394E-3</v>
      </c>
      <c r="BW73" s="133">
        <v>3.5477032209856145E-3</v>
      </c>
      <c r="BX73" s="133">
        <v>4.3132409564367305E-3</v>
      </c>
      <c r="BY73" s="133">
        <v>1.656532164288385E-3</v>
      </c>
      <c r="BZ73" s="133">
        <v>5.2327221227666636E-3</v>
      </c>
      <c r="CA73" s="133">
        <v>1.0964032502266356E-2</v>
      </c>
      <c r="CB73" s="133">
        <v>8.0531578231482687E-2</v>
      </c>
      <c r="CC73" s="133">
        <v>2.2209225941866518E-2</v>
      </c>
      <c r="CD73" s="133">
        <v>9.4123743607924908E-3</v>
      </c>
      <c r="CE73" s="133">
        <v>8.3544945058271012E-3</v>
      </c>
      <c r="CF73" s="133">
        <v>8.6718021934055287E-3</v>
      </c>
      <c r="CG73" s="133">
        <v>7.7878287188402019E-3</v>
      </c>
      <c r="CH73" s="133">
        <v>7.1324963428564233E-3</v>
      </c>
      <c r="CI73" s="133">
        <v>7.7759041189056251E-3</v>
      </c>
      <c r="CJ73" s="133">
        <v>1.0745138239682494E-2</v>
      </c>
      <c r="CK73" s="133">
        <v>1.3922703965920491E-2</v>
      </c>
      <c r="CL73" s="133">
        <v>9.7459866030461598E-3</v>
      </c>
      <c r="CM73" s="133">
        <v>3.2771089833209623E-2</v>
      </c>
      <c r="CN73" s="133">
        <v>1.1085930043012315E-2</v>
      </c>
      <c r="CO73" s="133">
        <v>1.0074912228122131E-2</v>
      </c>
      <c r="CP73" s="133">
        <v>2.6404392249398605E-2</v>
      </c>
      <c r="CQ73" s="133">
        <v>4.3663673754280249E-2</v>
      </c>
      <c r="CR73" s="133">
        <v>1.7309252468465652E-2</v>
      </c>
      <c r="CS73" s="133">
        <v>2.299851233355563E-2</v>
      </c>
      <c r="CT73" s="133">
        <v>1.9971732786589515E-2</v>
      </c>
      <c r="CU73" s="133">
        <v>3.1033627525572826E-2</v>
      </c>
      <c r="CV73" s="133">
        <v>1.5541043242180716E-2</v>
      </c>
      <c r="CW73" s="133">
        <v>1.5265473714574823E-2</v>
      </c>
      <c r="CX73" s="133">
        <v>4.3118496021017159E-2</v>
      </c>
      <c r="CY73" s="133">
        <v>9.6320556961485785E-3</v>
      </c>
      <c r="CZ73" s="133">
        <v>4.299662893685581E-2</v>
      </c>
      <c r="DA73" s="133">
        <v>8.6274993720717424E-2</v>
      </c>
      <c r="DB73" s="133">
        <v>2.391961812671841E-2</v>
      </c>
      <c r="DC73" s="133">
        <v>2.0375290302934942E-2</v>
      </c>
      <c r="DD73" s="133">
        <v>3.0018799496902112E-2</v>
      </c>
      <c r="DE73" s="133">
        <v>0.15637114119498721</v>
      </c>
      <c r="DF73" s="133">
        <v>1.2830640670933308E-2</v>
      </c>
      <c r="DG73" s="133">
        <v>4.2907608593109741</v>
      </c>
      <c r="DH73" s="138">
        <v>3.343512801585947</v>
      </c>
    </row>
    <row r="74" spans="2:112" x14ac:dyDescent="0.15">
      <c r="B74" s="318" t="s">
        <v>487</v>
      </c>
      <c r="C74" s="305" t="s">
        <v>418</v>
      </c>
      <c r="D74" s="132">
        <v>1.11625317392685E-2</v>
      </c>
      <c r="E74" s="132">
        <v>8.9988735497845418E-3</v>
      </c>
      <c r="F74" s="132">
        <v>1.5366272484033426E-2</v>
      </c>
      <c r="G74" s="132">
        <v>1.3207789667592765E-2</v>
      </c>
      <c r="H74" s="132">
        <v>2.7473133450045865E-2</v>
      </c>
      <c r="I74" s="132">
        <v>3.3033374949944773E-2</v>
      </c>
      <c r="J74" s="132">
        <v>7.2440256051184593E-2</v>
      </c>
      <c r="K74" s="132">
        <v>9.1771322105130611E-3</v>
      </c>
      <c r="L74" s="132">
        <v>9.9447007960724275E-3</v>
      </c>
      <c r="M74" s="132">
        <v>7.4351976401106417E-3</v>
      </c>
      <c r="N74" s="132">
        <v>0</v>
      </c>
      <c r="O74" s="132">
        <v>1.9071219440976901E-2</v>
      </c>
      <c r="P74" s="132">
        <v>2.3390406450520637E-2</v>
      </c>
      <c r="Q74" s="132">
        <v>1.3311061838042332E-2</v>
      </c>
      <c r="R74" s="132">
        <v>1.7289158760883553E-2</v>
      </c>
      <c r="S74" s="132">
        <v>1.3549581508614243E-2</v>
      </c>
      <c r="T74" s="132">
        <v>1.1552605838546703E-2</v>
      </c>
      <c r="U74" s="132">
        <v>1.2761005994235875E-2</v>
      </c>
      <c r="V74" s="134">
        <v>1.2706261603572315E-2</v>
      </c>
      <c r="W74" s="132">
        <v>1.1343947282581946E-2</v>
      </c>
      <c r="X74" s="132">
        <v>0</v>
      </c>
      <c r="Y74" s="132">
        <v>9.1897584861459387E-3</v>
      </c>
      <c r="Z74" s="132">
        <v>1.1809420223916392E-2</v>
      </c>
      <c r="AA74" s="132">
        <v>0</v>
      </c>
      <c r="AB74" s="132">
        <v>8.7131599910449057E-3</v>
      </c>
      <c r="AC74" s="132">
        <v>1.1862342073263863E-2</v>
      </c>
      <c r="AD74" s="132">
        <v>3.4496904435476193E-3</v>
      </c>
      <c r="AE74" s="132">
        <v>7.5334303929608061E-3</v>
      </c>
      <c r="AF74" s="132">
        <v>5.9820173966030387E-3</v>
      </c>
      <c r="AG74" s="132">
        <v>7.2168188059086608E-3</v>
      </c>
      <c r="AH74" s="132">
        <v>9.2555439874269178E-3</v>
      </c>
      <c r="AI74" s="134">
        <v>1.5549814222148326E-2</v>
      </c>
      <c r="AJ74" s="132">
        <v>2.0259190287970897E-2</v>
      </c>
      <c r="AK74" s="132">
        <v>2.3015601394273215E-2</v>
      </c>
      <c r="AL74" s="132">
        <v>1.3593213400467026E-2</v>
      </c>
      <c r="AM74" s="132">
        <v>0</v>
      </c>
      <c r="AN74" s="132">
        <v>0</v>
      </c>
      <c r="AO74" s="132">
        <v>1.1771415142843755E-2</v>
      </c>
      <c r="AP74" s="132">
        <v>8.1998850848498152E-3</v>
      </c>
      <c r="AQ74" s="132">
        <v>2.3163942262229634E-2</v>
      </c>
      <c r="AR74" s="132">
        <v>1.3122392850132546E-2</v>
      </c>
      <c r="AS74" s="132">
        <v>1.7213622431098512E-2</v>
      </c>
      <c r="AT74" s="132">
        <v>1.1033972480626823E-2</v>
      </c>
      <c r="AU74" s="132">
        <v>8.7652151476183948E-3</v>
      </c>
      <c r="AV74" s="132">
        <v>9.4834482275229452E-3</v>
      </c>
      <c r="AW74" s="132">
        <v>1.4110560684243836E-2</v>
      </c>
      <c r="AX74" s="132">
        <v>4.7650065592726798E-3</v>
      </c>
      <c r="AY74" s="132">
        <v>8.59713545647613E-3</v>
      </c>
      <c r="AZ74" s="132">
        <v>7.6133747572432343E-3</v>
      </c>
      <c r="BA74" s="132">
        <v>8.4578887649031688E-3</v>
      </c>
      <c r="BB74" s="132">
        <v>6.9797117787189526E-3</v>
      </c>
      <c r="BC74" s="132">
        <v>1.1173443185444876E-2</v>
      </c>
      <c r="BD74" s="132">
        <v>5.1162327400905505E-3</v>
      </c>
      <c r="BE74" s="132">
        <v>9.9971288655729875E-3</v>
      </c>
      <c r="BF74" s="132">
        <v>0</v>
      </c>
      <c r="BG74" s="132">
        <v>3.9754298799010669E-3</v>
      </c>
      <c r="BH74" s="132">
        <v>5.043105765958498E-3</v>
      </c>
      <c r="BI74" s="132">
        <v>1.8994512640166984E-2</v>
      </c>
      <c r="BJ74" s="132">
        <v>1.0784335633270525E-2</v>
      </c>
      <c r="BK74" s="132">
        <v>2.391715305627477E-2</v>
      </c>
      <c r="BL74" s="134">
        <v>8.8604039817829112E-3</v>
      </c>
      <c r="BM74" s="134">
        <v>1.6942838732501565E-2</v>
      </c>
      <c r="BN74" s="132">
        <v>1.2450677737321732E-2</v>
      </c>
      <c r="BO74" s="132">
        <v>2.3053511314154656E-2</v>
      </c>
      <c r="BP74" s="132">
        <v>2.0080057476858121E-2</v>
      </c>
      <c r="BQ74" s="132">
        <v>2.9400173065580518E-2</v>
      </c>
      <c r="BR74" s="132">
        <v>8.2816665168861901E-3</v>
      </c>
      <c r="BS74" s="132">
        <v>3.8375380420602685E-2</v>
      </c>
      <c r="BT74" s="132">
        <v>3.5364663204018432E-2</v>
      </c>
      <c r="BU74" s="132">
        <v>2.2876374471000684E-2</v>
      </c>
      <c r="BV74" s="132">
        <v>1.0477771175383086</v>
      </c>
      <c r="BW74" s="132">
        <v>8.717048133054249E-2</v>
      </c>
      <c r="BX74" s="132">
        <v>7.1989896251688737E-2</v>
      </c>
      <c r="BY74" s="132">
        <v>7.3534593489134298E-2</v>
      </c>
      <c r="BZ74" s="132">
        <v>4.9002565431496843E-2</v>
      </c>
      <c r="CA74" s="132">
        <v>1.3837915779594687E-2</v>
      </c>
      <c r="CB74" s="132">
        <v>4.9216626546321279E-2</v>
      </c>
      <c r="CC74" s="132">
        <v>7.5967503333369935E-2</v>
      </c>
      <c r="CD74" s="132">
        <v>2.3055929996929021E-2</v>
      </c>
      <c r="CE74" s="132">
        <v>2.711313727298624E-2</v>
      </c>
      <c r="CF74" s="132">
        <v>1.393363395996958E-2</v>
      </c>
      <c r="CG74" s="132">
        <v>1.2619173577328691E-2</v>
      </c>
      <c r="CH74" s="132">
        <v>3.8720304525977347E-3</v>
      </c>
      <c r="CI74" s="132">
        <v>1.2745210256870402E-2</v>
      </c>
      <c r="CJ74" s="132">
        <v>1.1936570556960494E-2</v>
      </c>
      <c r="CK74" s="132">
        <v>9.9122293282095028E-3</v>
      </c>
      <c r="CL74" s="132">
        <v>1.3989616118400352E-2</v>
      </c>
      <c r="CM74" s="132">
        <v>9.542940417532229E-3</v>
      </c>
      <c r="CN74" s="132">
        <v>2.2094378207011319E-2</v>
      </c>
      <c r="CO74" s="132">
        <v>1.4193636528433992E-2</v>
      </c>
      <c r="CP74" s="132">
        <v>6.9967032614928976E-3</v>
      </c>
      <c r="CQ74" s="132">
        <v>9.7172200748276531E-3</v>
      </c>
      <c r="CR74" s="132">
        <v>4.0945913573560734E-2</v>
      </c>
      <c r="CS74" s="132">
        <v>3.8660039598696648E-2</v>
      </c>
      <c r="CT74" s="132">
        <v>8.937223015699651E-3</v>
      </c>
      <c r="CU74" s="132">
        <v>2.9364535390495855E-2</v>
      </c>
      <c r="CV74" s="132">
        <v>3.9917575730984214E-2</v>
      </c>
      <c r="CW74" s="132">
        <v>8.6652362948686501E-3</v>
      </c>
      <c r="CX74" s="132">
        <v>1.0434071748989082E-2</v>
      </c>
      <c r="CY74" s="132">
        <v>6.4471043585578166E-3</v>
      </c>
      <c r="CZ74" s="132">
        <v>2.7217162655104911E-2</v>
      </c>
      <c r="DA74" s="132">
        <v>1.0860889704980073E-2</v>
      </c>
      <c r="DB74" s="132">
        <v>8.9286811024488471E-3</v>
      </c>
      <c r="DC74" s="132">
        <v>1.5017746151533253E-2</v>
      </c>
      <c r="DD74" s="132">
        <v>1.1271587029645773E-2</v>
      </c>
      <c r="DE74" s="132">
        <v>5.9336072879548471E-3</v>
      </c>
      <c r="DF74" s="132">
        <v>1.4328537337091512E-2</v>
      </c>
      <c r="DG74" s="132">
        <v>2.8857581933679883</v>
      </c>
      <c r="DH74" s="137">
        <v>2.2486849717737023</v>
      </c>
    </row>
    <row r="75" spans="2:112" x14ac:dyDescent="0.15">
      <c r="B75" s="318" t="s">
        <v>488</v>
      </c>
      <c r="C75" s="305" t="s">
        <v>420</v>
      </c>
      <c r="D75" s="132">
        <v>5.5477219686696872E-3</v>
      </c>
      <c r="E75" s="132">
        <v>3.4956171885196716E-3</v>
      </c>
      <c r="F75" s="132">
        <v>1.6612071586651921E-2</v>
      </c>
      <c r="G75" s="132">
        <v>5.7435562677433669E-3</v>
      </c>
      <c r="H75" s="132">
        <v>5.7299551903180626E-3</v>
      </c>
      <c r="I75" s="132">
        <v>2.173065315675415E-2</v>
      </c>
      <c r="J75" s="132">
        <v>1.8396705489617662E-2</v>
      </c>
      <c r="K75" s="132">
        <v>6.0222177001078986E-3</v>
      </c>
      <c r="L75" s="132">
        <v>4.3755744851784618E-3</v>
      </c>
      <c r="M75" s="132">
        <v>4.1990843304314934E-3</v>
      </c>
      <c r="N75" s="132">
        <v>0</v>
      </c>
      <c r="O75" s="132">
        <v>5.3884709113647339E-3</v>
      </c>
      <c r="P75" s="132">
        <v>7.7090622954390856E-3</v>
      </c>
      <c r="Q75" s="132">
        <v>5.6605729382541228E-3</v>
      </c>
      <c r="R75" s="132">
        <v>7.2239203638926434E-3</v>
      </c>
      <c r="S75" s="132">
        <v>5.6662444322027848E-3</v>
      </c>
      <c r="T75" s="132">
        <v>4.4124698342572584E-3</v>
      </c>
      <c r="U75" s="132">
        <v>7.659629162544806E-3</v>
      </c>
      <c r="V75" s="134">
        <v>3.5377671473541595E-3</v>
      </c>
      <c r="W75" s="132">
        <v>5.3945179622257155E-3</v>
      </c>
      <c r="X75" s="132">
        <v>0</v>
      </c>
      <c r="Y75" s="132">
        <v>2.8477828123105163E-3</v>
      </c>
      <c r="Z75" s="132">
        <v>3.4386973420680498E-3</v>
      </c>
      <c r="AA75" s="132">
        <v>0</v>
      </c>
      <c r="AB75" s="132">
        <v>6.2887751635052197E-3</v>
      </c>
      <c r="AC75" s="132">
        <v>4.55350859197031E-3</v>
      </c>
      <c r="AD75" s="132">
        <v>8.6684575449472189E-4</v>
      </c>
      <c r="AE75" s="132">
        <v>4.6512965142681082E-3</v>
      </c>
      <c r="AF75" s="132">
        <v>5.5935558372036346E-3</v>
      </c>
      <c r="AG75" s="132">
        <v>5.2897877199191007E-3</v>
      </c>
      <c r="AH75" s="132">
        <v>5.4255456767865621E-3</v>
      </c>
      <c r="AI75" s="134">
        <v>7.0594086365226658E-3</v>
      </c>
      <c r="AJ75" s="132">
        <v>1.0551533639771037E-2</v>
      </c>
      <c r="AK75" s="132">
        <v>6.0896723946068879E-3</v>
      </c>
      <c r="AL75" s="132">
        <v>6.2467759101448635E-3</v>
      </c>
      <c r="AM75" s="132">
        <v>0</v>
      </c>
      <c r="AN75" s="132">
        <v>0</v>
      </c>
      <c r="AO75" s="132">
        <v>6.9967632011838053E-3</v>
      </c>
      <c r="AP75" s="132">
        <v>3.5837807228600435E-3</v>
      </c>
      <c r="AQ75" s="132">
        <v>6.4709802741736181E-3</v>
      </c>
      <c r="AR75" s="132">
        <v>4.1279683730868358E-3</v>
      </c>
      <c r="AS75" s="132">
        <v>1.0384483985657283E-2</v>
      </c>
      <c r="AT75" s="132">
        <v>5.0430875891312611E-3</v>
      </c>
      <c r="AU75" s="132">
        <v>5.1916650109843148E-3</v>
      </c>
      <c r="AV75" s="132">
        <v>4.7865122538191052E-3</v>
      </c>
      <c r="AW75" s="132">
        <v>4.3533621230938662E-3</v>
      </c>
      <c r="AX75" s="132">
        <v>2.7622223791242515E-3</v>
      </c>
      <c r="AY75" s="132">
        <v>3.4117408320728099E-3</v>
      </c>
      <c r="AZ75" s="132">
        <v>4.3151175137605934E-3</v>
      </c>
      <c r="BA75" s="132">
        <v>5.6985479080866024E-3</v>
      </c>
      <c r="BB75" s="132">
        <v>3.8878921349059683E-3</v>
      </c>
      <c r="BC75" s="132">
        <v>5.541511106361364E-3</v>
      </c>
      <c r="BD75" s="132">
        <v>4.3922367726333669E-3</v>
      </c>
      <c r="BE75" s="132">
        <v>4.8981035895439475E-3</v>
      </c>
      <c r="BF75" s="132">
        <v>0</v>
      </c>
      <c r="BG75" s="132">
        <v>1.63406931728296E-3</v>
      </c>
      <c r="BH75" s="132">
        <v>2.3723903593861071E-3</v>
      </c>
      <c r="BI75" s="132">
        <v>4.070073610516871E-3</v>
      </c>
      <c r="BJ75" s="132">
        <v>3.0975832549333666E-3</v>
      </c>
      <c r="BK75" s="132">
        <v>6.2835952152021897E-3</v>
      </c>
      <c r="BL75" s="134">
        <v>5.5281413432871499E-3</v>
      </c>
      <c r="BM75" s="134">
        <v>1.035905221643128E-2</v>
      </c>
      <c r="BN75" s="132">
        <v>6.9621630583993534E-3</v>
      </c>
      <c r="BO75" s="132">
        <v>6.1972044287447519E-3</v>
      </c>
      <c r="BP75" s="132">
        <v>6.4325237256139716E-3</v>
      </c>
      <c r="BQ75" s="132">
        <v>1.5127282103917136E-2</v>
      </c>
      <c r="BR75" s="132">
        <v>1.0671952288319859E-2</v>
      </c>
      <c r="BS75" s="132">
        <v>6.075464073816002E-3</v>
      </c>
      <c r="BT75" s="132">
        <v>5.7317762864481534E-3</v>
      </c>
      <c r="BU75" s="132">
        <v>2.9938619471706267E-2</v>
      </c>
      <c r="BV75" s="132">
        <v>1.8521855757194842E-2</v>
      </c>
      <c r="BW75" s="132">
        <v>1.036416510373342</v>
      </c>
      <c r="BX75" s="132">
        <v>0.10083179559088754</v>
      </c>
      <c r="BY75" s="132">
        <v>9.2001853157457243E-3</v>
      </c>
      <c r="BZ75" s="132">
        <v>4.919837449260573E-3</v>
      </c>
      <c r="CA75" s="132">
        <v>1.2697266082316779E-2</v>
      </c>
      <c r="CB75" s="132">
        <v>2.2661603345232276E-2</v>
      </c>
      <c r="CC75" s="132">
        <v>8.9517296954304861E-3</v>
      </c>
      <c r="CD75" s="132">
        <v>1.1872166384606801E-2</v>
      </c>
      <c r="CE75" s="132">
        <v>9.273161574101689E-2</v>
      </c>
      <c r="CF75" s="132">
        <v>7.4425957650902957E-2</v>
      </c>
      <c r="CG75" s="132">
        <v>2.5893846578139087E-2</v>
      </c>
      <c r="CH75" s="132">
        <v>1.5999228580358814E-2</v>
      </c>
      <c r="CI75" s="132">
        <v>1.4227745413095827E-2</v>
      </c>
      <c r="CJ75" s="132">
        <v>1.5468317722024881E-2</v>
      </c>
      <c r="CK75" s="132">
        <v>3.7783864286593562E-2</v>
      </c>
      <c r="CL75" s="132">
        <v>5.5117021595259608E-2</v>
      </c>
      <c r="CM75" s="132">
        <v>2.0867729664517047E-2</v>
      </c>
      <c r="CN75" s="132">
        <v>3.6246555121221022E-3</v>
      </c>
      <c r="CO75" s="132">
        <v>2.9115853086842118E-3</v>
      </c>
      <c r="CP75" s="132">
        <v>2.0798040313848121E-2</v>
      </c>
      <c r="CQ75" s="132">
        <v>2.2010428445454561E-2</v>
      </c>
      <c r="CR75" s="132">
        <v>1.5339172840084184E-2</v>
      </c>
      <c r="CS75" s="132">
        <v>6.2209019329979151E-3</v>
      </c>
      <c r="CT75" s="132">
        <v>1.2372505306875118E-2</v>
      </c>
      <c r="CU75" s="132">
        <v>2.2031121002639997E-2</v>
      </c>
      <c r="CV75" s="132">
        <v>1.593384569194364E-2</v>
      </c>
      <c r="CW75" s="132">
        <v>9.899881203894392E-3</v>
      </c>
      <c r="CX75" s="132">
        <v>5.4375821236084818E-3</v>
      </c>
      <c r="CY75" s="132">
        <v>1.2545193699127488E-2</v>
      </c>
      <c r="CZ75" s="132">
        <v>1.6273807942989917E-2</v>
      </c>
      <c r="DA75" s="132">
        <v>1.4156862302513144E-2</v>
      </c>
      <c r="DB75" s="132">
        <v>3.102267980528077E-2</v>
      </c>
      <c r="DC75" s="132">
        <v>1.0355565249631739E-2</v>
      </c>
      <c r="DD75" s="132">
        <v>3.224544718811629E-2</v>
      </c>
      <c r="DE75" s="132">
        <v>5.6456039547974068E-3</v>
      </c>
      <c r="DF75" s="132">
        <v>3.4713149391652702E-2</v>
      </c>
      <c r="DG75" s="132">
        <v>2.2918631713717712</v>
      </c>
      <c r="DH75" s="137">
        <v>1.7859009402345056</v>
      </c>
    </row>
    <row r="76" spans="2:112" x14ac:dyDescent="0.15">
      <c r="B76" s="318" t="s">
        <v>489</v>
      </c>
      <c r="C76" s="305" t="s">
        <v>422</v>
      </c>
      <c r="D76" s="132">
        <v>0</v>
      </c>
      <c r="E76" s="132">
        <v>0</v>
      </c>
      <c r="F76" s="132">
        <v>0</v>
      </c>
      <c r="G76" s="132">
        <v>0</v>
      </c>
      <c r="H76" s="132">
        <v>0</v>
      </c>
      <c r="I76" s="132">
        <v>0</v>
      </c>
      <c r="J76" s="132">
        <v>0</v>
      </c>
      <c r="K76" s="132">
        <v>0</v>
      </c>
      <c r="L76" s="132">
        <v>0</v>
      </c>
      <c r="M76" s="132">
        <v>0</v>
      </c>
      <c r="N76" s="132">
        <v>0</v>
      </c>
      <c r="O76" s="132">
        <v>0</v>
      </c>
      <c r="P76" s="132">
        <v>0</v>
      </c>
      <c r="Q76" s="132">
        <v>0</v>
      </c>
      <c r="R76" s="132">
        <v>0</v>
      </c>
      <c r="S76" s="132">
        <v>0</v>
      </c>
      <c r="T76" s="132">
        <v>0</v>
      </c>
      <c r="U76" s="132">
        <v>0</v>
      </c>
      <c r="V76" s="134">
        <v>0</v>
      </c>
      <c r="W76" s="132">
        <v>0</v>
      </c>
      <c r="X76" s="132">
        <v>0</v>
      </c>
      <c r="Y76" s="132">
        <v>0</v>
      </c>
      <c r="Z76" s="132">
        <v>0</v>
      </c>
      <c r="AA76" s="132">
        <v>0</v>
      </c>
      <c r="AB76" s="132">
        <v>0</v>
      </c>
      <c r="AC76" s="132">
        <v>0</v>
      </c>
      <c r="AD76" s="132">
        <v>0</v>
      </c>
      <c r="AE76" s="132">
        <v>0</v>
      </c>
      <c r="AF76" s="132">
        <v>0</v>
      </c>
      <c r="AG76" s="132">
        <v>0</v>
      </c>
      <c r="AH76" s="132">
        <v>0</v>
      </c>
      <c r="AI76" s="134">
        <v>0</v>
      </c>
      <c r="AJ76" s="132">
        <v>0</v>
      </c>
      <c r="AK76" s="132">
        <v>0</v>
      </c>
      <c r="AL76" s="132">
        <v>0</v>
      </c>
      <c r="AM76" s="132">
        <v>0</v>
      </c>
      <c r="AN76" s="132">
        <v>0</v>
      </c>
      <c r="AO76" s="132">
        <v>0</v>
      </c>
      <c r="AP76" s="132">
        <v>0</v>
      </c>
      <c r="AQ76" s="132">
        <v>0</v>
      </c>
      <c r="AR76" s="132">
        <v>0</v>
      </c>
      <c r="AS76" s="132">
        <v>0</v>
      </c>
      <c r="AT76" s="132">
        <v>0</v>
      </c>
      <c r="AU76" s="132">
        <v>0</v>
      </c>
      <c r="AV76" s="132">
        <v>0</v>
      </c>
      <c r="AW76" s="132">
        <v>0</v>
      </c>
      <c r="AX76" s="132">
        <v>0</v>
      </c>
      <c r="AY76" s="132">
        <v>0</v>
      </c>
      <c r="AZ76" s="132">
        <v>0</v>
      </c>
      <c r="BA76" s="132">
        <v>0</v>
      </c>
      <c r="BB76" s="132">
        <v>0</v>
      </c>
      <c r="BC76" s="132">
        <v>0</v>
      </c>
      <c r="BD76" s="132">
        <v>0</v>
      </c>
      <c r="BE76" s="132">
        <v>0</v>
      </c>
      <c r="BF76" s="132">
        <v>0</v>
      </c>
      <c r="BG76" s="132">
        <v>0</v>
      </c>
      <c r="BH76" s="132">
        <v>0</v>
      </c>
      <c r="BI76" s="132">
        <v>0</v>
      </c>
      <c r="BJ76" s="132">
        <v>0</v>
      </c>
      <c r="BK76" s="132">
        <v>0</v>
      </c>
      <c r="BL76" s="134">
        <v>0</v>
      </c>
      <c r="BM76" s="134">
        <v>0</v>
      </c>
      <c r="BN76" s="132">
        <v>0</v>
      </c>
      <c r="BO76" s="132">
        <v>0</v>
      </c>
      <c r="BP76" s="132">
        <v>0</v>
      </c>
      <c r="BQ76" s="132">
        <v>0</v>
      </c>
      <c r="BR76" s="132">
        <v>0</v>
      </c>
      <c r="BS76" s="132">
        <v>0</v>
      </c>
      <c r="BT76" s="132">
        <v>0</v>
      </c>
      <c r="BU76" s="132">
        <v>0</v>
      </c>
      <c r="BV76" s="132">
        <v>0</v>
      </c>
      <c r="BW76" s="132">
        <v>0</v>
      </c>
      <c r="BX76" s="132">
        <v>1</v>
      </c>
      <c r="BY76" s="132">
        <v>0</v>
      </c>
      <c r="BZ76" s="132">
        <v>0</v>
      </c>
      <c r="CA76" s="132">
        <v>0</v>
      </c>
      <c r="CB76" s="132">
        <v>0</v>
      </c>
      <c r="CC76" s="132">
        <v>0</v>
      </c>
      <c r="CD76" s="132">
        <v>0</v>
      </c>
      <c r="CE76" s="132">
        <v>0</v>
      </c>
      <c r="CF76" s="132">
        <v>0</v>
      </c>
      <c r="CG76" s="132">
        <v>0</v>
      </c>
      <c r="CH76" s="132">
        <v>0</v>
      </c>
      <c r="CI76" s="132">
        <v>0</v>
      </c>
      <c r="CJ76" s="132">
        <v>0</v>
      </c>
      <c r="CK76" s="132">
        <v>0</v>
      </c>
      <c r="CL76" s="132">
        <v>0</v>
      </c>
      <c r="CM76" s="132">
        <v>0</v>
      </c>
      <c r="CN76" s="132">
        <v>0</v>
      </c>
      <c r="CO76" s="132">
        <v>0</v>
      </c>
      <c r="CP76" s="132">
        <v>0</v>
      </c>
      <c r="CQ76" s="132">
        <v>0</v>
      </c>
      <c r="CR76" s="132">
        <v>0</v>
      </c>
      <c r="CS76" s="132">
        <v>0</v>
      </c>
      <c r="CT76" s="132">
        <v>0</v>
      </c>
      <c r="CU76" s="132">
        <v>0</v>
      </c>
      <c r="CV76" s="132">
        <v>0</v>
      </c>
      <c r="CW76" s="132">
        <v>0</v>
      </c>
      <c r="CX76" s="132">
        <v>0</v>
      </c>
      <c r="CY76" s="132">
        <v>0</v>
      </c>
      <c r="CZ76" s="132">
        <v>0</v>
      </c>
      <c r="DA76" s="132">
        <v>0</v>
      </c>
      <c r="DB76" s="132">
        <v>0</v>
      </c>
      <c r="DC76" s="132">
        <v>0</v>
      </c>
      <c r="DD76" s="132">
        <v>0</v>
      </c>
      <c r="DE76" s="132">
        <v>0</v>
      </c>
      <c r="DF76" s="132">
        <v>0</v>
      </c>
      <c r="DG76" s="132">
        <v>1</v>
      </c>
      <c r="DH76" s="137">
        <v>0.77923541097157778</v>
      </c>
    </row>
    <row r="77" spans="2:112" x14ac:dyDescent="0.15">
      <c r="B77" s="318" t="s">
        <v>490</v>
      </c>
      <c r="C77" s="305" t="s">
        <v>902</v>
      </c>
      <c r="D77" s="132">
        <v>0</v>
      </c>
      <c r="E77" s="132">
        <v>0</v>
      </c>
      <c r="F77" s="132">
        <v>0</v>
      </c>
      <c r="G77" s="132">
        <v>0</v>
      </c>
      <c r="H77" s="132">
        <v>0</v>
      </c>
      <c r="I77" s="132">
        <v>0</v>
      </c>
      <c r="J77" s="132">
        <v>0</v>
      </c>
      <c r="K77" s="132">
        <v>0</v>
      </c>
      <c r="L77" s="132">
        <v>0</v>
      </c>
      <c r="M77" s="132">
        <v>0</v>
      </c>
      <c r="N77" s="132">
        <v>0</v>
      </c>
      <c r="O77" s="132">
        <v>0</v>
      </c>
      <c r="P77" s="132">
        <v>0</v>
      </c>
      <c r="Q77" s="132">
        <v>0</v>
      </c>
      <c r="R77" s="132">
        <v>0</v>
      </c>
      <c r="S77" s="132">
        <v>0</v>
      </c>
      <c r="T77" s="132">
        <v>0</v>
      </c>
      <c r="U77" s="132">
        <v>0</v>
      </c>
      <c r="V77" s="134">
        <v>0</v>
      </c>
      <c r="W77" s="132">
        <v>0</v>
      </c>
      <c r="X77" s="132">
        <v>0</v>
      </c>
      <c r="Y77" s="132">
        <v>0</v>
      </c>
      <c r="Z77" s="132">
        <v>0</v>
      </c>
      <c r="AA77" s="132">
        <v>0</v>
      </c>
      <c r="AB77" s="132">
        <v>0</v>
      </c>
      <c r="AC77" s="132">
        <v>0</v>
      </c>
      <c r="AD77" s="132">
        <v>0</v>
      </c>
      <c r="AE77" s="132">
        <v>0</v>
      </c>
      <c r="AF77" s="132">
        <v>0</v>
      </c>
      <c r="AG77" s="132">
        <v>0</v>
      </c>
      <c r="AH77" s="132">
        <v>0</v>
      </c>
      <c r="AI77" s="134">
        <v>0</v>
      </c>
      <c r="AJ77" s="132">
        <v>0</v>
      </c>
      <c r="AK77" s="132">
        <v>0</v>
      </c>
      <c r="AL77" s="132">
        <v>0</v>
      </c>
      <c r="AM77" s="132">
        <v>0</v>
      </c>
      <c r="AN77" s="132">
        <v>0</v>
      </c>
      <c r="AO77" s="132">
        <v>0</v>
      </c>
      <c r="AP77" s="132">
        <v>0</v>
      </c>
      <c r="AQ77" s="132">
        <v>0</v>
      </c>
      <c r="AR77" s="132">
        <v>0</v>
      </c>
      <c r="AS77" s="132">
        <v>0</v>
      </c>
      <c r="AT77" s="132">
        <v>0</v>
      </c>
      <c r="AU77" s="132">
        <v>0</v>
      </c>
      <c r="AV77" s="132">
        <v>0</v>
      </c>
      <c r="AW77" s="132">
        <v>0</v>
      </c>
      <c r="AX77" s="132">
        <v>0</v>
      </c>
      <c r="AY77" s="132">
        <v>0</v>
      </c>
      <c r="AZ77" s="132">
        <v>0</v>
      </c>
      <c r="BA77" s="132">
        <v>0</v>
      </c>
      <c r="BB77" s="132">
        <v>0</v>
      </c>
      <c r="BC77" s="132">
        <v>0</v>
      </c>
      <c r="BD77" s="132">
        <v>0</v>
      </c>
      <c r="BE77" s="132">
        <v>0</v>
      </c>
      <c r="BF77" s="132">
        <v>0</v>
      </c>
      <c r="BG77" s="132">
        <v>0</v>
      </c>
      <c r="BH77" s="132">
        <v>0</v>
      </c>
      <c r="BI77" s="132">
        <v>0</v>
      </c>
      <c r="BJ77" s="132">
        <v>0</v>
      </c>
      <c r="BK77" s="132">
        <v>0</v>
      </c>
      <c r="BL77" s="134">
        <v>0</v>
      </c>
      <c r="BM77" s="134">
        <v>0</v>
      </c>
      <c r="BN77" s="132">
        <v>0</v>
      </c>
      <c r="BO77" s="132">
        <v>0</v>
      </c>
      <c r="BP77" s="132">
        <v>0</v>
      </c>
      <c r="BQ77" s="132">
        <v>0</v>
      </c>
      <c r="BR77" s="132">
        <v>0</v>
      </c>
      <c r="BS77" s="132">
        <v>0</v>
      </c>
      <c r="BT77" s="132">
        <v>0</v>
      </c>
      <c r="BU77" s="132">
        <v>0</v>
      </c>
      <c r="BV77" s="132">
        <v>0</v>
      </c>
      <c r="BW77" s="132">
        <v>0</v>
      </c>
      <c r="BX77" s="132">
        <v>0</v>
      </c>
      <c r="BY77" s="132">
        <v>1</v>
      </c>
      <c r="BZ77" s="132">
        <v>0</v>
      </c>
      <c r="CA77" s="132">
        <v>0</v>
      </c>
      <c r="CB77" s="132">
        <v>0</v>
      </c>
      <c r="CC77" s="132">
        <v>0</v>
      </c>
      <c r="CD77" s="132">
        <v>0</v>
      </c>
      <c r="CE77" s="132">
        <v>0</v>
      </c>
      <c r="CF77" s="132">
        <v>0</v>
      </c>
      <c r="CG77" s="132">
        <v>0</v>
      </c>
      <c r="CH77" s="132">
        <v>0</v>
      </c>
      <c r="CI77" s="132">
        <v>0</v>
      </c>
      <c r="CJ77" s="132">
        <v>0</v>
      </c>
      <c r="CK77" s="132">
        <v>0</v>
      </c>
      <c r="CL77" s="132">
        <v>0</v>
      </c>
      <c r="CM77" s="132">
        <v>0</v>
      </c>
      <c r="CN77" s="132">
        <v>0</v>
      </c>
      <c r="CO77" s="132">
        <v>0</v>
      </c>
      <c r="CP77" s="132">
        <v>0</v>
      </c>
      <c r="CQ77" s="132">
        <v>0</v>
      </c>
      <c r="CR77" s="132">
        <v>0</v>
      </c>
      <c r="CS77" s="132">
        <v>0</v>
      </c>
      <c r="CT77" s="132">
        <v>0</v>
      </c>
      <c r="CU77" s="132">
        <v>0</v>
      </c>
      <c r="CV77" s="132">
        <v>0</v>
      </c>
      <c r="CW77" s="132">
        <v>0</v>
      </c>
      <c r="CX77" s="132">
        <v>0</v>
      </c>
      <c r="CY77" s="132">
        <v>0</v>
      </c>
      <c r="CZ77" s="132">
        <v>0</v>
      </c>
      <c r="DA77" s="132">
        <v>0</v>
      </c>
      <c r="DB77" s="132">
        <v>0</v>
      </c>
      <c r="DC77" s="132">
        <v>0</v>
      </c>
      <c r="DD77" s="132">
        <v>0</v>
      </c>
      <c r="DE77" s="132">
        <v>0</v>
      </c>
      <c r="DF77" s="132">
        <v>0</v>
      </c>
      <c r="DG77" s="132">
        <v>1</v>
      </c>
      <c r="DH77" s="137">
        <v>0.77923541097157778</v>
      </c>
    </row>
    <row r="78" spans="2:112" x14ac:dyDescent="0.15">
      <c r="B78" s="319" t="s">
        <v>491</v>
      </c>
      <c r="C78" s="306" t="s">
        <v>426</v>
      </c>
      <c r="D78" s="133">
        <v>2.2783062377581569E-4</v>
      </c>
      <c r="E78" s="133">
        <v>1.7593619760506042E-4</v>
      </c>
      <c r="F78" s="133">
        <v>2.9082161764518589E-4</v>
      </c>
      <c r="G78" s="133">
        <v>9.5514825052822627E-4</v>
      </c>
      <c r="H78" s="133">
        <v>4.6889936561912493E-4</v>
      </c>
      <c r="I78" s="133">
        <v>1.202575854461891E-3</v>
      </c>
      <c r="J78" s="133">
        <v>1.0645317983030941E-3</v>
      </c>
      <c r="K78" s="133">
        <v>4.1071770027987169E-4</v>
      </c>
      <c r="L78" s="133">
        <v>3.0622632570129552E-4</v>
      </c>
      <c r="M78" s="133">
        <v>3.7428500188214334E-4</v>
      </c>
      <c r="N78" s="133">
        <v>0</v>
      </c>
      <c r="O78" s="133">
        <v>5.9728287341446844E-4</v>
      </c>
      <c r="P78" s="133">
        <v>7.9032476994900225E-4</v>
      </c>
      <c r="Q78" s="133">
        <v>5.1017134092835935E-4</v>
      </c>
      <c r="R78" s="133">
        <v>5.3316710655214338E-4</v>
      </c>
      <c r="S78" s="133">
        <v>8.7671564207578612E-4</v>
      </c>
      <c r="T78" s="133">
        <v>7.1430984683123349E-4</v>
      </c>
      <c r="U78" s="133">
        <v>8.51536778127048E-4</v>
      </c>
      <c r="V78" s="143">
        <v>4.7659791747428398E-4</v>
      </c>
      <c r="W78" s="133">
        <v>5.0943361984464089E-4</v>
      </c>
      <c r="X78" s="133">
        <v>0</v>
      </c>
      <c r="Y78" s="133">
        <v>3.0800981601150889E-4</v>
      </c>
      <c r="Z78" s="133">
        <v>7.9714205877683142E-4</v>
      </c>
      <c r="AA78" s="133">
        <v>0</v>
      </c>
      <c r="AB78" s="133">
        <v>1.220460715117763E-3</v>
      </c>
      <c r="AC78" s="133">
        <v>6.3786358027417855E-4</v>
      </c>
      <c r="AD78" s="133">
        <v>7.0799833130947949E-5</v>
      </c>
      <c r="AE78" s="133">
        <v>3.3417260369527908E-4</v>
      </c>
      <c r="AF78" s="133">
        <v>8.8862223487508806E-4</v>
      </c>
      <c r="AG78" s="133">
        <v>4.6389735240318292E-4</v>
      </c>
      <c r="AH78" s="133">
        <v>6.447165749721306E-4</v>
      </c>
      <c r="AI78" s="143">
        <v>9.1178962705191948E-4</v>
      </c>
      <c r="AJ78" s="133">
        <v>6.0570668715754909E-4</v>
      </c>
      <c r="AK78" s="133">
        <v>1.0369337686004958E-3</v>
      </c>
      <c r="AL78" s="133">
        <v>1.3560934295278495E-3</v>
      </c>
      <c r="AM78" s="133">
        <v>0</v>
      </c>
      <c r="AN78" s="133">
        <v>0</v>
      </c>
      <c r="AO78" s="133">
        <v>4.1534155773180638E-4</v>
      </c>
      <c r="AP78" s="133">
        <v>2.1253354041587329E-4</v>
      </c>
      <c r="AQ78" s="133">
        <v>4.3386893664865416E-4</v>
      </c>
      <c r="AR78" s="133">
        <v>4.8484342717557057E-4</v>
      </c>
      <c r="AS78" s="133">
        <v>1.3219540583886745E-3</v>
      </c>
      <c r="AT78" s="133">
        <v>3.949292904450541E-4</v>
      </c>
      <c r="AU78" s="133">
        <v>5.685422847319185E-4</v>
      </c>
      <c r="AV78" s="133">
        <v>6.7132207385231285E-4</v>
      </c>
      <c r="AW78" s="133">
        <v>7.8042459928706284E-4</v>
      </c>
      <c r="AX78" s="133">
        <v>5.0707396423792174E-4</v>
      </c>
      <c r="AY78" s="133">
        <v>9.1340281415247461E-4</v>
      </c>
      <c r="AZ78" s="133">
        <v>4.8981894914558336E-4</v>
      </c>
      <c r="BA78" s="133">
        <v>5.6107031724145055E-4</v>
      </c>
      <c r="BB78" s="133">
        <v>9.4184180191850579E-4</v>
      </c>
      <c r="BC78" s="133">
        <v>4.2352372743477201E-4</v>
      </c>
      <c r="BD78" s="133">
        <v>2.1706145007825053E-3</v>
      </c>
      <c r="BE78" s="133">
        <v>8.9418303343022387E-4</v>
      </c>
      <c r="BF78" s="133">
        <v>0</v>
      </c>
      <c r="BG78" s="133">
        <v>1.3059417922360201E-4</v>
      </c>
      <c r="BH78" s="133">
        <v>2.1883189909657869E-4</v>
      </c>
      <c r="BI78" s="133">
        <v>2.9426788880890611E-4</v>
      </c>
      <c r="BJ78" s="133">
        <v>3.8186948251853149E-4</v>
      </c>
      <c r="BK78" s="133">
        <v>5.5533314924664117E-4</v>
      </c>
      <c r="BL78" s="143">
        <v>6.1564108978678803E-4</v>
      </c>
      <c r="BM78" s="143">
        <v>6.1956743050845008E-4</v>
      </c>
      <c r="BN78" s="133">
        <v>6.696068525933554E-4</v>
      </c>
      <c r="BO78" s="133">
        <v>5.8724700188822769E-4</v>
      </c>
      <c r="BP78" s="133">
        <v>4.550878314925009E-4</v>
      </c>
      <c r="BQ78" s="133">
        <v>5.8027641569031183E-4</v>
      </c>
      <c r="BR78" s="133">
        <v>2.5185614679836649E-4</v>
      </c>
      <c r="BS78" s="133">
        <v>1.0487333618320405E-3</v>
      </c>
      <c r="BT78" s="133">
        <v>3.3951356269023444E-3</v>
      </c>
      <c r="BU78" s="133">
        <v>1.4252410716367691E-3</v>
      </c>
      <c r="BV78" s="133">
        <v>2.9974129078232151E-3</v>
      </c>
      <c r="BW78" s="133">
        <v>4.8042234511994075E-4</v>
      </c>
      <c r="BX78" s="133">
        <v>2.9046750022997591E-4</v>
      </c>
      <c r="BY78" s="133">
        <v>2.208334622138327E-4</v>
      </c>
      <c r="BZ78" s="133">
        <v>1.0004011343733539</v>
      </c>
      <c r="CA78" s="133">
        <v>4.9590265658290761E-4</v>
      </c>
      <c r="CB78" s="133">
        <v>4.4745269298438281E-4</v>
      </c>
      <c r="CC78" s="133">
        <v>7.4951263328855563E-4</v>
      </c>
      <c r="CD78" s="133">
        <v>4.2220778407074975E-4</v>
      </c>
      <c r="CE78" s="133">
        <v>1.6780226409858049E-3</v>
      </c>
      <c r="CF78" s="133">
        <v>6.2117808046666275E-4</v>
      </c>
      <c r="CG78" s="133">
        <v>4.713724227468279E-4</v>
      </c>
      <c r="CH78" s="133">
        <v>6.2482636650503887E-4</v>
      </c>
      <c r="CI78" s="133">
        <v>8.174267654053127E-4</v>
      </c>
      <c r="CJ78" s="133">
        <v>1.4135644794353605E-3</v>
      </c>
      <c r="CK78" s="133">
        <v>3.5088181935180997E-4</v>
      </c>
      <c r="CL78" s="133">
        <v>1.277007757138293E-3</v>
      </c>
      <c r="CM78" s="133">
        <v>7.7472408075232113E-4</v>
      </c>
      <c r="CN78" s="133">
        <v>1.7829323404278774E-3</v>
      </c>
      <c r="CO78" s="133">
        <v>1.3877036605769195E-3</v>
      </c>
      <c r="CP78" s="133">
        <v>2.1227410053567841E-3</v>
      </c>
      <c r="CQ78" s="133">
        <v>5.5205528798624073E-4</v>
      </c>
      <c r="CR78" s="133">
        <v>1.0720765041545303E-3</v>
      </c>
      <c r="CS78" s="133">
        <v>5.1196358110152187E-4</v>
      </c>
      <c r="CT78" s="133">
        <v>3.1262328846231159E-4</v>
      </c>
      <c r="CU78" s="133">
        <v>1.4180759243839069E-3</v>
      </c>
      <c r="CV78" s="133">
        <v>4.1291573142767751E-4</v>
      </c>
      <c r="CW78" s="133">
        <v>7.1975289088719045E-4</v>
      </c>
      <c r="CX78" s="133">
        <v>2.9860720492377499E-4</v>
      </c>
      <c r="CY78" s="133">
        <v>5.1837907824071482E-4</v>
      </c>
      <c r="CZ78" s="133">
        <v>6.983822948251246E-4</v>
      </c>
      <c r="DA78" s="133">
        <v>8.2104964792071883E-4</v>
      </c>
      <c r="DB78" s="133">
        <v>7.2468971979130657E-4</v>
      </c>
      <c r="DC78" s="133">
        <v>7.3296150762012266E-4</v>
      </c>
      <c r="DD78" s="133">
        <v>8.2343238167001235E-4</v>
      </c>
      <c r="DE78" s="133">
        <v>4.9887364825761387E-4</v>
      </c>
      <c r="DF78" s="133">
        <v>4.3339544342849172E-3</v>
      </c>
      <c r="DG78" s="133">
        <v>1.0783048201183909</v>
      </c>
      <c r="DH78" s="138">
        <v>0.84025329965758755</v>
      </c>
    </row>
    <row r="79" spans="2:112" x14ac:dyDescent="0.15">
      <c r="B79" s="318" t="s">
        <v>492</v>
      </c>
      <c r="C79" s="305" t="s">
        <v>903</v>
      </c>
      <c r="D79" s="132">
        <v>7.4625939119434418E-3</v>
      </c>
      <c r="E79" s="132">
        <v>2.6810845626967377E-2</v>
      </c>
      <c r="F79" s="132">
        <v>6.2960268630781486E-3</v>
      </c>
      <c r="G79" s="132">
        <v>1.8138164401833023E-2</v>
      </c>
      <c r="H79" s="132">
        <v>1.872840364937475E-2</v>
      </c>
      <c r="I79" s="132">
        <v>7.4050498221944743E-3</v>
      </c>
      <c r="J79" s="132">
        <v>8.9072920445319795E-3</v>
      </c>
      <c r="K79" s="132">
        <v>1.4186283284015343E-2</v>
      </c>
      <c r="L79" s="132">
        <v>1.1598476756212157E-2</v>
      </c>
      <c r="M79" s="132">
        <v>2.1684498625693969E-2</v>
      </c>
      <c r="N79" s="132">
        <v>0</v>
      </c>
      <c r="O79" s="132">
        <v>6.5228002352190556E-3</v>
      </c>
      <c r="P79" s="132">
        <v>7.0312475631237143E-3</v>
      </c>
      <c r="Q79" s="132">
        <v>1.7138472289851468E-2</v>
      </c>
      <c r="R79" s="132">
        <v>1.232599160294583E-2</v>
      </c>
      <c r="S79" s="132">
        <v>2.8493255725240824E-2</v>
      </c>
      <c r="T79" s="132">
        <v>1.6628221135169142E-2</v>
      </c>
      <c r="U79" s="132">
        <v>9.5913893436098199E-3</v>
      </c>
      <c r="V79" s="134">
        <v>1.5535299237050453E-2</v>
      </c>
      <c r="W79" s="132">
        <v>6.53966832312007E-3</v>
      </c>
      <c r="X79" s="132">
        <v>0</v>
      </c>
      <c r="Y79" s="132">
        <v>5.6058271235821166E-3</v>
      </c>
      <c r="Z79" s="132">
        <v>8.6460388960941034E-3</v>
      </c>
      <c r="AA79" s="132">
        <v>0</v>
      </c>
      <c r="AB79" s="132">
        <v>7.3909718578352686E-3</v>
      </c>
      <c r="AC79" s="132">
        <v>1.0126761156067041E-2</v>
      </c>
      <c r="AD79" s="132">
        <v>1.7112026415045049E-3</v>
      </c>
      <c r="AE79" s="132">
        <v>3.0893171464718202E-2</v>
      </c>
      <c r="AF79" s="132">
        <v>6.9720815005640318E-3</v>
      </c>
      <c r="AG79" s="132">
        <v>7.2293499577459463E-3</v>
      </c>
      <c r="AH79" s="132">
        <v>8.0483721619717969E-3</v>
      </c>
      <c r="AI79" s="134">
        <v>1.4364362530622338E-2</v>
      </c>
      <c r="AJ79" s="132">
        <v>3.0273412037714852E-2</v>
      </c>
      <c r="AK79" s="132">
        <v>1.6242136128396756E-2</v>
      </c>
      <c r="AL79" s="132">
        <v>1.4402778995550959E-2</v>
      </c>
      <c r="AM79" s="132">
        <v>0</v>
      </c>
      <c r="AN79" s="132">
        <v>0</v>
      </c>
      <c r="AO79" s="132">
        <v>2.1509666649793376E-2</v>
      </c>
      <c r="AP79" s="132">
        <v>1.2424981284715177E-2</v>
      </c>
      <c r="AQ79" s="132">
        <v>3.3210322544907286E-2</v>
      </c>
      <c r="AR79" s="132">
        <v>1.738075024997715E-2</v>
      </c>
      <c r="AS79" s="132">
        <v>9.9972206275451819E-3</v>
      </c>
      <c r="AT79" s="132">
        <v>7.7715221744778275E-3</v>
      </c>
      <c r="AU79" s="132">
        <v>6.6196237467242664E-3</v>
      </c>
      <c r="AV79" s="132">
        <v>5.9526365987794773E-3</v>
      </c>
      <c r="AW79" s="132">
        <v>6.6860571029259503E-3</v>
      </c>
      <c r="AX79" s="132">
        <v>5.6058507861836502E-3</v>
      </c>
      <c r="AY79" s="132">
        <v>6.3758296566995658E-3</v>
      </c>
      <c r="AZ79" s="132">
        <v>6.795356352379562E-3</v>
      </c>
      <c r="BA79" s="132">
        <v>6.5584910601117243E-3</v>
      </c>
      <c r="BB79" s="132">
        <v>4.7747891779630035E-3</v>
      </c>
      <c r="BC79" s="132">
        <v>6.123094455235639E-3</v>
      </c>
      <c r="BD79" s="132">
        <v>5.8647066506744231E-3</v>
      </c>
      <c r="BE79" s="132">
        <v>7.3816588474530523E-3</v>
      </c>
      <c r="BF79" s="132">
        <v>0</v>
      </c>
      <c r="BG79" s="132">
        <v>7.8716715336108606E-3</v>
      </c>
      <c r="BH79" s="132">
        <v>5.6001816442504786E-3</v>
      </c>
      <c r="BI79" s="132">
        <v>6.008641406922437E-3</v>
      </c>
      <c r="BJ79" s="132">
        <v>4.2658926223109565E-3</v>
      </c>
      <c r="BK79" s="132">
        <v>8.9379955715245384E-3</v>
      </c>
      <c r="BL79" s="134">
        <v>0.23016915629636661</v>
      </c>
      <c r="BM79" s="134">
        <v>1.4431417275476413E-2</v>
      </c>
      <c r="BN79" s="132">
        <v>1.4549024301699354E-2</v>
      </c>
      <c r="BO79" s="132">
        <v>1.4785040395753015E-2</v>
      </c>
      <c r="BP79" s="132">
        <v>1.590768020248395E-2</v>
      </c>
      <c r="BQ79" s="132">
        <v>4.7446397610025771E-3</v>
      </c>
      <c r="BR79" s="132">
        <v>1.7058889797041264E-2</v>
      </c>
      <c r="BS79" s="132">
        <v>9.6052685772528013E-3</v>
      </c>
      <c r="BT79" s="132">
        <v>1.49844083555669E-2</v>
      </c>
      <c r="BU79" s="132">
        <v>3.8914327063455266E-3</v>
      </c>
      <c r="BV79" s="132">
        <v>6.2589200963448395E-3</v>
      </c>
      <c r="BW79" s="132">
        <v>1.5603063359620698E-3</v>
      </c>
      <c r="BX79" s="132">
        <v>1.3323087182478971E-3</v>
      </c>
      <c r="BY79" s="132">
        <v>6.3787326294299763E-4</v>
      </c>
      <c r="BZ79" s="132">
        <v>2.0071908888633131E-3</v>
      </c>
      <c r="CA79" s="132">
        <v>1.0031359615380311</v>
      </c>
      <c r="CB79" s="132">
        <v>4.4384711620490966E-3</v>
      </c>
      <c r="CC79" s="132">
        <v>5.2574288697670116E-3</v>
      </c>
      <c r="CD79" s="132">
        <v>3.9620332918583962E-3</v>
      </c>
      <c r="CE79" s="132">
        <v>2.3599532686902473E-3</v>
      </c>
      <c r="CF79" s="132">
        <v>2.4242454352230956E-3</v>
      </c>
      <c r="CG79" s="132">
        <v>2.9851958260606114E-3</v>
      </c>
      <c r="CH79" s="132">
        <v>4.5995835010338874E-2</v>
      </c>
      <c r="CI79" s="132">
        <v>5.0413419438633785E-3</v>
      </c>
      <c r="CJ79" s="132">
        <v>4.9638274442844153E-3</v>
      </c>
      <c r="CK79" s="132">
        <v>4.6022918374620525E-3</v>
      </c>
      <c r="CL79" s="132">
        <v>6.5578192840789066E-3</v>
      </c>
      <c r="CM79" s="132">
        <v>1.0902053609322563E-2</v>
      </c>
      <c r="CN79" s="132">
        <v>5.2424855426407195E-3</v>
      </c>
      <c r="CO79" s="132">
        <v>3.1014925539846771E-3</v>
      </c>
      <c r="CP79" s="132">
        <v>6.9530594755089336E-3</v>
      </c>
      <c r="CQ79" s="132">
        <v>5.4853627109462209E-3</v>
      </c>
      <c r="CR79" s="132">
        <v>4.0787308096959813E-3</v>
      </c>
      <c r="CS79" s="132">
        <v>4.2711847403622723E-3</v>
      </c>
      <c r="CT79" s="132">
        <v>3.1323624267878252E-3</v>
      </c>
      <c r="CU79" s="132">
        <v>8.5834388821182869E-3</v>
      </c>
      <c r="CV79" s="132">
        <v>2.9261402629184633E-3</v>
      </c>
      <c r="CW79" s="132">
        <v>5.1745010201557232E-3</v>
      </c>
      <c r="CX79" s="132">
        <v>5.8704791944140947E-3</v>
      </c>
      <c r="CY79" s="132">
        <v>2.5329150507023561E-3</v>
      </c>
      <c r="CZ79" s="132">
        <v>5.9828323794248097E-3</v>
      </c>
      <c r="DA79" s="132">
        <v>1.0564734391892499E-2</v>
      </c>
      <c r="DB79" s="132">
        <v>3.2522247583615604E-3</v>
      </c>
      <c r="DC79" s="132">
        <v>3.4124595030671687E-3</v>
      </c>
      <c r="DD79" s="132">
        <v>1.4662111286623774E-2</v>
      </c>
      <c r="DE79" s="132">
        <v>2.7102480824476589E-2</v>
      </c>
      <c r="DF79" s="132">
        <v>2.6128024398755993E-2</v>
      </c>
      <c r="DG79" s="132">
        <v>2.2296544233439253</v>
      </c>
      <c r="DH79" s="137">
        <v>1.7374256808989998</v>
      </c>
    </row>
    <row r="80" spans="2:112" x14ac:dyDescent="0.15">
      <c r="B80" s="318" t="s">
        <v>493</v>
      </c>
      <c r="C80" s="305" t="s">
        <v>529</v>
      </c>
      <c r="D80" s="132">
        <v>8.7492428625481442E-2</v>
      </c>
      <c r="E80" s="132">
        <v>2.5623282691357826E-2</v>
      </c>
      <c r="F80" s="132">
        <v>3.0092856676256528E-2</v>
      </c>
      <c r="G80" s="132">
        <v>5.9273820482001319E-2</v>
      </c>
      <c r="H80" s="132">
        <v>3.4581096407896125E-2</v>
      </c>
      <c r="I80" s="132">
        <v>6.9431308823288004E-2</v>
      </c>
      <c r="J80" s="132">
        <v>0.44804806464814101</v>
      </c>
      <c r="K80" s="132">
        <v>1.775964578900938E-2</v>
      </c>
      <c r="L80" s="132">
        <v>1.540077710645449E-2</v>
      </c>
      <c r="M80" s="132">
        <v>1.8860606935269322E-2</v>
      </c>
      <c r="N80" s="132">
        <v>0</v>
      </c>
      <c r="O80" s="132">
        <v>2.7510697516052781E-2</v>
      </c>
      <c r="P80" s="132">
        <v>1.8220295905936358E-2</v>
      </c>
      <c r="Q80" s="132">
        <v>3.9234549937345785E-2</v>
      </c>
      <c r="R80" s="132">
        <v>1.5071726077974773E-2</v>
      </c>
      <c r="S80" s="132">
        <v>1.5032390820240809E-2</v>
      </c>
      <c r="T80" s="132">
        <v>9.5359499514982241E-3</v>
      </c>
      <c r="U80" s="132">
        <v>1.7558433163443549E-2</v>
      </c>
      <c r="V80" s="134">
        <v>9.8227781087644201E-3</v>
      </c>
      <c r="W80" s="132">
        <v>1.8761703575677247E-2</v>
      </c>
      <c r="X80" s="132">
        <v>0</v>
      </c>
      <c r="Y80" s="132">
        <v>8.9520376091040983E-3</v>
      </c>
      <c r="Z80" s="132">
        <v>4.3420387567984567E-3</v>
      </c>
      <c r="AA80" s="132">
        <v>0</v>
      </c>
      <c r="AB80" s="132">
        <v>7.3554229269404258E-3</v>
      </c>
      <c r="AC80" s="132">
        <v>7.8856611159188131E-3</v>
      </c>
      <c r="AD80" s="132">
        <v>7.4813055945825724E-4</v>
      </c>
      <c r="AE80" s="132">
        <v>2.1791204352594219E-2</v>
      </c>
      <c r="AF80" s="132">
        <v>5.4131093166378645E-3</v>
      </c>
      <c r="AG80" s="132">
        <v>5.6489482280779818E-3</v>
      </c>
      <c r="AH80" s="132">
        <v>2.1626170886801643E-2</v>
      </c>
      <c r="AI80" s="134">
        <v>2.705990454486526E-2</v>
      </c>
      <c r="AJ80" s="132">
        <v>9.5978303440837867E-2</v>
      </c>
      <c r="AK80" s="132">
        <v>2.269334618172001E-2</v>
      </c>
      <c r="AL80" s="132">
        <v>1.8438635811013928E-2</v>
      </c>
      <c r="AM80" s="132">
        <v>0</v>
      </c>
      <c r="AN80" s="132">
        <v>0</v>
      </c>
      <c r="AO80" s="132">
        <v>1.2604492991920948E-2</v>
      </c>
      <c r="AP80" s="132">
        <v>9.4606842736386313E-3</v>
      </c>
      <c r="AQ80" s="132">
        <v>2.5948528248274094E-2</v>
      </c>
      <c r="AR80" s="132">
        <v>1.1596442933582873E-2</v>
      </c>
      <c r="AS80" s="132">
        <v>1.8922214208053689E-2</v>
      </c>
      <c r="AT80" s="132">
        <v>1.591351649747115E-2</v>
      </c>
      <c r="AU80" s="132">
        <v>1.1132610948465241E-2</v>
      </c>
      <c r="AV80" s="132">
        <v>1.0851297559183605E-2</v>
      </c>
      <c r="AW80" s="132">
        <v>1.4360672370623613E-2</v>
      </c>
      <c r="AX80" s="132">
        <v>6.6943838853417911E-3</v>
      </c>
      <c r="AY80" s="132">
        <v>3.9494176380680144E-3</v>
      </c>
      <c r="AZ80" s="132">
        <v>6.786756115489726E-3</v>
      </c>
      <c r="BA80" s="132">
        <v>7.7706319669844136E-3</v>
      </c>
      <c r="BB80" s="132">
        <v>5.6379582892141398E-3</v>
      </c>
      <c r="BC80" s="132">
        <v>8.3131316110526075E-3</v>
      </c>
      <c r="BD80" s="132">
        <v>3.6339718536050206E-3</v>
      </c>
      <c r="BE80" s="132">
        <v>9.3872956292852475E-3</v>
      </c>
      <c r="BF80" s="132">
        <v>0</v>
      </c>
      <c r="BG80" s="132">
        <v>2.5677949744490462E-3</v>
      </c>
      <c r="BH80" s="132">
        <v>4.4773155816283591E-3</v>
      </c>
      <c r="BI80" s="132">
        <v>6.4461317980076035E-3</v>
      </c>
      <c r="BJ80" s="132">
        <v>3.6019570239209657E-3</v>
      </c>
      <c r="BK80" s="132">
        <v>3.963548369607784E-2</v>
      </c>
      <c r="BL80" s="134">
        <v>2.3845879678433494E-2</v>
      </c>
      <c r="BM80" s="134">
        <v>3.2147288130709856E-2</v>
      </c>
      <c r="BN80" s="132">
        <v>3.9087916308910557E-2</v>
      </c>
      <c r="BO80" s="132">
        <v>4.6906921322113569E-2</v>
      </c>
      <c r="BP80" s="132">
        <v>3.3699449940146273E-2</v>
      </c>
      <c r="BQ80" s="132">
        <v>2.0015859055560858E-2</v>
      </c>
      <c r="BR80" s="132">
        <v>9.423864764226169E-3</v>
      </c>
      <c r="BS80" s="132">
        <v>2.071918065277719E-2</v>
      </c>
      <c r="BT80" s="132">
        <v>3.9122974508236583E-2</v>
      </c>
      <c r="BU80" s="132">
        <v>5.6737798644601191E-2</v>
      </c>
      <c r="BV80" s="132">
        <v>1.4533336901914714E-2</v>
      </c>
      <c r="BW80" s="132">
        <v>1.0347389988588019E-2</v>
      </c>
      <c r="BX80" s="132">
        <v>7.1849719369862439E-3</v>
      </c>
      <c r="BY80" s="132">
        <v>2.5805306736100004E-3</v>
      </c>
      <c r="BZ80" s="132">
        <v>7.6183565968590151E-3</v>
      </c>
      <c r="CA80" s="132">
        <v>5.2589522547143606E-3</v>
      </c>
      <c r="CB80" s="132">
        <v>1.0097260598584179</v>
      </c>
      <c r="CC80" s="132">
        <v>2.1175554857717528E-2</v>
      </c>
      <c r="CD80" s="132">
        <v>6.3758588570219047E-3</v>
      </c>
      <c r="CE80" s="132">
        <v>6.3102982166733214E-3</v>
      </c>
      <c r="CF80" s="132">
        <v>7.2705668756279009E-3</v>
      </c>
      <c r="CG80" s="132">
        <v>8.4426799497429369E-3</v>
      </c>
      <c r="CH80" s="132">
        <v>1.4475988736567335E-2</v>
      </c>
      <c r="CI80" s="132">
        <v>1.4941366561707277E-2</v>
      </c>
      <c r="CJ80" s="132">
        <v>1.525057498210422E-2</v>
      </c>
      <c r="CK80" s="132">
        <v>2.4190889517064707E-2</v>
      </c>
      <c r="CL80" s="132">
        <v>1.0557501666198852E-2</v>
      </c>
      <c r="CM80" s="132">
        <v>2.3545197395943383E-2</v>
      </c>
      <c r="CN80" s="132">
        <v>2.2657099739464535E-2</v>
      </c>
      <c r="CO80" s="132">
        <v>1.6313049159388655E-2</v>
      </c>
      <c r="CP80" s="132">
        <v>1.2565441998917449E-2</v>
      </c>
      <c r="CQ80" s="132">
        <v>1.0038462555140492E-2</v>
      </c>
      <c r="CR80" s="132">
        <v>1.0764360974561911E-2</v>
      </c>
      <c r="CS80" s="132">
        <v>1.4370949805377974E-2</v>
      </c>
      <c r="CT80" s="132">
        <v>1.2962679510652456E-2</v>
      </c>
      <c r="CU80" s="132">
        <v>2.2231290190312072E-2</v>
      </c>
      <c r="CV80" s="132">
        <v>2.0263008014141187E-2</v>
      </c>
      <c r="CW80" s="132">
        <v>2.5744938107996086E-2</v>
      </c>
      <c r="CX80" s="132">
        <v>1.0459684521005218E-2</v>
      </c>
      <c r="CY80" s="132">
        <v>1.2026968264116408E-2</v>
      </c>
      <c r="CZ80" s="132">
        <v>5.0478655603728988E-2</v>
      </c>
      <c r="DA80" s="132">
        <v>1.0868458374083113E-2</v>
      </c>
      <c r="DB80" s="132">
        <v>2.7712583831468331E-2</v>
      </c>
      <c r="DC80" s="132">
        <v>4.1806907291089809E-2</v>
      </c>
      <c r="DD80" s="132">
        <v>4.1501765915117131E-2</v>
      </c>
      <c r="DE80" s="132">
        <v>1.0716186905764744E-2</v>
      </c>
      <c r="DF80" s="132">
        <v>2.7816230512588542E-2</v>
      </c>
      <c r="DG80" s="132">
        <v>3.3977299471752866</v>
      </c>
      <c r="DH80" s="137">
        <v>2.6476314917575716</v>
      </c>
    </row>
    <row r="81" spans="2:112" x14ac:dyDescent="0.15">
      <c r="B81" s="318" t="s">
        <v>494</v>
      </c>
      <c r="C81" s="305" t="s">
        <v>430</v>
      </c>
      <c r="D81" s="132">
        <v>1.9242157864729311E-5</v>
      </c>
      <c r="E81" s="132">
        <v>4.0366154902961375E-5</v>
      </c>
      <c r="F81" s="132">
        <v>7.2648968232105052E-6</v>
      </c>
      <c r="G81" s="132">
        <v>2.8012604449038502E-5</v>
      </c>
      <c r="H81" s="132">
        <v>2.3697247693108886E-5</v>
      </c>
      <c r="I81" s="132">
        <v>4.0914007068393844E-6</v>
      </c>
      <c r="J81" s="132">
        <v>2.3117230777668621E-5</v>
      </c>
      <c r="K81" s="132">
        <v>1.1119643077809897E-5</v>
      </c>
      <c r="L81" s="132">
        <v>8.4867181434161361E-6</v>
      </c>
      <c r="M81" s="132">
        <v>4.3909715576754856E-5</v>
      </c>
      <c r="N81" s="132">
        <v>0</v>
      </c>
      <c r="O81" s="132">
        <v>7.1926876011534561E-6</v>
      </c>
      <c r="P81" s="132">
        <v>3.7170271795806485E-6</v>
      </c>
      <c r="Q81" s="132">
        <v>3.0135765193395502E-5</v>
      </c>
      <c r="R81" s="132">
        <v>1.194014086453026E-5</v>
      </c>
      <c r="S81" s="132">
        <v>5.2016053363627751E-5</v>
      </c>
      <c r="T81" s="132">
        <v>1.4247505999016497E-5</v>
      </c>
      <c r="U81" s="132">
        <v>7.5366585955793113E-6</v>
      </c>
      <c r="V81" s="134">
        <v>4.2522411034478891E-5</v>
      </c>
      <c r="W81" s="132">
        <v>2.883931652876764E-5</v>
      </c>
      <c r="X81" s="132">
        <v>0</v>
      </c>
      <c r="Y81" s="132">
        <v>1.1654228947770383E-5</v>
      </c>
      <c r="Z81" s="132">
        <v>1.8485248673065419E-5</v>
      </c>
      <c r="AA81" s="132">
        <v>0</v>
      </c>
      <c r="AB81" s="132">
        <v>7.7083865916942679E-6</v>
      </c>
      <c r="AC81" s="132">
        <v>1.2503376419278316E-5</v>
      </c>
      <c r="AD81" s="132">
        <v>4.1263985332255323E-5</v>
      </c>
      <c r="AE81" s="132">
        <v>2.3326017776762206E-5</v>
      </c>
      <c r="AF81" s="132">
        <v>5.5449410774476144E-6</v>
      </c>
      <c r="AG81" s="132">
        <v>5.4536455918940616E-6</v>
      </c>
      <c r="AH81" s="132">
        <v>7.4292469345965545E-6</v>
      </c>
      <c r="AI81" s="134">
        <v>3.115346353111281E-5</v>
      </c>
      <c r="AJ81" s="132">
        <v>7.8762391568634995E-5</v>
      </c>
      <c r="AK81" s="132">
        <v>2.7008777388766668E-5</v>
      </c>
      <c r="AL81" s="132">
        <v>3.1392452358849306E-5</v>
      </c>
      <c r="AM81" s="132">
        <v>0</v>
      </c>
      <c r="AN81" s="132">
        <v>0</v>
      </c>
      <c r="AO81" s="132">
        <v>5.5952362781603236E-5</v>
      </c>
      <c r="AP81" s="132">
        <v>3.7523980790404309E-5</v>
      </c>
      <c r="AQ81" s="132">
        <v>9.6537035124641355E-5</v>
      </c>
      <c r="AR81" s="132">
        <v>3.407669702818924E-5</v>
      </c>
      <c r="AS81" s="132">
        <v>2.1074309838566376E-5</v>
      </c>
      <c r="AT81" s="132">
        <v>1.5607521533946548E-5</v>
      </c>
      <c r="AU81" s="132">
        <v>9.8620514756201851E-6</v>
      </c>
      <c r="AV81" s="132">
        <v>8.9950061996611605E-6</v>
      </c>
      <c r="AW81" s="132">
        <v>6.5253813750089914E-6</v>
      </c>
      <c r="AX81" s="132">
        <v>4.7158009022924821E-6</v>
      </c>
      <c r="AY81" s="132">
        <v>6.0552357239633883E-6</v>
      </c>
      <c r="AZ81" s="132">
        <v>8.3374899462982504E-6</v>
      </c>
      <c r="BA81" s="132">
        <v>6.9209516966291977E-6</v>
      </c>
      <c r="BB81" s="132">
        <v>3.3494485016163492E-6</v>
      </c>
      <c r="BC81" s="132">
        <v>6.6762479992595096E-6</v>
      </c>
      <c r="BD81" s="132">
        <v>4.0724112156168838E-6</v>
      </c>
      <c r="BE81" s="132">
        <v>4.0810190882609134E-6</v>
      </c>
      <c r="BF81" s="132">
        <v>0</v>
      </c>
      <c r="BG81" s="132">
        <v>2.066029213999702E-5</v>
      </c>
      <c r="BH81" s="132">
        <v>1.0378796014093616E-5</v>
      </c>
      <c r="BI81" s="132">
        <v>1.0147326582330396E-5</v>
      </c>
      <c r="BJ81" s="132">
        <v>6.4170803345737835E-6</v>
      </c>
      <c r="BK81" s="132">
        <v>6.9631484645449547E-6</v>
      </c>
      <c r="BL81" s="134">
        <v>7.4845923496592534E-4</v>
      </c>
      <c r="BM81" s="134">
        <v>1.092450274883284E-5</v>
      </c>
      <c r="BN81" s="132">
        <v>1.0277391629225716E-5</v>
      </c>
      <c r="BO81" s="132">
        <v>1.9005389911780128E-5</v>
      </c>
      <c r="BP81" s="132">
        <v>2.1529899279140879E-5</v>
      </c>
      <c r="BQ81" s="132">
        <v>1.2391495252227036E-5</v>
      </c>
      <c r="BR81" s="132">
        <v>4.1888011429337534E-5</v>
      </c>
      <c r="BS81" s="132">
        <v>6.8150726582849706E-6</v>
      </c>
      <c r="BT81" s="132">
        <v>6.6434560713382308E-6</v>
      </c>
      <c r="BU81" s="132">
        <v>4.3553135449445193E-6</v>
      </c>
      <c r="BV81" s="132">
        <v>2.791383289435438E-6</v>
      </c>
      <c r="BW81" s="132">
        <v>1.4196427654994853E-6</v>
      </c>
      <c r="BX81" s="132">
        <v>9.0634019023221948E-7</v>
      </c>
      <c r="BY81" s="132">
        <v>4.4284398830665698E-7</v>
      </c>
      <c r="BZ81" s="132">
        <v>1.6834217387344622E-6</v>
      </c>
      <c r="CA81" s="132">
        <v>2.1007548917017218E-5</v>
      </c>
      <c r="CB81" s="132">
        <v>4.3946825968104482E-5</v>
      </c>
      <c r="CC81" s="132">
        <v>1.0001653193128919</v>
      </c>
      <c r="CD81" s="132">
        <v>1.555688313734769E-5</v>
      </c>
      <c r="CE81" s="132">
        <v>1.9103105623466327E-6</v>
      </c>
      <c r="CF81" s="132">
        <v>1.8109098664837815E-6</v>
      </c>
      <c r="CG81" s="132">
        <v>2.1124618850136231E-6</v>
      </c>
      <c r="CH81" s="132">
        <v>1.3362713096277213E-5</v>
      </c>
      <c r="CI81" s="132">
        <v>1.854967257964395E-6</v>
      </c>
      <c r="CJ81" s="132">
        <v>2.7055419194038203E-6</v>
      </c>
      <c r="CK81" s="132">
        <v>4.0099267582427785E-6</v>
      </c>
      <c r="CL81" s="132">
        <v>2.1175849297694406E-6</v>
      </c>
      <c r="CM81" s="132">
        <v>6.1056156639399586E-6</v>
      </c>
      <c r="CN81" s="132">
        <v>2.7949089354787799E-6</v>
      </c>
      <c r="CO81" s="132">
        <v>2.8245129006010749E-6</v>
      </c>
      <c r="CP81" s="132">
        <v>4.5771151607713985E-6</v>
      </c>
      <c r="CQ81" s="132">
        <v>2.3943201964340981E-6</v>
      </c>
      <c r="CR81" s="132">
        <v>3.4223246270271452E-6</v>
      </c>
      <c r="CS81" s="132">
        <v>3.0811197655996659E-6</v>
      </c>
      <c r="CT81" s="132">
        <v>2.6655066550985767E-6</v>
      </c>
      <c r="CU81" s="132">
        <v>4.2802133738192742E-6</v>
      </c>
      <c r="CV81" s="132">
        <v>2.6713688765866886E-6</v>
      </c>
      <c r="CW81" s="132">
        <v>3.0715181449423702E-6</v>
      </c>
      <c r="CX81" s="132">
        <v>8.8250598819736178E-6</v>
      </c>
      <c r="CY81" s="132">
        <v>1.8870259179769528E-6</v>
      </c>
      <c r="CZ81" s="132">
        <v>5.3959321226578639E-6</v>
      </c>
      <c r="DA81" s="132">
        <v>5.8766071786761383E-6</v>
      </c>
      <c r="DB81" s="132">
        <v>3.8861195139915993E-6</v>
      </c>
      <c r="DC81" s="132">
        <v>4.4375762841169181E-6</v>
      </c>
      <c r="DD81" s="132">
        <v>5.0605910268747772E-6</v>
      </c>
      <c r="DE81" s="132">
        <v>2.1982874306124847E-5</v>
      </c>
      <c r="DF81" s="132">
        <v>8.0254362868863166E-6</v>
      </c>
      <c r="DG81" s="132">
        <v>1.0023625852267974</v>
      </c>
      <c r="DH81" s="137">
        <v>0.78107642104173669</v>
      </c>
    </row>
    <row r="82" spans="2:112" x14ac:dyDescent="0.15">
      <c r="B82" s="318" t="s">
        <v>495</v>
      </c>
      <c r="C82" s="305" t="s">
        <v>433</v>
      </c>
      <c r="D82" s="132">
        <v>1.1283794638627981E-5</v>
      </c>
      <c r="E82" s="132">
        <v>8.4113891458705258E-6</v>
      </c>
      <c r="F82" s="132">
        <v>3.9433111037702321E-5</v>
      </c>
      <c r="G82" s="132">
        <v>2.1927772125428473E-5</v>
      </c>
      <c r="H82" s="132">
        <v>1.7552709746952383E-5</v>
      </c>
      <c r="I82" s="132">
        <v>1.0715504598048735E-4</v>
      </c>
      <c r="J82" s="132">
        <v>4.5227680904869278E-5</v>
      </c>
      <c r="K82" s="132">
        <v>1.5789035425688357E-5</v>
      </c>
      <c r="L82" s="132">
        <v>1.3253146863798192E-5</v>
      </c>
      <c r="M82" s="132">
        <v>1.3631602068750417E-5</v>
      </c>
      <c r="N82" s="132">
        <v>0</v>
      </c>
      <c r="O82" s="132">
        <v>3.0769767367412604E-5</v>
      </c>
      <c r="P82" s="132">
        <v>7.1806150567939718E-5</v>
      </c>
      <c r="Q82" s="132">
        <v>2.3156741663193171E-5</v>
      </c>
      <c r="R82" s="132">
        <v>4.6999646004075993E-5</v>
      </c>
      <c r="S82" s="132">
        <v>2.1876048953965829E-5</v>
      </c>
      <c r="T82" s="132">
        <v>2.5017606894903274E-5</v>
      </c>
      <c r="U82" s="132">
        <v>4.7684701554016492E-5</v>
      </c>
      <c r="V82" s="134">
        <v>1.801334907885195E-5</v>
      </c>
      <c r="W82" s="132">
        <v>2.0828240598005614E-5</v>
      </c>
      <c r="X82" s="132">
        <v>0</v>
      </c>
      <c r="Y82" s="132">
        <v>1.8839354607462094E-5</v>
      </c>
      <c r="Z82" s="132">
        <v>2.1756709343368298E-5</v>
      </c>
      <c r="AA82" s="132">
        <v>0</v>
      </c>
      <c r="AB82" s="132">
        <v>1.2329293565649737E-4</v>
      </c>
      <c r="AC82" s="132">
        <v>3.0046510708581819E-5</v>
      </c>
      <c r="AD82" s="132">
        <v>4.2121382978670401E-6</v>
      </c>
      <c r="AE82" s="132">
        <v>1.5242826257073976E-5</v>
      </c>
      <c r="AF82" s="132">
        <v>2.449890140257709E-5</v>
      </c>
      <c r="AG82" s="132">
        <v>3.0285341649517568E-5</v>
      </c>
      <c r="AH82" s="132">
        <v>3.8309356800606803E-5</v>
      </c>
      <c r="AI82" s="134">
        <v>3.0281231787340007E-5</v>
      </c>
      <c r="AJ82" s="132">
        <v>2.7476040862445154E-5</v>
      </c>
      <c r="AK82" s="132">
        <v>2.5842486850820151E-5</v>
      </c>
      <c r="AL82" s="132">
        <v>3.0319674365455126E-5</v>
      </c>
      <c r="AM82" s="132">
        <v>0</v>
      </c>
      <c r="AN82" s="132">
        <v>0</v>
      </c>
      <c r="AO82" s="132">
        <v>2.16462614363474E-5</v>
      </c>
      <c r="AP82" s="132">
        <v>1.1580483156245348E-5</v>
      </c>
      <c r="AQ82" s="132">
        <v>1.2360568054972212E-5</v>
      </c>
      <c r="AR82" s="132">
        <v>1.5931972910283333E-5</v>
      </c>
      <c r="AS82" s="132">
        <v>3.9650492864400796E-5</v>
      </c>
      <c r="AT82" s="132">
        <v>2.9140135253485331E-5</v>
      </c>
      <c r="AU82" s="132">
        <v>3.501577870215401E-5</v>
      </c>
      <c r="AV82" s="132">
        <v>3.6822174179564442E-5</v>
      </c>
      <c r="AW82" s="132">
        <v>3.3146333213118668E-5</v>
      </c>
      <c r="AX82" s="132">
        <v>1.9011627226598728E-5</v>
      </c>
      <c r="AY82" s="132">
        <v>2.1794842374938987E-5</v>
      </c>
      <c r="AZ82" s="132">
        <v>3.0137149073359857E-5</v>
      </c>
      <c r="BA82" s="132">
        <v>3.792957753359548E-5</v>
      </c>
      <c r="BB82" s="132">
        <v>4.2483944049718884E-5</v>
      </c>
      <c r="BC82" s="132">
        <v>2.5936964675056837E-5</v>
      </c>
      <c r="BD82" s="132">
        <v>3.2551735750909153E-5</v>
      </c>
      <c r="BE82" s="132">
        <v>2.6163727742769333E-5</v>
      </c>
      <c r="BF82" s="132">
        <v>0</v>
      </c>
      <c r="BG82" s="132">
        <v>9.5165897454222426E-6</v>
      </c>
      <c r="BH82" s="132">
        <v>1.6112287234145103E-5</v>
      </c>
      <c r="BI82" s="132">
        <v>1.7138844204952693E-5</v>
      </c>
      <c r="BJ82" s="132">
        <v>1.5527449787747699E-5</v>
      </c>
      <c r="BK82" s="132">
        <v>2.9522673274805004E-5</v>
      </c>
      <c r="BL82" s="134">
        <v>1.0051136851632832E-5</v>
      </c>
      <c r="BM82" s="134">
        <v>1.6237229288646081E-5</v>
      </c>
      <c r="BN82" s="132">
        <v>2.4742440198526025E-5</v>
      </c>
      <c r="BO82" s="132">
        <v>1.9073520466387055E-5</v>
      </c>
      <c r="BP82" s="132">
        <v>1.7231913978668707E-5</v>
      </c>
      <c r="BQ82" s="132">
        <v>5.5587860822320145E-5</v>
      </c>
      <c r="BR82" s="132">
        <v>1.1793343686285976E-5</v>
      </c>
      <c r="BS82" s="132">
        <v>5.218924342400949E-5</v>
      </c>
      <c r="BT82" s="132">
        <v>1.0384505854369849E-4</v>
      </c>
      <c r="BU82" s="132">
        <v>9.3727519988715314E-5</v>
      </c>
      <c r="BV82" s="132">
        <v>4.4117214118777448E-5</v>
      </c>
      <c r="BW82" s="132">
        <v>1.6246768576246435E-5</v>
      </c>
      <c r="BX82" s="132">
        <v>1.0992398035776225E-5</v>
      </c>
      <c r="BY82" s="132">
        <v>3.5944828382651872E-6</v>
      </c>
      <c r="BZ82" s="132">
        <v>1.2450859377725865E-5</v>
      </c>
      <c r="CA82" s="132">
        <v>1.7946051548490412E-5</v>
      </c>
      <c r="CB82" s="132">
        <v>1.8189537759335226E-5</v>
      </c>
      <c r="CC82" s="132">
        <v>2.9325912844373636E-5</v>
      </c>
      <c r="CD82" s="132">
        <v>1.0001182549811041</v>
      </c>
      <c r="CE82" s="132">
        <v>5.9889317427795314E-5</v>
      </c>
      <c r="CF82" s="132">
        <v>2.0356932320148197E-5</v>
      </c>
      <c r="CG82" s="132">
        <v>1.828388245138397E-5</v>
      </c>
      <c r="CH82" s="132">
        <v>5.6990303977647234E-4</v>
      </c>
      <c r="CI82" s="132">
        <v>5.645010632104051E-5</v>
      </c>
      <c r="CJ82" s="132">
        <v>1.4140149233606537E-4</v>
      </c>
      <c r="CK82" s="132">
        <v>1.2311917379146479E-4</v>
      </c>
      <c r="CL82" s="132">
        <v>9.3631331423695385E-5</v>
      </c>
      <c r="CM82" s="132">
        <v>3.8327781134026571E-4</v>
      </c>
      <c r="CN82" s="132">
        <v>2.8768107837970517E-5</v>
      </c>
      <c r="CO82" s="132">
        <v>8.5576818140455145E-5</v>
      </c>
      <c r="CP82" s="132">
        <v>1.1921677312074339E-4</v>
      </c>
      <c r="CQ82" s="132">
        <v>2.7288886670188281E-5</v>
      </c>
      <c r="CR82" s="132">
        <v>1.655244209594972E-5</v>
      </c>
      <c r="CS82" s="132">
        <v>1.7740445030289861E-5</v>
      </c>
      <c r="CT82" s="132">
        <v>1.512606032805884E-5</v>
      </c>
      <c r="CU82" s="132">
        <v>1.1408569180510427E-4</v>
      </c>
      <c r="CV82" s="132">
        <v>4.8438294400223315E-5</v>
      </c>
      <c r="CW82" s="132">
        <v>1.5258381671093797E-4</v>
      </c>
      <c r="CX82" s="132">
        <v>1.6016976329404801E-5</v>
      </c>
      <c r="CY82" s="132">
        <v>7.0081720301072255E-5</v>
      </c>
      <c r="CZ82" s="132">
        <v>3.4907105983563264E-5</v>
      </c>
      <c r="DA82" s="132">
        <v>2.5052225017534214E-5</v>
      </c>
      <c r="DB82" s="132">
        <v>4.1284626204473793E-5</v>
      </c>
      <c r="DC82" s="132">
        <v>5.2646637424856967E-5</v>
      </c>
      <c r="DD82" s="132">
        <v>3.951347405029091E-5</v>
      </c>
      <c r="DE82" s="132">
        <v>2.0207552232040693E-5</v>
      </c>
      <c r="DF82" s="132">
        <v>1.5532395822988654E-4</v>
      </c>
      <c r="DG82" s="132">
        <v>1.0048016648342075</v>
      </c>
      <c r="DH82" s="137">
        <v>0.78297703824200926</v>
      </c>
    </row>
    <row r="83" spans="2:112" x14ac:dyDescent="0.15">
      <c r="B83" s="319" t="s">
        <v>496</v>
      </c>
      <c r="C83" s="306" t="s">
        <v>904</v>
      </c>
      <c r="D83" s="133">
        <v>2.368177944597655E-4</v>
      </c>
      <c r="E83" s="133">
        <v>7.4844083202774809E-4</v>
      </c>
      <c r="F83" s="133">
        <v>1.7689283021810046E-4</v>
      </c>
      <c r="G83" s="133">
        <v>2.5545349646567808E-4</v>
      </c>
      <c r="H83" s="133">
        <v>5.0336090650703448E-4</v>
      </c>
      <c r="I83" s="133">
        <v>3.8815071265538305E-5</v>
      </c>
      <c r="J83" s="133">
        <v>1.8761213565593034E-4</v>
      </c>
      <c r="K83" s="133">
        <v>4.6005046390451245E-4</v>
      </c>
      <c r="L83" s="133">
        <v>3.4895829242542341E-4</v>
      </c>
      <c r="M83" s="133">
        <v>5.3291641352254404E-4</v>
      </c>
      <c r="N83" s="133">
        <v>0</v>
      </c>
      <c r="O83" s="133">
        <v>1.7420731662741884E-4</v>
      </c>
      <c r="P83" s="133">
        <v>1.8158362598031709E-4</v>
      </c>
      <c r="Q83" s="133">
        <v>3.9028485927672011E-4</v>
      </c>
      <c r="R83" s="133">
        <v>3.2488581730288804E-4</v>
      </c>
      <c r="S83" s="133">
        <v>8.9310320646432699E-4</v>
      </c>
      <c r="T83" s="133">
        <v>5.0834510762271087E-4</v>
      </c>
      <c r="U83" s="133">
        <v>3.899240516378845E-4</v>
      </c>
      <c r="V83" s="143">
        <v>3.3407128703504311E-4</v>
      </c>
      <c r="W83" s="133">
        <v>1.9377032672536823E-4</v>
      </c>
      <c r="X83" s="133">
        <v>0</v>
      </c>
      <c r="Y83" s="133">
        <v>2.3084958120762669E-4</v>
      </c>
      <c r="Z83" s="133">
        <v>3.3366139586326243E-4</v>
      </c>
      <c r="AA83" s="133">
        <v>0</v>
      </c>
      <c r="AB83" s="133">
        <v>1.9085897300419045E-4</v>
      </c>
      <c r="AC83" s="133">
        <v>3.2437290480435472E-4</v>
      </c>
      <c r="AD83" s="133">
        <v>1.7128095984985433E-4</v>
      </c>
      <c r="AE83" s="133">
        <v>8.1898849923322701E-4</v>
      </c>
      <c r="AF83" s="133">
        <v>1.7626454629446724E-4</v>
      </c>
      <c r="AG83" s="133">
        <v>1.7637991966387099E-4</v>
      </c>
      <c r="AH83" s="133">
        <v>2.1395471492833789E-4</v>
      </c>
      <c r="AI83" s="143">
        <v>3.5909603151413499E-4</v>
      </c>
      <c r="AJ83" s="133">
        <v>1.0847565145272679E-3</v>
      </c>
      <c r="AK83" s="133">
        <v>3.8522715439285622E-4</v>
      </c>
      <c r="AL83" s="133">
        <v>4.0902715934298327E-4</v>
      </c>
      <c r="AM83" s="133">
        <v>0</v>
      </c>
      <c r="AN83" s="133">
        <v>0</v>
      </c>
      <c r="AO83" s="133">
        <v>5.8733779720925559E-4</v>
      </c>
      <c r="AP83" s="133">
        <v>3.444086573370421E-4</v>
      </c>
      <c r="AQ83" s="133">
        <v>3.243436327677805E-4</v>
      </c>
      <c r="AR83" s="133">
        <v>2.6525332959229754E-4</v>
      </c>
      <c r="AS83" s="133">
        <v>2.4390372212134158E-4</v>
      </c>
      <c r="AT83" s="133">
        <v>1.9089653014518464E-4</v>
      </c>
      <c r="AU83" s="133">
        <v>1.6163014321064639E-4</v>
      </c>
      <c r="AV83" s="133">
        <v>1.4321473966998394E-4</v>
      </c>
      <c r="AW83" s="133">
        <v>1.7186017554269675E-4</v>
      </c>
      <c r="AX83" s="133">
        <v>1.5205466870944485E-4</v>
      </c>
      <c r="AY83" s="133">
        <v>1.4754180807162654E-4</v>
      </c>
      <c r="AZ83" s="133">
        <v>1.7275440294567556E-4</v>
      </c>
      <c r="BA83" s="133">
        <v>1.8823170239544519E-4</v>
      </c>
      <c r="BB83" s="133">
        <v>1.4320000705405605E-4</v>
      </c>
      <c r="BC83" s="133">
        <v>1.6842997131832487E-4</v>
      </c>
      <c r="BD83" s="133">
        <v>1.6745776101547799E-4</v>
      </c>
      <c r="BE83" s="133">
        <v>1.4756650477620607E-4</v>
      </c>
      <c r="BF83" s="133">
        <v>0</v>
      </c>
      <c r="BG83" s="133">
        <v>2.7435503266159993E-4</v>
      </c>
      <c r="BH83" s="133">
        <v>1.6433983166019327E-4</v>
      </c>
      <c r="BI83" s="133">
        <v>1.5931504172320284E-4</v>
      </c>
      <c r="BJ83" s="133">
        <v>1.1558150930888637E-4</v>
      </c>
      <c r="BK83" s="133">
        <v>2.3964314797713567E-4</v>
      </c>
      <c r="BL83" s="143">
        <v>4.2246083411209807E-4</v>
      </c>
      <c r="BM83" s="143">
        <v>3.4137889116655362E-4</v>
      </c>
      <c r="BN83" s="133">
        <v>3.3920298791887364E-4</v>
      </c>
      <c r="BO83" s="133">
        <v>3.6000976125481396E-4</v>
      </c>
      <c r="BP83" s="133">
        <v>4.0027579871933808E-4</v>
      </c>
      <c r="BQ83" s="133">
        <v>9.5311201058025083E-5</v>
      </c>
      <c r="BR83" s="133">
        <v>5.1273265948949091E-4</v>
      </c>
      <c r="BS83" s="133">
        <v>1.2736967665590219E-4</v>
      </c>
      <c r="BT83" s="133">
        <v>8.5991820417429167E-5</v>
      </c>
      <c r="BU83" s="133">
        <v>6.7090859133791069E-5</v>
      </c>
      <c r="BV83" s="133">
        <v>6.8907063681176878E-5</v>
      </c>
      <c r="BW83" s="133">
        <v>2.7160441347696719E-5</v>
      </c>
      <c r="BX83" s="133">
        <v>2.327689629876684E-5</v>
      </c>
      <c r="BY83" s="133">
        <v>1.0004337050482372E-5</v>
      </c>
      <c r="BZ83" s="133">
        <v>2.3925053690551084E-4</v>
      </c>
      <c r="CA83" s="133">
        <v>2.941815497081956E-4</v>
      </c>
      <c r="CB83" s="133">
        <v>2.2786810506073626E-4</v>
      </c>
      <c r="CC83" s="133">
        <v>1.8280149923191621E-4</v>
      </c>
      <c r="CD83" s="133">
        <v>2.3152490497253982E-4</v>
      </c>
      <c r="CE83" s="133">
        <v>1.0011672957382902</v>
      </c>
      <c r="CF83" s="133">
        <v>4.6745995929390912E-5</v>
      </c>
      <c r="CG83" s="133">
        <v>5.6144311494525476E-5</v>
      </c>
      <c r="CH83" s="133">
        <v>2.5331073881650571E-3</v>
      </c>
      <c r="CI83" s="133">
        <v>6.1878086817951895E-5</v>
      </c>
      <c r="CJ83" s="133">
        <v>8.3142757741179493E-5</v>
      </c>
      <c r="CK83" s="133">
        <v>1.0371807974242452E-4</v>
      </c>
      <c r="CL83" s="133">
        <v>6.0682290661186024E-5</v>
      </c>
      <c r="CM83" s="133">
        <v>3.2266246994757758E-4</v>
      </c>
      <c r="CN83" s="133">
        <v>6.2567367716558062E-5</v>
      </c>
      <c r="CO83" s="133">
        <v>6.1253754452053909E-5</v>
      </c>
      <c r="CP83" s="133">
        <v>1.3832460646261824E-4</v>
      </c>
      <c r="CQ83" s="133">
        <v>1.6760418794881931E-4</v>
      </c>
      <c r="CR83" s="133">
        <v>1.0683687505360089E-4</v>
      </c>
      <c r="CS83" s="133">
        <v>1.1294470169066814E-4</v>
      </c>
      <c r="CT83" s="133">
        <v>9.0092603327524595E-5</v>
      </c>
      <c r="CU83" s="133">
        <v>1.4910811339445825E-4</v>
      </c>
      <c r="CV83" s="133">
        <v>5.6407570768394703E-5</v>
      </c>
      <c r="CW83" s="133">
        <v>2.6986333862270894E-4</v>
      </c>
      <c r="CX83" s="133">
        <v>1.7834765781031244E-4</v>
      </c>
      <c r="CY83" s="133">
        <v>4.7670253147108957E-5</v>
      </c>
      <c r="CZ83" s="133">
        <v>1.6392369159371557E-4</v>
      </c>
      <c r="DA83" s="133">
        <v>3.1878543488717264E-4</v>
      </c>
      <c r="DB83" s="133">
        <v>8.1538124275994258E-5</v>
      </c>
      <c r="DC83" s="133">
        <v>7.5131705954166662E-5</v>
      </c>
      <c r="DD83" s="133">
        <v>1.0709950762337871E-4</v>
      </c>
      <c r="DE83" s="133">
        <v>8.6915707277150135E-4</v>
      </c>
      <c r="DF83" s="133">
        <v>7.9111391824618441E-5</v>
      </c>
      <c r="DG83" s="133">
        <v>1.0280554772092636</v>
      </c>
      <c r="DH83" s="138">
        <v>0.80109723228474206</v>
      </c>
    </row>
    <row r="84" spans="2:112" x14ac:dyDescent="0.15">
      <c r="B84" s="318" t="s">
        <v>497</v>
      </c>
      <c r="C84" s="305" t="s">
        <v>435</v>
      </c>
      <c r="D84" s="132">
        <v>7.608291580384458E-4</v>
      </c>
      <c r="E84" s="132">
        <v>2.3152863100017432E-3</v>
      </c>
      <c r="F84" s="132">
        <v>5.4030978227492246E-4</v>
      </c>
      <c r="G84" s="132">
        <v>9.7122327951646142E-4</v>
      </c>
      <c r="H84" s="132">
        <v>1.3094257448848614E-3</v>
      </c>
      <c r="I84" s="132">
        <v>8.238563798247851E-5</v>
      </c>
      <c r="J84" s="132">
        <v>3.8067241485103376E-4</v>
      </c>
      <c r="K84" s="132">
        <v>1.9849677734699424E-3</v>
      </c>
      <c r="L84" s="132">
        <v>1.1055391454063673E-3</v>
      </c>
      <c r="M84" s="132">
        <v>5.3896188621806963E-3</v>
      </c>
      <c r="N84" s="132">
        <v>0</v>
      </c>
      <c r="O84" s="132">
        <v>8.7107841908111276E-4</v>
      </c>
      <c r="P84" s="132">
        <v>7.7062418353867842E-4</v>
      </c>
      <c r="Q84" s="132">
        <v>1.0226052834621717E-3</v>
      </c>
      <c r="R84" s="132">
        <v>8.1624804238648191E-4</v>
      </c>
      <c r="S84" s="132">
        <v>3.0185498325157609E-3</v>
      </c>
      <c r="T84" s="132">
        <v>1.4893837781357105E-3</v>
      </c>
      <c r="U84" s="132">
        <v>9.7553344134802833E-4</v>
      </c>
      <c r="V84" s="134">
        <v>2.5247641869452484E-3</v>
      </c>
      <c r="W84" s="132">
        <v>8.9634566920308444E-4</v>
      </c>
      <c r="X84" s="132">
        <v>0</v>
      </c>
      <c r="Y84" s="132">
        <v>4.9427715152836396E-4</v>
      </c>
      <c r="Z84" s="132">
        <v>7.9071027152676854E-4</v>
      </c>
      <c r="AA84" s="132">
        <v>0</v>
      </c>
      <c r="AB84" s="132">
        <v>5.3974112183435472E-4</v>
      </c>
      <c r="AC84" s="132">
        <v>8.5342147885320236E-4</v>
      </c>
      <c r="AD84" s="132">
        <v>2.6848647645274525E-3</v>
      </c>
      <c r="AE84" s="132">
        <v>1.7969471765492701E-3</v>
      </c>
      <c r="AF84" s="132">
        <v>8.2877619879615785E-4</v>
      </c>
      <c r="AG84" s="132">
        <v>5.7624931708070135E-4</v>
      </c>
      <c r="AH84" s="132">
        <v>1.8219389385717459E-3</v>
      </c>
      <c r="AI84" s="134">
        <v>1.7511510625100172E-3</v>
      </c>
      <c r="AJ84" s="132">
        <v>1.8812048135870847E-3</v>
      </c>
      <c r="AK84" s="132">
        <v>2.0415404943076804E-3</v>
      </c>
      <c r="AL84" s="132">
        <v>1.4764315474892079E-3</v>
      </c>
      <c r="AM84" s="132">
        <v>0</v>
      </c>
      <c r="AN84" s="132">
        <v>0</v>
      </c>
      <c r="AO84" s="132">
        <v>1.7574509560679568E-3</v>
      </c>
      <c r="AP84" s="132">
        <v>1.0290976529370415E-3</v>
      </c>
      <c r="AQ84" s="132">
        <v>3.0336295603224338E-3</v>
      </c>
      <c r="AR84" s="132">
        <v>2.4464017661198099E-3</v>
      </c>
      <c r="AS84" s="132">
        <v>7.5134602959732032E-4</v>
      </c>
      <c r="AT84" s="132">
        <v>8.0042570978663659E-4</v>
      </c>
      <c r="AU84" s="132">
        <v>5.4228646084232828E-4</v>
      </c>
      <c r="AV84" s="132">
        <v>4.5870731782255065E-4</v>
      </c>
      <c r="AW84" s="132">
        <v>6.8400481998580689E-4</v>
      </c>
      <c r="AX84" s="132">
        <v>5.202161338663504E-4</v>
      </c>
      <c r="AY84" s="132">
        <v>5.1133573305854228E-4</v>
      </c>
      <c r="AZ84" s="132">
        <v>7.5954002116189532E-4</v>
      </c>
      <c r="BA84" s="132">
        <v>6.323772447990178E-4</v>
      </c>
      <c r="BB84" s="132">
        <v>4.9995265857142831E-4</v>
      </c>
      <c r="BC84" s="132">
        <v>8.9721123796946095E-4</v>
      </c>
      <c r="BD84" s="132">
        <v>5.2785183094406125E-4</v>
      </c>
      <c r="BE84" s="132">
        <v>5.4273243957677166E-4</v>
      </c>
      <c r="BF84" s="132">
        <v>0</v>
      </c>
      <c r="BG84" s="132">
        <v>5.9913684535357198E-4</v>
      </c>
      <c r="BH84" s="132">
        <v>4.8526158316409532E-4</v>
      </c>
      <c r="BI84" s="132">
        <v>4.6894383365741706E-4</v>
      </c>
      <c r="BJ84" s="132">
        <v>3.8540744973198781E-4</v>
      </c>
      <c r="BK84" s="132">
        <v>7.6483198084171709E-4</v>
      </c>
      <c r="BL84" s="134">
        <v>9.3243885829715194E-3</v>
      </c>
      <c r="BM84" s="134">
        <v>6.3526563231494941E-4</v>
      </c>
      <c r="BN84" s="132">
        <v>6.5426109716371832E-4</v>
      </c>
      <c r="BO84" s="132">
        <v>6.8791058222293069E-4</v>
      </c>
      <c r="BP84" s="132">
        <v>7.8894708586266769E-4</v>
      </c>
      <c r="BQ84" s="132">
        <v>4.3887835185273051E-4</v>
      </c>
      <c r="BR84" s="132">
        <v>7.4468115292642247E-3</v>
      </c>
      <c r="BS84" s="132">
        <v>3.456025047047844E-4</v>
      </c>
      <c r="BT84" s="132">
        <v>2.4338561338856587E-4</v>
      </c>
      <c r="BU84" s="132">
        <v>1.9790779525548439E-4</v>
      </c>
      <c r="BV84" s="132">
        <v>1.5420366568843745E-4</v>
      </c>
      <c r="BW84" s="132">
        <v>8.7856901503907163E-5</v>
      </c>
      <c r="BX84" s="132">
        <v>5.3220298275980387E-5</v>
      </c>
      <c r="BY84" s="132">
        <v>2.0912038145077943E-5</v>
      </c>
      <c r="BZ84" s="132">
        <v>1.1152911463296594E-4</v>
      </c>
      <c r="CA84" s="132">
        <v>1.4938294446665605E-4</v>
      </c>
      <c r="CB84" s="132">
        <v>4.6387358366548406E-4</v>
      </c>
      <c r="CC84" s="132">
        <v>2.3719041580314566E-4</v>
      </c>
      <c r="CD84" s="132">
        <v>4.4034276623981057E-4</v>
      </c>
      <c r="CE84" s="132">
        <v>9.833365078678306E-5</v>
      </c>
      <c r="CF84" s="132">
        <v>1.0001276315755623</v>
      </c>
      <c r="CG84" s="132">
        <v>1.8027756221426316E-4</v>
      </c>
      <c r="CH84" s="132">
        <v>9.653573798537093E-5</v>
      </c>
      <c r="CI84" s="132">
        <v>1.6028943696190501E-4</v>
      </c>
      <c r="CJ84" s="132">
        <v>3.4909396322541623E-4</v>
      </c>
      <c r="CK84" s="132">
        <v>3.6707112028887067E-4</v>
      </c>
      <c r="CL84" s="132">
        <v>2.1453859068855231E-4</v>
      </c>
      <c r="CM84" s="132">
        <v>8.8363233626298867E-4</v>
      </c>
      <c r="CN84" s="132">
        <v>8.6599117773399244E-4</v>
      </c>
      <c r="CO84" s="132">
        <v>1.9780607597209615E-4</v>
      </c>
      <c r="CP84" s="132">
        <v>3.9281550245251956E-4</v>
      </c>
      <c r="CQ84" s="132">
        <v>2.8242363178677542E-4</v>
      </c>
      <c r="CR84" s="132">
        <v>3.0024442805925717E-4</v>
      </c>
      <c r="CS84" s="132">
        <v>3.2731564419330764E-4</v>
      </c>
      <c r="CT84" s="132">
        <v>2.4820545629194237E-4</v>
      </c>
      <c r="CU84" s="132">
        <v>3.7743544268730144E-4</v>
      </c>
      <c r="CV84" s="132">
        <v>1.3369772736176539E-4</v>
      </c>
      <c r="CW84" s="132">
        <v>3.8300736718666518E-4</v>
      </c>
      <c r="CX84" s="132">
        <v>3.8092146417820851E-4</v>
      </c>
      <c r="CY84" s="132">
        <v>1.1106963330514356E-4</v>
      </c>
      <c r="CZ84" s="132">
        <v>4.7227003578104176E-4</v>
      </c>
      <c r="DA84" s="132">
        <v>1.0077669640290493E-3</v>
      </c>
      <c r="DB84" s="132">
        <v>2.1321238838744558E-4</v>
      </c>
      <c r="DC84" s="132">
        <v>1.8660221183070325E-4</v>
      </c>
      <c r="DD84" s="132">
        <v>2.5957034198738523E-4</v>
      </c>
      <c r="DE84" s="132">
        <v>1.8331653837836829E-3</v>
      </c>
      <c r="DF84" s="132">
        <v>3.4924510287180345E-4</v>
      </c>
      <c r="DG84" s="132">
        <v>1.0971428350058434</v>
      </c>
      <c r="DH84" s="137">
        <v>0.85493254793030027</v>
      </c>
    </row>
    <row r="85" spans="2:112" x14ac:dyDescent="0.15">
      <c r="B85" s="318" t="s">
        <v>498</v>
      </c>
      <c r="C85" s="305" t="s">
        <v>905</v>
      </c>
      <c r="D85" s="132">
        <v>8.9364774076224618E-3</v>
      </c>
      <c r="E85" s="132">
        <v>3.3128058606936256E-3</v>
      </c>
      <c r="F85" s="132">
        <v>3.2208067977738263E-3</v>
      </c>
      <c r="G85" s="132">
        <v>6.3835316352094749E-3</v>
      </c>
      <c r="H85" s="132">
        <v>4.3361307922890275E-3</v>
      </c>
      <c r="I85" s="132">
        <v>7.3551577792619963E-3</v>
      </c>
      <c r="J85" s="132">
        <v>4.429223575605519E-2</v>
      </c>
      <c r="K85" s="132">
        <v>2.3908360223669528E-3</v>
      </c>
      <c r="L85" s="132">
        <v>2.1616458171023478E-3</v>
      </c>
      <c r="M85" s="132">
        <v>2.932908422781631E-3</v>
      </c>
      <c r="N85" s="132">
        <v>0</v>
      </c>
      <c r="O85" s="132">
        <v>3.044790358992743E-3</v>
      </c>
      <c r="P85" s="132">
        <v>2.2630984799181194E-3</v>
      </c>
      <c r="Q85" s="132">
        <v>4.633148128463568E-3</v>
      </c>
      <c r="R85" s="132">
        <v>2.3128554113156286E-3</v>
      </c>
      <c r="S85" s="132">
        <v>3.0924079096439913E-3</v>
      </c>
      <c r="T85" s="132">
        <v>1.5575136474363853E-3</v>
      </c>
      <c r="U85" s="132">
        <v>2.5478467332472588E-3</v>
      </c>
      <c r="V85" s="134">
        <v>2.3070874794716544E-3</v>
      </c>
      <c r="W85" s="132">
        <v>2.6652804026290043E-3</v>
      </c>
      <c r="X85" s="132">
        <v>0</v>
      </c>
      <c r="Y85" s="132">
        <v>1.0876317625845848E-3</v>
      </c>
      <c r="Z85" s="132">
        <v>8.6090899387897149E-4</v>
      </c>
      <c r="AA85" s="132">
        <v>0</v>
      </c>
      <c r="AB85" s="132">
        <v>1.289346725970182E-3</v>
      </c>
      <c r="AC85" s="132">
        <v>1.6792357733870296E-3</v>
      </c>
      <c r="AD85" s="132">
        <v>1.4537291987627449E-4</v>
      </c>
      <c r="AE85" s="132">
        <v>3.1281112417765387E-3</v>
      </c>
      <c r="AF85" s="132">
        <v>1.3112634605008215E-3</v>
      </c>
      <c r="AG85" s="132">
        <v>1.3078642175154457E-3</v>
      </c>
      <c r="AH85" s="132">
        <v>2.5988699949430474E-3</v>
      </c>
      <c r="AI85" s="134">
        <v>4.9217315061033306E-3</v>
      </c>
      <c r="AJ85" s="132">
        <v>1.0441994183505171E-2</v>
      </c>
      <c r="AK85" s="132">
        <v>3.8365147119101494E-3</v>
      </c>
      <c r="AL85" s="132">
        <v>2.6175142722457178E-3</v>
      </c>
      <c r="AM85" s="132">
        <v>0</v>
      </c>
      <c r="AN85" s="132">
        <v>0</v>
      </c>
      <c r="AO85" s="132">
        <v>2.1520662830874361E-3</v>
      </c>
      <c r="AP85" s="132">
        <v>1.5000066821472529E-3</v>
      </c>
      <c r="AQ85" s="132">
        <v>4.091257731918414E-3</v>
      </c>
      <c r="AR85" s="132">
        <v>1.9219454991484524E-3</v>
      </c>
      <c r="AS85" s="132">
        <v>2.2743242062721598E-3</v>
      </c>
      <c r="AT85" s="132">
        <v>2.023646762989282E-3</v>
      </c>
      <c r="AU85" s="132">
        <v>1.6003737823682253E-3</v>
      </c>
      <c r="AV85" s="132">
        <v>1.4977319677924451E-3</v>
      </c>
      <c r="AW85" s="132">
        <v>1.8125923705086659E-3</v>
      </c>
      <c r="AX85" s="132">
        <v>1.0055883183060382E-3</v>
      </c>
      <c r="AY85" s="132">
        <v>7.9559245297060961E-4</v>
      </c>
      <c r="AZ85" s="132">
        <v>1.4667151497135854E-3</v>
      </c>
      <c r="BA85" s="132">
        <v>1.0861077124955129E-3</v>
      </c>
      <c r="BB85" s="132">
        <v>9.758362041005083E-4</v>
      </c>
      <c r="BC85" s="132">
        <v>1.5550561356144619E-3</v>
      </c>
      <c r="BD85" s="132">
        <v>7.7324277659675538E-4</v>
      </c>
      <c r="BE85" s="132">
        <v>1.7071045278136822E-3</v>
      </c>
      <c r="BF85" s="132">
        <v>0</v>
      </c>
      <c r="BG85" s="132">
        <v>6.3005295310121457E-4</v>
      </c>
      <c r="BH85" s="132">
        <v>9.5159205199015016E-4</v>
      </c>
      <c r="BI85" s="132">
        <v>9.9736400730668535E-4</v>
      </c>
      <c r="BJ85" s="132">
        <v>7.338710292500493E-4</v>
      </c>
      <c r="BK85" s="132">
        <v>4.6192788573403308E-3</v>
      </c>
      <c r="BL85" s="134">
        <v>8.5084162749218418E-3</v>
      </c>
      <c r="BM85" s="134">
        <v>3.9174719365051899E-3</v>
      </c>
      <c r="BN85" s="132">
        <v>4.6092126521197711E-3</v>
      </c>
      <c r="BO85" s="132">
        <v>5.2446575591443218E-3</v>
      </c>
      <c r="BP85" s="132">
        <v>4.0835824910062136E-3</v>
      </c>
      <c r="BQ85" s="132">
        <v>2.2973961749075812E-3</v>
      </c>
      <c r="BR85" s="132">
        <v>1.4720740316672154E-3</v>
      </c>
      <c r="BS85" s="132">
        <v>2.5534954913891952E-3</v>
      </c>
      <c r="BT85" s="132">
        <v>4.6779970203040516E-3</v>
      </c>
      <c r="BU85" s="132">
        <v>6.856161010199909E-3</v>
      </c>
      <c r="BV85" s="132">
        <v>1.8317565870098131E-3</v>
      </c>
      <c r="BW85" s="132">
        <v>1.1995509849472682E-3</v>
      </c>
      <c r="BX85" s="132">
        <v>8.0010566981236915E-4</v>
      </c>
      <c r="BY85" s="132">
        <v>2.9332356719448816E-4</v>
      </c>
      <c r="BZ85" s="132">
        <v>3.6558322408510736E-2</v>
      </c>
      <c r="CA85" s="132">
        <v>2.5668232449366429E-2</v>
      </c>
      <c r="CB85" s="132">
        <v>9.8807941280474848E-2</v>
      </c>
      <c r="CC85" s="132">
        <v>9.7106329397733226E-2</v>
      </c>
      <c r="CD85" s="132">
        <v>0.21562678138765823</v>
      </c>
      <c r="CE85" s="132">
        <v>2.2616415972453278E-2</v>
      </c>
      <c r="CF85" s="132">
        <v>3.285784981855997E-3</v>
      </c>
      <c r="CG85" s="132">
        <v>1.0086466548650028</v>
      </c>
      <c r="CH85" s="132">
        <v>2.8034127543853328E-3</v>
      </c>
      <c r="CI85" s="132">
        <v>1.7503411268175845E-3</v>
      </c>
      <c r="CJ85" s="132">
        <v>2.0674722099350089E-3</v>
      </c>
      <c r="CK85" s="132">
        <v>2.6083469164216284E-3</v>
      </c>
      <c r="CL85" s="132">
        <v>1.5538582553606651E-3</v>
      </c>
      <c r="CM85" s="132">
        <v>3.4367851797784867E-3</v>
      </c>
      <c r="CN85" s="132">
        <v>2.5704776149883253E-3</v>
      </c>
      <c r="CO85" s="132">
        <v>1.9301020733268135E-3</v>
      </c>
      <c r="CP85" s="132">
        <v>1.7002994880218126E-3</v>
      </c>
      <c r="CQ85" s="132">
        <v>1.2621262956135099E-3</v>
      </c>
      <c r="CR85" s="132">
        <v>1.4887724130506939E-3</v>
      </c>
      <c r="CS85" s="132">
        <v>1.7844235090193263E-3</v>
      </c>
      <c r="CT85" s="132">
        <v>1.5230214816527609E-3</v>
      </c>
      <c r="CU85" s="132">
        <v>2.6266696994562441E-3</v>
      </c>
      <c r="CV85" s="132">
        <v>6.5982940267166499E-3</v>
      </c>
      <c r="CW85" s="132">
        <v>2.9435474946878384E-3</v>
      </c>
      <c r="CX85" s="132">
        <v>1.3041707301711045E-3</v>
      </c>
      <c r="CY85" s="132">
        <v>1.3843663838079231E-3</v>
      </c>
      <c r="CZ85" s="132">
        <v>6.0804386044720667E-2</v>
      </c>
      <c r="DA85" s="132">
        <v>4.2222139584495279E-3</v>
      </c>
      <c r="DB85" s="132">
        <v>2.9866280581106962E-3</v>
      </c>
      <c r="DC85" s="132">
        <v>6.8717522215597515E-3</v>
      </c>
      <c r="DD85" s="132">
        <v>4.6688662642652068E-3</v>
      </c>
      <c r="DE85" s="132">
        <v>1.9917505597942535E-3</v>
      </c>
      <c r="DF85" s="132">
        <v>1.7811078866837152E-2</v>
      </c>
      <c r="DG85" s="132">
        <v>1.8784990998904383</v>
      </c>
      <c r="DH85" s="137">
        <v>1.4637930181128647</v>
      </c>
    </row>
    <row r="86" spans="2:112" x14ac:dyDescent="0.15">
      <c r="B86" s="318" t="s">
        <v>499</v>
      </c>
      <c r="C86" s="305" t="s">
        <v>906</v>
      </c>
      <c r="D86" s="132">
        <v>3.83493802499621E-4</v>
      </c>
      <c r="E86" s="132">
        <v>3.3872648762499379E-4</v>
      </c>
      <c r="F86" s="132">
        <v>6.6912352127516418E-4</v>
      </c>
      <c r="G86" s="132">
        <v>3.2442556364685503E-4</v>
      </c>
      <c r="H86" s="132">
        <v>5.3973673051886412E-4</v>
      </c>
      <c r="I86" s="132">
        <v>2.4920126058990896E-3</v>
      </c>
      <c r="J86" s="132">
        <v>1.2806079895462451E-3</v>
      </c>
      <c r="K86" s="132">
        <v>3.8751643034646481E-4</v>
      </c>
      <c r="L86" s="132">
        <v>3.2136670285997808E-4</v>
      </c>
      <c r="M86" s="132">
        <v>3.3281807452042702E-4</v>
      </c>
      <c r="N86" s="132">
        <v>0</v>
      </c>
      <c r="O86" s="132">
        <v>5.1849091382951578E-4</v>
      </c>
      <c r="P86" s="132">
        <v>5.4909647352711693E-4</v>
      </c>
      <c r="Q86" s="132">
        <v>3.8881148568933681E-4</v>
      </c>
      <c r="R86" s="132">
        <v>4.2792822866184673E-4</v>
      </c>
      <c r="S86" s="132">
        <v>5.5236759591413857E-4</v>
      </c>
      <c r="T86" s="132">
        <v>4.6250570487654422E-4</v>
      </c>
      <c r="U86" s="132">
        <v>5.1459740438208998E-4</v>
      </c>
      <c r="V86" s="134">
        <v>3.9979469584319277E-4</v>
      </c>
      <c r="W86" s="132">
        <v>5.3138801355816093E-4</v>
      </c>
      <c r="X86" s="132">
        <v>0</v>
      </c>
      <c r="Y86" s="132">
        <v>1.7428771438971648E-4</v>
      </c>
      <c r="Z86" s="132">
        <v>3.3301913082688583E-4</v>
      </c>
      <c r="AA86" s="132">
        <v>0</v>
      </c>
      <c r="AB86" s="132">
        <v>1.2348096926123519E-3</v>
      </c>
      <c r="AC86" s="132">
        <v>3.993509775306063E-4</v>
      </c>
      <c r="AD86" s="132">
        <v>5.2710569681179009E-5</v>
      </c>
      <c r="AE86" s="132">
        <v>4.7953048173565623E-4</v>
      </c>
      <c r="AF86" s="132">
        <v>3.8529582311484014E-4</v>
      </c>
      <c r="AG86" s="132">
        <v>3.1312007545755363E-4</v>
      </c>
      <c r="AH86" s="132">
        <v>3.9283844299652977E-4</v>
      </c>
      <c r="AI86" s="134">
        <v>5.5235016050768674E-4</v>
      </c>
      <c r="AJ86" s="132">
        <v>5.5802273258283958E-4</v>
      </c>
      <c r="AK86" s="132">
        <v>5.176091089549535E-4</v>
      </c>
      <c r="AL86" s="132">
        <v>5.6737479858182788E-4</v>
      </c>
      <c r="AM86" s="132">
        <v>0</v>
      </c>
      <c r="AN86" s="132">
        <v>0</v>
      </c>
      <c r="AO86" s="132">
        <v>4.5573820162921828E-4</v>
      </c>
      <c r="AP86" s="132">
        <v>2.6878644189578355E-4</v>
      </c>
      <c r="AQ86" s="132">
        <v>4.8744533944171256E-4</v>
      </c>
      <c r="AR86" s="132">
        <v>3.4392280637742228E-4</v>
      </c>
      <c r="AS86" s="132">
        <v>4.3058450584529786E-4</v>
      </c>
      <c r="AT86" s="132">
        <v>3.6450455391021878E-4</v>
      </c>
      <c r="AU86" s="132">
        <v>3.7975523861018788E-4</v>
      </c>
      <c r="AV86" s="132">
        <v>3.4003053196386229E-4</v>
      </c>
      <c r="AW86" s="132">
        <v>4.2441536206758591E-4</v>
      </c>
      <c r="AX86" s="132">
        <v>2.2083938790166309E-4</v>
      </c>
      <c r="AY86" s="132">
        <v>2.7485272284398553E-4</v>
      </c>
      <c r="AZ86" s="132">
        <v>3.1609696229271326E-4</v>
      </c>
      <c r="BA86" s="132">
        <v>2.7150350584084673E-4</v>
      </c>
      <c r="BB86" s="132">
        <v>4.3014951273856038E-4</v>
      </c>
      <c r="BC86" s="132">
        <v>3.2812295232468409E-4</v>
      </c>
      <c r="BD86" s="132">
        <v>2.966806775452145E-4</v>
      </c>
      <c r="BE86" s="132">
        <v>2.6183129203872623E-4</v>
      </c>
      <c r="BF86" s="132">
        <v>0</v>
      </c>
      <c r="BG86" s="132">
        <v>1.4410210475615214E-4</v>
      </c>
      <c r="BH86" s="132">
        <v>2.0925149037117493E-4</v>
      </c>
      <c r="BI86" s="132">
        <v>3.3155479519738463E-4</v>
      </c>
      <c r="BJ86" s="132">
        <v>6.2221111289705348E-4</v>
      </c>
      <c r="BK86" s="132">
        <v>4.5554149423952578E-4</v>
      </c>
      <c r="BL86" s="134">
        <v>1.0489609901107768E-3</v>
      </c>
      <c r="BM86" s="134">
        <v>5.6753823633288948E-4</v>
      </c>
      <c r="BN86" s="132">
        <v>1.2209302297485015E-3</v>
      </c>
      <c r="BO86" s="132">
        <v>9.282820687126881E-4</v>
      </c>
      <c r="BP86" s="132">
        <v>8.1895638683173399E-4</v>
      </c>
      <c r="BQ86" s="132">
        <v>3.1595448027337725E-3</v>
      </c>
      <c r="BR86" s="132">
        <v>2.5475437884916264E-3</v>
      </c>
      <c r="BS86" s="132">
        <v>1.4498023165845618E-3</v>
      </c>
      <c r="BT86" s="132">
        <v>1.3105858866248696E-3</v>
      </c>
      <c r="BU86" s="132">
        <v>1.7127441927656333E-3</v>
      </c>
      <c r="BV86" s="132">
        <v>7.423488673031416E-3</v>
      </c>
      <c r="BW86" s="132">
        <v>1.1287825501640016E-3</v>
      </c>
      <c r="BX86" s="132">
        <v>1.4039535330450297E-3</v>
      </c>
      <c r="BY86" s="132">
        <v>5.3952364587768139E-4</v>
      </c>
      <c r="BZ86" s="132">
        <v>1.1691606086106005E-3</v>
      </c>
      <c r="CA86" s="132">
        <v>3.8887081915125722E-4</v>
      </c>
      <c r="CB86" s="132">
        <v>8.1552656964594685E-4</v>
      </c>
      <c r="CC86" s="132">
        <v>5.1395482485525126E-3</v>
      </c>
      <c r="CD86" s="132">
        <v>1.0350195043992252E-3</v>
      </c>
      <c r="CE86" s="132">
        <v>1.8539709857632539E-3</v>
      </c>
      <c r="CF86" s="132">
        <v>1.4221132668972613E-3</v>
      </c>
      <c r="CG86" s="132">
        <v>1.0007445791118043E-3</v>
      </c>
      <c r="CH86" s="132">
        <v>1.0171192557447681</v>
      </c>
      <c r="CI86" s="132">
        <v>9.0275576964066913E-3</v>
      </c>
      <c r="CJ86" s="132">
        <v>3.2273789610753507E-3</v>
      </c>
      <c r="CK86" s="132">
        <v>1.2751811473346228E-3</v>
      </c>
      <c r="CL86" s="132">
        <v>3.0837288152652594E-3</v>
      </c>
      <c r="CM86" s="132">
        <v>2.8699474929161964E-3</v>
      </c>
      <c r="CN86" s="132">
        <v>4.1511437658554411E-3</v>
      </c>
      <c r="CO86" s="132">
        <v>1.2472620333100735E-3</v>
      </c>
      <c r="CP86" s="132">
        <v>5.8145246888333772E-3</v>
      </c>
      <c r="CQ86" s="132">
        <v>6.0442304807871244E-4</v>
      </c>
      <c r="CR86" s="132">
        <v>3.8190792630609684E-3</v>
      </c>
      <c r="CS86" s="132">
        <v>2.9225583986223092E-3</v>
      </c>
      <c r="CT86" s="132">
        <v>1.3908792750377402E-3</v>
      </c>
      <c r="CU86" s="132">
        <v>5.6599979489474145E-3</v>
      </c>
      <c r="CV86" s="132">
        <v>9.721790170951301E-4</v>
      </c>
      <c r="CW86" s="132">
        <v>1.6693285639503505E-3</v>
      </c>
      <c r="CX86" s="132">
        <v>1.0831802147277833E-3</v>
      </c>
      <c r="CY86" s="132">
        <v>1.2213731106499601E-3</v>
      </c>
      <c r="CZ86" s="132">
        <v>1.7411007427937527E-3</v>
      </c>
      <c r="DA86" s="132">
        <v>1.4066809605523505E-3</v>
      </c>
      <c r="DB86" s="132">
        <v>1.4596889355145677E-3</v>
      </c>
      <c r="DC86" s="132">
        <v>1.0702684316991034E-3</v>
      </c>
      <c r="DD86" s="132">
        <v>2.6701973109823649E-3</v>
      </c>
      <c r="DE86" s="132">
        <v>3.4017728500236838E-4</v>
      </c>
      <c r="DF86" s="132">
        <v>2.1938982424121473E-3</v>
      </c>
      <c r="DG86" s="132">
        <v>1.1411596321048003</v>
      </c>
      <c r="DH86" s="137">
        <v>0.88923199490735849</v>
      </c>
    </row>
    <row r="87" spans="2:112" x14ac:dyDescent="0.15">
      <c r="B87" s="318" t="s">
        <v>500</v>
      </c>
      <c r="C87" s="305" t="s">
        <v>907</v>
      </c>
      <c r="D87" s="132">
        <v>1.8032271382093575E-3</v>
      </c>
      <c r="E87" s="132">
        <v>1.231710900079246E-3</v>
      </c>
      <c r="F87" s="132">
        <v>3.0238925360002514E-3</v>
      </c>
      <c r="G87" s="132">
        <v>1.536880364227315E-3</v>
      </c>
      <c r="H87" s="132">
        <v>3.4177375971445765E-3</v>
      </c>
      <c r="I87" s="132">
        <v>1.254328549408844E-2</v>
      </c>
      <c r="J87" s="132">
        <v>4.2293230539057107E-3</v>
      </c>
      <c r="K87" s="132">
        <v>2.1584748678670517E-3</v>
      </c>
      <c r="L87" s="132">
        <v>1.5565321720413124E-3</v>
      </c>
      <c r="M87" s="132">
        <v>2.2004860997784674E-3</v>
      </c>
      <c r="N87" s="132">
        <v>0</v>
      </c>
      <c r="O87" s="132">
        <v>2.2042307065769269E-3</v>
      </c>
      <c r="P87" s="132">
        <v>2.5185333251397713E-3</v>
      </c>
      <c r="Q87" s="132">
        <v>1.9571328208997777E-3</v>
      </c>
      <c r="R87" s="132">
        <v>2.0239366787876858E-3</v>
      </c>
      <c r="S87" s="132">
        <v>2.3447938032027803E-3</v>
      </c>
      <c r="T87" s="132">
        <v>2.1366104082107358E-3</v>
      </c>
      <c r="U87" s="132">
        <v>2.5839244176183909E-3</v>
      </c>
      <c r="V87" s="134">
        <v>1.244289440220644E-3</v>
      </c>
      <c r="W87" s="132">
        <v>1.4966349497187806E-3</v>
      </c>
      <c r="X87" s="132">
        <v>0</v>
      </c>
      <c r="Y87" s="132">
        <v>5.9403715497378365E-4</v>
      </c>
      <c r="Z87" s="132">
        <v>1.3219641510844439E-3</v>
      </c>
      <c r="AA87" s="132">
        <v>0</v>
      </c>
      <c r="AB87" s="132">
        <v>1.4062482155716725E-2</v>
      </c>
      <c r="AC87" s="132">
        <v>2.395575151643882E-3</v>
      </c>
      <c r="AD87" s="132">
        <v>2.249786439923193E-4</v>
      </c>
      <c r="AE87" s="132">
        <v>2.4486363400171023E-3</v>
      </c>
      <c r="AF87" s="132">
        <v>1.5361955012815596E-3</v>
      </c>
      <c r="AG87" s="132">
        <v>1.698466211744248E-3</v>
      </c>
      <c r="AH87" s="132">
        <v>2.1785252046860838E-3</v>
      </c>
      <c r="AI87" s="134">
        <v>2.0482107177183058E-3</v>
      </c>
      <c r="AJ87" s="132">
        <v>2.5279075482802539E-3</v>
      </c>
      <c r="AK87" s="132">
        <v>2.2941215049482686E-3</v>
      </c>
      <c r="AL87" s="132">
        <v>2.5521902799465778E-3</v>
      </c>
      <c r="AM87" s="132">
        <v>0</v>
      </c>
      <c r="AN87" s="132">
        <v>0</v>
      </c>
      <c r="AO87" s="132">
        <v>1.8474645399930664E-3</v>
      </c>
      <c r="AP87" s="132">
        <v>1.5417460509803554E-3</v>
      </c>
      <c r="AQ87" s="132">
        <v>1.5752257369659661E-3</v>
      </c>
      <c r="AR87" s="132">
        <v>1.4819022432081663E-3</v>
      </c>
      <c r="AS87" s="132">
        <v>1.7653069967050851E-3</v>
      </c>
      <c r="AT87" s="132">
        <v>1.6353015786674916E-3</v>
      </c>
      <c r="AU87" s="132">
        <v>2.2008967239968403E-3</v>
      </c>
      <c r="AV87" s="132">
        <v>1.8237243079300745E-3</v>
      </c>
      <c r="AW87" s="132">
        <v>1.8171262304392329E-3</v>
      </c>
      <c r="AX87" s="132">
        <v>1.1134449477145883E-3</v>
      </c>
      <c r="AY87" s="132">
        <v>1.282351597209542E-3</v>
      </c>
      <c r="AZ87" s="132">
        <v>1.5522662022050748E-3</v>
      </c>
      <c r="BA87" s="132">
        <v>1.4901584669234833E-3</v>
      </c>
      <c r="BB87" s="132">
        <v>2.2618001105366515E-3</v>
      </c>
      <c r="BC87" s="132">
        <v>1.6037507593645349E-3</v>
      </c>
      <c r="BD87" s="132">
        <v>1.6478898251967699E-3</v>
      </c>
      <c r="BE87" s="132">
        <v>1.2711285205138038E-3</v>
      </c>
      <c r="BF87" s="132">
        <v>0</v>
      </c>
      <c r="BG87" s="132">
        <v>6.8580619927742861E-4</v>
      </c>
      <c r="BH87" s="132">
        <v>1.0956949889705189E-3</v>
      </c>
      <c r="BI87" s="132">
        <v>1.3838689735916267E-3</v>
      </c>
      <c r="BJ87" s="132">
        <v>1.3588775115851296E-3</v>
      </c>
      <c r="BK87" s="132">
        <v>2.1487393084274596E-3</v>
      </c>
      <c r="BL87" s="134">
        <v>1.5338233634870253E-3</v>
      </c>
      <c r="BM87" s="134">
        <v>2.5147648033411341E-3</v>
      </c>
      <c r="BN87" s="132">
        <v>1.5401909987149449E-2</v>
      </c>
      <c r="BO87" s="132">
        <v>5.7497323830084527E-3</v>
      </c>
      <c r="BP87" s="132">
        <v>5.318088559337306E-3</v>
      </c>
      <c r="BQ87" s="132">
        <v>2.6557507371483846E-3</v>
      </c>
      <c r="BR87" s="132">
        <v>1.8331157459592234E-3</v>
      </c>
      <c r="BS87" s="132">
        <v>4.1572657965487474E-3</v>
      </c>
      <c r="BT87" s="132">
        <v>5.1587720843877622E-3</v>
      </c>
      <c r="BU87" s="132">
        <v>1.2754822228630716E-2</v>
      </c>
      <c r="BV87" s="132">
        <v>1.2965904176194202E-2</v>
      </c>
      <c r="BW87" s="132">
        <v>5.798623413869915E-3</v>
      </c>
      <c r="BX87" s="132">
        <v>5.9825946894056185E-3</v>
      </c>
      <c r="BY87" s="132">
        <v>1.1153549882745582E-3</v>
      </c>
      <c r="BZ87" s="132">
        <v>4.2379016516038851E-3</v>
      </c>
      <c r="CA87" s="132">
        <v>3.4728720824057928E-3</v>
      </c>
      <c r="CB87" s="132">
        <v>2.7674133523358569E-3</v>
      </c>
      <c r="CC87" s="132">
        <v>2.3153182684709787E-2</v>
      </c>
      <c r="CD87" s="132">
        <v>3.6567529748642797E-3</v>
      </c>
      <c r="CE87" s="132">
        <v>4.1234971959245052E-3</v>
      </c>
      <c r="CF87" s="132">
        <v>2.7799943168882201E-3</v>
      </c>
      <c r="CG87" s="132">
        <v>2.9721420746512384E-3</v>
      </c>
      <c r="CH87" s="132">
        <v>3.5208698740950657E-3</v>
      </c>
      <c r="CI87" s="132">
        <v>1.1586072836287087</v>
      </c>
      <c r="CJ87" s="132">
        <v>5.7367225425791722E-2</v>
      </c>
      <c r="CK87" s="132">
        <v>4.9296649217954944E-3</v>
      </c>
      <c r="CL87" s="132">
        <v>4.3839166411658859E-2</v>
      </c>
      <c r="CM87" s="132">
        <v>1.4891577560273296E-2</v>
      </c>
      <c r="CN87" s="132">
        <v>7.3217221105551658E-3</v>
      </c>
      <c r="CO87" s="132">
        <v>1.7288555947030447E-3</v>
      </c>
      <c r="CP87" s="132">
        <v>1.511248682454968E-2</v>
      </c>
      <c r="CQ87" s="132">
        <v>2.8292752271797767E-3</v>
      </c>
      <c r="CR87" s="132">
        <v>6.1832498553625109E-3</v>
      </c>
      <c r="CS87" s="132">
        <v>6.4665196853691187E-3</v>
      </c>
      <c r="CT87" s="132">
        <v>2.8078978222529642E-3</v>
      </c>
      <c r="CU87" s="132">
        <v>1.3949879394044389E-2</v>
      </c>
      <c r="CV87" s="132">
        <v>2.6647625705929065E-3</v>
      </c>
      <c r="CW87" s="132">
        <v>2.5422017483731151E-2</v>
      </c>
      <c r="CX87" s="132">
        <v>3.2447823511231699E-3</v>
      </c>
      <c r="CY87" s="132">
        <v>4.0957772256518653E-3</v>
      </c>
      <c r="CZ87" s="132">
        <v>7.157021526432634E-3</v>
      </c>
      <c r="DA87" s="132">
        <v>7.8050714751765875E-3</v>
      </c>
      <c r="DB87" s="132">
        <v>7.4203744183247398E-3</v>
      </c>
      <c r="DC87" s="132">
        <v>3.4503979953816552E-3</v>
      </c>
      <c r="DD87" s="132">
        <v>4.6942141788325308E-3</v>
      </c>
      <c r="DE87" s="132">
        <v>2.3151349873005034E-3</v>
      </c>
      <c r="DF87" s="132">
        <v>4.8186571866710361E-2</v>
      </c>
      <c r="DG87" s="132">
        <v>1.7087954788658775</v>
      </c>
      <c r="DH87" s="137">
        <v>1.3315539472404261</v>
      </c>
    </row>
    <row r="88" spans="2:112" x14ac:dyDescent="0.15">
      <c r="B88" s="319" t="s">
        <v>501</v>
      </c>
      <c r="C88" s="306" t="s">
        <v>439</v>
      </c>
      <c r="D88" s="133">
        <v>5.0612878643193878E-4</v>
      </c>
      <c r="E88" s="133">
        <v>2.9110176852022011E-4</v>
      </c>
      <c r="F88" s="133">
        <v>7.2752448210881761E-4</v>
      </c>
      <c r="G88" s="133">
        <v>9.3727762497748668E-4</v>
      </c>
      <c r="H88" s="133">
        <v>4.1627941955437375E-4</v>
      </c>
      <c r="I88" s="133">
        <v>6.7489983984556805E-4</v>
      </c>
      <c r="J88" s="133">
        <v>1.0358786325725437E-3</v>
      </c>
      <c r="K88" s="133">
        <v>2.0815711046379142E-3</v>
      </c>
      <c r="L88" s="133">
        <v>2.865258372751066E-3</v>
      </c>
      <c r="M88" s="133">
        <v>4.230812283838817E-4</v>
      </c>
      <c r="N88" s="133">
        <v>0</v>
      </c>
      <c r="O88" s="133">
        <v>3.6767814395246862E-4</v>
      </c>
      <c r="P88" s="133">
        <v>9.648204981139518E-4</v>
      </c>
      <c r="Q88" s="133">
        <v>5.2849005505487847E-4</v>
      </c>
      <c r="R88" s="133">
        <v>1.0266893887977038E-3</v>
      </c>
      <c r="S88" s="133">
        <v>4.723851952614726E-4</v>
      </c>
      <c r="T88" s="133">
        <v>6.0627863146810342E-4</v>
      </c>
      <c r="U88" s="133">
        <v>4.4899151425281317E-4</v>
      </c>
      <c r="V88" s="143">
        <v>6.3352186651220699E-4</v>
      </c>
      <c r="W88" s="133">
        <v>8.2498690275066404E-4</v>
      </c>
      <c r="X88" s="133">
        <v>0</v>
      </c>
      <c r="Y88" s="133">
        <v>3.0708933293627916E-4</v>
      </c>
      <c r="Z88" s="133">
        <v>2.573801178286992E-4</v>
      </c>
      <c r="AA88" s="133">
        <v>0</v>
      </c>
      <c r="AB88" s="133">
        <v>5.9854288106233298E-3</v>
      </c>
      <c r="AC88" s="133">
        <v>5.5723770770371673E-3</v>
      </c>
      <c r="AD88" s="133">
        <v>6.2840823969943384E-5</v>
      </c>
      <c r="AE88" s="133">
        <v>2.7302683701366795E-4</v>
      </c>
      <c r="AF88" s="133">
        <v>7.9348595555095425E-4</v>
      </c>
      <c r="AG88" s="133">
        <v>6.5995906684628014E-4</v>
      </c>
      <c r="AH88" s="133">
        <v>5.723150351578224E-4</v>
      </c>
      <c r="AI88" s="143">
        <v>4.5393071339623511E-4</v>
      </c>
      <c r="AJ88" s="133">
        <v>4.5178555489935781E-4</v>
      </c>
      <c r="AK88" s="133">
        <v>1.1005030386847239E-3</v>
      </c>
      <c r="AL88" s="133">
        <v>6.5758130980415007E-4</v>
      </c>
      <c r="AM88" s="133">
        <v>0</v>
      </c>
      <c r="AN88" s="133">
        <v>0</v>
      </c>
      <c r="AO88" s="133">
        <v>3.5787332974159404E-4</v>
      </c>
      <c r="AP88" s="133">
        <v>3.0157598703586688E-4</v>
      </c>
      <c r="AQ88" s="133">
        <v>5.5147019428863225E-4</v>
      </c>
      <c r="AR88" s="133">
        <v>3.9108494121235202E-4</v>
      </c>
      <c r="AS88" s="133">
        <v>4.9376066087102966E-4</v>
      </c>
      <c r="AT88" s="133">
        <v>4.149190509292526E-4</v>
      </c>
      <c r="AU88" s="133">
        <v>7.0500929625476349E-4</v>
      </c>
      <c r="AV88" s="133">
        <v>5.6599657361184241E-4</v>
      </c>
      <c r="AW88" s="133">
        <v>8.1501478001262684E-4</v>
      </c>
      <c r="AX88" s="133">
        <v>4.5860271031382497E-4</v>
      </c>
      <c r="AY88" s="133">
        <v>5.779879377485629E-4</v>
      </c>
      <c r="AZ88" s="133">
        <v>7.3598805390646656E-4</v>
      </c>
      <c r="BA88" s="133">
        <v>1.37035384976613E-3</v>
      </c>
      <c r="BB88" s="133">
        <v>8.2769021782515197E-4</v>
      </c>
      <c r="BC88" s="133">
        <v>6.5472585815369252E-4</v>
      </c>
      <c r="BD88" s="133">
        <v>7.580500954931104E-4</v>
      </c>
      <c r="BE88" s="133">
        <v>7.8766727264682496E-4</v>
      </c>
      <c r="BF88" s="133">
        <v>0</v>
      </c>
      <c r="BG88" s="133">
        <v>1.0512469254418259E-3</v>
      </c>
      <c r="BH88" s="133">
        <v>6.5040711426264815E-4</v>
      </c>
      <c r="BI88" s="133">
        <v>3.9899442278253062E-4</v>
      </c>
      <c r="BJ88" s="133">
        <v>5.2313506220535576E-4</v>
      </c>
      <c r="BK88" s="133">
        <v>1.3002466775132006E-3</v>
      </c>
      <c r="BL88" s="143">
        <v>3.913339971927573E-4</v>
      </c>
      <c r="BM88" s="143">
        <v>7.3477751693010413E-4</v>
      </c>
      <c r="BN88" s="133">
        <v>5.3065133990090314E-4</v>
      </c>
      <c r="BO88" s="133">
        <v>6.4528310681389754E-4</v>
      </c>
      <c r="BP88" s="133">
        <v>5.5537719783676999E-4</v>
      </c>
      <c r="BQ88" s="133">
        <v>1.040952564539712E-3</v>
      </c>
      <c r="BR88" s="133">
        <v>1.2952841134296691E-3</v>
      </c>
      <c r="BS88" s="133">
        <v>2.1493342955662556E-3</v>
      </c>
      <c r="BT88" s="133">
        <v>7.4669013113441436E-4</v>
      </c>
      <c r="BU88" s="133">
        <v>2.2052033951415312E-3</v>
      </c>
      <c r="BV88" s="133">
        <v>4.3210515561495685E-3</v>
      </c>
      <c r="BW88" s="133">
        <v>2.2504197615787944E-3</v>
      </c>
      <c r="BX88" s="133">
        <v>2.1872353730089003E-3</v>
      </c>
      <c r="BY88" s="133">
        <v>3.2701166090565506E-4</v>
      </c>
      <c r="BZ88" s="133">
        <v>1.2101605799991822E-3</v>
      </c>
      <c r="CA88" s="133">
        <v>7.116363705110257E-4</v>
      </c>
      <c r="CB88" s="133">
        <v>8.0210453533952585E-4</v>
      </c>
      <c r="CC88" s="133">
        <v>1.824825714034679E-3</v>
      </c>
      <c r="CD88" s="133">
        <v>1.9129077809118759E-3</v>
      </c>
      <c r="CE88" s="133">
        <v>9.8319929338800977E-4</v>
      </c>
      <c r="CF88" s="133">
        <v>6.0848803899054345E-4</v>
      </c>
      <c r="CG88" s="133">
        <v>1.6413199929208747E-3</v>
      </c>
      <c r="CH88" s="133">
        <v>4.2300187417238595E-4</v>
      </c>
      <c r="CI88" s="133">
        <v>4.097132041716231E-3</v>
      </c>
      <c r="CJ88" s="133">
        <v>1.0540494941416434</v>
      </c>
      <c r="CK88" s="133">
        <v>2.9658717128077908E-3</v>
      </c>
      <c r="CL88" s="133">
        <v>0.20361338034698462</v>
      </c>
      <c r="CM88" s="133">
        <v>6.3400538858375717E-3</v>
      </c>
      <c r="CN88" s="133">
        <v>5.5115687504260784E-4</v>
      </c>
      <c r="CO88" s="133">
        <v>6.4424115076766977E-4</v>
      </c>
      <c r="CP88" s="133">
        <v>8.0231340931160851E-4</v>
      </c>
      <c r="CQ88" s="133">
        <v>6.4904423353243296E-4</v>
      </c>
      <c r="CR88" s="133">
        <v>1.404858433516436E-3</v>
      </c>
      <c r="CS88" s="133">
        <v>8.4492800281329582E-4</v>
      </c>
      <c r="CT88" s="133">
        <v>7.0306583916558468E-4</v>
      </c>
      <c r="CU88" s="133">
        <v>1.5110661327352437E-3</v>
      </c>
      <c r="CV88" s="133">
        <v>1.4993750084283987E-3</v>
      </c>
      <c r="CW88" s="133">
        <v>0.32224287849100369</v>
      </c>
      <c r="CX88" s="133">
        <v>7.7338776298534315E-4</v>
      </c>
      <c r="CY88" s="133">
        <v>2.4521310253005617E-3</v>
      </c>
      <c r="CZ88" s="133">
        <v>2.5582806590224352E-3</v>
      </c>
      <c r="DA88" s="133">
        <v>8.0938191512560966E-3</v>
      </c>
      <c r="DB88" s="133">
        <v>8.7923767364999281E-3</v>
      </c>
      <c r="DC88" s="133">
        <v>3.3762456113987666E-3</v>
      </c>
      <c r="DD88" s="133">
        <v>1.3747618625688128E-3</v>
      </c>
      <c r="DE88" s="133">
        <v>4.5855999445215272E-4</v>
      </c>
      <c r="DF88" s="133">
        <v>2.3836103585824324E-3</v>
      </c>
      <c r="DG88" s="133">
        <v>1.7093526311994844</v>
      </c>
      <c r="DH88" s="138">
        <v>1.331988100068078</v>
      </c>
    </row>
    <row r="89" spans="2:112" x14ac:dyDescent="0.15">
      <c r="B89" s="318" t="s">
        <v>502</v>
      </c>
      <c r="C89" s="305" t="s">
        <v>908</v>
      </c>
      <c r="D89" s="132">
        <v>1.7104547574214447E-3</v>
      </c>
      <c r="E89" s="132">
        <v>1.5399291534188321E-3</v>
      </c>
      <c r="F89" s="132">
        <v>2.3674026612272936E-3</v>
      </c>
      <c r="G89" s="132">
        <v>7.6619789714254779E-4</v>
      </c>
      <c r="H89" s="132">
        <v>1.4245553264969385E-3</v>
      </c>
      <c r="I89" s="132">
        <v>2.0180762152733765E-3</v>
      </c>
      <c r="J89" s="132">
        <v>2.3077947721068838E-3</v>
      </c>
      <c r="K89" s="132">
        <v>1.6094073699836563E-3</v>
      </c>
      <c r="L89" s="132">
        <v>1.9634386231597049E-3</v>
      </c>
      <c r="M89" s="132">
        <v>1.3611275303503109E-3</v>
      </c>
      <c r="N89" s="132">
        <v>0</v>
      </c>
      <c r="O89" s="132">
        <v>1.3425828238821515E-3</v>
      </c>
      <c r="P89" s="132">
        <v>1.617009890884252E-3</v>
      </c>
      <c r="Q89" s="132">
        <v>1.5238539870252072E-3</v>
      </c>
      <c r="R89" s="132">
        <v>2.6151671870791246E-3</v>
      </c>
      <c r="S89" s="132">
        <v>2.2279845599080111E-3</v>
      </c>
      <c r="T89" s="132">
        <v>1.5860734765892255E-3</v>
      </c>
      <c r="U89" s="132">
        <v>2.0051257026344528E-3</v>
      </c>
      <c r="V89" s="134">
        <v>2.899622995604644E-3</v>
      </c>
      <c r="W89" s="132">
        <v>2.1663549725000723E-3</v>
      </c>
      <c r="X89" s="132">
        <v>0</v>
      </c>
      <c r="Y89" s="132">
        <v>1.4003978702048715E-3</v>
      </c>
      <c r="Z89" s="132">
        <v>1.4474595179871316E-3</v>
      </c>
      <c r="AA89" s="132">
        <v>0</v>
      </c>
      <c r="AB89" s="132">
        <v>5.2786290582978743E-3</v>
      </c>
      <c r="AC89" s="132">
        <v>2.1724067957256169E-3</v>
      </c>
      <c r="AD89" s="132">
        <v>2.3508237133592632E-4</v>
      </c>
      <c r="AE89" s="132">
        <v>1.0113595673004359E-3</v>
      </c>
      <c r="AF89" s="132">
        <v>1.8337142081204685E-3</v>
      </c>
      <c r="AG89" s="132">
        <v>2.477502679250297E-3</v>
      </c>
      <c r="AH89" s="132">
        <v>1.1786559926136274E-3</v>
      </c>
      <c r="AI89" s="134">
        <v>2.019259807077687E-3</v>
      </c>
      <c r="AJ89" s="132">
        <v>1.9648886907270061E-3</v>
      </c>
      <c r="AK89" s="132">
        <v>3.5752974850245872E-3</v>
      </c>
      <c r="AL89" s="132">
        <v>2.4151419787027928E-3</v>
      </c>
      <c r="AM89" s="132">
        <v>0</v>
      </c>
      <c r="AN89" s="132">
        <v>0</v>
      </c>
      <c r="AO89" s="132">
        <v>2.4673400490800427E-3</v>
      </c>
      <c r="AP89" s="132">
        <v>1.6591465756197088E-3</v>
      </c>
      <c r="AQ89" s="132">
        <v>1.6373056881745418E-3</v>
      </c>
      <c r="AR89" s="132">
        <v>1.6482215914666446E-3</v>
      </c>
      <c r="AS89" s="132">
        <v>1.8938246253165072E-3</v>
      </c>
      <c r="AT89" s="132">
        <v>1.7996809653523073E-3</v>
      </c>
      <c r="AU89" s="132">
        <v>1.9084641598878323E-3</v>
      </c>
      <c r="AV89" s="132">
        <v>3.0847381661962374E-3</v>
      </c>
      <c r="AW89" s="132">
        <v>1.8510912241479409E-3</v>
      </c>
      <c r="AX89" s="132">
        <v>9.9878284623413976E-4</v>
      </c>
      <c r="AY89" s="132">
        <v>2.8160016698392958E-3</v>
      </c>
      <c r="AZ89" s="132">
        <v>4.256895059416059E-3</v>
      </c>
      <c r="BA89" s="132">
        <v>7.8885720850439703E-4</v>
      </c>
      <c r="BB89" s="132">
        <v>5.7046732487966217E-3</v>
      </c>
      <c r="BC89" s="132">
        <v>3.0294342076073511E-3</v>
      </c>
      <c r="BD89" s="132">
        <v>1.3932991156533187E-3</v>
      </c>
      <c r="BE89" s="132">
        <v>9.051547477519923E-3</v>
      </c>
      <c r="BF89" s="132">
        <v>0</v>
      </c>
      <c r="BG89" s="132">
        <v>6.0939154287055171E-4</v>
      </c>
      <c r="BH89" s="132">
        <v>1.0903628542740227E-3</v>
      </c>
      <c r="BI89" s="132">
        <v>1.4492526537295844E-3</v>
      </c>
      <c r="BJ89" s="132">
        <v>1.3138949338130778E-3</v>
      </c>
      <c r="BK89" s="132">
        <v>2.2580142925007081E-3</v>
      </c>
      <c r="BL89" s="134">
        <v>1.0177333844552001E-3</v>
      </c>
      <c r="BM89" s="134">
        <v>1.530602579518764E-3</v>
      </c>
      <c r="BN89" s="132">
        <v>1.6643777476969864E-3</v>
      </c>
      <c r="BO89" s="132">
        <v>2.1787014036271117E-3</v>
      </c>
      <c r="BP89" s="132">
        <v>2.4060594920061974E-3</v>
      </c>
      <c r="BQ89" s="132">
        <v>8.5507155923741762E-3</v>
      </c>
      <c r="BR89" s="132">
        <v>3.1345449952935949E-3</v>
      </c>
      <c r="BS89" s="132">
        <v>1.754607962784176E-2</v>
      </c>
      <c r="BT89" s="132">
        <v>2.545572693026315E-3</v>
      </c>
      <c r="BU89" s="132">
        <v>6.5329345275319459E-3</v>
      </c>
      <c r="BV89" s="132">
        <v>1.3255212666745588E-2</v>
      </c>
      <c r="BW89" s="132">
        <v>2.7790184913271936E-3</v>
      </c>
      <c r="BX89" s="132">
        <v>2.1698974029706821E-3</v>
      </c>
      <c r="BY89" s="132">
        <v>9.6982101228685323E-4</v>
      </c>
      <c r="BZ89" s="132">
        <v>1.687885153361667E-3</v>
      </c>
      <c r="CA89" s="132">
        <v>1.8389506105356299E-3</v>
      </c>
      <c r="CB89" s="132">
        <v>2.4032198585914968E-3</v>
      </c>
      <c r="CC89" s="132">
        <v>2.5601300910803502E-3</v>
      </c>
      <c r="CD89" s="132">
        <v>3.8799167865418861E-3</v>
      </c>
      <c r="CE89" s="132">
        <v>2.2589754978900763E-3</v>
      </c>
      <c r="CF89" s="132">
        <v>4.1481561086915671E-3</v>
      </c>
      <c r="CG89" s="132">
        <v>6.3955514405827441E-3</v>
      </c>
      <c r="CH89" s="132">
        <v>1.3783709771823291E-3</v>
      </c>
      <c r="CI89" s="132">
        <v>1.1565424681374396E-2</v>
      </c>
      <c r="CJ89" s="132">
        <v>4.220437986054597E-3</v>
      </c>
      <c r="CK89" s="132">
        <v>1.0093289507119894</v>
      </c>
      <c r="CL89" s="132">
        <v>2.3859861212332807E-2</v>
      </c>
      <c r="CM89" s="132">
        <v>9.3253942514952334E-3</v>
      </c>
      <c r="CN89" s="132">
        <v>5.3664336980419683E-3</v>
      </c>
      <c r="CO89" s="132">
        <v>1.2751025562890627E-3</v>
      </c>
      <c r="CP89" s="132">
        <v>1.089215120880887E-2</v>
      </c>
      <c r="CQ89" s="132">
        <v>2.683058020082639E-3</v>
      </c>
      <c r="CR89" s="132">
        <v>6.0443739096852252E-3</v>
      </c>
      <c r="CS89" s="132">
        <v>2.9519129847690438E-3</v>
      </c>
      <c r="CT89" s="132">
        <v>9.9422719613696201E-4</v>
      </c>
      <c r="CU89" s="132">
        <v>1.1253628450193707E-2</v>
      </c>
      <c r="CV89" s="132">
        <v>4.2471932293863058E-3</v>
      </c>
      <c r="CW89" s="132">
        <v>5.3011583273552534E-3</v>
      </c>
      <c r="CX89" s="132">
        <v>1.2464067608632763E-3</v>
      </c>
      <c r="CY89" s="132">
        <v>5.5081682039367658E-3</v>
      </c>
      <c r="CZ89" s="132">
        <v>5.8645767445582326E-3</v>
      </c>
      <c r="DA89" s="132">
        <v>1.8677021989072379E-3</v>
      </c>
      <c r="DB89" s="132">
        <v>1.1765213985761636E-3</v>
      </c>
      <c r="DC89" s="132">
        <v>3.1002953273948893E-3</v>
      </c>
      <c r="DD89" s="132">
        <v>3.4433216461006414E-3</v>
      </c>
      <c r="DE89" s="132">
        <v>1.2958900247636461E-3</v>
      </c>
      <c r="DF89" s="132">
        <v>3.7647218348663353E-3</v>
      </c>
      <c r="DG89" s="132">
        <v>1.3441815167861806</v>
      </c>
      <c r="DH89" s="137">
        <v>1.0474338366532783</v>
      </c>
    </row>
    <row r="90" spans="2:112" x14ac:dyDescent="0.15">
      <c r="B90" s="318" t="s">
        <v>503</v>
      </c>
      <c r="C90" s="305" t="s">
        <v>909</v>
      </c>
      <c r="D90" s="132">
        <v>1.7314626649861422E-4</v>
      </c>
      <c r="E90" s="132">
        <v>1.2089421143113368E-4</v>
      </c>
      <c r="F90" s="132">
        <v>2.2935604468050602E-4</v>
      </c>
      <c r="G90" s="132">
        <v>1.4365590444399604E-4</v>
      </c>
      <c r="H90" s="132">
        <v>2.3367790788872007E-4</v>
      </c>
      <c r="I90" s="132">
        <v>2.4866914433373569E-4</v>
      </c>
      <c r="J90" s="132">
        <v>3.7207975821414667E-4</v>
      </c>
      <c r="K90" s="132">
        <v>3.2971146158225636E-4</v>
      </c>
      <c r="L90" s="132">
        <v>2.7508233830795978E-4</v>
      </c>
      <c r="M90" s="132">
        <v>1.9991038168825541E-4</v>
      </c>
      <c r="N90" s="132">
        <v>0</v>
      </c>
      <c r="O90" s="132">
        <v>1.3911077428436459E-4</v>
      </c>
      <c r="P90" s="132">
        <v>2.3733074722072725E-4</v>
      </c>
      <c r="Q90" s="132">
        <v>1.6361998318184938E-4</v>
      </c>
      <c r="R90" s="132">
        <v>2.2341466844631573E-4</v>
      </c>
      <c r="S90" s="132">
        <v>4.2819598650264403E-4</v>
      </c>
      <c r="T90" s="132">
        <v>2.6895180935319793E-4</v>
      </c>
      <c r="U90" s="132">
        <v>1.8854190556686194E-4</v>
      </c>
      <c r="V90" s="134">
        <v>2.6466565207953536E-4</v>
      </c>
      <c r="W90" s="132">
        <v>2.142231495458536E-4</v>
      </c>
      <c r="X90" s="132">
        <v>0</v>
      </c>
      <c r="Y90" s="132">
        <v>7.3691035607041305E-5</v>
      </c>
      <c r="Z90" s="132">
        <v>1.1864573256050703E-4</v>
      </c>
      <c r="AA90" s="132">
        <v>0</v>
      </c>
      <c r="AB90" s="132">
        <v>8.9618545430319768E-4</v>
      </c>
      <c r="AC90" s="132">
        <v>4.5575583205075421E-4</v>
      </c>
      <c r="AD90" s="132">
        <v>3.3090554651528994E-5</v>
      </c>
      <c r="AE90" s="132">
        <v>1.3417338318258846E-4</v>
      </c>
      <c r="AF90" s="132">
        <v>2.2212580688284577E-4</v>
      </c>
      <c r="AG90" s="132">
        <v>1.565937902879902E-4</v>
      </c>
      <c r="AH90" s="132">
        <v>1.8822107046837286E-4</v>
      </c>
      <c r="AI90" s="134">
        <v>1.9365194607565915E-4</v>
      </c>
      <c r="AJ90" s="132">
        <v>2.6195111863072158E-4</v>
      </c>
      <c r="AK90" s="132">
        <v>1.7796711740065787E-4</v>
      </c>
      <c r="AL90" s="132">
        <v>3.2207171673648234E-4</v>
      </c>
      <c r="AM90" s="132">
        <v>0</v>
      </c>
      <c r="AN90" s="132">
        <v>0</v>
      </c>
      <c r="AO90" s="132">
        <v>2.2446424759894133E-4</v>
      </c>
      <c r="AP90" s="132">
        <v>1.612213365385905E-4</v>
      </c>
      <c r="AQ90" s="132">
        <v>1.9859513110907431E-4</v>
      </c>
      <c r="AR90" s="132">
        <v>2.1172686219832031E-4</v>
      </c>
      <c r="AS90" s="132">
        <v>1.6243186955363129E-4</v>
      </c>
      <c r="AT90" s="132">
        <v>3.6580942211503458E-4</v>
      </c>
      <c r="AU90" s="132">
        <v>2.1810499090215154E-4</v>
      </c>
      <c r="AV90" s="132">
        <v>1.6489591106476557E-4</v>
      </c>
      <c r="AW90" s="132">
        <v>3.0607162260343451E-4</v>
      </c>
      <c r="AX90" s="132">
        <v>4.0419917246485961E-4</v>
      </c>
      <c r="AY90" s="132">
        <v>3.8070904954976036E-4</v>
      </c>
      <c r="AZ90" s="132">
        <v>2.3617749970249343E-4</v>
      </c>
      <c r="BA90" s="132">
        <v>1.5343958870405757E-4</v>
      </c>
      <c r="BB90" s="132">
        <v>5.7301433817506439E-4</v>
      </c>
      <c r="BC90" s="132">
        <v>2.0433293039867428E-4</v>
      </c>
      <c r="BD90" s="132">
        <v>5.4934437796571862E-4</v>
      </c>
      <c r="BE90" s="132">
        <v>1.9519898729560106E-4</v>
      </c>
      <c r="BF90" s="132">
        <v>0</v>
      </c>
      <c r="BG90" s="132">
        <v>1.5143125543930683E-4</v>
      </c>
      <c r="BH90" s="132">
        <v>1.5166719042493119E-4</v>
      </c>
      <c r="BI90" s="132">
        <v>1.3344490023025913E-4</v>
      </c>
      <c r="BJ90" s="132">
        <v>1.5023464790643625E-4</v>
      </c>
      <c r="BK90" s="132">
        <v>2.6908710724046341E-4</v>
      </c>
      <c r="BL90" s="134">
        <v>1.7496156475414566E-4</v>
      </c>
      <c r="BM90" s="134">
        <v>2.8587656302279008E-4</v>
      </c>
      <c r="BN90" s="132">
        <v>3.4462985066185009E-4</v>
      </c>
      <c r="BO90" s="132">
        <v>3.1903226727758935E-4</v>
      </c>
      <c r="BP90" s="132">
        <v>2.0900671164321988E-4</v>
      </c>
      <c r="BQ90" s="132">
        <v>3.8847027880721438E-4</v>
      </c>
      <c r="BR90" s="132">
        <v>1.5085561224399471E-4</v>
      </c>
      <c r="BS90" s="132">
        <v>5.5261698725989636E-4</v>
      </c>
      <c r="BT90" s="132">
        <v>2.9891280435227774E-4</v>
      </c>
      <c r="BU90" s="132">
        <v>1.376638961120253E-3</v>
      </c>
      <c r="BV90" s="132">
        <v>1.0716630439289445E-3</v>
      </c>
      <c r="BW90" s="132">
        <v>3.4752583188048356E-4</v>
      </c>
      <c r="BX90" s="132">
        <v>4.7795677747059195E-4</v>
      </c>
      <c r="BY90" s="132">
        <v>8.4006679893831347E-5</v>
      </c>
      <c r="BZ90" s="132">
        <v>4.0773860333965367E-4</v>
      </c>
      <c r="CA90" s="132">
        <v>3.7123381791132238E-4</v>
      </c>
      <c r="CB90" s="132">
        <v>3.2741186409274565E-4</v>
      </c>
      <c r="CC90" s="132">
        <v>4.333993451224218E-4</v>
      </c>
      <c r="CD90" s="132">
        <v>3.1598431951691542E-4</v>
      </c>
      <c r="CE90" s="132">
        <v>4.577164214928127E-4</v>
      </c>
      <c r="CF90" s="132">
        <v>4.3120364401102394E-4</v>
      </c>
      <c r="CG90" s="132">
        <v>4.4063504681749106E-4</v>
      </c>
      <c r="CH90" s="132">
        <v>4.1685294234820164E-4</v>
      </c>
      <c r="CI90" s="132">
        <v>4.8320543077936323E-3</v>
      </c>
      <c r="CJ90" s="132">
        <v>3.1572037769172379E-3</v>
      </c>
      <c r="CK90" s="132">
        <v>2.7752091440564567E-3</v>
      </c>
      <c r="CL90" s="132">
        <v>1.0253296042441833</v>
      </c>
      <c r="CM90" s="132">
        <v>1.8403841018719575E-3</v>
      </c>
      <c r="CN90" s="132">
        <v>2.9677710484677896E-4</v>
      </c>
      <c r="CO90" s="132">
        <v>1.6498535900277497E-4</v>
      </c>
      <c r="CP90" s="132">
        <v>5.936199920071897E-4</v>
      </c>
      <c r="CQ90" s="132">
        <v>1.7603489074782507E-4</v>
      </c>
      <c r="CR90" s="132">
        <v>3.6991094084584046E-4</v>
      </c>
      <c r="CS90" s="132">
        <v>3.522210807028525E-4</v>
      </c>
      <c r="CT90" s="132">
        <v>1.3537645300510572E-4</v>
      </c>
      <c r="CU90" s="132">
        <v>4.4528291694008606E-4</v>
      </c>
      <c r="CV90" s="132">
        <v>4.2142671612550067E-4</v>
      </c>
      <c r="CW90" s="132">
        <v>1.0419059409761747E-2</v>
      </c>
      <c r="CX90" s="132">
        <v>5.5731264510112705E-4</v>
      </c>
      <c r="CY90" s="132">
        <v>2.1945655760656139E-3</v>
      </c>
      <c r="CZ90" s="132">
        <v>3.2380031303999742E-4</v>
      </c>
      <c r="DA90" s="132">
        <v>3.2602554535659714E-4</v>
      </c>
      <c r="DB90" s="132">
        <v>3.3459441872761109E-4</v>
      </c>
      <c r="DC90" s="132">
        <v>5.0717303212538967E-4</v>
      </c>
      <c r="DD90" s="132">
        <v>3.1361190329547042E-4</v>
      </c>
      <c r="DE90" s="132">
        <v>2.5784204020457409E-4</v>
      </c>
      <c r="DF90" s="132">
        <v>3.525600854881268E-3</v>
      </c>
      <c r="DG90" s="132">
        <v>1.0825879717998457</v>
      </c>
      <c r="DH90" s="137">
        <v>0.84359088311833952</v>
      </c>
    </row>
    <row r="91" spans="2:112" x14ac:dyDescent="0.15">
      <c r="B91" s="318" t="s">
        <v>504</v>
      </c>
      <c r="C91" s="305" t="s">
        <v>910</v>
      </c>
      <c r="D91" s="132">
        <v>7.3785228863226782E-4</v>
      </c>
      <c r="E91" s="132">
        <v>6.4921376671931905E-4</v>
      </c>
      <c r="F91" s="132">
        <v>2.2314413583086807E-3</v>
      </c>
      <c r="G91" s="132">
        <v>9.3077882065128851E-4</v>
      </c>
      <c r="H91" s="132">
        <v>1.3227282250778301E-3</v>
      </c>
      <c r="I91" s="132">
        <v>8.1299322360892654E-4</v>
      </c>
      <c r="J91" s="132">
        <v>1.9467081342657907E-3</v>
      </c>
      <c r="K91" s="132">
        <v>2.0380798726193049E-3</v>
      </c>
      <c r="L91" s="132">
        <v>2.4356349690246868E-3</v>
      </c>
      <c r="M91" s="132">
        <v>1.3382212331757668E-3</v>
      </c>
      <c r="N91" s="132">
        <v>0</v>
      </c>
      <c r="O91" s="132">
        <v>1.3875372096814828E-3</v>
      </c>
      <c r="P91" s="132">
        <v>2.5726779478871414E-3</v>
      </c>
      <c r="Q91" s="132">
        <v>1.4066598452501023E-3</v>
      </c>
      <c r="R91" s="132">
        <v>2.0639319787411473E-3</v>
      </c>
      <c r="S91" s="132">
        <v>8.2348341962124451E-4</v>
      </c>
      <c r="T91" s="132">
        <v>1.12792721201206E-3</v>
      </c>
      <c r="U91" s="132">
        <v>1.6542642292323418E-3</v>
      </c>
      <c r="V91" s="134">
        <v>3.5159741140233076E-3</v>
      </c>
      <c r="W91" s="132">
        <v>1.5849498453645544E-3</v>
      </c>
      <c r="X91" s="132">
        <v>0</v>
      </c>
      <c r="Y91" s="132">
        <v>4.4894887291741409E-4</v>
      </c>
      <c r="Z91" s="132">
        <v>3.6952590953162493E-4</v>
      </c>
      <c r="AA91" s="132">
        <v>0</v>
      </c>
      <c r="AB91" s="132">
        <v>4.3768926362396723E-3</v>
      </c>
      <c r="AC91" s="132">
        <v>3.2291679989458854E-3</v>
      </c>
      <c r="AD91" s="132">
        <v>1.3857296989244167E-4</v>
      </c>
      <c r="AE91" s="132">
        <v>1.1856233864930652E-3</v>
      </c>
      <c r="AF91" s="132">
        <v>9.7695040552304969E-4</v>
      </c>
      <c r="AG91" s="132">
        <v>2.3067931688634819E-3</v>
      </c>
      <c r="AH91" s="132">
        <v>1.7686861749443247E-3</v>
      </c>
      <c r="AI91" s="134">
        <v>8.4547820769904111E-4</v>
      </c>
      <c r="AJ91" s="132">
        <v>1.0105684225310213E-3</v>
      </c>
      <c r="AK91" s="132">
        <v>2.1322705318184126E-3</v>
      </c>
      <c r="AL91" s="132">
        <v>1.8288334383954978E-3</v>
      </c>
      <c r="AM91" s="132">
        <v>0</v>
      </c>
      <c r="AN91" s="132">
        <v>0</v>
      </c>
      <c r="AO91" s="132">
        <v>8.1933776965721129E-4</v>
      </c>
      <c r="AP91" s="132">
        <v>6.4052920190619395E-4</v>
      </c>
      <c r="AQ91" s="132">
        <v>9.7077193145898768E-4</v>
      </c>
      <c r="AR91" s="132">
        <v>8.8395470978888083E-4</v>
      </c>
      <c r="AS91" s="132">
        <v>1.0964731541060154E-3</v>
      </c>
      <c r="AT91" s="132">
        <v>1.3568159069037051E-3</v>
      </c>
      <c r="AU91" s="132">
        <v>1.1779704704268301E-3</v>
      </c>
      <c r="AV91" s="132">
        <v>1.1371642275270883E-3</v>
      </c>
      <c r="AW91" s="132">
        <v>1.4837818143019945E-3</v>
      </c>
      <c r="AX91" s="132">
        <v>1.1425466622979163E-3</v>
      </c>
      <c r="AY91" s="132">
        <v>1.6768176724028937E-3</v>
      </c>
      <c r="AZ91" s="132">
        <v>1.4104805593461898E-3</v>
      </c>
      <c r="BA91" s="132">
        <v>1.429139560508833E-3</v>
      </c>
      <c r="BB91" s="132">
        <v>1.3635223794115497E-3</v>
      </c>
      <c r="BC91" s="132">
        <v>1.3326376175369608E-3</v>
      </c>
      <c r="BD91" s="132">
        <v>1.3934382405961067E-3</v>
      </c>
      <c r="BE91" s="132">
        <v>2.1163452194387445E-3</v>
      </c>
      <c r="BF91" s="132">
        <v>0</v>
      </c>
      <c r="BG91" s="132">
        <v>7.9408024358851195E-4</v>
      </c>
      <c r="BH91" s="132">
        <v>6.9549559753391554E-4</v>
      </c>
      <c r="BI91" s="132">
        <v>6.7932171577503298E-4</v>
      </c>
      <c r="BJ91" s="132">
        <v>8.7790740015719865E-4</v>
      </c>
      <c r="BK91" s="132">
        <v>1.8195800668193683E-3</v>
      </c>
      <c r="BL91" s="134">
        <v>1.5171648909562136E-3</v>
      </c>
      <c r="BM91" s="134">
        <v>1.8383095376711103E-3</v>
      </c>
      <c r="BN91" s="132">
        <v>1.688128117454794E-3</v>
      </c>
      <c r="BO91" s="132">
        <v>1.9384048151296802E-3</v>
      </c>
      <c r="BP91" s="132">
        <v>1.5982016035820269E-3</v>
      </c>
      <c r="BQ91" s="132">
        <v>1.8146933903243334E-3</v>
      </c>
      <c r="BR91" s="132">
        <v>9.9229382470390412E-4</v>
      </c>
      <c r="BS91" s="132">
        <v>3.020663507786361E-3</v>
      </c>
      <c r="BT91" s="132">
        <v>1.782813485227022E-3</v>
      </c>
      <c r="BU91" s="132">
        <v>2.705446440949714E-3</v>
      </c>
      <c r="BV91" s="132">
        <v>4.4402138255595618E-3</v>
      </c>
      <c r="BW91" s="132">
        <v>2.0597306952309397E-3</v>
      </c>
      <c r="BX91" s="132">
        <v>1.7308025488040606E-3</v>
      </c>
      <c r="BY91" s="132">
        <v>3.4895593894546882E-4</v>
      </c>
      <c r="BZ91" s="132">
        <v>1.950500041066562E-3</v>
      </c>
      <c r="CA91" s="132">
        <v>2.0747356368109862E-3</v>
      </c>
      <c r="CB91" s="132">
        <v>9.5585115970046549E-4</v>
      </c>
      <c r="CC91" s="132">
        <v>2.0557986181420065E-3</v>
      </c>
      <c r="CD91" s="132">
        <v>2.2728645667330705E-3</v>
      </c>
      <c r="CE91" s="132">
        <v>2.8263388141528106E-3</v>
      </c>
      <c r="CF91" s="132">
        <v>2.5244983017773436E-3</v>
      </c>
      <c r="CG91" s="132">
        <v>1.8091583973961105E-3</v>
      </c>
      <c r="CH91" s="132">
        <v>4.7558801725267738E-3</v>
      </c>
      <c r="CI91" s="132">
        <v>8.2489496666394678E-3</v>
      </c>
      <c r="CJ91" s="132">
        <v>0.10468489777084586</v>
      </c>
      <c r="CK91" s="132">
        <v>7.4046322469632437E-3</v>
      </c>
      <c r="CL91" s="132">
        <v>2.6393564460900538E-2</v>
      </c>
      <c r="CM91" s="132">
        <v>1.0344065930038508</v>
      </c>
      <c r="CN91" s="132">
        <v>4.6553137005589306E-3</v>
      </c>
      <c r="CO91" s="132">
        <v>2.657021147780591E-3</v>
      </c>
      <c r="CP91" s="132">
        <v>8.9273103671316054E-3</v>
      </c>
      <c r="CQ91" s="132">
        <v>1.9567005825526251E-3</v>
      </c>
      <c r="CR91" s="132">
        <v>2.2382988302540288E-3</v>
      </c>
      <c r="CS91" s="132">
        <v>6.190945838641551E-3</v>
      </c>
      <c r="CT91" s="132">
        <v>1.6971975826404132E-3</v>
      </c>
      <c r="CU91" s="132">
        <v>1.4349226405227808E-2</v>
      </c>
      <c r="CV91" s="132">
        <v>2.119787688251838E-3</v>
      </c>
      <c r="CW91" s="132">
        <v>0.1368318754156945</v>
      </c>
      <c r="CX91" s="132">
        <v>8.7550787051320989E-4</v>
      </c>
      <c r="CY91" s="132">
        <v>4.4894241937814489E-3</v>
      </c>
      <c r="CZ91" s="132">
        <v>3.5942543923550949E-3</v>
      </c>
      <c r="DA91" s="132">
        <v>3.028685494531265E-3</v>
      </c>
      <c r="DB91" s="132">
        <v>4.8960421984703233E-3</v>
      </c>
      <c r="DC91" s="132">
        <v>1.1377695905615997E-2</v>
      </c>
      <c r="DD91" s="132">
        <v>3.5209214194407228E-3</v>
      </c>
      <c r="DE91" s="132">
        <v>6.5707701501050266E-4</v>
      </c>
      <c r="DF91" s="132">
        <v>5.9103266470785275E-3</v>
      </c>
      <c r="DG91" s="132">
        <v>1.5273111801145445</v>
      </c>
      <c r="DH91" s="137">
        <v>1.1901349551180425</v>
      </c>
    </row>
    <row r="92" spans="2:112" x14ac:dyDescent="0.15">
      <c r="B92" s="318" t="s">
        <v>505</v>
      </c>
      <c r="C92" s="305" t="s">
        <v>444</v>
      </c>
      <c r="D92" s="132">
        <v>1.7601260676300807E-3</v>
      </c>
      <c r="E92" s="132">
        <v>5.3343892941088182E-4</v>
      </c>
      <c r="F92" s="132">
        <v>4.173679266583935E-4</v>
      </c>
      <c r="G92" s="132">
        <v>5.4696627126797376E-4</v>
      </c>
      <c r="H92" s="132">
        <v>4.875195822683984E-3</v>
      </c>
      <c r="I92" s="132">
        <v>2.8352255793421695E-3</v>
      </c>
      <c r="J92" s="132">
        <v>3.5018363680484072E-3</v>
      </c>
      <c r="K92" s="132">
        <v>9.9289553701049243E-4</v>
      </c>
      <c r="L92" s="132">
        <v>6.0638202234167575E-4</v>
      </c>
      <c r="M92" s="132">
        <v>3.18706022279932E-3</v>
      </c>
      <c r="N92" s="132">
        <v>0</v>
      </c>
      <c r="O92" s="132">
        <v>7.6481346373648621E-4</v>
      </c>
      <c r="P92" s="132">
        <v>1.1659352276251562E-3</v>
      </c>
      <c r="Q92" s="132">
        <v>1.3672131621259042E-3</v>
      </c>
      <c r="R92" s="132">
        <v>7.204475402871859E-4</v>
      </c>
      <c r="S92" s="132">
        <v>8.7708939182494462E-4</v>
      </c>
      <c r="T92" s="132">
        <v>7.7096673436326799E-4</v>
      </c>
      <c r="U92" s="132">
        <v>7.6305225490308102E-4</v>
      </c>
      <c r="V92" s="134">
        <v>3.6080471490405712E-4</v>
      </c>
      <c r="W92" s="132">
        <v>9.522602900490383E-4</v>
      </c>
      <c r="X92" s="132">
        <v>0</v>
      </c>
      <c r="Y92" s="132">
        <v>4.5970180588248208E-4</v>
      </c>
      <c r="Z92" s="132">
        <v>5.4290506415590497E-4</v>
      </c>
      <c r="AA92" s="132">
        <v>0</v>
      </c>
      <c r="AB92" s="132">
        <v>7.509077256562497E-4</v>
      </c>
      <c r="AC92" s="132">
        <v>8.3581731130311239E-4</v>
      </c>
      <c r="AD92" s="132">
        <v>9.8783265381284147E-5</v>
      </c>
      <c r="AE92" s="132">
        <v>1.5938250872353503E-3</v>
      </c>
      <c r="AF92" s="132">
        <v>5.6942201832415836E-4</v>
      </c>
      <c r="AG92" s="132">
        <v>1.503828149913002E-3</v>
      </c>
      <c r="AH92" s="132">
        <v>1.2877024425994191E-3</v>
      </c>
      <c r="AI92" s="134">
        <v>1.999485225517151E-3</v>
      </c>
      <c r="AJ92" s="132">
        <v>3.4845493561160268E-3</v>
      </c>
      <c r="AK92" s="132">
        <v>7.2373563467078043E-4</v>
      </c>
      <c r="AL92" s="132">
        <v>3.5495474781202037E-3</v>
      </c>
      <c r="AM92" s="132">
        <v>0</v>
      </c>
      <c r="AN92" s="132">
        <v>0</v>
      </c>
      <c r="AO92" s="132">
        <v>3.4895506586638141E-3</v>
      </c>
      <c r="AP92" s="132">
        <v>1.845275593053568E-3</v>
      </c>
      <c r="AQ92" s="132">
        <v>1.6261105019566343E-3</v>
      </c>
      <c r="AR92" s="132">
        <v>1.7093526185145958E-3</v>
      </c>
      <c r="AS92" s="132">
        <v>8.0603204599088366E-4</v>
      </c>
      <c r="AT92" s="132">
        <v>1.1655395853497428E-3</v>
      </c>
      <c r="AU92" s="132">
        <v>2.0571420903969942E-3</v>
      </c>
      <c r="AV92" s="132">
        <v>1.6903392400145322E-3</v>
      </c>
      <c r="AW92" s="132">
        <v>8.6131858230110243E-4</v>
      </c>
      <c r="AX92" s="132">
        <v>6.2840516564661888E-4</v>
      </c>
      <c r="AY92" s="132">
        <v>3.4557644692097196E-4</v>
      </c>
      <c r="AZ92" s="132">
        <v>7.9603833130677975E-4</v>
      </c>
      <c r="BA92" s="132">
        <v>3.3562928399011695E-4</v>
      </c>
      <c r="BB92" s="132">
        <v>3.200757156567851E-4</v>
      </c>
      <c r="BC92" s="132">
        <v>1.2237346656626196E-3</v>
      </c>
      <c r="BD92" s="132">
        <v>4.3367828291520071E-4</v>
      </c>
      <c r="BE92" s="132">
        <v>5.7122220159516908E-4</v>
      </c>
      <c r="BF92" s="132">
        <v>0</v>
      </c>
      <c r="BG92" s="132">
        <v>3.0618305653031083E-4</v>
      </c>
      <c r="BH92" s="132">
        <v>2.9527131505571622E-4</v>
      </c>
      <c r="BI92" s="132">
        <v>1.19747421404065E-3</v>
      </c>
      <c r="BJ92" s="132">
        <v>1.6301454139648205E-3</v>
      </c>
      <c r="BK92" s="132">
        <v>6.3511627911489344E-4</v>
      </c>
      <c r="BL92" s="134">
        <v>1.4125899666420174E-3</v>
      </c>
      <c r="BM92" s="134">
        <v>4.747939045247453E-3</v>
      </c>
      <c r="BN92" s="132">
        <v>5.1047880780639042E-3</v>
      </c>
      <c r="BO92" s="132">
        <v>1.8212651562568795E-3</v>
      </c>
      <c r="BP92" s="132">
        <v>2.6774184630031879E-3</v>
      </c>
      <c r="BQ92" s="132">
        <v>2.2609486953888915E-3</v>
      </c>
      <c r="BR92" s="132">
        <v>6.5124774689305097E-4</v>
      </c>
      <c r="BS92" s="132">
        <v>3.2191155782668852E-3</v>
      </c>
      <c r="BT92" s="132">
        <v>5.2153013827512312E-3</v>
      </c>
      <c r="BU92" s="132">
        <v>2.0092587888027834E-3</v>
      </c>
      <c r="BV92" s="132">
        <v>1.4908428448533228E-3</v>
      </c>
      <c r="BW92" s="132">
        <v>1.961262072571638E-3</v>
      </c>
      <c r="BX92" s="132">
        <v>6.160836785602796E-4</v>
      </c>
      <c r="BY92" s="132">
        <v>1.9341939680021642E-4</v>
      </c>
      <c r="BZ92" s="132">
        <v>2.2911786464369769E-3</v>
      </c>
      <c r="CA92" s="132">
        <v>3.3707286229108682E-3</v>
      </c>
      <c r="CB92" s="132">
        <v>9.1324749926393527E-4</v>
      </c>
      <c r="CC92" s="132">
        <v>2.0362926035369343E-3</v>
      </c>
      <c r="CD92" s="132">
        <v>2.6787337349704343E-3</v>
      </c>
      <c r="CE92" s="132">
        <v>6.1839572506178241E-4</v>
      </c>
      <c r="CF92" s="132">
        <v>1.2511666212543353E-3</v>
      </c>
      <c r="CG92" s="132">
        <v>3.1882167460810184E-3</v>
      </c>
      <c r="CH92" s="132">
        <v>5.6243827853415175E-4</v>
      </c>
      <c r="CI92" s="132">
        <v>1.0826497796171464E-3</v>
      </c>
      <c r="CJ92" s="132">
        <v>2.7665158889782289E-3</v>
      </c>
      <c r="CK92" s="132">
        <v>5.4056673602587233E-4</v>
      </c>
      <c r="CL92" s="132">
        <v>1.326318292626028E-3</v>
      </c>
      <c r="CM92" s="132">
        <v>8.2507116127712558E-4</v>
      </c>
      <c r="CN92" s="132">
        <v>1.0005890742320402</v>
      </c>
      <c r="CO92" s="132">
        <v>2.7499481977828612E-3</v>
      </c>
      <c r="CP92" s="132">
        <v>2.2554565482740441E-3</v>
      </c>
      <c r="CQ92" s="132">
        <v>7.5151190307451074E-4</v>
      </c>
      <c r="CR92" s="132">
        <v>3.8332028285460447E-3</v>
      </c>
      <c r="CS92" s="132">
        <v>3.2680662262058423E-3</v>
      </c>
      <c r="CT92" s="132">
        <v>1.1795250494328949E-3</v>
      </c>
      <c r="CU92" s="132">
        <v>1.4854531631827601E-3</v>
      </c>
      <c r="CV92" s="132">
        <v>1.835522328556689E-3</v>
      </c>
      <c r="CW92" s="132">
        <v>1.1283988037627595E-3</v>
      </c>
      <c r="CX92" s="132">
        <v>6.7562985274100397E-4</v>
      </c>
      <c r="CY92" s="132">
        <v>1.1202376305573035E-3</v>
      </c>
      <c r="CZ92" s="132">
        <v>1.1809886711504933E-3</v>
      </c>
      <c r="DA92" s="132">
        <v>8.8020633023591882E-4</v>
      </c>
      <c r="DB92" s="132">
        <v>2.0903306822329126E-3</v>
      </c>
      <c r="DC92" s="132">
        <v>6.5667625773278208E-4</v>
      </c>
      <c r="DD92" s="132">
        <v>2.7701563097439368E-3</v>
      </c>
      <c r="DE92" s="132">
        <v>6.2794916681252553E-4</v>
      </c>
      <c r="DF92" s="132">
        <v>0.24714963251407837</v>
      </c>
      <c r="DG92" s="132">
        <v>1.4014294673073504</v>
      </c>
      <c r="DH92" s="137">
        <v>1.0920434669049224</v>
      </c>
    </row>
    <row r="93" spans="2:112" x14ac:dyDescent="0.15">
      <c r="B93" s="319" t="s">
        <v>506</v>
      </c>
      <c r="C93" s="306" t="s">
        <v>449</v>
      </c>
      <c r="D93" s="133">
        <v>1.0963434337988553E-4</v>
      </c>
      <c r="E93" s="133">
        <v>9.0578178428989302E-5</v>
      </c>
      <c r="F93" s="133">
        <v>3.7833755354918508E-4</v>
      </c>
      <c r="G93" s="133">
        <v>1.3662864754106479E-4</v>
      </c>
      <c r="H93" s="133">
        <v>1.5328320320768044E-4</v>
      </c>
      <c r="I93" s="133">
        <v>2.1924393300652749E-4</v>
      </c>
      <c r="J93" s="133">
        <v>3.6104144408508786E-4</v>
      </c>
      <c r="K93" s="133">
        <v>5.5749700969470858E-4</v>
      </c>
      <c r="L93" s="133">
        <v>1.697344923398102E-4</v>
      </c>
      <c r="M93" s="133">
        <v>2.997327442324171E-4</v>
      </c>
      <c r="N93" s="133">
        <v>0</v>
      </c>
      <c r="O93" s="133">
        <v>1.0501867306605633E-4</v>
      </c>
      <c r="P93" s="133">
        <v>1.3088410386486522E-4</v>
      </c>
      <c r="Q93" s="133">
        <v>1.7508362966914815E-4</v>
      </c>
      <c r="R93" s="133">
        <v>3.0774810475149198E-4</v>
      </c>
      <c r="S93" s="133">
        <v>2.1769215487459241E-4</v>
      </c>
      <c r="T93" s="133">
        <v>1.1800084758363478E-4</v>
      </c>
      <c r="U93" s="133">
        <v>1.1629717846295793E-4</v>
      </c>
      <c r="V93" s="143">
        <v>1.8573040955285558E-4</v>
      </c>
      <c r="W93" s="133">
        <v>3.5681500879965211E-4</v>
      </c>
      <c r="X93" s="133">
        <v>0</v>
      </c>
      <c r="Y93" s="133">
        <v>3.4403925979288748E-4</v>
      </c>
      <c r="Z93" s="133">
        <v>4.4119210121975136E-4</v>
      </c>
      <c r="AA93" s="133">
        <v>0</v>
      </c>
      <c r="AB93" s="133">
        <v>4.6642170767543568E-4</v>
      </c>
      <c r="AC93" s="133">
        <v>5.5799788082290254E-4</v>
      </c>
      <c r="AD93" s="133">
        <v>1.3514786188121272E-5</v>
      </c>
      <c r="AE93" s="133">
        <v>8.5581198996145753E-5</v>
      </c>
      <c r="AF93" s="133">
        <v>2.2526079457298661E-4</v>
      </c>
      <c r="AG93" s="133">
        <v>1.6060098278068591E-4</v>
      </c>
      <c r="AH93" s="133">
        <v>9.171569706828875E-5</v>
      </c>
      <c r="AI93" s="143">
        <v>1.8698632612395959E-4</v>
      </c>
      <c r="AJ93" s="133">
        <v>2.9441481711418957E-4</v>
      </c>
      <c r="AK93" s="133">
        <v>1.5268035331662282E-3</v>
      </c>
      <c r="AL93" s="133">
        <v>2.9624390186164782E-4</v>
      </c>
      <c r="AM93" s="133">
        <v>0</v>
      </c>
      <c r="AN93" s="133">
        <v>0</v>
      </c>
      <c r="AO93" s="133">
        <v>7.3945169768797512E-4</v>
      </c>
      <c r="AP93" s="133">
        <v>5.8273598319215491E-5</v>
      </c>
      <c r="AQ93" s="133">
        <v>1.0238154737654399E-4</v>
      </c>
      <c r="AR93" s="133">
        <v>1.2294445965330616E-4</v>
      </c>
      <c r="AS93" s="133">
        <v>9.436033207375936E-4</v>
      </c>
      <c r="AT93" s="133">
        <v>2.7773528802414423E-4</v>
      </c>
      <c r="AU93" s="133">
        <v>6.9793280959698067E-4</v>
      </c>
      <c r="AV93" s="133">
        <v>4.2286441210777695E-4</v>
      </c>
      <c r="AW93" s="133">
        <v>3.4375143675013096E-4</v>
      </c>
      <c r="AX93" s="133">
        <v>3.9008456419007147E-4</v>
      </c>
      <c r="AY93" s="133">
        <v>1.6286459830295874E-3</v>
      </c>
      <c r="AZ93" s="133">
        <v>1.1087333606853663E-3</v>
      </c>
      <c r="BA93" s="133">
        <v>1.8977642933258008E-3</v>
      </c>
      <c r="BB93" s="133">
        <v>8.7162419154658707E-4</v>
      </c>
      <c r="BC93" s="133">
        <v>8.0481585926781376E-4</v>
      </c>
      <c r="BD93" s="133">
        <v>2.304534034684396E-3</v>
      </c>
      <c r="BE93" s="133">
        <v>3.9298421881413796E-4</v>
      </c>
      <c r="BF93" s="133">
        <v>0</v>
      </c>
      <c r="BG93" s="133">
        <v>2.3811152726363236E-4</v>
      </c>
      <c r="BH93" s="133">
        <v>3.1359511572449553E-4</v>
      </c>
      <c r="BI93" s="133">
        <v>1.1673819638751231E-3</v>
      </c>
      <c r="BJ93" s="133">
        <v>1.3776761917061589E-4</v>
      </c>
      <c r="BK93" s="133">
        <v>4.1756398861270686E-4</v>
      </c>
      <c r="BL93" s="143">
        <v>1.7445031198890778E-4</v>
      </c>
      <c r="BM93" s="143">
        <v>3.306607857949045E-4</v>
      </c>
      <c r="BN93" s="133">
        <v>2.1852660363125934E-4</v>
      </c>
      <c r="BO93" s="133">
        <v>2.9607785291967901E-4</v>
      </c>
      <c r="BP93" s="133">
        <v>3.004314776459216E-4</v>
      </c>
      <c r="BQ93" s="133">
        <v>1.6976136898770025E-3</v>
      </c>
      <c r="BR93" s="133">
        <v>4.9161968834094847E-4</v>
      </c>
      <c r="BS93" s="133">
        <v>3.3712362821806426E-4</v>
      </c>
      <c r="BT93" s="133">
        <v>3.1761524384988797E-4</v>
      </c>
      <c r="BU93" s="133">
        <v>4.1947300543321449E-4</v>
      </c>
      <c r="BV93" s="133">
        <v>4.3494587181201858E-4</v>
      </c>
      <c r="BW93" s="133">
        <v>1.3811846454381458E-4</v>
      </c>
      <c r="BX93" s="133">
        <v>1.0667419972267543E-4</v>
      </c>
      <c r="BY93" s="133">
        <v>3.5085276625662569E-5</v>
      </c>
      <c r="BZ93" s="133">
        <v>6.881593423064822E-3</v>
      </c>
      <c r="CA93" s="133">
        <v>3.0340314370748579E-4</v>
      </c>
      <c r="CB93" s="133">
        <v>5.1143183530592167E-4</v>
      </c>
      <c r="CC93" s="133">
        <v>2.3329264214377824E-4</v>
      </c>
      <c r="CD93" s="133">
        <v>2.1713332026776445E-4</v>
      </c>
      <c r="CE93" s="133">
        <v>6.4496061105939187E-4</v>
      </c>
      <c r="CF93" s="133">
        <v>4.5179159004217029E-4</v>
      </c>
      <c r="CG93" s="133">
        <v>3.2644107599626599E-4</v>
      </c>
      <c r="CH93" s="133">
        <v>3.1022101269986499E-4</v>
      </c>
      <c r="CI93" s="133">
        <v>6.6049308528454247E-3</v>
      </c>
      <c r="CJ93" s="133">
        <v>1.6285066148265378E-3</v>
      </c>
      <c r="CK93" s="133">
        <v>4.090873732947465E-3</v>
      </c>
      <c r="CL93" s="133">
        <v>7.4869564508240512E-3</v>
      </c>
      <c r="CM93" s="133">
        <v>1.3785624194680381E-3</v>
      </c>
      <c r="CN93" s="133">
        <v>2.0800171904659489E-4</v>
      </c>
      <c r="CO93" s="133">
        <v>1.000088250394026</v>
      </c>
      <c r="CP93" s="133">
        <v>2.3216876179799707E-4</v>
      </c>
      <c r="CQ93" s="133">
        <v>1.9450506367661623E-4</v>
      </c>
      <c r="CR93" s="133">
        <v>1.4123811343090623E-4</v>
      </c>
      <c r="CS93" s="133">
        <v>1.9622575001512532E-4</v>
      </c>
      <c r="CT93" s="133">
        <v>1.0503356495694927E-4</v>
      </c>
      <c r="CU93" s="133">
        <v>2.2124958909092786E-4</v>
      </c>
      <c r="CV93" s="133">
        <v>4.9109153406370735E-4</v>
      </c>
      <c r="CW93" s="133">
        <v>1.7941562560270814E-3</v>
      </c>
      <c r="CX93" s="133">
        <v>9.2794272594095523E-5</v>
      </c>
      <c r="CY93" s="133">
        <v>6.8372735139510211E-4</v>
      </c>
      <c r="CZ93" s="133">
        <v>4.3009592474865788E-4</v>
      </c>
      <c r="DA93" s="133">
        <v>5.813460397903243E-4</v>
      </c>
      <c r="DB93" s="133">
        <v>1.0036139155230105E-3</v>
      </c>
      <c r="DC93" s="133">
        <v>3.6731241022361469E-4</v>
      </c>
      <c r="DD93" s="133">
        <v>5.4338628217511474E-4</v>
      </c>
      <c r="DE93" s="133">
        <v>1.0343537464157751E-4</v>
      </c>
      <c r="DF93" s="133">
        <v>5.7883910577768364E-4</v>
      </c>
      <c r="DG93" s="133">
        <v>1.0686872861865224</v>
      </c>
      <c r="DH93" s="138">
        <v>0.83275897665165488</v>
      </c>
    </row>
    <row r="94" spans="2:112" x14ac:dyDescent="0.15">
      <c r="B94" s="318" t="s">
        <v>507</v>
      </c>
      <c r="C94" s="305" t="s">
        <v>453</v>
      </c>
      <c r="D94" s="132">
        <v>0</v>
      </c>
      <c r="E94" s="132">
        <v>0</v>
      </c>
      <c r="F94" s="132">
        <v>0</v>
      </c>
      <c r="G94" s="132">
        <v>0</v>
      </c>
      <c r="H94" s="132">
        <v>0</v>
      </c>
      <c r="I94" s="132">
        <v>0</v>
      </c>
      <c r="J94" s="132">
        <v>0</v>
      </c>
      <c r="K94" s="132">
        <v>0</v>
      </c>
      <c r="L94" s="132">
        <v>0</v>
      </c>
      <c r="M94" s="132">
        <v>0</v>
      </c>
      <c r="N94" s="132">
        <v>0</v>
      </c>
      <c r="O94" s="132">
        <v>0</v>
      </c>
      <c r="P94" s="132">
        <v>0</v>
      </c>
      <c r="Q94" s="132">
        <v>0</v>
      </c>
      <c r="R94" s="132">
        <v>0</v>
      </c>
      <c r="S94" s="132">
        <v>0</v>
      </c>
      <c r="T94" s="132">
        <v>0</v>
      </c>
      <c r="U94" s="132">
        <v>0</v>
      </c>
      <c r="V94" s="134">
        <v>0</v>
      </c>
      <c r="W94" s="132">
        <v>0</v>
      </c>
      <c r="X94" s="132">
        <v>0</v>
      </c>
      <c r="Y94" s="132">
        <v>0</v>
      </c>
      <c r="Z94" s="132">
        <v>0</v>
      </c>
      <c r="AA94" s="132">
        <v>0</v>
      </c>
      <c r="AB94" s="132">
        <v>0</v>
      </c>
      <c r="AC94" s="132">
        <v>0</v>
      </c>
      <c r="AD94" s="132">
        <v>0</v>
      </c>
      <c r="AE94" s="132">
        <v>0</v>
      </c>
      <c r="AF94" s="132">
        <v>0</v>
      </c>
      <c r="AG94" s="132">
        <v>0</v>
      </c>
      <c r="AH94" s="132">
        <v>0</v>
      </c>
      <c r="AI94" s="134">
        <v>0</v>
      </c>
      <c r="AJ94" s="132">
        <v>0</v>
      </c>
      <c r="AK94" s="132">
        <v>0</v>
      </c>
      <c r="AL94" s="132">
        <v>0</v>
      </c>
      <c r="AM94" s="132">
        <v>0</v>
      </c>
      <c r="AN94" s="132">
        <v>0</v>
      </c>
      <c r="AO94" s="132">
        <v>0</v>
      </c>
      <c r="AP94" s="132">
        <v>0</v>
      </c>
      <c r="AQ94" s="132">
        <v>0</v>
      </c>
      <c r="AR94" s="132">
        <v>0</v>
      </c>
      <c r="AS94" s="132">
        <v>0</v>
      </c>
      <c r="AT94" s="132">
        <v>0</v>
      </c>
      <c r="AU94" s="132">
        <v>0</v>
      </c>
      <c r="AV94" s="132">
        <v>0</v>
      </c>
      <c r="AW94" s="132">
        <v>0</v>
      </c>
      <c r="AX94" s="132">
        <v>0</v>
      </c>
      <c r="AY94" s="132">
        <v>0</v>
      </c>
      <c r="AZ94" s="132">
        <v>0</v>
      </c>
      <c r="BA94" s="132">
        <v>0</v>
      </c>
      <c r="BB94" s="132">
        <v>0</v>
      </c>
      <c r="BC94" s="132">
        <v>0</v>
      </c>
      <c r="BD94" s="132">
        <v>0</v>
      </c>
      <c r="BE94" s="132">
        <v>0</v>
      </c>
      <c r="BF94" s="132">
        <v>0</v>
      </c>
      <c r="BG94" s="132">
        <v>0</v>
      </c>
      <c r="BH94" s="132">
        <v>0</v>
      </c>
      <c r="BI94" s="132">
        <v>0</v>
      </c>
      <c r="BJ94" s="132">
        <v>0</v>
      </c>
      <c r="BK94" s="132">
        <v>0</v>
      </c>
      <c r="BL94" s="134">
        <v>0</v>
      </c>
      <c r="BM94" s="134">
        <v>0</v>
      </c>
      <c r="BN94" s="132">
        <v>0</v>
      </c>
      <c r="BO94" s="132">
        <v>0</v>
      </c>
      <c r="BP94" s="132">
        <v>0</v>
      </c>
      <c r="BQ94" s="132">
        <v>0</v>
      </c>
      <c r="BR94" s="132">
        <v>0</v>
      </c>
      <c r="BS94" s="132">
        <v>0</v>
      </c>
      <c r="BT94" s="132">
        <v>0</v>
      </c>
      <c r="BU94" s="132">
        <v>0</v>
      </c>
      <c r="BV94" s="132">
        <v>0</v>
      </c>
      <c r="BW94" s="132">
        <v>0</v>
      </c>
      <c r="BX94" s="132">
        <v>0</v>
      </c>
      <c r="BY94" s="132">
        <v>0</v>
      </c>
      <c r="BZ94" s="132">
        <v>0</v>
      </c>
      <c r="CA94" s="132">
        <v>0</v>
      </c>
      <c r="CB94" s="132">
        <v>0</v>
      </c>
      <c r="CC94" s="132">
        <v>0</v>
      </c>
      <c r="CD94" s="132">
        <v>0</v>
      </c>
      <c r="CE94" s="132">
        <v>0</v>
      </c>
      <c r="CF94" s="132">
        <v>0</v>
      </c>
      <c r="CG94" s="132">
        <v>0</v>
      </c>
      <c r="CH94" s="132">
        <v>0</v>
      </c>
      <c r="CI94" s="132">
        <v>0</v>
      </c>
      <c r="CJ94" s="132">
        <v>0</v>
      </c>
      <c r="CK94" s="132">
        <v>0</v>
      </c>
      <c r="CL94" s="132">
        <v>0</v>
      </c>
      <c r="CM94" s="132">
        <v>0</v>
      </c>
      <c r="CN94" s="132">
        <v>0</v>
      </c>
      <c r="CO94" s="132">
        <v>0</v>
      </c>
      <c r="CP94" s="132">
        <v>1</v>
      </c>
      <c r="CQ94" s="132">
        <v>0</v>
      </c>
      <c r="CR94" s="132">
        <v>0</v>
      </c>
      <c r="CS94" s="132">
        <v>0</v>
      </c>
      <c r="CT94" s="132">
        <v>0</v>
      </c>
      <c r="CU94" s="132">
        <v>0</v>
      </c>
      <c r="CV94" s="132">
        <v>0</v>
      </c>
      <c r="CW94" s="132">
        <v>0</v>
      </c>
      <c r="CX94" s="132">
        <v>0</v>
      </c>
      <c r="CY94" s="132">
        <v>0</v>
      </c>
      <c r="CZ94" s="132">
        <v>0</v>
      </c>
      <c r="DA94" s="132">
        <v>0</v>
      </c>
      <c r="DB94" s="132">
        <v>0</v>
      </c>
      <c r="DC94" s="132">
        <v>0</v>
      </c>
      <c r="DD94" s="132">
        <v>0</v>
      </c>
      <c r="DE94" s="132">
        <v>0</v>
      </c>
      <c r="DF94" s="132">
        <v>0</v>
      </c>
      <c r="DG94" s="132">
        <v>1</v>
      </c>
      <c r="DH94" s="137">
        <v>0.77923541097157778</v>
      </c>
    </row>
    <row r="95" spans="2:112" x14ac:dyDescent="0.15">
      <c r="B95" s="318" t="s">
        <v>508</v>
      </c>
      <c r="C95" s="305" t="s">
        <v>911</v>
      </c>
      <c r="D95" s="132">
        <v>0</v>
      </c>
      <c r="E95" s="132">
        <v>0</v>
      </c>
      <c r="F95" s="132">
        <v>0</v>
      </c>
      <c r="G95" s="132">
        <v>0</v>
      </c>
      <c r="H95" s="132">
        <v>0</v>
      </c>
      <c r="I95" s="132">
        <v>0</v>
      </c>
      <c r="J95" s="132">
        <v>0</v>
      </c>
      <c r="K95" s="132">
        <v>0</v>
      </c>
      <c r="L95" s="132">
        <v>0</v>
      </c>
      <c r="M95" s="132">
        <v>0</v>
      </c>
      <c r="N95" s="132">
        <v>0</v>
      </c>
      <c r="O95" s="132">
        <v>0</v>
      </c>
      <c r="P95" s="132">
        <v>0</v>
      </c>
      <c r="Q95" s="132">
        <v>0</v>
      </c>
      <c r="R95" s="132">
        <v>0</v>
      </c>
      <c r="S95" s="132">
        <v>0</v>
      </c>
      <c r="T95" s="132">
        <v>0</v>
      </c>
      <c r="U95" s="132">
        <v>0</v>
      </c>
      <c r="V95" s="134">
        <v>0</v>
      </c>
      <c r="W95" s="132">
        <v>0</v>
      </c>
      <c r="X95" s="132">
        <v>0</v>
      </c>
      <c r="Y95" s="132">
        <v>0</v>
      </c>
      <c r="Z95" s="132">
        <v>0</v>
      </c>
      <c r="AA95" s="132">
        <v>0</v>
      </c>
      <c r="AB95" s="132">
        <v>0</v>
      </c>
      <c r="AC95" s="132">
        <v>0</v>
      </c>
      <c r="AD95" s="132">
        <v>0</v>
      </c>
      <c r="AE95" s="132">
        <v>0</v>
      </c>
      <c r="AF95" s="132">
        <v>0</v>
      </c>
      <c r="AG95" s="132">
        <v>0</v>
      </c>
      <c r="AH95" s="132">
        <v>0</v>
      </c>
      <c r="AI95" s="134">
        <v>0</v>
      </c>
      <c r="AJ95" s="132">
        <v>0</v>
      </c>
      <c r="AK95" s="132">
        <v>0</v>
      </c>
      <c r="AL95" s="132">
        <v>0</v>
      </c>
      <c r="AM95" s="132">
        <v>0</v>
      </c>
      <c r="AN95" s="132">
        <v>0</v>
      </c>
      <c r="AO95" s="132">
        <v>0</v>
      </c>
      <c r="AP95" s="132">
        <v>0</v>
      </c>
      <c r="AQ95" s="132">
        <v>0</v>
      </c>
      <c r="AR95" s="132">
        <v>0</v>
      </c>
      <c r="AS95" s="132">
        <v>0</v>
      </c>
      <c r="AT95" s="132">
        <v>0</v>
      </c>
      <c r="AU95" s="132">
        <v>0</v>
      </c>
      <c r="AV95" s="132">
        <v>0</v>
      </c>
      <c r="AW95" s="132">
        <v>0</v>
      </c>
      <c r="AX95" s="132">
        <v>0</v>
      </c>
      <c r="AY95" s="132">
        <v>0</v>
      </c>
      <c r="AZ95" s="132">
        <v>0</v>
      </c>
      <c r="BA95" s="132">
        <v>0</v>
      </c>
      <c r="BB95" s="132">
        <v>0</v>
      </c>
      <c r="BC95" s="132">
        <v>0</v>
      </c>
      <c r="BD95" s="132">
        <v>0</v>
      </c>
      <c r="BE95" s="132">
        <v>0</v>
      </c>
      <c r="BF95" s="132">
        <v>0</v>
      </c>
      <c r="BG95" s="132">
        <v>0</v>
      </c>
      <c r="BH95" s="132">
        <v>0</v>
      </c>
      <c r="BI95" s="132">
        <v>0</v>
      </c>
      <c r="BJ95" s="132">
        <v>0</v>
      </c>
      <c r="BK95" s="132">
        <v>0</v>
      </c>
      <c r="BL95" s="134">
        <v>0</v>
      </c>
      <c r="BM95" s="134">
        <v>0</v>
      </c>
      <c r="BN95" s="132">
        <v>0</v>
      </c>
      <c r="BO95" s="132">
        <v>0</v>
      </c>
      <c r="BP95" s="132">
        <v>0</v>
      </c>
      <c r="BQ95" s="132">
        <v>0</v>
      </c>
      <c r="BR95" s="132">
        <v>0</v>
      </c>
      <c r="BS95" s="132">
        <v>0</v>
      </c>
      <c r="BT95" s="132">
        <v>0</v>
      </c>
      <c r="BU95" s="132">
        <v>0</v>
      </c>
      <c r="BV95" s="132">
        <v>0</v>
      </c>
      <c r="BW95" s="132">
        <v>0</v>
      </c>
      <c r="BX95" s="132">
        <v>0</v>
      </c>
      <c r="BY95" s="132">
        <v>0</v>
      </c>
      <c r="BZ95" s="132">
        <v>0</v>
      </c>
      <c r="CA95" s="132">
        <v>0</v>
      </c>
      <c r="CB95" s="132">
        <v>0</v>
      </c>
      <c r="CC95" s="132">
        <v>0</v>
      </c>
      <c r="CD95" s="132">
        <v>0</v>
      </c>
      <c r="CE95" s="132">
        <v>0</v>
      </c>
      <c r="CF95" s="132">
        <v>0</v>
      </c>
      <c r="CG95" s="132">
        <v>0</v>
      </c>
      <c r="CH95" s="132">
        <v>0</v>
      </c>
      <c r="CI95" s="132">
        <v>0</v>
      </c>
      <c r="CJ95" s="132">
        <v>0</v>
      </c>
      <c r="CK95" s="132">
        <v>0</v>
      </c>
      <c r="CL95" s="132">
        <v>0</v>
      </c>
      <c r="CM95" s="132">
        <v>0</v>
      </c>
      <c r="CN95" s="132">
        <v>0</v>
      </c>
      <c r="CO95" s="132">
        <v>0</v>
      </c>
      <c r="CP95" s="132">
        <v>0</v>
      </c>
      <c r="CQ95" s="132">
        <v>1.0066845882933395</v>
      </c>
      <c r="CR95" s="132">
        <v>0</v>
      </c>
      <c r="CS95" s="132">
        <v>0</v>
      </c>
      <c r="CT95" s="132">
        <v>6.084624334340773E-4</v>
      </c>
      <c r="CU95" s="132">
        <v>0</v>
      </c>
      <c r="CV95" s="132">
        <v>0</v>
      </c>
      <c r="CW95" s="132">
        <v>0</v>
      </c>
      <c r="CX95" s="132">
        <v>0</v>
      </c>
      <c r="CY95" s="132">
        <v>0</v>
      </c>
      <c r="CZ95" s="132">
        <v>0</v>
      </c>
      <c r="DA95" s="132">
        <v>0</v>
      </c>
      <c r="DB95" s="132">
        <v>0</v>
      </c>
      <c r="DC95" s="132">
        <v>0</v>
      </c>
      <c r="DD95" s="132">
        <v>0</v>
      </c>
      <c r="DE95" s="132">
        <v>0</v>
      </c>
      <c r="DF95" s="132">
        <v>0</v>
      </c>
      <c r="DG95" s="132">
        <v>1.0072930507267737</v>
      </c>
      <c r="DH95" s="137">
        <v>0.7849184143518918</v>
      </c>
    </row>
    <row r="96" spans="2:112" x14ac:dyDescent="0.15">
      <c r="B96" s="318" t="s">
        <v>509</v>
      </c>
      <c r="C96" s="305" t="s">
        <v>912</v>
      </c>
      <c r="D96" s="132">
        <v>2.4836391007088473E-4</v>
      </c>
      <c r="E96" s="132">
        <v>2.4900887034807898E-4</v>
      </c>
      <c r="F96" s="132">
        <v>3.7218376714803101E-3</v>
      </c>
      <c r="G96" s="132">
        <v>4.4791730722265098E-5</v>
      </c>
      <c r="H96" s="132">
        <v>1.0955801967609307E-4</v>
      </c>
      <c r="I96" s="132">
        <v>7.2534362742722531E-5</v>
      </c>
      <c r="J96" s="132">
        <v>8.3485427858867128E-5</v>
      </c>
      <c r="K96" s="132">
        <v>8.8817549811582981E-5</v>
      </c>
      <c r="L96" s="132">
        <v>4.9648203453843416E-5</v>
      </c>
      <c r="M96" s="132">
        <v>2.008517007818655E-4</v>
      </c>
      <c r="N96" s="132">
        <v>0</v>
      </c>
      <c r="O96" s="132">
        <v>5.0804919111337389E-5</v>
      </c>
      <c r="P96" s="132">
        <v>5.0449455602750884E-5</v>
      </c>
      <c r="Q96" s="132">
        <v>5.4888087270780616E-5</v>
      </c>
      <c r="R96" s="132">
        <v>4.274511079155094E-5</v>
      </c>
      <c r="S96" s="132">
        <v>1.2599747452406667E-4</v>
      </c>
      <c r="T96" s="132">
        <v>6.1025470553744474E-5</v>
      </c>
      <c r="U96" s="132">
        <v>7.4000969797221664E-5</v>
      </c>
      <c r="V96" s="134">
        <v>8.695644796056972E-5</v>
      </c>
      <c r="W96" s="132">
        <v>6.4432143279784056E-5</v>
      </c>
      <c r="X96" s="132">
        <v>0</v>
      </c>
      <c r="Y96" s="132">
        <v>2.7609630016765705E-5</v>
      </c>
      <c r="Z96" s="132">
        <v>3.742925705981355E-5</v>
      </c>
      <c r="AA96" s="132">
        <v>0</v>
      </c>
      <c r="AB96" s="132">
        <v>1.2118318241078168E-4</v>
      </c>
      <c r="AC96" s="132">
        <v>4.7356300275269966E-5</v>
      </c>
      <c r="AD96" s="132">
        <v>7.3738857000497088E-5</v>
      </c>
      <c r="AE96" s="132">
        <v>7.6102773220618105E-5</v>
      </c>
      <c r="AF96" s="132">
        <v>4.1868990360277618E-5</v>
      </c>
      <c r="AG96" s="132">
        <v>4.4251649756646565E-5</v>
      </c>
      <c r="AH96" s="132">
        <v>7.51118092856614E-5</v>
      </c>
      <c r="AI96" s="134">
        <v>8.8733221732483996E-5</v>
      </c>
      <c r="AJ96" s="132">
        <v>1.0759215145653734E-4</v>
      </c>
      <c r="AK96" s="132">
        <v>7.9514142084737447E-5</v>
      </c>
      <c r="AL96" s="132">
        <v>9.7356440872267507E-5</v>
      </c>
      <c r="AM96" s="132">
        <v>0</v>
      </c>
      <c r="AN96" s="132">
        <v>0</v>
      </c>
      <c r="AO96" s="132">
        <v>1.1152985235987838E-4</v>
      </c>
      <c r="AP96" s="132">
        <v>5.5377484658836476E-5</v>
      </c>
      <c r="AQ96" s="132">
        <v>1.1281758778001516E-4</v>
      </c>
      <c r="AR96" s="132">
        <v>9.5062148633625013E-5</v>
      </c>
      <c r="AS96" s="132">
        <v>3.9819261792218267E-5</v>
      </c>
      <c r="AT96" s="132">
        <v>4.6422444647701712E-5</v>
      </c>
      <c r="AU96" s="132">
        <v>4.703867588323836E-5</v>
      </c>
      <c r="AV96" s="132">
        <v>3.9435411361380307E-5</v>
      </c>
      <c r="AW96" s="132">
        <v>3.8280210891355573E-5</v>
      </c>
      <c r="AX96" s="132">
        <v>3.0292427878078882E-5</v>
      </c>
      <c r="AY96" s="132">
        <v>2.8939374786425824E-5</v>
      </c>
      <c r="AZ96" s="132">
        <v>3.8284985645422839E-5</v>
      </c>
      <c r="BA96" s="132">
        <v>2.9515998966747296E-5</v>
      </c>
      <c r="BB96" s="132">
        <v>2.6026414260251571E-5</v>
      </c>
      <c r="BC96" s="132">
        <v>4.7361100099442674E-5</v>
      </c>
      <c r="BD96" s="132">
        <v>2.7004089336035976E-5</v>
      </c>
      <c r="BE96" s="132">
        <v>2.9753913127362847E-5</v>
      </c>
      <c r="BF96" s="132">
        <v>0</v>
      </c>
      <c r="BG96" s="132">
        <v>2.4144078660902093E-5</v>
      </c>
      <c r="BH96" s="132">
        <v>2.3779690551701976E-5</v>
      </c>
      <c r="BI96" s="132">
        <v>3.5961836831338372E-5</v>
      </c>
      <c r="BJ96" s="132">
        <v>3.7392222260531239E-5</v>
      </c>
      <c r="BK96" s="132">
        <v>4.2070425069472427E-5</v>
      </c>
      <c r="BL96" s="134">
        <v>2.7432077629272958E-4</v>
      </c>
      <c r="BM96" s="134">
        <v>8.1680992979460014E-5</v>
      </c>
      <c r="BN96" s="132">
        <v>1.0240717030500816E-4</v>
      </c>
      <c r="BO96" s="132">
        <v>6.141100375947316E-5</v>
      </c>
      <c r="BP96" s="132">
        <v>6.7878144330546798E-5</v>
      </c>
      <c r="BQ96" s="132">
        <v>4.1401990550250019E-4</v>
      </c>
      <c r="BR96" s="132">
        <v>2.1865086323354143E-4</v>
      </c>
      <c r="BS96" s="132">
        <v>3.1435056701456434E-4</v>
      </c>
      <c r="BT96" s="132">
        <v>9.3847092856546452E-5</v>
      </c>
      <c r="BU96" s="132">
        <v>8.9926793076448879E-5</v>
      </c>
      <c r="BV96" s="132">
        <v>2.1810110605239316E-4</v>
      </c>
      <c r="BW96" s="132">
        <v>7.5936784926623128E-5</v>
      </c>
      <c r="BX96" s="132">
        <v>5.5711761099553386E-5</v>
      </c>
      <c r="BY96" s="132">
        <v>1.7245370212023938E-5</v>
      </c>
      <c r="BZ96" s="132">
        <v>1.6476808200876225E-4</v>
      </c>
      <c r="CA96" s="132">
        <v>5.9657303507681181E-5</v>
      </c>
      <c r="CB96" s="132">
        <v>5.8780840012245427E-5</v>
      </c>
      <c r="CC96" s="132">
        <v>1.8209140101362519E-3</v>
      </c>
      <c r="CD96" s="132">
        <v>8.9474592328809269E-5</v>
      </c>
      <c r="CE96" s="132">
        <v>3.0793900674103294E-5</v>
      </c>
      <c r="CF96" s="132">
        <v>2.6110148069034122E-2</v>
      </c>
      <c r="CG96" s="132">
        <v>2.1710615370730953E-4</v>
      </c>
      <c r="CH96" s="132">
        <v>8.2524149275277955E-5</v>
      </c>
      <c r="CI96" s="132">
        <v>1.6420138604385094E-3</v>
      </c>
      <c r="CJ96" s="132">
        <v>7.1844665665371065E-4</v>
      </c>
      <c r="CK96" s="132">
        <v>8.8505762957440383E-5</v>
      </c>
      <c r="CL96" s="132">
        <v>6.6464749296301793E-4</v>
      </c>
      <c r="CM96" s="132">
        <v>3.5771874947429402E-4</v>
      </c>
      <c r="CN96" s="132">
        <v>7.5918642820076114E-5</v>
      </c>
      <c r="CO96" s="132">
        <v>8.3186407049822748E-5</v>
      </c>
      <c r="CP96" s="132">
        <v>9.7010240682430306E-5</v>
      </c>
      <c r="CQ96" s="132">
        <v>1.3330080061234458E-2</v>
      </c>
      <c r="CR96" s="132">
        <v>1.0564449889254712</v>
      </c>
      <c r="CS96" s="132">
        <v>4.1366802961398854E-3</v>
      </c>
      <c r="CT96" s="132">
        <v>1.5408072719588974E-3</v>
      </c>
      <c r="CU96" s="132">
        <v>7.779570028999076E-5</v>
      </c>
      <c r="CV96" s="132">
        <v>4.1390820991379598E-5</v>
      </c>
      <c r="CW96" s="132">
        <v>3.1523869878202608E-4</v>
      </c>
      <c r="CX96" s="132">
        <v>2.8949342315494605E-5</v>
      </c>
      <c r="CY96" s="132">
        <v>9.9173845043419186E-5</v>
      </c>
      <c r="CZ96" s="132">
        <v>7.3498242617957049E-5</v>
      </c>
      <c r="DA96" s="132">
        <v>1.7401051163196379E-4</v>
      </c>
      <c r="DB96" s="132">
        <v>6.5931649981458497E-5</v>
      </c>
      <c r="DC96" s="132">
        <v>1.4753054623024557E-4</v>
      </c>
      <c r="DD96" s="132">
        <v>1.2735142284274372E-4</v>
      </c>
      <c r="DE96" s="132">
        <v>6.6914582549642006E-5</v>
      </c>
      <c r="DF96" s="132">
        <v>2.6819643139459957E-3</v>
      </c>
      <c r="DG96" s="132">
        <v>1.1212037650442443</v>
      </c>
      <c r="DH96" s="137">
        <v>0.87368167663713203</v>
      </c>
    </row>
    <row r="97" spans="2:112" x14ac:dyDescent="0.15">
      <c r="B97" s="318" t="s">
        <v>510</v>
      </c>
      <c r="C97" s="305" t="s">
        <v>913</v>
      </c>
      <c r="D97" s="132">
        <v>0</v>
      </c>
      <c r="E97" s="132">
        <v>0</v>
      </c>
      <c r="F97" s="132">
        <v>0</v>
      </c>
      <c r="G97" s="132">
        <v>0</v>
      </c>
      <c r="H97" s="132">
        <v>0</v>
      </c>
      <c r="I97" s="132">
        <v>0</v>
      </c>
      <c r="J97" s="132">
        <v>0</v>
      </c>
      <c r="K97" s="132">
        <v>0</v>
      </c>
      <c r="L97" s="132">
        <v>0</v>
      </c>
      <c r="M97" s="132">
        <v>0</v>
      </c>
      <c r="N97" s="132">
        <v>0</v>
      </c>
      <c r="O97" s="132">
        <v>0</v>
      </c>
      <c r="P97" s="132">
        <v>0</v>
      </c>
      <c r="Q97" s="132">
        <v>0</v>
      </c>
      <c r="R97" s="132">
        <v>0</v>
      </c>
      <c r="S97" s="132">
        <v>0</v>
      </c>
      <c r="T97" s="132">
        <v>0</v>
      </c>
      <c r="U97" s="132">
        <v>0</v>
      </c>
      <c r="V97" s="134">
        <v>0</v>
      </c>
      <c r="W97" s="132">
        <v>0</v>
      </c>
      <c r="X97" s="132">
        <v>0</v>
      </c>
      <c r="Y97" s="132">
        <v>0</v>
      </c>
      <c r="Z97" s="132">
        <v>0</v>
      </c>
      <c r="AA97" s="132">
        <v>0</v>
      </c>
      <c r="AB97" s="132">
        <v>0</v>
      </c>
      <c r="AC97" s="132">
        <v>0</v>
      </c>
      <c r="AD97" s="132">
        <v>0</v>
      </c>
      <c r="AE97" s="132">
        <v>0</v>
      </c>
      <c r="AF97" s="132">
        <v>0</v>
      </c>
      <c r="AG97" s="132">
        <v>0</v>
      </c>
      <c r="AH97" s="132">
        <v>0</v>
      </c>
      <c r="AI97" s="134">
        <v>0</v>
      </c>
      <c r="AJ97" s="132">
        <v>0</v>
      </c>
      <c r="AK97" s="132">
        <v>0</v>
      </c>
      <c r="AL97" s="132">
        <v>0</v>
      </c>
      <c r="AM97" s="132">
        <v>0</v>
      </c>
      <c r="AN97" s="132">
        <v>0</v>
      </c>
      <c r="AO97" s="132">
        <v>0</v>
      </c>
      <c r="AP97" s="132">
        <v>0</v>
      </c>
      <c r="AQ97" s="132">
        <v>0</v>
      </c>
      <c r="AR97" s="132">
        <v>0</v>
      </c>
      <c r="AS97" s="132">
        <v>0</v>
      </c>
      <c r="AT97" s="132">
        <v>0</v>
      </c>
      <c r="AU97" s="132">
        <v>0</v>
      </c>
      <c r="AV97" s="132">
        <v>0</v>
      </c>
      <c r="AW97" s="132">
        <v>0</v>
      </c>
      <c r="AX97" s="132">
        <v>0</v>
      </c>
      <c r="AY97" s="132">
        <v>0</v>
      </c>
      <c r="AZ97" s="132">
        <v>0</v>
      </c>
      <c r="BA97" s="132">
        <v>0</v>
      </c>
      <c r="BB97" s="132">
        <v>0</v>
      </c>
      <c r="BC97" s="132">
        <v>0</v>
      </c>
      <c r="BD97" s="132">
        <v>0</v>
      </c>
      <c r="BE97" s="132">
        <v>0</v>
      </c>
      <c r="BF97" s="132">
        <v>0</v>
      </c>
      <c r="BG97" s="132">
        <v>0</v>
      </c>
      <c r="BH97" s="132">
        <v>0</v>
      </c>
      <c r="BI97" s="132">
        <v>0</v>
      </c>
      <c r="BJ97" s="132">
        <v>0</v>
      </c>
      <c r="BK97" s="132">
        <v>0</v>
      </c>
      <c r="BL97" s="134">
        <v>0</v>
      </c>
      <c r="BM97" s="134">
        <v>0</v>
      </c>
      <c r="BN97" s="132">
        <v>0</v>
      </c>
      <c r="BO97" s="132">
        <v>0</v>
      </c>
      <c r="BP97" s="132">
        <v>0</v>
      </c>
      <c r="BQ97" s="132">
        <v>0</v>
      </c>
      <c r="BR97" s="132">
        <v>0</v>
      </c>
      <c r="BS97" s="132">
        <v>0</v>
      </c>
      <c r="BT97" s="132">
        <v>0</v>
      </c>
      <c r="BU97" s="132">
        <v>0</v>
      </c>
      <c r="BV97" s="132">
        <v>0</v>
      </c>
      <c r="BW97" s="132">
        <v>0</v>
      </c>
      <c r="BX97" s="132">
        <v>0</v>
      </c>
      <c r="BY97" s="132">
        <v>0</v>
      </c>
      <c r="BZ97" s="132">
        <v>0</v>
      </c>
      <c r="CA97" s="132">
        <v>0</v>
      </c>
      <c r="CB97" s="132">
        <v>0</v>
      </c>
      <c r="CC97" s="132">
        <v>0</v>
      </c>
      <c r="CD97" s="132">
        <v>0</v>
      </c>
      <c r="CE97" s="132">
        <v>0</v>
      </c>
      <c r="CF97" s="132">
        <v>0</v>
      </c>
      <c r="CG97" s="132">
        <v>0</v>
      </c>
      <c r="CH97" s="132">
        <v>0</v>
      </c>
      <c r="CI97" s="132">
        <v>0</v>
      </c>
      <c r="CJ97" s="132">
        <v>0</v>
      </c>
      <c r="CK97" s="132">
        <v>0</v>
      </c>
      <c r="CL97" s="132">
        <v>0</v>
      </c>
      <c r="CM97" s="132">
        <v>0</v>
      </c>
      <c r="CN97" s="132">
        <v>0</v>
      </c>
      <c r="CO97" s="132">
        <v>0</v>
      </c>
      <c r="CP97" s="132">
        <v>0</v>
      </c>
      <c r="CQ97" s="132">
        <v>0</v>
      </c>
      <c r="CR97" s="132">
        <v>0</v>
      </c>
      <c r="CS97" s="132">
        <v>1</v>
      </c>
      <c r="CT97" s="132">
        <v>0</v>
      </c>
      <c r="CU97" s="132">
        <v>0</v>
      </c>
      <c r="CV97" s="132">
        <v>0</v>
      </c>
      <c r="CW97" s="132">
        <v>0</v>
      </c>
      <c r="CX97" s="132">
        <v>0</v>
      </c>
      <c r="CY97" s="132">
        <v>0</v>
      </c>
      <c r="CZ97" s="132">
        <v>0</v>
      </c>
      <c r="DA97" s="132">
        <v>0</v>
      </c>
      <c r="DB97" s="132">
        <v>0</v>
      </c>
      <c r="DC97" s="132">
        <v>0</v>
      </c>
      <c r="DD97" s="132">
        <v>0</v>
      </c>
      <c r="DE97" s="132">
        <v>0</v>
      </c>
      <c r="DF97" s="132">
        <v>0</v>
      </c>
      <c r="DG97" s="132">
        <v>1</v>
      </c>
      <c r="DH97" s="137">
        <v>0.77923541097157778</v>
      </c>
    </row>
    <row r="98" spans="2:112" x14ac:dyDescent="0.15">
      <c r="B98" s="319" t="s">
        <v>511</v>
      </c>
      <c r="C98" s="306" t="s">
        <v>914</v>
      </c>
      <c r="D98" s="133">
        <v>0</v>
      </c>
      <c r="E98" s="133">
        <v>0</v>
      </c>
      <c r="F98" s="133">
        <v>0</v>
      </c>
      <c r="G98" s="133">
        <v>0</v>
      </c>
      <c r="H98" s="133">
        <v>0</v>
      </c>
      <c r="I98" s="133">
        <v>0</v>
      </c>
      <c r="J98" s="133">
        <v>0</v>
      </c>
      <c r="K98" s="133">
        <v>0</v>
      </c>
      <c r="L98" s="133">
        <v>0</v>
      </c>
      <c r="M98" s="133">
        <v>0</v>
      </c>
      <c r="N98" s="133">
        <v>0</v>
      </c>
      <c r="O98" s="133">
        <v>0</v>
      </c>
      <c r="P98" s="133">
        <v>0</v>
      </c>
      <c r="Q98" s="133">
        <v>0</v>
      </c>
      <c r="R98" s="133">
        <v>0</v>
      </c>
      <c r="S98" s="133">
        <v>0</v>
      </c>
      <c r="T98" s="133">
        <v>0</v>
      </c>
      <c r="U98" s="133">
        <v>0</v>
      </c>
      <c r="V98" s="143">
        <v>0</v>
      </c>
      <c r="W98" s="133">
        <v>0</v>
      </c>
      <c r="X98" s="133">
        <v>0</v>
      </c>
      <c r="Y98" s="133">
        <v>0</v>
      </c>
      <c r="Z98" s="133">
        <v>0</v>
      </c>
      <c r="AA98" s="133">
        <v>0</v>
      </c>
      <c r="AB98" s="133">
        <v>0</v>
      </c>
      <c r="AC98" s="133">
        <v>0</v>
      </c>
      <c r="AD98" s="133">
        <v>0</v>
      </c>
      <c r="AE98" s="133">
        <v>0</v>
      </c>
      <c r="AF98" s="133">
        <v>0</v>
      </c>
      <c r="AG98" s="133">
        <v>0</v>
      </c>
      <c r="AH98" s="133">
        <v>0</v>
      </c>
      <c r="AI98" s="143">
        <v>0</v>
      </c>
      <c r="AJ98" s="133">
        <v>0</v>
      </c>
      <c r="AK98" s="133">
        <v>0</v>
      </c>
      <c r="AL98" s="133">
        <v>0</v>
      </c>
      <c r="AM98" s="133">
        <v>0</v>
      </c>
      <c r="AN98" s="133">
        <v>0</v>
      </c>
      <c r="AO98" s="133">
        <v>0</v>
      </c>
      <c r="AP98" s="133">
        <v>0</v>
      </c>
      <c r="AQ98" s="133">
        <v>0</v>
      </c>
      <c r="AR98" s="133">
        <v>0</v>
      </c>
      <c r="AS98" s="133">
        <v>0</v>
      </c>
      <c r="AT98" s="133">
        <v>0</v>
      </c>
      <c r="AU98" s="133">
        <v>0</v>
      </c>
      <c r="AV98" s="133">
        <v>0</v>
      </c>
      <c r="AW98" s="133">
        <v>0</v>
      </c>
      <c r="AX98" s="133">
        <v>0</v>
      </c>
      <c r="AY98" s="133">
        <v>0</v>
      </c>
      <c r="AZ98" s="133">
        <v>0</v>
      </c>
      <c r="BA98" s="133">
        <v>0</v>
      </c>
      <c r="BB98" s="133">
        <v>0</v>
      </c>
      <c r="BC98" s="133">
        <v>0</v>
      </c>
      <c r="BD98" s="133">
        <v>0</v>
      </c>
      <c r="BE98" s="133">
        <v>0</v>
      </c>
      <c r="BF98" s="133">
        <v>0</v>
      </c>
      <c r="BG98" s="133">
        <v>0</v>
      </c>
      <c r="BH98" s="133">
        <v>0</v>
      </c>
      <c r="BI98" s="133">
        <v>0</v>
      </c>
      <c r="BJ98" s="133">
        <v>0</v>
      </c>
      <c r="BK98" s="133">
        <v>0</v>
      </c>
      <c r="BL98" s="143">
        <v>0</v>
      </c>
      <c r="BM98" s="143">
        <v>0</v>
      </c>
      <c r="BN98" s="133">
        <v>0</v>
      </c>
      <c r="BO98" s="133">
        <v>0</v>
      </c>
      <c r="BP98" s="133">
        <v>0</v>
      </c>
      <c r="BQ98" s="133">
        <v>0</v>
      </c>
      <c r="BR98" s="133">
        <v>0</v>
      </c>
      <c r="BS98" s="133">
        <v>0</v>
      </c>
      <c r="BT98" s="133">
        <v>0</v>
      </c>
      <c r="BU98" s="133">
        <v>0</v>
      </c>
      <c r="BV98" s="133">
        <v>0</v>
      </c>
      <c r="BW98" s="133">
        <v>0</v>
      </c>
      <c r="BX98" s="133">
        <v>0</v>
      </c>
      <c r="BY98" s="133">
        <v>0</v>
      </c>
      <c r="BZ98" s="133">
        <v>0</v>
      </c>
      <c r="CA98" s="133">
        <v>0</v>
      </c>
      <c r="CB98" s="133">
        <v>0</v>
      </c>
      <c r="CC98" s="133">
        <v>0</v>
      </c>
      <c r="CD98" s="133">
        <v>0</v>
      </c>
      <c r="CE98" s="133">
        <v>0</v>
      </c>
      <c r="CF98" s="133">
        <v>0</v>
      </c>
      <c r="CG98" s="133">
        <v>0</v>
      </c>
      <c r="CH98" s="133">
        <v>0</v>
      </c>
      <c r="CI98" s="133">
        <v>0</v>
      </c>
      <c r="CJ98" s="133">
        <v>0</v>
      </c>
      <c r="CK98" s="133">
        <v>0</v>
      </c>
      <c r="CL98" s="133">
        <v>0</v>
      </c>
      <c r="CM98" s="133">
        <v>0</v>
      </c>
      <c r="CN98" s="133">
        <v>0</v>
      </c>
      <c r="CO98" s="133">
        <v>0</v>
      </c>
      <c r="CP98" s="133">
        <v>0</v>
      </c>
      <c r="CQ98" s="133">
        <v>0</v>
      </c>
      <c r="CR98" s="133">
        <v>0</v>
      </c>
      <c r="CS98" s="133">
        <v>0</v>
      </c>
      <c r="CT98" s="133">
        <v>1</v>
      </c>
      <c r="CU98" s="133">
        <v>0</v>
      </c>
      <c r="CV98" s="133">
        <v>0</v>
      </c>
      <c r="CW98" s="133">
        <v>0</v>
      </c>
      <c r="CX98" s="133">
        <v>0</v>
      </c>
      <c r="CY98" s="133">
        <v>0</v>
      </c>
      <c r="CZ98" s="133">
        <v>0</v>
      </c>
      <c r="DA98" s="133">
        <v>0</v>
      </c>
      <c r="DB98" s="133">
        <v>0</v>
      </c>
      <c r="DC98" s="133">
        <v>0</v>
      </c>
      <c r="DD98" s="133">
        <v>0</v>
      </c>
      <c r="DE98" s="133">
        <v>0</v>
      </c>
      <c r="DF98" s="133">
        <v>0</v>
      </c>
      <c r="DG98" s="133">
        <v>1</v>
      </c>
      <c r="DH98" s="138">
        <v>0.77923541097157778</v>
      </c>
    </row>
    <row r="99" spans="2:112" x14ac:dyDescent="0.15">
      <c r="B99" s="318" t="s">
        <v>512</v>
      </c>
      <c r="C99" s="305" t="s">
        <v>915</v>
      </c>
      <c r="D99" s="132">
        <v>3.7039687298105962E-4</v>
      </c>
      <c r="E99" s="132">
        <v>3.5254156560582015E-4</v>
      </c>
      <c r="F99" s="132">
        <v>1.123082482391007E-3</v>
      </c>
      <c r="G99" s="132">
        <v>6.2337035317516646E-4</v>
      </c>
      <c r="H99" s="132">
        <v>2.5177929105217145E-3</v>
      </c>
      <c r="I99" s="132">
        <v>4.3709332651419176E-3</v>
      </c>
      <c r="J99" s="132">
        <v>3.0206848940772155E-3</v>
      </c>
      <c r="K99" s="132">
        <v>9.7337610765015699E-4</v>
      </c>
      <c r="L99" s="132">
        <v>1.5949955375396544E-3</v>
      </c>
      <c r="M99" s="132">
        <v>1.6880287381858183E-3</v>
      </c>
      <c r="N99" s="132">
        <v>0</v>
      </c>
      <c r="O99" s="132">
        <v>9.8444118627115753E-4</v>
      </c>
      <c r="P99" s="132">
        <v>1.2547124598749635E-3</v>
      </c>
      <c r="Q99" s="132">
        <v>1.2106906195548971E-3</v>
      </c>
      <c r="R99" s="132">
        <v>2.3850001122907765E-3</v>
      </c>
      <c r="S99" s="132">
        <v>9.9869062847530738E-4</v>
      </c>
      <c r="T99" s="132">
        <v>1.4481272554926537E-3</v>
      </c>
      <c r="U99" s="132">
        <v>9.2774684312604122E-4</v>
      </c>
      <c r="V99" s="134">
        <v>1.4905223680079314E-3</v>
      </c>
      <c r="W99" s="132">
        <v>9.2959550461728033E-3</v>
      </c>
      <c r="X99" s="132">
        <v>0</v>
      </c>
      <c r="Y99" s="132">
        <v>5.1912819181104968E-4</v>
      </c>
      <c r="Z99" s="132">
        <v>1.0055441919943568E-3</v>
      </c>
      <c r="AA99" s="132">
        <v>0</v>
      </c>
      <c r="AB99" s="132">
        <v>3.4202249038831831E-3</v>
      </c>
      <c r="AC99" s="132">
        <v>1.3410947619752688E-3</v>
      </c>
      <c r="AD99" s="132">
        <v>1.7655574711762428E-4</v>
      </c>
      <c r="AE99" s="132">
        <v>1.2752053480775292E-3</v>
      </c>
      <c r="AF99" s="132">
        <v>7.2306019420682378E-4</v>
      </c>
      <c r="AG99" s="132">
        <v>4.5624360878982937E-4</v>
      </c>
      <c r="AH99" s="132">
        <v>4.4876306763411806E-4</v>
      </c>
      <c r="AI99" s="134">
        <v>1.086561380447684E-3</v>
      </c>
      <c r="AJ99" s="132">
        <v>2.5819065209897137E-3</v>
      </c>
      <c r="AK99" s="132">
        <v>1.0979102622525228E-3</v>
      </c>
      <c r="AL99" s="132">
        <v>8.3120760163718412E-4</v>
      </c>
      <c r="AM99" s="132">
        <v>0</v>
      </c>
      <c r="AN99" s="132">
        <v>0</v>
      </c>
      <c r="AO99" s="132">
        <v>1.0958390774866186E-3</v>
      </c>
      <c r="AP99" s="132">
        <v>8.9512915169783261E-4</v>
      </c>
      <c r="AQ99" s="132">
        <v>9.8086496498881273E-4</v>
      </c>
      <c r="AR99" s="132">
        <v>7.1364586310241371E-4</v>
      </c>
      <c r="AS99" s="132">
        <v>1.2058017727993257E-3</v>
      </c>
      <c r="AT99" s="132">
        <v>1.1532569434072148E-3</v>
      </c>
      <c r="AU99" s="132">
        <v>2.7096083553130555E-3</v>
      </c>
      <c r="AV99" s="132">
        <v>1.7369648563967798E-3</v>
      </c>
      <c r="AW99" s="132">
        <v>1.4232912649419455E-3</v>
      </c>
      <c r="AX99" s="132">
        <v>7.2673333094087325E-4</v>
      </c>
      <c r="AY99" s="132">
        <v>8.8524516993398463E-4</v>
      </c>
      <c r="AZ99" s="132">
        <v>1.2340940965830834E-3</v>
      </c>
      <c r="BA99" s="132">
        <v>3.330287083909316E-4</v>
      </c>
      <c r="BB99" s="132">
        <v>8.7710096396079954E-4</v>
      </c>
      <c r="BC99" s="132">
        <v>6.7763163660405326E-4</v>
      </c>
      <c r="BD99" s="132">
        <v>1.2316577333719469E-3</v>
      </c>
      <c r="BE99" s="132">
        <v>1.4938352272683051E-3</v>
      </c>
      <c r="BF99" s="132">
        <v>0</v>
      </c>
      <c r="BG99" s="132">
        <v>3.6561749553026119E-4</v>
      </c>
      <c r="BH99" s="132">
        <v>2.6952436035376331E-4</v>
      </c>
      <c r="BI99" s="132">
        <v>8.3126468799392156E-4</v>
      </c>
      <c r="BJ99" s="132">
        <v>9.1500460132206058E-4</v>
      </c>
      <c r="BK99" s="132">
        <v>9.9874652889657108E-4</v>
      </c>
      <c r="BL99" s="134">
        <v>2.3653171373054062E-3</v>
      </c>
      <c r="BM99" s="134">
        <v>1.1223264140127664E-3</v>
      </c>
      <c r="BN99" s="132">
        <v>2.5990286499610548E-3</v>
      </c>
      <c r="BO99" s="132">
        <v>1.5531786611597237E-3</v>
      </c>
      <c r="BP99" s="132">
        <v>1.7287579585490874E-3</v>
      </c>
      <c r="BQ99" s="132">
        <v>3.6184083370122515E-3</v>
      </c>
      <c r="BR99" s="132">
        <v>3.9241938704743561E-3</v>
      </c>
      <c r="BS99" s="132">
        <v>7.4365368546342485E-3</v>
      </c>
      <c r="BT99" s="132">
        <v>2.4657171330412309E-3</v>
      </c>
      <c r="BU99" s="132">
        <v>1.0357342486632432E-3</v>
      </c>
      <c r="BV99" s="132">
        <v>3.4490363683787515E-3</v>
      </c>
      <c r="BW99" s="132">
        <v>1.3525236305500365E-3</v>
      </c>
      <c r="BX99" s="132">
        <v>1.3854296902005108E-3</v>
      </c>
      <c r="BY99" s="132">
        <v>2.8129037978095014E-4</v>
      </c>
      <c r="BZ99" s="132">
        <v>1.5763122780232969E-3</v>
      </c>
      <c r="CA99" s="132">
        <v>1.9417040581858815E-3</v>
      </c>
      <c r="CB99" s="132">
        <v>1.1522888890534895E-3</v>
      </c>
      <c r="CC99" s="132">
        <v>2.0463349412982684E-3</v>
      </c>
      <c r="CD99" s="132">
        <v>1.0228667514878774E-3</v>
      </c>
      <c r="CE99" s="132">
        <v>1.3610933781512695E-3</v>
      </c>
      <c r="CF99" s="132">
        <v>4.7907128475613778E-3</v>
      </c>
      <c r="CG99" s="132">
        <v>2.72804944928517E-3</v>
      </c>
      <c r="CH99" s="132">
        <v>2.7060192501088422E-4</v>
      </c>
      <c r="CI99" s="132">
        <v>1.6116800331374935E-3</v>
      </c>
      <c r="CJ99" s="132">
        <v>3.1729363766640289E-3</v>
      </c>
      <c r="CK99" s="132">
        <v>1.4570987519134234E-3</v>
      </c>
      <c r="CL99" s="132">
        <v>2.1391833613258896E-3</v>
      </c>
      <c r="CM99" s="132">
        <v>2.9795619073207992E-3</v>
      </c>
      <c r="CN99" s="132">
        <v>4.4023683778025602E-4</v>
      </c>
      <c r="CO99" s="132">
        <v>5.0444657785592758E-4</v>
      </c>
      <c r="CP99" s="132">
        <v>4.4631326805429205E-3</v>
      </c>
      <c r="CQ99" s="132">
        <v>1.5562910725915138E-3</v>
      </c>
      <c r="CR99" s="132">
        <v>1.1324113842982343E-3</v>
      </c>
      <c r="CS99" s="132">
        <v>5.2119626873539735E-4</v>
      </c>
      <c r="CT99" s="132">
        <v>6.8533980061110582E-4</v>
      </c>
      <c r="CU99" s="132">
        <v>1.0004758931180693</v>
      </c>
      <c r="CV99" s="132">
        <v>2.6442940518227012E-3</v>
      </c>
      <c r="CW99" s="132">
        <v>3.6064092979622418E-3</v>
      </c>
      <c r="CX99" s="132">
        <v>1.8586760464912569E-3</v>
      </c>
      <c r="CY99" s="132">
        <v>2.5306460266168711E-3</v>
      </c>
      <c r="CZ99" s="132">
        <v>2.1926402821567641E-3</v>
      </c>
      <c r="DA99" s="132">
        <v>1.960397472827178E-3</v>
      </c>
      <c r="DB99" s="132">
        <v>1.9173405224179958E-3</v>
      </c>
      <c r="DC99" s="132">
        <v>8.083288619997582E-3</v>
      </c>
      <c r="DD99" s="132">
        <v>2.809151795656507E-3</v>
      </c>
      <c r="DE99" s="132">
        <v>4.3035892223276589E-4</v>
      </c>
      <c r="DF99" s="132">
        <v>5.0878024044132128E-3</v>
      </c>
      <c r="DG99" s="132">
        <v>1.1798162392838598</v>
      </c>
      <c r="DH99" s="137">
        <v>0.91935459208929982</v>
      </c>
    </row>
    <row r="100" spans="2:112" x14ac:dyDescent="0.15">
      <c r="B100" s="318" t="s">
        <v>513</v>
      </c>
      <c r="C100" s="305" t="s">
        <v>460</v>
      </c>
      <c r="D100" s="132">
        <v>9.8988488833369644E-3</v>
      </c>
      <c r="E100" s="132">
        <v>7.5783412833364894E-3</v>
      </c>
      <c r="F100" s="132">
        <v>8.5113913071215019E-3</v>
      </c>
      <c r="G100" s="132">
        <v>7.5315754106619085E-3</v>
      </c>
      <c r="H100" s="132">
        <v>4.8793450846970118E-3</v>
      </c>
      <c r="I100" s="132">
        <v>3.9816341228244345E-2</v>
      </c>
      <c r="J100" s="132">
        <v>4.6210666877889058E-2</v>
      </c>
      <c r="K100" s="132">
        <v>4.8355622620156573E-3</v>
      </c>
      <c r="L100" s="132">
        <v>4.6913741379650542E-3</v>
      </c>
      <c r="M100" s="132">
        <v>5.9002774226055363E-3</v>
      </c>
      <c r="N100" s="132">
        <v>0</v>
      </c>
      <c r="O100" s="132">
        <v>5.3713379061990146E-3</v>
      </c>
      <c r="P100" s="132">
        <v>4.7415054128827237E-3</v>
      </c>
      <c r="Q100" s="132">
        <v>1.0029101641073953E-2</v>
      </c>
      <c r="R100" s="132">
        <v>5.7954918877906082E-3</v>
      </c>
      <c r="S100" s="132">
        <v>5.2015663196670796E-3</v>
      </c>
      <c r="T100" s="132">
        <v>3.63252285966491E-3</v>
      </c>
      <c r="U100" s="132">
        <v>8.7828105571381605E-3</v>
      </c>
      <c r="V100" s="134">
        <v>3.959477701220418E-3</v>
      </c>
      <c r="W100" s="132">
        <v>7.5406979957764681E-3</v>
      </c>
      <c r="X100" s="132">
        <v>0</v>
      </c>
      <c r="Y100" s="132">
        <v>2.0065822664206891E-3</v>
      </c>
      <c r="Z100" s="132">
        <v>1.8552253220258739E-3</v>
      </c>
      <c r="AA100" s="132">
        <v>0</v>
      </c>
      <c r="AB100" s="132">
        <v>2.5629098207727353E-3</v>
      </c>
      <c r="AC100" s="132">
        <v>3.3602033642450759E-3</v>
      </c>
      <c r="AD100" s="132">
        <v>2.640242541752315E-4</v>
      </c>
      <c r="AE100" s="132">
        <v>1.6040509898783407E-2</v>
      </c>
      <c r="AF100" s="132">
        <v>4.1476764978978118E-3</v>
      </c>
      <c r="AG100" s="132">
        <v>6.0844731241992394E-3</v>
      </c>
      <c r="AH100" s="132">
        <v>4.2517457535245209E-3</v>
      </c>
      <c r="AI100" s="134">
        <v>6.5849485493466135E-3</v>
      </c>
      <c r="AJ100" s="132">
        <v>1.3378122375751793E-2</v>
      </c>
      <c r="AK100" s="132">
        <v>5.2238506948529915E-3</v>
      </c>
      <c r="AL100" s="132">
        <v>8.1976063012620635E-3</v>
      </c>
      <c r="AM100" s="132">
        <v>0</v>
      </c>
      <c r="AN100" s="132">
        <v>0</v>
      </c>
      <c r="AO100" s="132">
        <v>5.805264235861236E-3</v>
      </c>
      <c r="AP100" s="132">
        <v>4.1099687076919644E-3</v>
      </c>
      <c r="AQ100" s="132">
        <v>8.6191171350173158E-3</v>
      </c>
      <c r="AR100" s="132">
        <v>5.1212095792997347E-3</v>
      </c>
      <c r="AS100" s="132">
        <v>4.0883414565204799E-3</v>
      </c>
      <c r="AT100" s="132">
        <v>5.4463737483253184E-3</v>
      </c>
      <c r="AU100" s="132">
        <v>6.2406877294473488E-3</v>
      </c>
      <c r="AV100" s="132">
        <v>7.5891677645383493E-3</v>
      </c>
      <c r="AW100" s="132">
        <v>4.3918993936649612E-3</v>
      </c>
      <c r="AX100" s="132">
        <v>4.906831158146485E-3</v>
      </c>
      <c r="AY100" s="132">
        <v>5.175869863901862E-3</v>
      </c>
      <c r="AZ100" s="132">
        <v>1.2178002247336466E-2</v>
      </c>
      <c r="BA100" s="132">
        <v>3.7635342180316008E-3</v>
      </c>
      <c r="BB100" s="132">
        <v>4.054024425090173E-3</v>
      </c>
      <c r="BC100" s="132">
        <v>5.9425316901621662E-3</v>
      </c>
      <c r="BD100" s="132">
        <v>4.3300878032971933E-3</v>
      </c>
      <c r="BE100" s="132">
        <v>2.9184958734773774E-3</v>
      </c>
      <c r="BF100" s="132">
        <v>0</v>
      </c>
      <c r="BG100" s="132">
        <v>2.4323094352262844E-3</v>
      </c>
      <c r="BH100" s="132">
        <v>3.1628403542973112E-3</v>
      </c>
      <c r="BI100" s="132">
        <v>8.0596321734821598E-3</v>
      </c>
      <c r="BJ100" s="132">
        <v>1.5227777565785109E-2</v>
      </c>
      <c r="BK100" s="132">
        <v>7.2734834249238798E-3</v>
      </c>
      <c r="BL100" s="134">
        <v>3.8607470231350249E-2</v>
      </c>
      <c r="BM100" s="134">
        <v>1.6347191413073413E-2</v>
      </c>
      <c r="BN100" s="132">
        <v>1.1750399761368588E-2</v>
      </c>
      <c r="BO100" s="132">
        <v>3.0609186784741386E-2</v>
      </c>
      <c r="BP100" s="132">
        <v>4.3388688944566482E-2</v>
      </c>
      <c r="BQ100" s="132">
        <v>1.1791009362922824E-2</v>
      </c>
      <c r="BR100" s="132">
        <v>6.735542743066327E-3</v>
      </c>
      <c r="BS100" s="132">
        <v>6.525738539426386E-3</v>
      </c>
      <c r="BT100" s="132">
        <v>8.7102310782985401E-3</v>
      </c>
      <c r="BU100" s="132">
        <v>1.2372746561301471E-2</v>
      </c>
      <c r="BV100" s="132">
        <v>8.7634038171909342E-3</v>
      </c>
      <c r="BW100" s="132">
        <v>3.3120926307931204E-3</v>
      </c>
      <c r="BX100" s="132">
        <v>2.9635357247453213E-3</v>
      </c>
      <c r="BY100" s="132">
        <v>8.6515109679406656E-4</v>
      </c>
      <c r="BZ100" s="132">
        <v>3.7397406567319072E-3</v>
      </c>
      <c r="CA100" s="132">
        <v>7.8943795551786496E-3</v>
      </c>
      <c r="CB100" s="132">
        <v>9.2431207871788823E-2</v>
      </c>
      <c r="CC100" s="132">
        <v>4.5714309106086801E-3</v>
      </c>
      <c r="CD100" s="132">
        <v>6.3777888281996542E-2</v>
      </c>
      <c r="CE100" s="132">
        <v>1.0473666314842135E-2</v>
      </c>
      <c r="CF100" s="132">
        <v>6.1007060666254005E-3</v>
      </c>
      <c r="CG100" s="132">
        <v>5.0624576896376771E-3</v>
      </c>
      <c r="CH100" s="132">
        <v>2.2319787808977578E-3</v>
      </c>
      <c r="CI100" s="132">
        <v>1.1527177148877538E-2</v>
      </c>
      <c r="CJ100" s="132">
        <v>1.6074832460979877E-2</v>
      </c>
      <c r="CK100" s="132">
        <v>1.0510776052523638E-2</v>
      </c>
      <c r="CL100" s="132">
        <v>4.0276014116917919E-2</v>
      </c>
      <c r="CM100" s="132">
        <v>9.8409666242578239E-3</v>
      </c>
      <c r="CN100" s="132">
        <v>1.2365793886799367E-2</v>
      </c>
      <c r="CO100" s="132">
        <v>3.5973275554821555E-3</v>
      </c>
      <c r="CP100" s="132">
        <v>5.4879786204719561E-3</v>
      </c>
      <c r="CQ100" s="132">
        <v>6.0743299488391677E-3</v>
      </c>
      <c r="CR100" s="132">
        <v>1.2068403787239565E-2</v>
      </c>
      <c r="CS100" s="132">
        <v>7.577561179309176E-3</v>
      </c>
      <c r="CT100" s="132">
        <v>1.4754779525270854E-2</v>
      </c>
      <c r="CU100" s="132">
        <v>7.6385893129839438E-3</v>
      </c>
      <c r="CV100" s="132">
        <v>1.0051033112622316</v>
      </c>
      <c r="CW100" s="132">
        <v>9.7031005825699273E-3</v>
      </c>
      <c r="CX100" s="132">
        <v>6.6843300456854333E-3</v>
      </c>
      <c r="CY100" s="132">
        <v>8.7873858736694978E-3</v>
      </c>
      <c r="CZ100" s="132">
        <v>1.1969754978921219E-2</v>
      </c>
      <c r="DA100" s="132">
        <v>3.6195267334952958E-3</v>
      </c>
      <c r="DB100" s="132">
        <v>5.7600915671704505E-3</v>
      </c>
      <c r="DC100" s="132">
        <v>8.3702146360987145E-3</v>
      </c>
      <c r="DD100" s="132">
        <v>7.5010884392103516E-3</v>
      </c>
      <c r="DE100" s="132">
        <v>2.7347815729171416E-3</v>
      </c>
      <c r="DF100" s="132">
        <v>9.5300645987300078E-3</v>
      </c>
      <c r="DG100" s="132">
        <v>2.0362875897146688</v>
      </c>
      <c r="DH100" s="137">
        <v>1.5867473968276335</v>
      </c>
    </row>
    <row r="101" spans="2:112" x14ac:dyDescent="0.15">
      <c r="B101" s="318" t="s">
        <v>514</v>
      </c>
      <c r="C101" s="305" t="s">
        <v>464</v>
      </c>
      <c r="D101" s="132">
        <v>7.8648422168088009E-4</v>
      </c>
      <c r="E101" s="132">
        <v>5.6901592341147866E-4</v>
      </c>
      <c r="F101" s="132">
        <v>1.7677998840083802E-3</v>
      </c>
      <c r="G101" s="132">
        <v>2.4907284610382174E-3</v>
      </c>
      <c r="H101" s="132">
        <v>9.4499976441136284E-4</v>
      </c>
      <c r="I101" s="132">
        <v>1.8206351225772146E-3</v>
      </c>
      <c r="J101" s="132">
        <v>2.593608219783646E-3</v>
      </c>
      <c r="K101" s="132">
        <v>6.1199071199409824E-3</v>
      </c>
      <c r="L101" s="132">
        <v>8.6838156095805207E-3</v>
      </c>
      <c r="M101" s="132">
        <v>9.803670834641824E-4</v>
      </c>
      <c r="N101" s="132">
        <v>0</v>
      </c>
      <c r="O101" s="132">
        <v>8.9650019792979435E-4</v>
      </c>
      <c r="P101" s="132">
        <v>2.6735997243067054E-3</v>
      </c>
      <c r="Q101" s="132">
        <v>1.3982103215848438E-3</v>
      </c>
      <c r="R101" s="132">
        <v>2.8947760407001732E-3</v>
      </c>
      <c r="S101" s="132">
        <v>1.0314759439929654E-3</v>
      </c>
      <c r="T101" s="132">
        <v>1.5609762456068206E-3</v>
      </c>
      <c r="U101" s="132">
        <v>1.0917931631134873E-3</v>
      </c>
      <c r="V101" s="134">
        <v>1.6785970565630164E-3</v>
      </c>
      <c r="W101" s="132">
        <v>2.3450195838283861E-3</v>
      </c>
      <c r="X101" s="132">
        <v>0</v>
      </c>
      <c r="Y101" s="132">
        <v>8.6864263125058618E-4</v>
      </c>
      <c r="Z101" s="132">
        <v>6.6917146184589907E-4</v>
      </c>
      <c r="AA101" s="132">
        <v>0</v>
      </c>
      <c r="AB101" s="132">
        <v>1.8146449356279629E-2</v>
      </c>
      <c r="AC101" s="132">
        <v>1.7112993176210876E-2</v>
      </c>
      <c r="AD101" s="132">
        <v>1.6318701551846156E-4</v>
      </c>
      <c r="AE101" s="132">
        <v>6.1635767252383208E-4</v>
      </c>
      <c r="AF101" s="132">
        <v>2.2768426943641797E-3</v>
      </c>
      <c r="AG101" s="132">
        <v>1.8167747113864484E-3</v>
      </c>
      <c r="AH101" s="132">
        <v>1.5302429993037073E-3</v>
      </c>
      <c r="AI101" s="134">
        <v>1.1803834848749892E-3</v>
      </c>
      <c r="AJ101" s="132">
        <v>1.0388011424187914E-3</v>
      </c>
      <c r="AK101" s="132">
        <v>3.1835687035085235E-3</v>
      </c>
      <c r="AL101" s="132">
        <v>1.7176815139469154E-3</v>
      </c>
      <c r="AM101" s="132">
        <v>0</v>
      </c>
      <c r="AN101" s="132">
        <v>0</v>
      </c>
      <c r="AO101" s="132">
        <v>8.7795525588437145E-4</v>
      </c>
      <c r="AP101" s="132">
        <v>7.0137688304485022E-4</v>
      </c>
      <c r="AQ101" s="132">
        <v>1.3475295674157026E-3</v>
      </c>
      <c r="AR101" s="132">
        <v>9.2521285097113299E-4</v>
      </c>
      <c r="AS101" s="132">
        <v>1.2723636742921242E-3</v>
      </c>
      <c r="AT101" s="132">
        <v>9.9362468802001555E-4</v>
      </c>
      <c r="AU101" s="132">
        <v>1.9465590643055115E-3</v>
      </c>
      <c r="AV101" s="132">
        <v>1.551729014507729E-3</v>
      </c>
      <c r="AW101" s="132">
        <v>2.2546923405646377E-3</v>
      </c>
      <c r="AX101" s="132">
        <v>1.0309987357958108E-3</v>
      </c>
      <c r="AY101" s="132">
        <v>1.5096678893600811E-3</v>
      </c>
      <c r="AZ101" s="132">
        <v>2.0183773950558435E-3</v>
      </c>
      <c r="BA101" s="132">
        <v>4.0143769313527493E-3</v>
      </c>
      <c r="BB101" s="132">
        <v>2.1831439869971002E-3</v>
      </c>
      <c r="BC101" s="132">
        <v>1.7667674074538073E-3</v>
      </c>
      <c r="BD101" s="132">
        <v>1.9625636734261105E-3</v>
      </c>
      <c r="BE101" s="132">
        <v>2.1991053297835679E-3</v>
      </c>
      <c r="BF101" s="132">
        <v>0</v>
      </c>
      <c r="BG101" s="132">
        <v>3.1255673816071483E-3</v>
      </c>
      <c r="BH101" s="132">
        <v>1.8825882248388038E-3</v>
      </c>
      <c r="BI101" s="132">
        <v>1.0483705470637871E-3</v>
      </c>
      <c r="BJ101" s="132">
        <v>1.4320821120533977E-3</v>
      </c>
      <c r="BK101" s="132">
        <v>3.715742121076946E-3</v>
      </c>
      <c r="BL101" s="134">
        <v>8.6383643217859845E-4</v>
      </c>
      <c r="BM101" s="134">
        <v>1.6921626440969371E-3</v>
      </c>
      <c r="BN101" s="132">
        <v>1.0238426132446667E-3</v>
      </c>
      <c r="BO101" s="132">
        <v>1.4879808806128249E-3</v>
      </c>
      <c r="BP101" s="132">
        <v>1.1927966871968299E-3</v>
      </c>
      <c r="BQ101" s="132">
        <v>2.8175656940192732E-3</v>
      </c>
      <c r="BR101" s="132">
        <v>3.891192166679258E-3</v>
      </c>
      <c r="BS101" s="132">
        <v>6.2089634316136125E-3</v>
      </c>
      <c r="BT101" s="132">
        <v>1.3369765970828317E-3</v>
      </c>
      <c r="BU101" s="132">
        <v>4.8774805710668076E-3</v>
      </c>
      <c r="BV101" s="132">
        <v>1.1788321417317553E-2</v>
      </c>
      <c r="BW101" s="132">
        <v>6.2784226221557632E-3</v>
      </c>
      <c r="BX101" s="132">
        <v>6.1443655979833171E-3</v>
      </c>
      <c r="BY101" s="132">
        <v>8.8728804064464907E-4</v>
      </c>
      <c r="BZ101" s="132">
        <v>2.6995317049075865E-3</v>
      </c>
      <c r="CA101" s="132">
        <v>1.8162307556416882E-3</v>
      </c>
      <c r="CB101" s="132">
        <v>1.9620094157928917E-3</v>
      </c>
      <c r="CC101" s="132">
        <v>4.2743836426081981E-3</v>
      </c>
      <c r="CD101" s="132">
        <v>5.459579472667773E-3</v>
      </c>
      <c r="CE101" s="132">
        <v>2.5936243347189757E-3</v>
      </c>
      <c r="CF101" s="132">
        <v>1.4735371556811113E-3</v>
      </c>
      <c r="CG101" s="132">
        <v>4.0844192214114462E-3</v>
      </c>
      <c r="CH101" s="132">
        <v>7.3674886850984983E-4</v>
      </c>
      <c r="CI101" s="132">
        <v>9.5060239062043101E-3</v>
      </c>
      <c r="CJ101" s="132">
        <v>9.753898170089214E-3</v>
      </c>
      <c r="CK101" s="132">
        <v>7.4311104666077901E-3</v>
      </c>
      <c r="CL101" s="132">
        <v>1.4261610497926772E-2</v>
      </c>
      <c r="CM101" s="132">
        <v>1.4639148986112554E-2</v>
      </c>
      <c r="CN101" s="132">
        <v>1.4135478816633628E-3</v>
      </c>
      <c r="CO101" s="132">
        <v>1.44721746472853E-3</v>
      </c>
      <c r="CP101" s="132">
        <v>1.9062919613422082E-3</v>
      </c>
      <c r="CQ101" s="132">
        <v>1.2790777612628099E-3</v>
      </c>
      <c r="CR101" s="132">
        <v>3.5256853237129286E-3</v>
      </c>
      <c r="CS101" s="132">
        <v>1.3270247406421403E-3</v>
      </c>
      <c r="CT101" s="132">
        <v>1.1422780773387429E-3</v>
      </c>
      <c r="CU101" s="132">
        <v>3.0566264102476646E-3</v>
      </c>
      <c r="CV101" s="132">
        <v>3.8401047403202005E-3</v>
      </c>
      <c r="CW101" s="132">
        <v>1.0053027349385808</v>
      </c>
      <c r="CX101" s="132">
        <v>1.6024442681841018E-3</v>
      </c>
      <c r="CY101" s="132">
        <v>6.0830260690552885E-3</v>
      </c>
      <c r="CZ101" s="132">
        <v>2.4693392157691826E-3</v>
      </c>
      <c r="DA101" s="132">
        <v>5.1959228757677582E-3</v>
      </c>
      <c r="DB101" s="132">
        <v>4.8579411401673076E-3</v>
      </c>
      <c r="DC101" s="132">
        <v>5.2662482440348161E-3</v>
      </c>
      <c r="DD101" s="132">
        <v>3.6902834119892872E-3</v>
      </c>
      <c r="DE101" s="132">
        <v>1.0724127214657977E-3</v>
      </c>
      <c r="DF101" s="132">
        <v>3.217762385473639E-3</v>
      </c>
      <c r="DG101" s="132">
        <v>1.3212888229523467</v>
      </c>
      <c r="DH101" s="137">
        <v>1.029595038965424</v>
      </c>
    </row>
    <row r="102" spans="2:112" x14ac:dyDescent="0.15">
      <c r="B102" s="318" t="s">
        <v>515</v>
      </c>
      <c r="C102" s="305" t="s">
        <v>530</v>
      </c>
      <c r="D102" s="132">
        <v>2.9356802475776527E-2</v>
      </c>
      <c r="E102" s="132">
        <v>1.4666968899454886E-2</v>
      </c>
      <c r="F102" s="132">
        <v>2.6493697122605339E-2</v>
      </c>
      <c r="G102" s="132">
        <v>2.8754441148311622E-2</v>
      </c>
      <c r="H102" s="132">
        <v>1.0022976230731347E-2</v>
      </c>
      <c r="I102" s="132">
        <v>3.2953994387068045E-2</v>
      </c>
      <c r="J102" s="132">
        <v>9.2411129986186266E-2</v>
      </c>
      <c r="K102" s="132">
        <v>1.0595279722799307E-2</v>
      </c>
      <c r="L102" s="132">
        <v>7.7375408859674333E-3</v>
      </c>
      <c r="M102" s="132">
        <v>8.4860593530284925E-3</v>
      </c>
      <c r="N102" s="132">
        <v>0</v>
      </c>
      <c r="O102" s="132">
        <v>1.4533496453004851E-2</v>
      </c>
      <c r="P102" s="132">
        <v>8.9707469823333223E-3</v>
      </c>
      <c r="Q102" s="132">
        <v>2.1213282196360955E-2</v>
      </c>
      <c r="R102" s="132">
        <v>7.2246370016024611E-3</v>
      </c>
      <c r="S102" s="132">
        <v>1.1871247101881316E-2</v>
      </c>
      <c r="T102" s="132">
        <v>5.1482933225553409E-3</v>
      </c>
      <c r="U102" s="132">
        <v>8.531950414480842E-3</v>
      </c>
      <c r="V102" s="134">
        <v>1.5482278923164788E-2</v>
      </c>
      <c r="W102" s="132">
        <v>2.5010907373571124E-2</v>
      </c>
      <c r="X102" s="132">
        <v>0</v>
      </c>
      <c r="Y102" s="132">
        <v>1.9150258778895358E-2</v>
      </c>
      <c r="Z102" s="132">
        <v>5.1285952287478251E-3</v>
      </c>
      <c r="AA102" s="132">
        <v>0</v>
      </c>
      <c r="AB102" s="132">
        <v>8.2832688716869378E-3</v>
      </c>
      <c r="AC102" s="132">
        <v>5.9364700778717716E-3</v>
      </c>
      <c r="AD102" s="132">
        <v>2.1601217207842735E-3</v>
      </c>
      <c r="AE102" s="132">
        <v>1.5072277700034961E-2</v>
      </c>
      <c r="AF102" s="132">
        <v>9.807018385636506E-3</v>
      </c>
      <c r="AG102" s="132">
        <v>1.3613301112489273E-2</v>
      </c>
      <c r="AH102" s="132">
        <v>7.8049324757753129E-3</v>
      </c>
      <c r="AI102" s="134">
        <v>1.6410510590911448E-2</v>
      </c>
      <c r="AJ102" s="132">
        <v>3.2972092729558061E-2</v>
      </c>
      <c r="AK102" s="132">
        <v>1.6161960677456705E-2</v>
      </c>
      <c r="AL102" s="132">
        <v>1.9867386969290142E-2</v>
      </c>
      <c r="AM102" s="132">
        <v>0</v>
      </c>
      <c r="AN102" s="132">
        <v>0</v>
      </c>
      <c r="AO102" s="132">
        <v>1.5992030485775601E-2</v>
      </c>
      <c r="AP102" s="132">
        <v>4.5113837396356469E-3</v>
      </c>
      <c r="AQ102" s="132">
        <v>1.7743392690254583E-2</v>
      </c>
      <c r="AR102" s="132">
        <v>1.0796776760786326E-2</v>
      </c>
      <c r="AS102" s="132">
        <v>1.1852638653353635E-2</v>
      </c>
      <c r="AT102" s="132">
        <v>1.0577708032560309E-2</v>
      </c>
      <c r="AU102" s="132">
        <v>9.1356784190835209E-3</v>
      </c>
      <c r="AV102" s="132">
        <v>7.7808967944563087E-3</v>
      </c>
      <c r="AW102" s="132">
        <v>9.1947319671929172E-3</v>
      </c>
      <c r="AX102" s="132">
        <v>7.1791871187612535E-3</v>
      </c>
      <c r="AY102" s="132">
        <v>1.0925485216677648E-2</v>
      </c>
      <c r="AZ102" s="132">
        <v>7.7981600122258056E-3</v>
      </c>
      <c r="BA102" s="132">
        <v>5.2993077941627352E-3</v>
      </c>
      <c r="BB102" s="132">
        <v>8.2960456000789311E-3</v>
      </c>
      <c r="BC102" s="132">
        <v>7.5554895674052351E-3</v>
      </c>
      <c r="BD102" s="132">
        <v>5.1770660997677931E-3</v>
      </c>
      <c r="BE102" s="132">
        <v>6.209554426063863E-3</v>
      </c>
      <c r="BF102" s="132">
        <v>0</v>
      </c>
      <c r="BG102" s="132">
        <v>4.0487914772892155E-3</v>
      </c>
      <c r="BH102" s="132">
        <v>5.940147570025596E-3</v>
      </c>
      <c r="BI102" s="132">
        <v>5.6709605972252355E-3</v>
      </c>
      <c r="BJ102" s="132">
        <v>5.6768882420963097E-3</v>
      </c>
      <c r="BK102" s="132">
        <v>1.0144047439248412E-2</v>
      </c>
      <c r="BL102" s="134">
        <v>1.8030042851086527E-2</v>
      </c>
      <c r="BM102" s="134">
        <v>1.1451095932788161E-2</v>
      </c>
      <c r="BN102" s="132">
        <v>1.7247138926874642E-2</v>
      </c>
      <c r="BO102" s="132">
        <v>1.9360725117765071E-2</v>
      </c>
      <c r="BP102" s="132">
        <v>1.7957567072435048E-2</v>
      </c>
      <c r="BQ102" s="132">
        <v>9.2214110378689429E-2</v>
      </c>
      <c r="BR102" s="132">
        <v>5.6018843019791454E-3</v>
      </c>
      <c r="BS102" s="132">
        <v>3.8827798398510568E-2</v>
      </c>
      <c r="BT102" s="132">
        <v>2.8080493862405152E-2</v>
      </c>
      <c r="BU102" s="132">
        <v>1.3281254418090785E-2</v>
      </c>
      <c r="BV102" s="132">
        <v>6.8871866843631113E-3</v>
      </c>
      <c r="BW102" s="132">
        <v>5.5455265095778021E-3</v>
      </c>
      <c r="BX102" s="132">
        <v>3.8050052309741736E-3</v>
      </c>
      <c r="BY102" s="132">
        <v>9.05386171919912E-4</v>
      </c>
      <c r="BZ102" s="132">
        <v>7.2431760777232615E-3</v>
      </c>
      <c r="CA102" s="132">
        <v>3.2046511097262996E-2</v>
      </c>
      <c r="CB102" s="132">
        <v>0.18509720789658199</v>
      </c>
      <c r="CC102" s="132">
        <v>6.9522154089102393E-3</v>
      </c>
      <c r="CD102" s="132">
        <v>1.6659436689314671E-2</v>
      </c>
      <c r="CE102" s="132">
        <v>1.428095246946651E-2</v>
      </c>
      <c r="CF102" s="132">
        <v>1.1454459319396017E-2</v>
      </c>
      <c r="CG102" s="132">
        <v>1.1168675356637753E-2</v>
      </c>
      <c r="CH102" s="132">
        <v>5.1881021774333293E-3</v>
      </c>
      <c r="CI102" s="132">
        <v>8.4796863380083923E-3</v>
      </c>
      <c r="CJ102" s="132">
        <v>1.366669903385884E-2</v>
      </c>
      <c r="CK102" s="132">
        <v>1.949848322314807E-2</v>
      </c>
      <c r="CL102" s="132">
        <v>1.2940684266931932E-2</v>
      </c>
      <c r="CM102" s="132">
        <v>9.7797299199065026E-3</v>
      </c>
      <c r="CN102" s="132">
        <v>1.938277165474599E-2</v>
      </c>
      <c r="CO102" s="132">
        <v>7.0410165251021395E-3</v>
      </c>
      <c r="CP102" s="132">
        <v>1.6480284435459441E-2</v>
      </c>
      <c r="CQ102" s="132">
        <v>5.1838615732213E-3</v>
      </c>
      <c r="CR102" s="132">
        <v>1.3017637644965482E-2</v>
      </c>
      <c r="CS102" s="132">
        <v>8.6720542157110309E-3</v>
      </c>
      <c r="CT102" s="132">
        <v>6.6612725917016063E-3</v>
      </c>
      <c r="CU102" s="132">
        <v>1.2709956966537409E-2</v>
      </c>
      <c r="CV102" s="132">
        <v>9.8090006044421002E-2</v>
      </c>
      <c r="CW102" s="132">
        <v>1.0983589996728285E-2</v>
      </c>
      <c r="CX102" s="132">
        <v>1.0101054231062303</v>
      </c>
      <c r="CY102" s="132">
        <v>6.8811461950975174E-3</v>
      </c>
      <c r="CZ102" s="132">
        <v>1.5834365782525783E-2</v>
      </c>
      <c r="DA102" s="132">
        <v>8.6559741401274863E-3</v>
      </c>
      <c r="DB102" s="132">
        <v>1.4422517475764254E-2</v>
      </c>
      <c r="DC102" s="132">
        <v>1.5469706811956776E-2</v>
      </c>
      <c r="DD102" s="132">
        <v>1.1552626023423218E-2</v>
      </c>
      <c r="DE102" s="132">
        <v>3.8847224537964498E-3</v>
      </c>
      <c r="DF102" s="132">
        <v>1.3929059901833907E-2</v>
      </c>
      <c r="DG102" s="132">
        <v>2.6719495226755394</v>
      </c>
      <c r="DH102" s="137">
        <v>2.0820776843973849</v>
      </c>
    </row>
    <row r="103" spans="2:112" x14ac:dyDescent="0.15">
      <c r="B103" s="319" t="s">
        <v>516</v>
      </c>
      <c r="C103" s="306" t="s">
        <v>916</v>
      </c>
      <c r="D103" s="133">
        <v>9.070861170952578E-3</v>
      </c>
      <c r="E103" s="133">
        <v>7.2829659105203498E-3</v>
      </c>
      <c r="F103" s="133">
        <v>2.0397881586555443E-2</v>
      </c>
      <c r="G103" s="133">
        <v>8.3120975651709943E-3</v>
      </c>
      <c r="H103" s="133">
        <v>1.2771589451439037E-2</v>
      </c>
      <c r="I103" s="133">
        <v>3.8993847732443347E-2</v>
      </c>
      <c r="J103" s="133">
        <v>3.1237487743229354E-2</v>
      </c>
      <c r="K103" s="133">
        <v>2.2080001060826127E-2</v>
      </c>
      <c r="L103" s="133">
        <v>1.7980939834226703E-2</v>
      </c>
      <c r="M103" s="133">
        <v>1.1084398856016385E-2</v>
      </c>
      <c r="N103" s="133">
        <v>0</v>
      </c>
      <c r="O103" s="133">
        <v>1.3845335787873782E-2</v>
      </c>
      <c r="P103" s="133">
        <v>2.9659960259493912E-2</v>
      </c>
      <c r="Q103" s="133">
        <v>1.3900522513178653E-2</v>
      </c>
      <c r="R103" s="133">
        <v>2.4934905500078344E-2</v>
      </c>
      <c r="S103" s="133">
        <v>1.841232907461782E-2</v>
      </c>
      <c r="T103" s="133">
        <v>1.4151982679134074E-2</v>
      </c>
      <c r="U103" s="133">
        <v>2.8466907948301961E-2</v>
      </c>
      <c r="V103" s="143">
        <v>1.494676849632307E-2</v>
      </c>
      <c r="W103" s="133">
        <v>2.5823430089480581E-2</v>
      </c>
      <c r="X103" s="133">
        <v>0</v>
      </c>
      <c r="Y103" s="133">
        <v>9.446356179600152E-3</v>
      </c>
      <c r="Z103" s="133">
        <v>1.0457009623806798E-2</v>
      </c>
      <c r="AA103" s="133">
        <v>0</v>
      </c>
      <c r="AB103" s="133">
        <v>2.2178903517672138E-2</v>
      </c>
      <c r="AC103" s="133">
        <v>2.1886726237544188E-2</v>
      </c>
      <c r="AD103" s="133">
        <v>2.4458885659196512E-3</v>
      </c>
      <c r="AE103" s="133">
        <v>1.1522068051882359E-2</v>
      </c>
      <c r="AF103" s="133">
        <v>2.2086993945334948E-2</v>
      </c>
      <c r="AG103" s="133">
        <v>2.0774007871462805E-2</v>
      </c>
      <c r="AH103" s="133">
        <v>2.3931392457466165E-2</v>
      </c>
      <c r="AI103" s="143">
        <v>3.1456229362049982E-2</v>
      </c>
      <c r="AJ103" s="133">
        <v>4.0466595641350647E-2</v>
      </c>
      <c r="AK103" s="133">
        <v>1.8825179453811097E-2</v>
      </c>
      <c r="AL103" s="133">
        <v>3.520342022576204E-2</v>
      </c>
      <c r="AM103" s="133">
        <v>0</v>
      </c>
      <c r="AN103" s="133">
        <v>0</v>
      </c>
      <c r="AO103" s="133">
        <v>1.952772688520334E-2</v>
      </c>
      <c r="AP103" s="133">
        <v>1.0524484859784531E-2</v>
      </c>
      <c r="AQ103" s="133">
        <v>1.2380937217502519E-2</v>
      </c>
      <c r="AR103" s="133">
        <v>1.465155786641327E-2</v>
      </c>
      <c r="AS103" s="133">
        <v>1.5984157900220137E-2</v>
      </c>
      <c r="AT103" s="133">
        <v>2.2122114127095378E-2</v>
      </c>
      <c r="AU103" s="133">
        <v>2.205721663306243E-2</v>
      </c>
      <c r="AV103" s="133">
        <v>1.7820619578575517E-2</v>
      </c>
      <c r="AW103" s="133">
        <v>1.9385345209451118E-2</v>
      </c>
      <c r="AX103" s="133">
        <v>2.6388777917688507E-2</v>
      </c>
      <c r="AY103" s="133">
        <v>2.2868087444132427E-2</v>
      </c>
      <c r="AZ103" s="133">
        <v>2.2383278202652922E-2</v>
      </c>
      <c r="BA103" s="133">
        <v>1.6673809493878963E-2</v>
      </c>
      <c r="BB103" s="133">
        <v>1.954616849789861E-2</v>
      </c>
      <c r="BC103" s="133">
        <v>2.208394254527438E-2</v>
      </c>
      <c r="BD103" s="133">
        <v>2.1480038074125501E-2</v>
      </c>
      <c r="BE103" s="133">
        <v>2.7109767112889652E-2</v>
      </c>
      <c r="BF103" s="133">
        <v>0</v>
      </c>
      <c r="BG103" s="133">
        <v>1.4039377654446563E-2</v>
      </c>
      <c r="BH103" s="133">
        <v>1.6579721360587205E-2</v>
      </c>
      <c r="BI103" s="133">
        <v>1.5441474067379432E-2</v>
      </c>
      <c r="BJ103" s="133">
        <v>2.5712326114449104E-2</v>
      </c>
      <c r="BK103" s="133">
        <v>1.7429322962295053E-2</v>
      </c>
      <c r="BL103" s="143">
        <v>2.4017799399821793E-2</v>
      </c>
      <c r="BM103" s="143">
        <v>4.9638148300296295E-2</v>
      </c>
      <c r="BN103" s="133">
        <v>2.3770299576169669E-2</v>
      </c>
      <c r="BO103" s="133">
        <v>9.1521229211363506E-2</v>
      </c>
      <c r="BP103" s="133">
        <v>3.1477020289118099E-2</v>
      </c>
      <c r="BQ103" s="133">
        <v>0.11224586180170895</v>
      </c>
      <c r="BR103" s="133">
        <v>2.2044947481552144E-2</v>
      </c>
      <c r="BS103" s="133">
        <v>0.11939593100854425</v>
      </c>
      <c r="BT103" s="133">
        <v>3.6980917442191959E-2</v>
      </c>
      <c r="BU103" s="133">
        <v>5.8586611100465334E-2</v>
      </c>
      <c r="BV103" s="133">
        <v>6.4020582254379704E-2</v>
      </c>
      <c r="BW103" s="133">
        <v>6.3540157766903416E-2</v>
      </c>
      <c r="BX103" s="133">
        <v>3.9202424161394869E-2</v>
      </c>
      <c r="BY103" s="133">
        <v>6.3277878343639014E-3</v>
      </c>
      <c r="BZ103" s="133">
        <v>3.1229545114052161E-2</v>
      </c>
      <c r="CA103" s="133">
        <v>1.7439023644624862E-2</v>
      </c>
      <c r="CB103" s="133">
        <v>2.8924690933345511E-2</v>
      </c>
      <c r="CC103" s="133">
        <v>3.2538519000936329E-2</v>
      </c>
      <c r="CD103" s="133">
        <v>4.0418668532126931E-2</v>
      </c>
      <c r="CE103" s="133">
        <v>3.8391840942089257E-2</v>
      </c>
      <c r="CF103" s="133">
        <v>9.4281708492515978E-2</v>
      </c>
      <c r="CG103" s="133">
        <v>0.10521048817478906</v>
      </c>
      <c r="CH103" s="133">
        <v>9.8121316714876831E-3</v>
      </c>
      <c r="CI103" s="133">
        <v>8.6920403562064694E-2</v>
      </c>
      <c r="CJ103" s="133">
        <v>8.0276772641862518E-2</v>
      </c>
      <c r="CK103" s="133">
        <v>0.13888313829398696</v>
      </c>
      <c r="CL103" s="133">
        <v>0.13077147243909937</v>
      </c>
      <c r="CM103" s="133">
        <v>4.4135191105840646E-2</v>
      </c>
      <c r="CN103" s="133">
        <v>4.9859409261451153E-2</v>
      </c>
      <c r="CO103" s="133">
        <v>2.8353400327520782E-2</v>
      </c>
      <c r="CP103" s="133">
        <v>7.8698723909356366E-2</v>
      </c>
      <c r="CQ103" s="133">
        <v>3.1621869170382309E-2</v>
      </c>
      <c r="CR103" s="133">
        <v>4.0058143848587413E-2</v>
      </c>
      <c r="CS103" s="133">
        <v>4.8014532558192678E-2</v>
      </c>
      <c r="CT103" s="133">
        <v>2.3759765299591264E-2</v>
      </c>
      <c r="CU103" s="133">
        <v>5.3884717611078138E-2</v>
      </c>
      <c r="CV103" s="133">
        <v>5.3989216525259592E-2</v>
      </c>
      <c r="CW103" s="133">
        <v>7.4832877719703789E-2</v>
      </c>
      <c r="CX103" s="133">
        <v>2.6317631492240576E-2</v>
      </c>
      <c r="CY103" s="133">
        <v>1.0975673006768871</v>
      </c>
      <c r="CZ103" s="133">
        <v>2.7903030089720088E-2</v>
      </c>
      <c r="DA103" s="133">
        <v>2.3373248063510134E-2</v>
      </c>
      <c r="DB103" s="133">
        <v>3.03212959546585E-2</v>
      </c>
      <c r="DC103" s="133">
        <v>2.777155182481322E-2</v>
      </c>
      <c r="DD103" s="133">
        <v>2.3970820626507679E-2</v>
      </c>
      <c r="DE103" s="133">
        <v>1.173899562487286E-2</v>
      </c>
      <c r="DF103" s="133">
        <v>4.3127078202166561E-2</v>
      </c>
      <c r="DG103" s="133">
        <v>4.4733921570821291</v>
      </c>
      <c r="DH103" s="138">
        <v>3.4858255759609258</v>
      </c>
    </row>
    <row r="104" spans="2:112" x14ac:dyDescent="0.15">
      <c r="B104" s="318" t="s">
        <v>392</v>
      </c>
      <c r="C104" s="305" t="s">
        <v>917</v>
      </c>
      <c r="D104" s="132">
        <v>0</v>
      </c>
      <c r="E104" s="132">
        <v>0</v>
      </c>
      <c r="F104" s="132">
        <v>0</v>
      </c>
      <c r="G104" s="132">
        <v>0</v>
      </c>
      <c r="H104" s="132">
        <v>0</v>
      </c>
      <c r="I104" s="132">
        <v>0</v>
      </c>
      <c r="J104" s="132">
        <v>0</v>
      </c>
      <c r="K104" s="132">
        <v>0</v>
      </c>
      <c r="L104" s="132">
        <v>0</v>
      </c>
      <c r="M104" s="132">
        <v>0</v>
      </c>
      <c r="N104" s="132">
        <v>0</v>
      </c>
      <c r="O104" s="132">
        <v>0</v>
      </c>
      <c r="P104" s="132">
        <v>0</v>
      </c>
      <c r="Q104" s="132">
        <v>0</v>
      </c>
      <c r="R104" s="132">
        <v>0</v>
      </c>
      <c r="S104" s="132">
        <v>0</v>
      </c>
      <c r="T104" s="132">
        <v>0</v>
      </c>
      <c r="U104" s="132">
        <v>0</v>
      </c>
      <c r="V104" s="134">
        <v>0</v>
      </c>
      <c r="W104" s="132">
        <v>0</v>
      </c>
      <c r="X104" s="132">
        <v>0</v>
      </c>
      <c r="Y104" s="132">
        <v>0</v>
      </c>
      <c r="Z104" s="132">
        <v>0</v>
      </c>
      <c r="AA104" s="132">
        <v>0</v>
      </c>
      <c r="AB104" s="132">
        <v>0</v>
      </c>
      <c r="AC104" s="132">
        <v>0</v>
      </c>
      <c r="AD104" s="132">
        <v>0</v>
      </c>
      <c r="AE104" s="132">
        <v>0</v>
      </c>
      <c r="AF104" s="132">
        <v>0</v>
      </c>
      <c r="AG104" s="132">
        <v>0</v>
      </c>
      <c r="AH104" s="132">
        <v>0</v>
      </c>
      <c r="AI104" s="134">
        <v>0</v>
      </c>
      <c r="AJ104" s="132">
        <v>0</v>
      </c>
      <c r="AK104" s="132">
        <v>0</v>
      </c>
      <c r="AL104" s="132">
        <v>0</v>
      </c>
      <c r="AM104" s="132">
        <v>0</v>
      </c>
      <c r="AN104" s="132">
        <v>0</v>
      </c>
      <c r="AO104" s="132">
        <v>0</v>
      </c>
      <c r="AP104" s="132">
        <v>0</v>
      </c>
      <c r="AQ104" s="132">
        <v>0</v>
      </c>
      <c r="AR104" s="132">
        <v>0</v>
      </c>
      <c r="AS104" s="132">
        <v>0</v>
      </c>
      <c r="AT104" s="132">
        <v>0</v>
      </c>
      <c r="AU104" s="132">
        <v>0</v>
      </c>
      <c r="AV104" s="132">
        <v>0</v>
      </c>
      <c r="AW104" s="132">
        <v>0</v>
      </c>
      <c r="AX104" s="132">
        <v>0</v>
      </c>
      <c r="AY104" s="132">
        <v>0</v>
      </c>
      <c r="AZ104" s="132">
        <v>0</v>
      </c>
      <c r="BA104" s="132">
        <v>0</v>
      </c>
      <c r="BB104" s="132">
        <v>0</v>
      </c>
      <c r="BC104" s="132">
        <v>0</v>
      </c>
      <c r="BD104" s="132">
        <v>0</v>
      </c>
      <c r="BE104" s="132">
        <v>0</v>
      </c>
      <c r="BF104" s="132">
        <v>0</v>
      </c>
      <c r="BG104" s="132">
        <v>0</v>
      </c>
      <c r="BH104" s="132">
        <v>0</v>
      </c>
      <c r="BI104" s="132">
        <v>0</v>
      </c>
      <c r="BJ104" s="132">
        <v>0</v>
      </c>
      <c r="BK104" s="132">
        <v>0</v>
      </c>
      <c r="BL104" s="134">
        <v>0</v>
      </c>
      <c r="BM104" s="134">
        <v>0</v>
      </c>
      <c r="BN104" s="132">
        <v>0</v>
      </c>
      <c r="BO104" s="132">
        <v>0</v>
      </c>
      <c r="BP104" s="132">
        <v>0</v>
      </c>
      <c r="BQ104" s="132">
        <v>0</v>
      </c>
      <c r="BR104" s="132">
        <v>0</v>
      </c>
      <c r="BS104" s="132">
        <v>0</v>
      </c>
      <c r="BT104" s="132">
        <v>0</v>
      </c>
      <c r="BU104" s="132">
        <v>0</v>
      </c>
      <c r="BV104" s="132">
        <v>0</v>
      </c>
      <c r="BW104" s="132">
        <v>0</v>
      </c>
      <c r="BX104" s="132">
        <v>0</v>
      </c>
      <c r="BY104" s="132">
        <v>0</v>
      </c>
      <c r="BZ104" s="132">
        <v>0</v>
      </c>
      <c r="CA104" s="132">
        <v>0</v>
      </c>
      <c r="CB104" s="132">
        <v>0</v>
      </c>
      <c r="CC104" s="132">
        <v>0</v>
      </c>
      <c r="CD104" s="132">
        <v>0</v>
      </c>
      <c r="CE104" s="132">
        <v>0</v>
      </c>
      <c r="CF104" s="132">
        <v>0</v>
      </c>
      <c r="CG104" s="132">
        <v>0</v>
      </c>
      <c r="CH104" s="132">
        <v>0</v>
      </c>
      <c r="CI104" s="132">
        <v>0</v>
      </c>
      <c r="CJ104" s="132">
        <v>0</v>
      </c>
      <c r="CK104" s="132">
        <v>0</v>
      </c>
      <c r="CL104" s="132">
        <v>0</v>
      </c>
      <c r="CM104" s="132">
        <v>0</v>
      </c>
      <c r="CN104" s="132">
        <v>0</v>
      </c>
      <c r="CO104" s="132">
        <v>0</v>
      </c>
      <c r="CP104" s="132">
        <v>0</v>
      </c>
      <c r="CQ104" s="132">
        <v>0</v>
      </c>
      <c r="CR104" s="132">
        <v>0</v>
      </c>
      <c r="CS104" s="132">
        <v>0</v>
      </c>
      <c r="CT104" s="132">
        <v>0</v>
      </c>
      <c r="CU104" s="132">
        <v>0</v>
      </c>
      <c r="CV104" s="132">
        <v>0</v>
      </c>
      <c r="CW104" s="132">
        <v>0</v>
      </c>
      <c r="CX104" s="132">
        <v>0</v>
      </c>
      <c r="CY104" s="132">
        <v>0</v>
      </c>
      <c r="CZ104" s="132">
        <v>1</v>
      </c>
      <c r="DA104" s="132">
        <v>0</v>
      </c>
      <c r="DB104" s="132">
        <v>0</v>
      </c>
      <c r="DC104" s="132">
        <v>0</v>
      </c>
      <c r="DD104" s="132">
        <v>0</v>
      </c>
      <c r="DE104" s="132">
        <v>0</v>
      </c>
      <c r="DF104" s="132">
        <v>0</v>
      </c>
      <c r="DG104" s="132">
        <v>1</v>
      </c>
      <c r="DH104" s="137">
        <v>0.77923541097157778</v>
      </c>
    </row>
    <row r="105" spans="2:112" x14ac:dyDescent="0.15">
      <c r="B105" s="318" t="s">
        <v>517</v>
      </c>
      <c r="C105" s="305" t="s">
        <v>918</v>
      </c>
      <c r="D105" s="132">
        <v>3.5123422861367298E-7</v>
      </c>
      <c r="E105" s="132">
        <v>2.9018422192306022E-7</v>
      </c>
      <c r="F105" s="132">
        <v>1.2120754745251886E-6</v>
      </c>
      <c r="G105" s="132">
        <v>4.3771555651438051E-7</v>
      </c>
      <c r="H105" s="132">
        <v>4.9107155639662614E-7</v>
      </c>
      <c r="I105" s="132">
        <v>7.0238915392549951E-7</v>
      </c>
      <c r="J105" s="132">
        <v>1.1566641364503132E-6</v>
      </c>
      <c r="K105" s="132">
        <v>1.7860464715518664E-6</v>
      </c>
      <c r="L105" s="132">
        <v>5.437763537246158E-7</v>
      </c>
      <c r="M105" s="132">
        <v>9.6025019136519338E-7</v>
      </c>
      <c r="N105" s="132">
        <v>0</v>
      </c>
      <c r="O105" s="132">
        <v>3.3644706108720379E-7</v>
      </c>
      <c r="P105" s="132">
        <v>4.1931183096046186E-7</v>
      </c>
      <c r="Q105" s="132">
        <v>5.6091332071595834E-7</v>
      </c>
      <c r="R105" s="132">
        <v>9.8592890555443885E-7</v>
      </c>
      <c r="S105" s="132">
        <v>6.9741774096905753E-7</v>
      </c>
      <c r="T105" s="132">
        <v>3.7803789760646845E-7</v>
      </c>
      <c r="U105" s="132">
        <v>3.7257987331438637E-7</v>
      </c>
      <c r="V105" s="134">
        <v>5.9502228150679438E-7</v>
      </c>
      <c r="W105" s="132">
        <v>1.1431239565075925E-6</v>
      </c>
      <c r="X105" s="132">
        <v>0</v>
      </c>
      <c r="Y105" s="132">
        <v>1.1021944429170899E-6</v>
      </c>
      <c r="Z105" s="132">
        <v>1.4134418336909158E-6</v>
      </c>
      <c r="AA105" s="132">
        <v>0</v>
      </c>
      <c r="AB105" s="132">
        <v>1.4942696207556272E-6</v>
      </c>
      <c r="AC105" s="132">
        <v>1.7876511063672234E-6</v>
      </c>
      <c r="AD105" s="132">
        <v>4.3297158128776614E-8</v>
      </c>
      <c r="AE105" s="132">
        <v>2.7417545895348881E-7</v>
      </c>
      <c r="AF105" s="132">
        <v>7.2166530103250407E-7</v>
      </c>
      <c r="AG105" s="132">
        <v>5.1451543889048552E-7</v>
      </c>
      <c r="AH105" s="132">
        <v>2.9382847672033324E-7</v>
      </c>
      <c r="AI105" s="134">
        <v>5.9904584633562121E-7</v>
      </c>
      <c r="AJ105" s="132">
        <v>9.4321321215219011E-7</v>
      </c>
      <c r="AK105" s="132">
        <v>4.8914021344397335E-6</v>
      </c>
      <c r="AL105" s="132">
        <v>9.4907302898090506E-7</v>
      </c>
      <c r="AM105" s="132">
        <v>0</v>
      </c>
      <c r="AN105" s="132">
        <v>0</v>
      </c>
      <c r="AO105" s="132">
        <v>2.3689725192640461E-6</v>
      </c>
      <c r="AP105" s="132">
        <v>1.8669042676957252E-7</v>
      </c>
      <c r="AQ105" s="132">
        <v>3.279985332011591E-7</v>
      </c>
      <c r="AR105" s="132">
        <v>3.9387568819586187E-7</v>
      </c>
      <c r="AS105" s="132">
        <v>3.0230106211168791E-6</v>
      </c>
      <c r="AT105" s="132">
        <v>8.8977720521336182E-7</v>
      </c>
      <c r="AU105" s="132">
        <v>2.2359589563423631E-6</v>
      </c>
      <c r="AV105" s="132">
        <v>1.3547256362927151E-6</v>
      </c>
      <c r="AW105" s="132">
        <v>1.1012723476932464E-6</v>
      </c>
      <c r="AX105" s="132">
        <v>1.2497092313733673E-6</v>
      </c>
      <c r="AY105" s="132">
        <v>5.2176735674152371E-6</v>
      </c>
      <c r="AZ105" s="132">
        <v>3.5520357460362859E-6</v>
      </c>
      <c r="BA105" s="132">
        <v>6.0798446646158574E-6</v>
      </c>
      <c r="BB105" s="132">
        <v>2.7924119497672824E-6</v>
      </c>
      <c r="BC105" s="132">
        <v>2.5783788983575356E-6</v>
      </c>
      <c r="BD105" s="132">
        <v>7.3830079976092161E-6</v>
      </c>
      <c r="BE105" s="132">
        <v>1.2589988200527201E-6</v>
      </c>
      <c r="BF105" s="132">
        <v>0</v>
      </c>
      <c r="BG105" s="132">
        <v>7.6283503895011704E-7</v>
      </c>
      <c r="BH105" s="132">
        <v>1.0046609043559696E-6</v>
      </c>
      <c r="BI105" s="132">
        <v>3.7399275714038752E-6</v>
      </c>
      <c r="BJ105" s="132">
        <v>4.4136446623906492E-7</v>
      </c>
      <c r="BK105" s="132">
        <v>1.3377447332269124E-6</v>
      </c>
      <c r="BL105" s="134">
        <v>5.5888436847317601E-7</v>
      </c>
      <c r="BM105" s="134">
        <v>1.0593339865140484E-6</v>
      </c>
      <c r="BN105" s="132">
        <v>7.0009105442476916E-7</v>
      </c>
      <c r="BO105" s="132">
        <v>9.4854105998062103E-7</v>
      </c>
      <c r="BP105" s="132">
        <v>9.6248871520665479E-7</v>
      </c>
      <c r="BQ105" s="132">
        <v>5.4386245811853452E-6</v>
      </c>
      <c r="BR105" s="132">
        <v>1.5749960886563539E-6</v>
      </c>
      <c r="BS105" s="132">
        <v>1.0800389171331414E-6</v>
      </c>
      <c r="BT105" s="132">
        <v>1.0175401405288693E-6</v>
      </c>
      <c r="BU105" s="132">
        <v>1.3438606274776601E-6</v>
      </c>
      <c r="BV105" s="132">
        <v>1.393430863586711E-6</v>
      </c>
      <c r="BW105" s="132">
        <v>4.4248846534572373E-7</v>
      </c>
      <c r="BX105" s="132">
        <v>3.4175085194562236E-7</v>
      </c>
      <c r="BY105" s="132">
        <v>1.1240227917097037E-7</v>
      </c>
      <c r="BZ105" s="132">
        <v>2.2046478166134135E-5</v>
      </c>
      <c r="CA105" s="132">
        <v>9.7200900606309106E-7</v>
      </c>
      <c r="CB105" s="132">
        <v>1.6384680258422328E-6</v>
      </c>
      <c r="CC105" s="132">
        <v>7.4739683459124105E-7</v>
      </c>
      <c r="CD105" s="132">
        <v>6.9562740925364122E-7</v>
      </c>
      <c r="CE105" s="132">
        <v>2.0662525603561035E-6</v>
      </c>
      <c r="CF105" s="132">
        <v>1.4473992886769107E-6</v>
      </c>
      <c r="CG105" s="132">
        <v>1.0458153529325729E-6</v>
      </c>
      <c r="CH105" s="132">
        <v>9.9385133103629587E-7</v>
      </c>
      <c r="CI105" s="132">
        <v>2.1160137614062988E-5</v>
      </c>
      <c r="CJ105" s="132">
        <v>5.2172270751776574E-6</v>
      </c>
      <c r="CK105" s="132">
        <v>1.3105883025805199E-5</v>
      </c>
      <c r="CL105" s="132">
        <v>2.3985872424642191E-5</v>
      </c>
      <c r="CM105" s="132">
        <v>4.4164838596232282E-6</v>
      </c>
      <c r="CN105" s="132">
        <v>6.663726081388875E-7</v>
      </c>
      <c r="CO105" s="132">
        <v>3.203970711582604E-3</v>
      </c>
      <c r="CP105" s="132">
        <v>7.4379627263104654E-7</v>
      </c>
      <c r="CQ105" s="132">
        <v>1.4084925234209465E-3</v>
      </c>
      <c r="CR105" s="132">
        <v>4.524828470022676E-7</v>
      </c>
      <c r="CS105" s="132">
        <v>1.2626116942684293E-3</v>
      </c>
      <c r="CT105" s="132">
        <v>4.4611035389485647E-3</v>
      </c>
      <c r="CU105" s="132">
        <v>7.0881465022484552E-7</v>
      </c>
      <c r="CV105" s="132">
        <v>1.5733040471442067E-6</v>
      </c>
      <c r="CW105" s="132">
        <v>5.7479168403874783E-6</v>
      </c>
      <c r="CX105" s="132">
        <v>2.9728389617311974E-7</v>
      </c>
      <c r="CY105" s="132">
        <v>2.1904491005816355E-6</v>
      </c>
      <c r="CZ105" s="132">
        <v>1.218082300620117E-2</v>
      </c>
      <c r="DA105" s="132">
        <v>1.0058478960093684</v>
      </c>
      <c r="DB105" s="132">
        <v>3.215265842594958E-6</v>
      </c>
      <c r="DC105" s="132">
        <v>1.176754355321748E-6</v>
      </c>
      <c r="DD105" s="132">
        <v>1.7408401033397735E-6</v>
      </c>
      <c r="DE105" s="132">
        <v>3.3137466694826013E-7</v>
      </c>
      <c r="DF105" s="132">
        <v>1.8544198883445284E-6</v>
      </c>
      <c r="DG105" s="132">
        <v>1.0285798387716791</v>
      </c>
      <c r="DH105" s="137">
        <v>0.80150583338232861</v>
      </c>
    </row>
    <row r="106" spans="2:112" x14ac:dyDescent="0.15">
      <c r="B106" s="318" t="s">
        <v>518</v>
      </c>
      <c r="C106" s="305" t="s">
        <v>919</v>
      </c>
      <c r="D106" s="132">
        <v>2.7905579909846144E-5</v>
      </c>
      <c r="E106" s="132">
        <v>2.2508835480164685E-5</v>
      </c>
      <c r="F106" s="132">
        <v>1.8511703116664936E-4</v>
      </c>
      <c r="G106" s="132">
        <v>1.9343308686745955E-5</v>
      </c>
      <c r="H106" s="132">
        <v>1.0338599208051107E-4</v>
      </c>
      <c r="I106" s="132">
        <v>3.4294988377173475E-5</v>
      </c>
      <c r="J106" s="132">
        <v>7.5063032076166494E-5</v>
      </c>
      <c r="K106" s="132">
        <v>9.0760782101353819E-5</v>
      </c>
      <c r="L106" s="132">
        <v>1.3322374631314097E-4</v>
      </c>
      <c r="M106" s="132">
        <v>5.672202517760748E-5</v>
      </c>
      <c r="N106" s="132">
        <v>0</v>
      </c>
      <c r="O106" s="132">
        <v>8.2957555441876316E-5</v>
      </c>
      <c r="P106" s="132">
        <v>9.2946348189319215E-5</v>
      </c>
      <c r="Q106" s="132">
        <v>5.5009030896447159E-5</v>
      </c>
      <c r="R106" s="132">
        <v>5.0780985938577056E-5</v>
      </c>
      <c r="S106" s="132">
        <v>8.0613971106380174E-5</v>
      </c>
      <c r="T106" s="132">
        <v>5.8487543099021075E-5</v>
      </c>
      <c r="U106" s="132">
        <v>6.0672039228231487E-5</v>
      </c>
      <c r="V106" s="134">
        <v>4.1947505224772876E-5</v>
      </c>
      <c r="W106" s="132">
        <v>7.8275928745253072E-5</v>
      </c>
      <c r="X106" s="132">
        <v>0</v>
      </c>
      <c r="Y106" s="132">
        <v>8.9543853806221111E-6</v>
      </c>
      <c r="Z106" s="132">
        <v>1.1528905423054008E-5</v>
      </c>
      <c r="AA106" s="132">
        <v>0</v>
      </c>
      <c r="AB106" s="132">
        <v>1.1277682395512741E-4</v>
      </c>
      <c r="AC106" s="132">
        <v>3.752333910468466E-5</v>
      </c>
      <c r="AD106" s="132">
        <v>2.5180010508462652E-6</v>
      </c>
      <c r="AE106" s="132">
        <v>4.7416417486196243E-5</v>
      </c>
      <c r="AF106" s="132">
        <v>5.3026874630869124E-5</v>
      </c>
      <c r="AG106" s="132">
        <v>6.0597252463359513E-5</v>
      </c>
      <c r="AH106" s="132">
        <v>6.0059430526795165E-5</v>
      </c>
      <c r="AI106" s="134">
        <v>2.7178841268233708E-5</v>
      </c>
      <c r="AJ106" s="132">
        <v>3.3455715813413789E-5</v>
      </c>
      <c r="AK106" s="132">
        <v>2.2184069776669719E-5</v>
      </c>
      <c r="AL106" s="132">
        <v>3.5362859354136907E-5</v>
      </c>
      <c r="AM106" s="132">
        <v>0</v>
      </c>
      <c r="AN106" s="132">
        <v>0</v>
      </c>
      <c r="AO106" s="132">
        <v>2.9777634902346683E-5</v>
      </c>
      <c r="AP106" s="132">
        <v>4.7075146790321908E-5</v>
      </c>
      <c r="AQ106" s="132">
        <v>9.4669266416869588E-5</v>
      </c>
      <c r="AR106" s="132">
        <v>3.1703178338794414E-5</v>
      </c>
      <c r="AS106" s="132">
        <v>5.5234779179900526E-5</v>
      </c>
      <c r="AT106" s="132">
        <v>5.0746163667068395E-5</v>
      </c>
      <c r="AU106" s="132">
        <v>5.6396569115007277E-5</v>
      </c>
      <c r="AV106" s="132">
        <v>3.0415949482610207E-5</v>
      </c>
      <c r="AW106" s="132">
        <v>3.4530775528037957E-5</v>
      </c>
      <c r="AX106" s="132">
        <v>2.240579172865493E-5</v>
      </c>
      <c r="AY106" s="132">
        <v>9.1843981054847069E-5</v>
      </c>
      <c r="AZ106" s="132">
        <v>2.5036919222767134E-5</v>
      </c>
      <c r="BA106" s="132">
        <v>5.7185115205910603E-5</v>
      </c>
      <c r="BB106" s="132">
        <v>4.1761008261533177E-5</v>
      </c>
      <c r="BC106" s="132">
        <v>2.5789258253747533E-5</v>
      </c>
      <c r="BD106" s="132">
        <v>2.8731459215460112E-5</v>
      </c>
      <c r="BE106" s="132">
        <v>9.1404587669580107E-5</v>
      </c>
      <c r="BF106" s="132">
        <v>0</v>
      </c>
      <c r="BG106" s="132">
        <v>1.0338730762168181E-5</v>
      </c>
      <c r="BH106" s="132">
        <v>4.7532899451277447E-5</v>
      </c>
      <c r="BI106" s="132">
        <v>4.5046071979673566E-5</v>
      </c>
      <c r="BJ106" s="132">
        <v>4.5697667651546929E-5</v>
      </c>
      <c r="BK106" s="132">
        <v>7.2110164164399318E-5</v>
      </c>
      <c r="BL106" s="134">
        <v>4.3195154245352441E-5</v>
      </c>
      <c r="BM106" s="134">
        <v>4.1533682711708025E-5</v>
      </c>
      <c r="BN106" s="132">
        <v>5.449089924500464E-5</v>
      </c>
      <c r="BO106" s="132">
        <v>1.0022277866012119E-4</v>
      </c>
      <c r="BP106" s="132">
        <v>5.9719443752594188E-5</v>
      </c>
      <c r="BQ106" s="132">
        <v>1.1710334927461465E-4</v>
      </c>
      <c r="BR106" s="132">
        <v>2.3582974027066145E-5</v>
      </c>
      <c r="BS106" s="132">
        <v>7.8472405046072681E-5</v>
      </c>
      <c r="BT106" s="132">
        <v>8.9499367509980027E-5</v>
      </c>
      <c r="BU106" s="132">
        <v>9.1000179292548449E-5</v>
      </c>
      <c r="BV106" s="132">
        <v>1.0160116873831549E-4</v>
      </c>
      <c r="BW106" s="132">
        <v>6.6940357075296136E-5</v>
      </c>
      <c r="BX106" s="132">
        <v>4.4739731451122571E-5</v>
      </c>
      <c r="BY106" s="132">
        <v>8.501715853301853E-6</v>
      </c>
      <c r="BZ106" s="132">
        <v>2.7464378131243578E-3</v>
      </c>
      <c r="CA106" s="132">
        <v>1.2394325829696769E-4</v>
      </c>
      <c r="CB106" s="132">
        <v>4.2322975149221685E-5</v>
      </c>
      <c r="CC106" s="132">
        <v>3.1775927823994929E-4</v>
      </c>
      <c r="CD106" s="132">
        <v>2.68751629788693E-4</v>
      </c>
      <c r="CE106" s="132">
        <v>6.0414713339558336E-5</v>
      </c>
      <c r="CF106" s="132">
        <v>1.7532679121957676E-4</v>
      </c>
      <c r="CG106" s="132">
        <v>6.7315094939985115E-5</v>
      </c>
      <c r="CH106" s="132">
        <v>3.0249782010567119E-4</v>
      </c>
      <c r="CI106" s="132">
        <v>5.0271901096303939E-4</v>
      </c>
      <c r="CJ106" s="132">
        <v>7.0645383950103792E-4</v>
      </c>
      <c r="CK106" s="132">
        <v>6.7011520896934811E-5</v>
      </c>
      <c r="CL106" s="132">
        <v>6.3215522906990825E-4</v>
      </c>
      <c r="CM106" s="132">
        <v>2.4894270028164549E-4</v>
      </c>
      <c r="CN106" s="132">
        <v>1.1261729098138323E-4</v>
      </c>
      <c r="CO106" s="132">
        <v>1.2901865925429872E-4</v>
      </c>
      <c r="CP106" s="132">
        <v>1.1110110886110025E-4</v>
      </c>
      <c r="CQ106" s="132">
        <v>9.4240000236936513E-3</v>
      </c>
      <c r="CR106" s="132">
        <v>5.1808773742804074E-3</v>
      </c>
      <c r="CS106" s="132">
        <v>1.0887551387157334E-2</v>
      </c>
      <c r="CT106" s="132">
        <v>8.8983401764019532E-3</v>
      </c>
      <c r="CU106" s="132">
        <v>9.8124255710400497E-5</v>
      </c>
      <c r="CV106" s="132">
        <v>7.5198253655266381E-5</v>
      </c>
      <c r="CW106" s="132">
        <v>1.0076907175550088E-3</v>
      </c>
      <c r="CX106" s="132">
        <v>3.3704355772328327E-5</v>
      </c>
      <c r="CY106" s="132">
        <v>8.045008922841756E-5</v>
      </c>
      <c r="CZ106" s="132">
        <v>1.0177626684300403E-2</v>
      </c>
      <c r="DA106" s="132">
        <v>2.6648537131956015E-3</v>
      </c>
      <c r="DB106" s="132">
        <v>1.0216394724692184</v>
      </c>
      <c r="DC106" s="132">
        <v>1.4508048280675829E-4</v>
      </c>
      <c r="DD106" s="132">
        <v>5.4638160376743446E-4</v>
      </c>
      <c r="DE106" s="132">
        <v>2.770851356614392E-5</v>
      </c>
      <c r="DF106" s="132">
        <v>8.2270395171730245E-4</v>
      </c>
      <c r="DG106" s="132">
        <v>1.0821431882564387</v>
      </c>
      <c r="DH106" s="137">
        <v>0.84324429203109952</v>
      </c>
    </row>
    <row r="107" spans="2:112" x14ac:dyDescent="0.15">
      <c r="B107" s="318" t="s">
        <v>519</v>
      </c>
      <c r="C107" s="305" t="s">
        <v>920</v>
      </c>
      <c r="D107" s="132">
        <v>3.5793168119019371E-5</v>
      </c>
      <c r="E107" s="132">
        <v>2.5440110713015565E-5</v>
      </c>
      <c r="F107" s="132">
        <v>7.6517251525158882E-5</v>
      </c>
      <c r="G107" s="132">
        <v>5.3259278986043915E-5</v>
      </c>
      <c r="H107" s="132">
        <v>5.3289322077249911E-5</v>
      </c>
      <c r="I107" s="132">
        <v>4.6238202958045234E-5</v>
      </c>
      <c r="J107" s="132">
        <v>8.4219425581841985E-5</v>
      </c>
      <c r="K107" s="132">
        <v>1.1776894069360198E-4</v>
      </c>
      <c r="L107" s="132">
        <v>1.5222236439703545E-4</v>
      </c>
      <c r="M107" s="132">
        <v>4.9818347868124717E-5</v>
      </c>
      <c r="N107" s="132">
        <v>0</v>
      </c>
      <c r="O107" s="132">
        <v>4.5434380283032473E-5</v>
      </c>
      <c r="P107" s="132">
        <v>9.3104400786599555E-5</v>
      </c>
      <c r="Q107" s="132">
        <v>5.2177096225667969E-5</v>
      </c>
      <c r="R107" s="132">
        <v>8.2787016893289087E-5</v>
      </c>
      <c r="S107" s="132">
        <v>3.6535936562411631E-5</v>
      </c>
      <c r="T107" s="132">
        <v>4.7452283361529098E-5</v>
      </c>
      <c r="U107" s="132">
        <v>5.426773486874092E-5</v>
      </c>
      <c r="V107" s="134">
        <v>1.0170573855700721E-4</v>
      </c>
      <c r="W107" s="132">
        <v>6.5160861742229894E-5</v>
      </c>
      <c r="X107" s="132">
        <v>0</v>
      </c>
      <c r="Y107" s="132">
        <v>2.1297391167594199E-5</v>
      </c>
      <c r="Z107" s="132">
        <v>1.8175170430665682E-5</v>
      </c>
      <c r="AA107" s="132">
        <v>0</v>
      </c>
      <c r="AB107" s="132">
        <v>3.0091691656163554E-4</v>
      </c>
      <c r="AC107" s="132">
        <v>2.6058037103782259E-4</v>
      </c>
      <c r="AD107" s="132">
        <v>5.4445071078116776E-6</v>
      </c>
      <c r="AE107" s="132">
        <v>3.8917583848790956E-5</v>
      </c>
      <c r="AF107" s="132">
        <v>4.9964872450432236E-5</v>
      </c>
      <c r="AG107" s="132">
        <v>7.6976019716089726E-5</v>
      </c>
      <c r="AH107" s="132">
        <v>6.1956853968201737E-5</v>
      </c>
      <c r="AI107" s="134">
        <v>3.7660256470028932E-5</v>
      </c>
      <c r="AJ107" s="132">
        <v>4.3377501062539775E-5</v>
      </c>
      <c r="AK107" s="132">
        <v>8.6778100035340812E-5</v>
      </c>
      <c r="AL107" s="132">
        <v>6.901736629176792E-5</v>
      </c>
      <c r="AM107" s="132">
        <v>0</v>
      </c>
      <c r="AN107" s="132">
        <v>0</v>
      </c>
      <c r="AO107" s="132">
        <v>3.6069187250514251E-5</v>
      </c>
      <c r="AP107" s="132">
        <v>2.7832275064251711E-5</v>
      </c>
      <c r="AQ107" s="132">
        <v>4.3047041256677067E-5</v>
      </c>
      <c r="AR107" s="132">
        <v>3.5917602011779879E-5</v>
      </c>
      <c r="AS107" s="132">
        <v>4.2952603960219786E-5</v>
      </c>
      <c r="AT107" s="132">
        <v>4.6586506599194829E-5</v>
      </c>
      <c r="AU107" s="132">
        <v>5.3686143740872179E-5</v>
      </c>
      <c r="AV107" s="132">
        <v>4.7586845591880941E-5</v>
      </c>
      <c r="AW107" s="132">
        <v>6.2444786637006876E-5</v>
      </c>
      <c r="AX107" s="132">
        <v>4.2140519852281386E-5</v>
      </c>
      <c r="AY107" s="132">
        <v>5.8132250931006082E-5</v>
      </c>
      <c r="AZ107" s="132">
        <v>5.8154275272642726E-5</v>
      </c>
      <c r="BA107" s="132">
        <v>7.9111791558319049E-5</v>
      </c>
      <c r="BB107" s="132">
        <v>5.9126749582591346E-5</v>
      </c>
      <c r="BC107" s="132">
        <v>5.4213826002818604E-5</v>
      </c>
      <c r="BD107" s="132">
        <v>5.778842268112002E-5</v>
      </c>
      <c r="BE107" s="132">
        <v>7.5454415820518778E-5</v>
      </c>
      <c r="BF107" s="132">
        <v>0</v>
      </c>
      <c r="BG107" s="132">
        <v>5.3592968421588111E-5</v>
      </c>
      <c r="BH107" s="132">
        <v>3.8412688325639505E-5</v>
      </c>
      <c r="BI107" s="132">
        <v>3.0844662503679993E-5</v>
      </c>
      <c r="BJ107" s="132">
        <v>3.9999101568546035E-5</v>
      </c>
      <c r="BK107" s="132">
        <v>1.0131559439000671E-4</v>
      </c>
      <c r="BL107" s="134">
        <v>4.9448560559792111E-5</v>
      </c>
      <c r="BM107" s="134">
        <v>7.3284717048646477E-5</v>
      </c>
      <c r="BN107" s="132">
        <v>6.4896831037552287E-5</v>
      </c>
      <c r="BO107" s="132">
        <v>6.8818360530292013E-5</v>
      </c>
      <c r="BP107" s="132">
        <v>5.9217949218334047E-5</v>
      </c>
      <c r="BQ107" s="132">
        <v>7.9308618947040221E-5</v>
      </c>
      <c r="BR107" s="132">
        <v>6.6956929580679007E-5</v>
      </c>
      <c r="BS107" s="132">
        <v>1.4536825390032611E-4</v>
      </c>
      <c r="BT107" s="132">
        <v>7.1925305152026396E-5</v>
      </c>
      <c r="BU107" s="132">
        <v>1.5053658677130756E-4</v>
      </c>
      <c r="BV107" s="132">
        <v>2.4532523252069667E-4</v>
      </c>
      <c r="BW107" s="132">
        <v>1.2495920742461916E-4</v>
      </c>
      <c r="BX107" s="132">
        <v>1.1304030479170387E-4</v>
      </c>
      <c r="BY107" s="132">
        <v>1.9300003535378551E-5</v>
      </c>
      <c r="BZ107" s="132">
        <v>8.714199099350347E-5</v>
      </c>
      <c r="CA107" s="132">
        <v>7.5991401479867849E-5</v>
      </c>
      <c r="CB107" s="132">
        <v>5.0478048745064253E-5</v>
      </c>
      <c r="CC107" s="132">
        <v>1.1063293753991724E-4</v>
      </c>
      <c r="CD107" s="132">
        <v>1.1912854804294231E-4</v>
      </c>
      <c r="CE107" s="132">
        <v>9.788729908315369E-5</v>
      </c>
      <c r="CF107" s="132">
        <v>7.9582044754528803E-5</v>
      </c>
      <c r="CG107" s="132">
        <v>9.9221774537510278E-5</v>
      </c>
      <c r="CH107" s="132">
        <v>1.227440780284518E-4</v>
      </c>
      <c r="CI107" s="132">
        <v>4.3749688809106277E-4</v>
      </c>
      <c r="CJ107" s="132">
        <v>3.0488166860076837E-2</v>
      </c>
      <c r="CK107" s="132">
        <v>2.6752452110496701E-4</v>
      </c>
      <c r="CL107" s="132">
        <v>6.2400656140857739E-3</v>
      </c>
      <c r="CM107" s="132">
        <v>2.3753777022251066E-2</v>
      </c>
      <c r="CN107" s="132">
        <v>1.2590613098752411E-4</v>
      </c>
      <c r="CO107" s="132">
        <v>1.6931260479497758E-4</v>
      </c>
      <c r="CP107" s="132">
        <v>2.4220940864735425E-4</v>
      </c>
      <c r="CQ107" s="132">
        <v>6.7305378290514101E-5</v>
      </c>
      <c r="CR107" s="132">
        <v>1.0277896635573913E-4</v>
      </c>
      <c r="CS107" s="132">
        <v>1.7267933694882807E-4</v>
      </c>
      <c r="CT107" s="132">
        <v>6.3315787545578826E-5</v>
      </c>
      <c r="CU107" s="132">
        <v>3.801145941162914E-4</v>
      </c>
      <c r="CV107" s="132">
        <v>1.0075499905884736E-4</v>
      </c>
      <c r="CW107" s="132">
        <v>1.3839358794192532E-2</v>
      </c>
      <c r="CX107" s="132">
        <v>4.6421299083947314E-5</v>
      </c>
      <c r="CY107" s="132">
        <v>1.8416073714466925E-4</v>
      </c>
      <c r="CZ107" s="132">
        <v>2.2308787048928658E-3</v>
      </c>
      <c r="DA107" s="132">
        <v>4.836434516111961E-4</v>
      </c>
      <c r="DB107" s="132">
        <v>3.6230485859188409E-4</v>
      </c>
      <c r="DC107" s="132">
        <v>1.0039222966803902</v>
      </c>
      <c r="DD107" s="132">
        <v>1.1396355334001526E-3</v>
      </c>
      <c r="DE107" s="132">
        <v>3.3380911591438744E-5</v>
      </c>
      <c r="DF107" s="132">
        <v>5.7468562909475959E-4</v>
      </c>
      <c r="DG107" s="132">
        <v>1.0910920347279436</v>
      </c>
      <c r="DH107" s="137">
        <v>0.85021755008904409</v>
      </c>
    </row>
    <row r="108" spans="2:112" x14ac:dyDescent="0.15">
      <c r="B108" s="319" t="s">
        <v>520</v>
      </c>
      <c r="C108" s="306" t="s">
        <v>475</v>
      </c>
      <c r="D108" s="133">
        <v>1.5463407620738189E-4</v>
      </c>
      <c r="E108" s="133">
        <v>1.2856803174132812E-4</v>
      </c>
      <c r="F108" s="133">
        <v>1.0417080341521337E-3</v>
      </c>
      <c r="G108" s="133">
        <v>1.2364144743577844E-4</v>
      </c>
      <c r="H108" s="133">
        <v>1.3804345639680513E-3</v>
      </c>
      <c r="I108" s="133">
        <v>1.6700805250110569E-4</v>
      </c>
      <c r="J108" s="133">
        <v>3.7263493087294144E-4</v>
      </c>
      <c r="K108" s="133">
        <v>2.5211756917364869E-4</v>
      </c>
      <c r="L108" s="133">
        <v>2.2185311917238051E-4</v>
      </c>
      <c r="M108" s="133">
        <v>2.5087910151323735E-4</v>
      </c>
      <c r="N108" s="133">
        <v>0</v>
      </c>
      <c r="O108" s="133">
        <v>1.3273169647144193E-4</v>
      </c>
      <c r="P108" s="133">
        <v>2.4019153275334904E-4</v>
      </c>
      <c r="Q108" s="133">
        <v>1.3908903205960869E-4</v>
      </c>
      <c r="R108" s="133">
        <v>2.1207198328311439E-4</v>
      </c>
      <c r="S108" s="133">
        <v>1.6111161419841082E-4</v>
      </c>
      <c r="T108" s="133">
        <v>1.3085241949477929E-4</v>
      </c>
      <c r="U108" s="133">
        <v>1.977635940192691E-4</v>
      </c>
      <c r="V108" s="143">
        <v>1.7069000255895775E-4</v>
      </c>
      <c r="W108" s="133">
        <v>1.570732214943732E-4</v>
      </c>
      <c r="X108" s="133">
        <v>0</v>
      </c>
      <c r="Y108" s="133">
        <v>4.7869556549879681E-5</v>
      </c>
      <c r="Z108" s="133">
        <v>5.7967495617285543E-5</v>
      </c>
      <c r="AA108" s="133">
        <v>0</v>
      </c>
      <c r="AB108" s="133">
        <v>2.5178101430753288E-4</v>
      </c>
      <c r="AC108" s="133">
        <v>2.0591192595801819E-4</v>
      </c>
      <c r="AD108" s="133">
        <v>1.246806394755432E-5</v>
      </c>
      <c r="AE108" s="133">
        <v>1.6391194839829727E-4</v>
      </c>
      <c r="AF108" s="133">
        <v>1.3231044366100129E-4</v>
      </c>
      <c r="AG108" s="133">
        <v>1.3332198939458017E-4</v>
      </c>
      <c r="AH108" s="133">
        <v>1.5560437091519461E-4</v>
      </c>
      <c r="AI108" s="143">
        <v>1.8804849189328556E-4</v>
      </c>
      <c r="AJ108" s="133">
        <v>2.00973086591456E-4</v>
      </c>
      <c r="AK108" s="133">
        <v>2.1579856522628259E-4</v>
      </c>
      <c r="AL108" s="133">
        <v>1.7038430115872327E-4</v>
      </c>
      <c r="AM108" s="133">
        <v>0</v>
      </c>
      <c r="AN108" s="133">
        <v>0</v>
      </c>
      <c r="AO108" s="133">
        <v>1.5432422731289966E-4</v>
      </c>
      <c r="AP108" s="133">
        <v>1.3732076397965967E-4</v>
      </c>
      <c r="AQ108" s="133">
        <v>2.3789776298537368E-4</v>
      </c>
      <c r="AR108" s="133">
        <v>1.8387634822707047E-4</v>
      </c>
      <c r="AS108" s="133">
        <v>1.4864700734883938E-4</v>
      </c>
      <c r="AT108" s="133">
        <v>1.2747799999649295E-4</v>
      </c>
      <c r="AU108" s="133">
        <v>1.7972549355482612E-4</v>
      </c>
      <c r="AV108" s="133">
        <v>1.7222724897757299E-4</v>
      </c>
      <c r="AW108" s="133">
        <v>1.7431029542623017E-4</v>
      </c>
      <c r="AX108" s="133">
        <v>1.7729577132505166E-4</v>
      </c>
      <c r="AY108" s="133">
        <v>1.5014882973613574E-4</v>
      </c>
      <c r="AZ108" s="133">
        <v>2.0647858167013722E-4</v>
      </c>
      <c r="BA108" s="133">
        <v>1.7886098339748706E-4</v>
      </c>
      <c r="BB108" s="133">
        <v>1.4551263468086135E-4</v>
      </c>
      <c r="BC108" s="133">
        <v>1.7398069766388241E-4</v>
      </c>
      <c r="BD108" s="133">
        <v>1.5339620696300902E-4</v>
      </c>
      <c r="BE108" s="133">
        <v>2.0391606630667142E-4</v>
      </c>
      <c r="BF108" s="133">
        <v>0</v>
      </c>
      <c r="BG108" s="133">
        <v>1.2273063372634634E-4</v>
      </c>
      <c r="BH108" s="133">
        <v>1.2252001074129282E-4</v>
      </c>
      <c r="BI108" s="133">
        <v>1.3734561172141989E-4</v>
      </c>
      <c r="BJ108" s="133">
        <v>1.3796033233064433E-4</v>
      </c>
      <c r="BK108" s="133">
        <v>2.1881454474699953E-4</v>
      </c>
      <c r="BL108" s="143">
        <v>2.4785058347356203E-4</v>
      </c>
      <c r="BM108" s="143">
        <v>3.1939674634515539E-4</v>
      </c>
      <c r="BN108" s="133">
        <v>2.4653670262349769E-4</v>
      </c>
      <c r="BO108" s="133">
        <v>5.1079670729288918E-4</v>
      </c>
      <c r="BP108" s="133">
        <v>5.1348255888748859E-4</v>
      </c>
      <c r="BQ108" s="133">
        <v>3.2926214361023788E-4</v>
      </c>
      <c r="BR108" s="133">
        <v>1.3662498350420374E-4</v>
      </c>
      <c r="BS108" s="133">
        <v>5.7038442211497216E-4</v>
      </c>
      <c r="BT108" s="133">
        <v>1.2244994576311307E-4</v>
      </c>
      <c r="BU108" s="133">
        <v>8.7735763120061461E-4</v>
      </c>
      <c r="BV108" s="133">
        <v>3.338687646309262E-4</v>
      </c>
      <c r="BW108" s="133">
        <v>1.229032522637412E-3</v>
      </c>
      <c r="BX108" s="133">
        <v>6.9337722879644903E-4</v>
      </c>
      <c r="BY108" s="133">
        <v>3.2722324323969376E-4</v>
      </c>
      <c r="BZ108" s="133">
        <v>2.6638786773560021E-4</v>
      </c>
      <c r="CA108" s="133">
        <v>4.0390354856377757E-4</v>
      </c>
      <c r="CB108" s="133">
        <v>3.2058917562806957E-4</v>
      </c>
      <c r="CC108" s="133">
        <v>4.2355975511325497E-4</v>
      </c>
      <c r="CD108" s="133">
        <v>3.4682160041719321E-4</v>
      </c>
      <c r="CE108" s="133">
        <v>2.8440809523924183E-4</v>
      </c>
      <c r="CF108" s="133">
        <v>4.272226540808658E-4</v>
      </c>
      <c r="CG108" s="133">
        <v>4.5776546666496687E-4</v>
      </c>
      <c r="CH108" s="133">
        <v>2.7483806686800372E-4</v>
      </c>
      <c r="CI108" s="133">
        <v>5.4211545544331037E-4</v>
      </c>
      <c r="CJ108" s="133">
        <v>1.737386687008183E-3</v>
      </c>
      <c r="CK108" s="133">
        <v>1.8897287659917616E-3</v>
      </c>
      <c r="CL108" s="133">
        <v>8.5963663812574354E-4</v>
      </c>
      <c r="CM108" s="133">
        <v>4.3639198515648065E-3</v>
      </c>
      <c r="CN108" s="133">
        <v>4.2486316570298073E-4</v>
      </c>
      <c r="CO108" s="133">
        <v>3.6866132472705828E-4</v>
      </c>
      <c r="CP108" s="133">
        <v>2.4801303508131265E-3</v>
      </c>
      <c r="CQ108" s="133">
        <v>4.462107035756359E-4</v>
      </c>
      <c r="CR108" s="133">
        <v>3.481462477246473E-4</v>
      </c>
      <c r="CS108" s="133">
        <v>3.3305684498621531E-4</v>
      </c>
      <c r="CT108" s="133">
        <v>3.7634967236947422E-4</v>
      </c>
      <c r="CU108" s="133">
        <v>2.6173413783089194E-3</v>
      </c>
      <c r="CV108" s="133">
        <v>1.1030060576299949E-3</v>
      </c>
      <c r="CW108" s="133">
        <v>3.577232750273442E-3</v>
      </c>
      <c r="CX108" s="133">
        <v>4.5088132029898984E-4</v>
      </c>
      <c r="CY108" s="133">
        <v>1.1120701919817705E-3</v>
      </c>
      <c r="CZ108" s="133">
        <v>2.6374263185992286E-3</v>
      </c>
      <c r="DA108" s="133">
        <v>5.4375980096310411E-4</v>
      </c>
      <c r="DB108" s="133">
        <v>2.0724931078505977E-3</v>
      </c>
      <c r="DC108" s="133">
        <v>3.3656716479195728E-3</v>
      </c>
      <c r="DD108" s="133">
        <v>1.0107664916622769</v>
      </c>
      <c r="DE108" s="133">
        <v>1.6233601191725802E-4</v>
      </c>
      <c r="DF108" s="133">
        <v>6.6034126638198608E-4</v>
      </c>
      <c r="DG108" s="133">
        <v>1.0641185709663752</v>
      </c>
      <c r="DH108" s="138">
        <v>0.8291988719694714</v>
      </c>
    </row>
    <row r="109" spans="2:112" x14ac:dyDescent="0.15">
      <c r="B109" s="318" t="s">
        <v>521</v>
      </c>
      <c r="C109" s="305" t="s">
        <v>921</v>
      </c>
      <c r="D109" s="132">
        <v>7.6307884588304442E-4</v>
      </c>
      <c r="E109" s="132">
        <v>1.0391866620007234E-3</v>
      </c>
      <c r="F109" s="132">
        <v>2.6888148112451577E-3</v>
      </c>
      <c r="G109" s="132">
        <v>1.0558528943567158E-3</v>
      </c>
      <c r="H109" s="132">
        <v>6.2226931487956486E-4</v>
      </c>
      <c r="I109" s="132">
        <v>5.3560953280894306E-4</v>
      </c>
      <c r="J109" s="132">
        <v>1.7515553691178608E-3</v>
      </c>
      <c r="K109" s="132">
        <v>1.2517717035314916E-3</v>
      </c>
      <c r="L109" s="132">
        <v>6.8800981528511595E-4</v>
      </c>
      <c r="M109" s="132">
        <v>4.8660061944832234E-4</v>
      </c>
      <c r="N109" s="132">
        <v>0</v>
      </c>
      <c r="O109" s="132">
        <v>1.220546172545529E-3</v>
      </c>
      <c r="P109" s="132">
        <v>1.6747022996696178E-3</v>
      </c>
      <c r="Q109" s="132">
        <v>1.3929894094467528E-3</v>
      </c>
      <c r="R109" s="132">
        <v>1.6254556258690556E-3</v>
      </c>
      <c r="S109" s="132">
        <v>7.4247426289650211E-4</v>
      </c>
      <c r="T109" s="132">
        <v>9.9227674438477761E-4</v>
      </c>
      <c r="U109" s="132">
        <v>1.3372233491515831E-3</v>
      </c>
      <c r="V109" s="134">
        <v>1.200602134002228E-3</v>
      </c>
      <c r="W109" s="132">
        <v>1.0556221555875565E-3</v>
      </c>
      <c r="X109" s="132">
        <v>0</v>
      </c>
      <c r="Y109" s="132">
        <v>1.731836393810063E-4</v>
      </c>
      <c r="Z109" s="132">
        <v>7.4104648429122353E-4</v>
      </c>
      <c r="AA109" s="132">
        <v>0</v>
      </c>
      <c r="AB109" s="132">
        <v>8.7723347090752418E-4</v>
      </c>
      <c r="AC109" s="132">
        <v>9.7231702331799824E-4</v>
      </c>
      <c r="AD109" s="132">
        <v>4.7868435001730027E-5</v>
      </c>
      <c r="AE109" s="132">
        <v>6.2512817307463391E-4</v>
      </c>
      <c r="AF109" s="132">
        <v>3.5807398520183031E-4</v>
      </c>
      <c r="AG109" s="132">
        <v>5.8741496338189419E-4</v>
      </c>
      <c r="AH109" s="132">
        <v>2.0168586797492294E-3</v>
      </c>
      <c r="AI109" s="134">
        <v>2.4386330574152756E-3</v>
      </c>
      <c r="AJ109" s="132">
        <v>1.2494710448462717E-3</v>
      </c>
      <c r="AK109" s="132">
        <v>1.7100332135764299E-3</v>
      </c>
      <c r="AL109" s="132">
        <v>1.8160741378506287E-3</v>
      </c>
      <c r="AM109" s="132">
        <v>0</v>
      </c>
      <c r="AN109" s="132">
        <v>0</v>
      </c>
      <c r="AO109" s="132">
        <v>5.1763676287754122E-4</v>
      </c>
      <c r="AP109" s="132">
        <v>9.0531638718009384E-4</v>
      </c>
      <c r="AQ109" s="132">
        <v>8.3359030511985044E-4</v>
      </c>
      <c r="AR109" s="132">
        <v>7.628318009654918E-4</v>
      </c>
      <c r="AS109" s="132">
        <v>7.0997333799040999E-4</v>
      </c>
      <c r="AT109" s="132">
        <v>7.6277313311841322E-4</v>
      </c>
      <c r="AU109" s="132">
        <v>1.032057292921046E-3</v>
      </c>
      <c r="AV109" s="132">
        <v>1.3229541916790486E-3</v>
      </c>
      <c r="AW109" s="132">
        <v>1.0805917979711105E-3</v>
      </c>
      <c r="AX109" s="132">
        <v>1.7793950446129134E-3</v>
      </c>
      <c r="AY109" s="132">
        <v>1.0500445835990426E-3</v>
      </c>
      <c r="AZ109" s="132">
        <v>1.1272648381296659E-3</v>
      </c>
      <c r="BA109" s="132">
        <v>8.2996723150476699E-4</v>
      </c>
      <c r="BB109" s="132">
        <v>8.0667564931676959E-4</v>
      </c>
      <c r="BC109" s="132">
        <v>9.8066825075781693E-4</v>
      </c>
      <c r="BD109" s="132">
        <v>1.2292986304233897E-3</v>
      </c>
      <c r="BE109" s="132">
        <v>1.2943412376803065E-3</v>
      </c>
      <c r="BF109" s="132">
        <v>0</v>
      </c>
      <c r="BG109" s="132">
        <v>2.7623054288930169E-4</v>
      </c>
      <c r="BH109" s="132">
        <v>5.721982546985138E-4</v>
      </c>
      <c r="BI109" s="132">
        <v>1.0593354353260812E-3</v>
      </c>
      <c r="BJ109" s="132">
        <v>1.1008591878226377E-3</v>
      </c>
      <c r="BK109" s="132">
        <v>4.1226076178978105E-3</v>
      </c>
      <c r="BL109" s="134">
        <v>8.9409102479159398E-4</v>
      </c>
      <c r="BM109" s="134">
        <v>1.2536798075266271E-3</v>
      </c>
      <c r="BN109" s="132">
        <v>4.9763650879295035E-4</v>
      </c>
      <c r="BO109" s="132">
        <v>3.1622634518016076E-3</v>
      </c>
      <c r="BP109" s="132">
        <v>8.2632900855292323E-4</v>
      </c>
      <c r="BQ109" s="132">
        <v>8.6934803813183085E-4</v>
      </c>
      <c r="BR109" s="132">
        <v>3.3130650004616194E-4</v>
      </c>
      <c r="BS109" s="132">
        <v>2.0355353800328665E-3</v>
      </c>
      <c r="BT109" s="132">
        <v>3.6845523850175714E-3</v>
      </c>
      <c r="BU109" s="132">
        <v>2.539872723895744E-3</v>
      </c>
      <c r="BV109" s="132">
        <v>4.0334248469524638E-3</v>
      </c>
      <c r="BW109" s="132">
        <v>1.7735004181276134E-3</v>
      </c>
      <c r="BX109" s="132">
        <v>1.0433285176599059E-3</v>
      </c>
      <c r="BY109" s="132">
        <v>3.0456656874833281E-4</v>
      </c>
      <c r="BZ109" s="132">
        <v>2.0983809834762015E-3</v>
      </c>
      <c r="CA109" s="132">
        <v>1.9352338235731456E-3</v>
      </c>
      <c r="CB109" s="132">
        <v>1.8170873630457265E-3</v>
      </c>
      <c r="CC109" s="132">
        <v>9.4718032087329918E-3</v>
      </c>
      <c r="CD109" s="132">
        <v>2.2226333245480298E-3</v>
      </c>
      <c r="CE109" s="132">
        <v>6.2264293096929218E-3</v>
      </c>
      <c r="CF109" s="132">
        <v>2.4213163979786797E-3</v>
      </c>
      <c r="CG109" s="132">
        <v>1.828754067479379E-3</v>
      </c>
      <c r="CH109" s="132">
        <v>4.0551482905514195E-3</v>
      </c>
      <c r="CI109" s="132">
        <v>3.4607098802545604E-3</v>
      </c>
      <c r="CJ109" s="132">
        <v>3.3646451112233767E-3</v>
      </c>
      <c r="CK109" s="132">
        <v>1.226636391254375E-3</v>
      </c>
      <c r="CL109" s="132">
        <v>3.2001915919659305E-3</v>
      </c>
      <c r="CM109" s="132">
        <v>2.9738401164982361E-3</v>
      </c>
      <c r="CN109" s="132">
        <v>3.6057563443617972E-3</v>
      </c>
      <c r="CO109" s="132">
        <v>1.8937417302506885E-3</v>
      </c>
      <c r="CP109" s="132">
        <v>7.3094912746873965E-3</v>
      </c>
      <c r="CQ109" s="132">
        <v>1.6247274084947051E-3</v>
      </c>
      <c r="CR109" s="132">
        <v>3.0476661430089242E-3</v>
      </c>
      <c r="CS109" s="132">
        <v>4.2041832403528732E-3</v>
      </c>
      <c r="CT109" s="132">
        <v>5.7417336818045362E-3</v>
      </c>
      <c r="CU109" s="132">
        <v>5.6176777397538308E-3</v>
      </c>
      <c r="CV109" s="132">
        <v>1.4558183221583957E-3</v>
      </c>
      <c r="CW109" s="132">
        <v>2.6632853474898932E-3</v>
      </c>
      <c r="CX109" s="132">
        <v>1.7083565214784167E-3</v>
      </c>
      <c r="CY109" s="132">
        <v>2.1815955269417413E-3</v>
      </c>
      <c r="CZ109" s="132">
        <v>2.9486612640919388E-3</v>
      </c>
      <c r="DA109" s="132">
        <v>1.4120995124669417E-3</v>
      </c>
      <c r="DB109" s="132">
        <v>4.3107398472582844E-3</v>
      </c>
      <c r="DC109" s="132">
        <v>2.9019028570444185E-3</v>
      </c>
      <c r="DD109" s="132">
        <v>2.8862995506925412E-3</v>
      </c>
      <c r="DE109" s="132">
        <v>1.0006556429624438</v>
      </c>
      <c r="DF109" s="132">
        <v>1.5943157783593967E-3</v>
      </c>
      <c r="DG109" s="132">
        <v>1.1872105296380817</v>
      </c>
      <c r="DH109" s="137">
        <v>0.92511648497231513</v>
      </c>
    </row>
    <row r="110" spans="2:112" ht="14.25" thickBot="1" x14ac:dyDescent="0.2">
      <c r="B110" s="318" t="s">
        <v>522</v>
      </c>
      <c r="C110" s="306" t="s">
        <v>922</v>
      </c>
      <c r="D110" s="132">
        <v>7.1375885518664165E-3</v>
      </c>
      <c r="E110" s="132">
        <v>2.1631789141158208E-3</v>
      </c>
      <c r="F110" s="132">
        <v>1.6924927083457396E-3</v>
      </c>
      <c r="G110" s="132">
        <v>2.218034416884646E-3</v>
      </c>
      <c r="H110" s="132">
        <v>1.9769687258225057E-2</v>
      </c>
      <c r="I110" s="132">
        <v>1.1497286478075483E-2</v>
      </c>
      <c r="J110" s="132">
        <v>1.4200498265869001E-2</v>
      </c>
      <c r="K110" s="132">
        <v>4.026347855700739E-3</v>
      </c>
      <c r="L110" s="132">
        <v>2.4589746497824003E-3</v>
      </c>
      <c r="M110" s="132">
        <v>1.2924031396790896E-2</v>
      </c>
      <c r="N110" s="132">
        <v>0</v>
      </c>
      <c r="O110" s="132">
        <v>3.1014391090912058E-3</v>
      </c>
      <c r="P110" s="132">
        <v>4.728051067455742E-3</v>
      </c>
      <c r="Q110" s="132">
        <v>5.5442648077420938E-3</v>
      </c>
      <c r="R110" s="132">
        <v>2.9215282986507461E-3</v>
      </c>
      <c r="S110" s="132">
        <v>3.5567356890988948E-3</v>
      </c>
      <c r="T110" s="132">
        <v>3.126391591069607E-3</v>
      </c>
      <c r="U110" s="132">
        <v>3.0942971297535072E-3</v>
      </c>
      <c r="V110" s="134">
        <v>1.4631199718700269E-3</v>
      </c>
      <c r="W110" s="132">
        <v>3.8615655262708589E-3</v>
      </c>
      <c r="X110" s="132">
        <v>0</v>
      </c>
      <c r="Y110" s="132">
        <v>1.8641632592584908E-3</v>
      </c>
      <c r="Z110" s="132">
        <v>2.2015655821102762E-3</v>
      </c>
      <c r="AA110" s="132">
        <v>0</v>
      </c>
      <c r="AB110" s="132">
        <v>3.0450491500126561E-3</v>
      </c>
      <c r="AC110" s="132">
        <v>3.3893708992341668E-3</v>
      </c>
      <c r="AD110" s="132">
        <v>4.0058170665626368E-4</v>
      </c>
      <c r="AE110" s="132">
        <v>6.4632118718892795E-3</v>
      </c>
      <c r="AF110" s="132">
        <v>2.3090960096077396E-3</v>
      </c>
      <c r="AG110" s="132">
        <v>6.0982601099964853E-3</v>
      </c>
      <c r="AH110" s="132">
        <v>5.2218363113520419E-3</v>
      </c>
      <c r="AI110" s="134">
        <v>8.1082276535413764E-3</v>
      </c>
      <c r="AJ110" s="132">
        <v>1.4130396708523923E-2</v>
      </c>
      <c r="AK110" s="132">
        <v>2.9348620394897759E-3</v>
      </c>
      <c r="AL110" s="132">
        <v>1.4393974335173408E-2</v>
      </c>
      <c r="AM110" s="132">
        <v>0</v>
      </c>
      <c r="AN110" s="132">
        <v>0</v>
      </c>
      <c r="AO110" s="132">
        <v>1.4150677778423406E-2</v>
      </c>
      <c r="AP110" s="132">
        <v>7.4828832946900728E-3</v>
      </c>
      <c r="AQ110" s="132">
        <v>6.5941343158805619E-3</v>
      </c>
      <c r="AR110" s="132">
        <v>6.9316942151991523E-3</v>
      </c>
      <c r="AS110" s="132">
        <v>3.2685869550516254E-3</v>
      </c>
      <c r="AT110" s="132">
        <v>4.7264466756865619E-3</v>
      </c>
      <c r="AU110" s="132">
        <v>8.3420353257707761E-3</v>
      </c>
      <c r="AV110" s="132">
        <v>6.8545919693940643E-3</v>
      </c>
      <c r="AW110" s="132">
        <v>3.4927825714323826E-3</v>
      </c>
      <c r="AX110" s="132">
        <v>2.5482819661277155E-3</v>
      </c>
      <c r="AY110" s="132">
        <v>1.4013669456409612E-3</v>
      </c>
      <c r="AZ110" s="132">
        <v>3.2280608672720589E-3</v>
      </c>
      <c r="BA110" s="132">
        <v>1.3610296325560997E-3</v>
      </c>
      <c r="BB110" s="132">
        <v>1.2979574621483643E-3</v>
      </c>
      <c r="BC110" s="132">
        <v>4.9624368963049146E-3</v>
      </c>
      <c r="BD110" s="132">
        <v>1.7586337730322022E-3</v>
      </c>
      <c r="BE110" s="132">
        <v>2.3163960364312318E-3</v>
      </c>
      <c r="BF110" s="132">
        <v>0</v>
      </c>
      <c r="BG110" s="132">
        <v>1.2416205402882052E-3</v>
      </c>
      <c r="BH110" s="132">
        <v>1.1973717092173383E-3</v>
      </c>
      <c r="BI110" s="132">
        <v>4.8559466270504028E-3</v>
      </c>
      <c r="BJ110" s="132">
        <v>6.6104965198652997E-3</v>
      </c>
      <c r="BK110" s="132">
        <v>2.5754965887291124E-3</v>
      </c>
      <c r="BL110" s="134">
        <v>5.7282749001956301E-3</v>
      </c>
      <c r="BM110" s="134">
        <v>1.9253640973539675E-2</v>
      </c>
      <c r="BN110" s="132">
        <v>2.070072003123738E-2</v>
      </c>
      <c r="BO110" s="132">
        <v>7.3855171900927439E-3</v>
      </c>
      <c r="BP110" s="132">
        <v>1.0857353755244581E-2</v>
      </c>
      <c r="BQ110" s="132">
        <v>9.1685032233479024E-3</v>
      </c>
      <c r="BR110" s="132">
        <v>2.640912232446729E-3</v>
      </c>
      <c r="BS110" s="132">
        <v>1.3054020914257317E-2</v>
      </c>
      <c r="BT110" s="132">
        <v>2.1148868895612342E-2</v>
      </c>
      <c r="BU110" s="132">
        <v>8.1478609927103131E-3</v>
      </c>
      <c r="BV110" s="132">
        <v>6.0456026518513123E-3</v>
      </c>
      <c r="BW110" s="132">
        <v>7.9532267454260428E-3</v>
      </c>
      <c r="BX110" s="132">
        <v>2.4983163944639541E-3</v>
      </c>
      <c r="BY110" s="132">
        <v>7.8434613162054335E-4</v>
      </c>
      <c r="BZ110" s="132">
        <v>9.2910904382596266E-3</v>
      </c>
      <c r="CA110" s="132">
        <v>1.3668835700349069E-2</v>
      </c>
      <c r="CB110" s="132">
        <v>3.7033625122907068E-3</v>
      </c>
      <c r="CC110" s="132">
        <v>8.2574873712455508E-3</v>
      </c>
      <c r="CD110" s="132">
        <v>1.0862687390322577E-2</v>
      </c>
      <c r="CE110" s="132">
        <v>2.5076921073427078E-3</v>
      </c>
      <c r="CF110" s="132">
        <v>5.0736777987536626E-3</v>
      </c>
      <c r="CG110" s="132">
        <v>1.2928721280934554E-2</v>
      </c>
      <c r="CH110" s="132">
        <v>2.2807758443132834E-3</v>
      </c>
      <c r="CI110" s="132">
        <v>4.3903154522793569E-3</v>
      </c>
      <c r="CJ110" s="132">
        <v>1.1218657856885708E-2</v>
      </c>
      <c r="CK110" s="132">
        <v>2.1920832930865698E-3</v>
      </c>
      <c r="CL110" s="132">
        <v>5.3784296680095163E-3</v>
      </c>
      <c r="CM110" s="132">
        <v>3.3457935675800781E-3</v>
      </c>
      <c r="CN110" s="132">
        <v>2.3887888328762985E-3</v>
      </c>
      <c r="CO110" s="132">
        <v>1.115147325847445E-2</v>
      </c>
      <c r="CP110" s="132">
        <v>9.1462317013853399E-3</v>
      </c>
      <c r="CQ110" s="132">
        <v>3.0474991846455063E-3</v>
      </c>
      <c r="CR110" s="132">
        <v>1.5544241477458949E-2</v>
      </c>
      <c r="CS110" s="132">
        <v>1.3252523504930256E-2</v>
      </c>
      <c r="CT110" s="132">
        <v>4.7831599362695666E-3</v>
      </c>
      <c r="CU110" s="132">
        <v>6.02374664341107E-3</v>
      </c>
      <c r="CV110" s="132">
        <v>7.4433322703080628E-3</v>
      </c>
      <c r="CW110" s="132">
        <v>4.5758349539821268E-3</v>
      </c>
      <c r="CX110" s="132">
        <v>2.7397855136117913E-3</v>
      </c>
      <c r="CY110" s="132">
        <v>4.5427401106567884E-3</v>
      </c>
      <c r="CZ110" s="132">
        <v>4.7890951529610962E-3</v>
      </c>
      <c r="DA110" s="132">
        <v>3.5693753654994593E-3</v>
      </c>
      <c r="DB110" s="132">
        <v>8.4766202952778601E-3</v>
      </c>
      <c r="DC110" s="132">
        <v>2.6629256992863615E-3</v>
      </c>
      <c r="DD110" s="132">
        <v>1.123342033672119E-2</v>
      </c>
      <c r="DE110" s="132">
        <v>2.5464328190025489E-3</v>
      </c>
      <c r="DF110" s="132">
        <v>1.0022307038527551</v>
      </c>
      <c r="DG110" s="145">
        <v>1.6278597442129106</v>
      </c>
      <c r="DH110" s="141">
        <v>1.2684859567858349</v>
      </c>
    </row>
    <row r="111" spans="2:112" x14ac:dyDescent="0.15">
      <c r="B111" s="749" t="s">
        <v>634</v>
      </c>
      <c r="C111" s="750"/>
      <c r="D111" s="148">
        <v>1.3757809725883665</v>
      </c>
      <c r="E111" s="148">
        <v>1.3870567788822097</v>
      </c>
      <c r="F111" s="148">
        <v>1.266673448906841</v>
      </c>
      <c r="G111" s="148">
        <v>1.3625209599395869</v>
      </c>
      <c r="H111" s="148">
        <v>1.3286759252872671</v>
      </c>
      <c r="I111" s="148">
        <v>1.3721374748628228</v>
      </c>
      <c r="J111" s="148">
        <v>1.9085479160467882</v>
      </c>
      <c r="K111" s="148">
        <v>1.358404172349323</v>
      </c>
      <c r="L111" s="148">
        <v>1.2692808900588373</v>
      </c>
      <c r="M111" s="148">
        <v>1.391662192153061</v>
      </c>
      <c r="N111" s="148">
        <v>1</v>
      </c>
      <c r="O111" s="148">
        <v>1.2339789117238302</v>
      </c>
      <c r="P111" s="148">
        <v>1.2484723104206961</v>
      </c>
      <c r="Q111" s="148">
        <v>1.3801249234063064</v>
      </c>
      <c r="R111" s="148">
        <v>1.2672696720972585</v>
      </c>
      <c r="S111" s="148">
        <v>1.35524764680621</v>
      </c>
      <c r="T111" s="148">
        <v>1.2001572725132581</v>
      </c>
      <c r="U111" s="148">
        <v>1.2457355133926002</v>
      </c>
      <c r="V111" s="149">
        <v>1.28663799932715</v>
      </c>
      <c r="W111" s="148">
        <v>1.3059497448787405</v>
      </c>
      <c r="X111" s="148">
        <v>1</v>
      </c>
      <c r="Y111" s="148">
        <v>1.1194215720517482</v>
      </c>
      <c r="Z111" s="148">
        <v>1.1246282955089963</v>
      </c>
      <c r="AA111" s="148">
        <v>1</v>
      </c>
      <c r="AB111" s="148">
        <v>1.2060625292776688</v>
      </c>
      <c r="AC111" s="148">
        <v>1.2056782751437596</v>
      </c>
      <c r="AD111" s="148">
        <v>1.0267393500708697</v>
      </c>
      <c r="AE111" s="148">
        <v>1.2376543670508451</v>
      </c>
      <c r="AF111" s="148">
        <v>1.2041182987207824</v>
      </c>
      <c r="AG111" s="148">
        <v>1.1727226138639795</v>
      </c>
      <c r="AH111" s="148">
        <v>1.2512582071332934</v>
      </c>
      <c r="AI111" s="149">
        <v>1.3185478428979445</v>
      </c>
      <c r="AJ111" s="148">
        <v>1.5209277348045966</v>
      </c>
      <c r="AK111" s="148">
        <v>1.2978923795656749</v>
      </c>
      <c r="AL111" s="148">
        <v>1.291739606070071</v>
      </c>
      <c r="AM111" s="148">
        <v>1</v>
      </c>
      <c r="AN111" s="148">
        <v>1</v>
      </c>
      <c r="AO111" s="148">
        <v>1.5034290451496877</v>
      </c>
      <c r="AP111" s="148">
        <v>1.1410427494638866</v>
      </c>
      <c r="AQ111" s="148">
        <v>1.4486135048291577</v>
      </c>
      <c r="AR111" s="148">
        <v>1.3023274039900405</v>
      </c>
      <c r="AS111" s="148">
        <v>1.2227486393802656</v>
      </c>
      <c r="AT111" s="148">
        <v>1.2013679479279795</v>
      </c>
      <c r="AU111" s="148">
        <v>1.1968404528373036</v>
      </c>
      <c r="AV111" s="148">
        <v>1.2060548848321602</v>
      </c>
      <c r="AW111" s="148">
        <v>1.1911355330681981</v>
      </c>
      <c r="AX111" s="148">
        <v>1.1595064042149803</v>
      </c>
      <c r="AY111" s="148">
        <v>1.178931297454078</v>
      </c>
      <c r="AZ111" s="148">
        <v>1.1913297931781452</v>
      </c>
      <c r="BA111" s="148">
        <v>1.1817493498417408</v>
      </c>
      <c r="BB111" s="148">
        <v>1.1498179182847663</v>
      </c>
      <c r="BC111" s="148">
        <v>1.1867247603141118</v>
      </c>
      <c r="BD111" s="148">
        <v>1.166895752450624</v>
      </c>
      <c r="BE111" s="148">
        <v>1.1787693189279134</v>
      </c>
      <c r="BF111" s="148">
        <v>1</v>
      </c>
      <c r="BG111" s="148">
        <v>1.1272485611448422</v>
      </c>
      <c r="BH111" s="148">
        <v>1.1672384435339755</v>
      </c>
      <c r="BI111" s="148">
        <v>1.1707282159358854</v>
      </c>
      <c r="BJ111" s="148">
        <v>1.1803183941773656</v>
      </c>
      <c r="BK111" s="148">
        <v>1.2972651036158496</v>
      </c>
      <c r="BL111" s="149">
        <v>1.4262899056875058</v>
      </c>
      <c r="BM111" s="149">
        <v>1.3265722496296644</v>
      </c>
      <c r="BN111" s="148">
        <v>1.3442083782833532</v>
      </c>
      <c r="BO111" s="148">
        <v>1.4050462485558219</v>
      </c>
      <c r="BP111" s="148">
        <v>1.3303555127213822</v>
      </c>
      <c r="BQ111" s="148">
        <v>1.5028392246645497</v>
      </c>
      <c r="BR111" s="148">
        <v>1.1833257698248612</v>
      </c>
      <c r="BS111" s="148">
        <v>1.5004096778126919</v>
      </c>
      <c r="BT111" s="148">
        <v>1.3057375008512739</v>
      </c>
      <c r="BU111" s="148">
        <v>1.3046397550173183</v>
      </c>
      <c r="BV111" s="148">
        <v>1.2805643605505768</v>
      </c>
      <c r="BW111" s="148">
        <v>1.2704506772081792</v>
      </c>
      <c r="BX111" s="148">
        <v>1.2807375912841381</v>
      </c>
      <c r="BY111" s="148">
        <v>1.1161945487237401</v>
      </c>
      <c r="BZ111" s="148">
        <v>1.2725351995003591</v>
      </c>
      <c r="CA111" s="148">
        <v>1.1771850006797719</v>
      </c>
      <c r="CB111" s="148">
        <v>1.6383433904500804</v>
      </c>
      <c r="CC111" s="148">
        <v>1.373268672753559</v>
      </c>
      <c r="CD111" s="148">
        <v>1.4588633279842256</v>
      </c>
      <c r="CE111" s="148">
        <v>1.2728106725477195</v>
      </c>
      <c r="CF111" s="148">
        <v>1.3309598573758599</v>
      </c>
      <c r="CG111" s="148">
        <v>1.2772450089400136</v>
      </c>
      <c r="CH111" s="148">
        <v>1.1643606028931592</v>
      </c>
      <c r="CI111" s="148">
        <v>1.4300359876627287</v>
      </c>
      <c r="CJ111" s="148">
        <v>1.5124365137030988</v>
      </c>
      <c r="CK111" s="148">
        <v>1.3310394342094169</v>
      </c>
      <c r="CL111" s="148">
        <v>1.6896556816653869</v>
      </c>
      <c r="CM111" s="148">
        <v>1.3791795990982243</v>
      </c>
      <c r="CN111" s="148">
        <v>1.2470422371739578</v>
      </c>
      <c r="CO111" s="148">
        <v>1.1701923693797469</v>
      </c>
      <c r="CP111" s="148">
        <v>1.3018460084003585</v>
      </c>
      <c r="CQ111" s="148">
        <v>1.2139278558918463</v>
      </c>
      <c r="CR111" s="148">
        <v>1.3036905503167391</v>
      </c>
      <c r="CS111" s="148">
        <v>1.2633178988445757</v>
      </c>
      <c r="CT111" s="148">
        <v>1.187155140012542</v>
      </c>
      <c r="CU111" s="148">
        <v>1.3141542166492228</v>
      </c>
      <c r="CV111" s="148">
        <v>1.3077217414310782</v>
      </c>
      <c r="CW111" s="148">
        <v>1.7674108643084199</v>
      </c>
      <c r="CX111" s="148">
        <v>1.1970704293181829</v>
      </c>
      <c r="CY111" s="148">
        <v>1.2123311797574468</v>
      </c>
      <c r="CZ111" s="148">
        <v>1.4510528851923399</v>
      </c>
      <c r="DA111" s="148">
        <v>1.364535195079936</v>
      </c>
      <c r="DB111" s="148">
        <v>1.2894008730462128</v>
      </c>
      <c r="DC111" s="148">
        <v>1.2629943842938294</v>
      </c>
      <c r="DD111" s="148">
        <v>1.2936873091521857</v>
      </c>
      <c r="DE111" s="148">
        <v>1.4292341244199269</v>
      </c>
      <c r="DF111" s="150">
        <v>1.58024337794699</v>
      </c>
      <c r="DG111" s="147"/>
      <c r="DH111" s="147"/>
    </row>
    <row r="112" spans="2:112" ht="14.25" thickBot="1" x14ac:dyDescent="0.2">
      <c r="B112" s="751" t="s">
        <v>635</v>
      </c>
      <c r="C112" s="752"/>
      <c r="D112" s="151">
        <v>1.072057251581773</v>
      </c>
      <c r="E112" s="151">
        <v>1.0808437591331919</v>
      </c>
      <c r="F112" s="151">
        <v>0.98703680552570838</v>
      </c>
      <c r="G112" s="151">
        <v>1.061724580175913</v>
      </c>
      <c r="H112" s="151">
        <v>1.0353513306892652</v>
      </c>
      <c r="I112" s="151">
        <v>1.069218109134235</v>
      </c>
      <c r="J112" s="151">
        <v>1.4872081197196678</v>
      </c>
      <c r="K112" s="151">
        <v>1.0585166335061309</v>
      </c>
      <c r="L112" s="151">
        <v>0.98906861600336837</v>
      </c>
      <c r="M112" s="151">
        <v>1.0844324602359976</v>
      </c>
      <c r="N112" s="151">
        <v>0.779235410971578</v>
      </c>
      <c r="O112" s="151">
        <v>0.9615600644073794</v>
      </c>
      <c r="P112" s="151">
        <v>0.97285383389730662</v>
      </c>
      <c r="Q112" s="151">
        <v>1.0754422118826308</v>
      </c>
      <c r="R112" s="151">
        <v>0.98750140374852413</v>
      </c>
      <c r="S112" s="151">
        <v>1.0560569570273011</v>
      </c>
      <c r="T112" s="151">
        <v>0.9352050454773968</v>
      </c>
      <c r="U112" s="151">
        <v>0.97072122474037259</v>
      </c>
      <c r="V112" s="152">
        <v>1.0025938901773406</v>
      </c>
      <c r="W112" s="151">
        <v>1.0176422861588128</v>
      </c>
      <c r="X112" s="151">
        <v>0.779235410971578</v>
      </c>
      <c r="Y112" s="151">
        <v>0.87229292874819397</v>
      </c>
      <c r="Z112" s="151">
        <v>0.87635019204121811</v>
      </c>
      <c r="AA112" s="151">
        <v>0.779235410971578</v>
      </c>
      <c r="AB112" s="151">
        <v>0.93980663065910508</v>
      </c>
      <c r="AC112" s="151">
        <v>0.9395072062311508</v>
      </c>
      <c r="AD112" s="151">
        <v>0.80007165941316505</v>
      </c>
      <c r="AE112" s="151">
        <v>0.96442410934963352</v>
      </c>
      <c r="AF112" s="151">
        <v>0.93829161736208622</v>
      </c>
      <c r="AG112" s="151">
        <v>0.9138269879699612</v>
      </c>
      <c r="AH112" s="151">
        <v>0.9750247032670718</v>
      </c>
      <c r="AI112" s="152">
        <v>1.0274591702462674</v>
      </c>
      <c r="AJ112" s="151">
        <v>1.1851607484885311</v>
      </c>
      <c r="AK112" s="151">
        <v>1.0113637017877379</v>
      </c>
      <c r="AL112" s="151">
        <v>1.0065692428042761</v>
      </c>
      <c r="AM112" s="151">
        <v>0.779235410971578</v>
      </c>
      <c r="AN112" s="151">
        <v>0.779235410971578</v>
      </c>
      <c r="AO112" s="151">
        <v>1.1715251498638239</v>
      </c>
      <c r="AP112" s="151">
        <v>0.88914091581463106</v>
      </c>
      <c r="AQ112" s="151">
        <v>1.1288109397745267</v>
      </c>
      <c r="AR112" s="151">
        <v>1.0148196298677277</v>
      </c>
      <c r="AS112" s="151">
        <v>0.95280903852241905</v>
      </c>
      <c r="AT112" s="151">
        <v>0.93614844663174046</v>
      </c>
      <c r="AU112" s="151">
        <v>0.93262046213408578</v>
      </c>
      <c r="AV112" s="151">
        <v>0.93980067383646748</v>
      </c>
      <c r="AW112" s="151">
        <v>0.92817498663324705</v>
      </c>
      <c r="AX112" s="151">
        <v>0.90352844941263688</v>
      </c>
      <c r="AY112" s="151">
        <v>0.91866501407888412</v>
      </c>
      <c r="AZ112" s="151">
        <v>0.9283263609898571</v>
      </c>
      <c r="BA112" s="151">
        <v>0.92086094028932408</v>
      </c>
      <c r="BB112" s="151">
        <v>0.89597883809711421</v>
      </c>
      <c r="BC112" s="151">
        <v>0.9247379563135143</v>
      </c>
      <c r="BD112" s="151">
        <v>0.90928649122185079</v>
      </c>
      <c r="BE112" s="151">
        <v>0.91853879467547972</v>
      </c>
      <c r="BF112" s="151">
        <v>0.779235410971578</v>
      </c>
      <c r="BG112" s="151">
        <v>0.87839199581082106</v>
      </c>
      <c r="BH112" s="151">
        <v>0.90955352824902247</v>
      </c>
      <c r="BI112" s="151">
        <v>0.91227288248082194</v>
      </c>
      <c r="BJ112" s="151">
        <v>0.91974588896411247</v>
      </c>
      <c r="BK112" s="151">
        <v>1.0108749061551834</v>
      </c>
      <c r="BL112" s="152">
        <v>1.1114156008230169</v>
      </c>
      <c r="BM112" s="152">
        <v>1.0337120721236623</v>
      </c>
      <c r="BN112" s="151">
        <v>1.047454768083067</v>
      </c>
      <c r="BO112" s="151">
        <v>1.0948617909274698</v>
      </c>
      <c r="BP112" s="151">
        <v>1.0366601246937506</v>
      </c>
      <c r="BQ112" s="151">
        <v>1.171065540855688</v>
      </c>
      <c r="BR112" s="151">
        <v>0.92208934256273467</v>
      </c>
      <c r="BS112" s="151">
        <v>1.1691723519161059</v>
      </c>
      <c r="BT112" s="151">
        <v>1.0174768980968436</v>
      </c>
      <c r="BU112" s="151">
        <v>1.0166214956707789</v>
      </c>
      <c r="BV112" s="151">
        <v>0.99786109576918469</v>
      </c>
      <c r="BW112" s="151">
        <v>0.98998015557343511</v>
      </c>
      <c r="BX112" s="151">
        <v>0.99799608329104428</v>
      </c>
      <c r="BY112" s="151">
        <v>0.86977831789897875</v>
      </c>
      <c r="BZ112" s="151">
        <v>0.99160448915846133</v>
      </c>
      <c r="CA112" s="151">
        <v>0.91730423779427939</v>
      </c>
      <c r="CB112" s="151">
        <v>1.2766551851699368</v>
      </c>
      <c r="CC112" s="151">
        <v>1.0700995785875131</v>
      </c>
      <c r="CD112" s="151">
        <v>1.1367979649331521</v>
      </c>
      <c r="CE112" s="151">
        <v>0.99181914751173283</v>
      </c>
      <c r="CF112" s="151">
        <v>1.0371310514489511</v>
      </c>
      <c r="CG112" s="151">
        <v>0.99527453945276834</v>
      </c>
      <c r="CH112" s="151">
        <v>0.90731101291456528</v>
      </c>
      <c r="CI112" s="151">
        <v>1.1143346805505128</v>
      </c>
      <c r="CJ112" s="151">
        <v>1.1785440883238549</v>
      </c>
      <c r="CK112" s="151">
        <v>1.0371930605355517</v>
      </c>
      <c r="CL112" s="151">
        <v>1.3166395395029895</v>
      </c>
      <c r="CM112" s="151">
        <v>1.0747055817069211</v>
      </c>
      <c r="CN112" s="151">
        <v>0.97173947018316509</v>
      </c>
      <c r="CO112" s="151">
        <v>0.91185533186943168</v>
      </c>
      <c r="CP112" s="151">
        <v>1.0144445093775618</v>
      </c>
      <c r="CQ112" s="151">
        <v>0.94593557167572939</v>
      </c>
      <c r="CR112" s="151">
        <v>1.0158818417558269</v>
      </c>
      <c r="CS112" s="151">
        <v>0.98442204209390338</v>
      </c>
      <c r="CT112" s="151">
        <v>0.92507332341469439</v>
      </c>
      <c r="CU112" s="151">
        <v>1.0240355010906894</v>
      </c>
      <c r="CV112" s="151">
        <v>1.0190230886205138</v>
      </c>
      <c r="CW112" s="151">
        <v>1.3772291312050036</v>
      </c>
      <c r="CX112" s="151">
        <v>0.93279966795167757</v>
      </c>
      <c r="CY112" s="151">
        <v>0.94469138509195205</v>
      </c>
      <c r="CZ112" s="151">
        <v>1.130711791334347</v>
      </c>
      <c r="DA112" s="151">
        <v>1.0632941435232963</v>
      </c>
      <c r="DB112" s="151">
        <v>1.0047468192152771</v>
      </c>
      <c r="DC112" s="151">
        <v>0.98416994809999725</v>
      </c>
      <c r="DD112" s="151">
        <v>1.0080869620159183</v>
      </c>
      <c r="DE112" s="151">
        <v>1.1137098403169652</v>
      </c>
      <c r="DF112" s="153">
        <v>1.2313815980496374</v>
      </c>
    </row>
  </sheetData>
  <mergeCells count="5">
    <mergeCell ref="B2:C3"/>
    <mergeCell ref="DG2:DG3"/>
    <mergeCell ref="DH2:DH3"/>
    <mergeCell ref="B111:C111"/>
    <mergeCell ref="B112:C112"/>
  </mergeCells>
  <phoneticPr fontId="22"/>
  <printOptions horizontalCentered="1" verticalCentered="1"/>
  <pageMargins left="0.7" right="0.7" top="0.75" bottom="0.75" header="0.3" footer="0.3"/>
  <pageSetup paperSize="9" orientation="portrait" blackAndWhite="1" horizontalDpi="3" verticalDpi="300"/>
  <ignoredErrors>
    <ignoredError sqref="D2:DF2"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B1:J114"/>
  <sheetViews>
    <sheetView showGridLines="0" zoomScaleNormal="100" workbookViewId="0">
      <pane xSplit="3" ySplit="3" topLeftCell="D4" activePane="bottomRight" state="frozen"/>
      <selection activeCell="AK39" sqref="AK39"/>
      <selection pane="topRight" activeCell="AK39" sqref="AK39"/>
      <selection pane="bottomLeft" activeCell="AK39" sqref="AK39"/>
      <selection pane="bottomRight" activeCell="E10" sqref="E10"/>
    </sheetView>
  </sheetViews>
  <sheetFormatPr defaultRowHeight="12" x14ac:dyDescent="0.15"/>
  <cols>
    <col min="1" max="1" width="3.625" style="5" customWidth="1"/>
    <col min="2" max="2" width="3.5" style="5" customWidth="1"/>
    <col min="3" max="3" width="23.875" style="5" customWidth="1"/>
    <col min="4" max="7" width="11.75" style="5" customWidth="1"/>
    <col min="8" max="8" width="11.625" style="5" customWidth="1"/>
    <col min="9" max="10" width="11.5" style="5" customWidth="1"/>
    <col min="11" max="14" width="12.75" style="5" customWidth="1"/>
    <col min="15" max="16384" width="9" style="5"/>
  </cols>
  <sheetData>
    <row r="1" spans="2:10" ht="24" customHeight="1" x14ac:dyDescent="0.15">
      <c r="B1"/>
      <c r="C1"/>
    </row>
    <row r="2" spans="2:10" ht="14.25" customHeight="1" thickBot="1" x14ac:dyDescent="0.2">
      <c r="I2" s="170" t="s">
        <v>929</v>
      </c>
      <c r="J2" s="170" t="s">
        <v>929</v>
      </c>
    </row>
    <row r="3" spans="2:10" ht="29.25" customHeight="1" x14ac:dyDescent="0.15">
      <c r="B3" s="753" t="s">
        <v>816</v>
      </c>
      <c r="C3" s="754"/>
      <c r="D3" s="322" t="s">
        <v>57</v>
      </c>
      <c r="E3" s="322" t="s">
        <v>58</v>
      </c>
      <c r="F3" s="322" t="s">
        <v>59</v>
      </c>
      <c r="G3" s="322" t="s">
        <v>60</v>
      </c>
      <c r="H3" s="323" t="s">
        <v>133</v>
      </c>
      <c r="I3" s="324" t="s">
        <v>164</v>
      </c>
      <c r="J3" s="325" t="s">
        <v>165</v>
      </c>
    </row>
    <row r="4" spans="2:10" ht="13.5" customHeight="1" x14ac:dyDescent="0.15">
      <c r="B4" s="326" t="s">
        <v>13</v>
      </c>
      <c r="C4" s="283" t="s">
        <v>235</v>
      </c>
      <c r="D4" s="154">
        <v>0.33467949676999675</v>
      </c>
      <c r="E4" s="154">
        <v>5.0014338119023123E-2</v>
      </c>
      <c r="F4" s="154">
        <v>0.53540341099161659</v>
      </c>
      <c r="G4" s="154">
        <v>7.0627395193177053E-2</v>
      </c>
      <c r="H4" s="155">
        <v>8.7712639747668589E-3</v>
      </c>
      <c r="I4" s="154">
        <v>0.37693142054173667</v>
      </c>
      <c r="J4" s="156">
        <v>0.10380880064993336</v>
      </c>
    </row>
    <row r="5" spans="2:10" ht="13.5" customHeight="1" x14ac:dyDescent="0.15">
      <c r="B5" s="327" t="s">
        <v>14</v>
      </c>
      <c r="C5" s="284" t="s">
        <v>871</v>
      </c>
      <c r="D5" s="157">
        <v>6.9923027895031437E-2</v>
      </c>
      <c r="E5" s="157">
        <v>1.9012748544016349E-2</v>
      </c>
      <c r="F5" s="157">
        <v>0.25549946748590163</v>
      </c>
      <c r="G5" s="157">
        <v>4.0710432437878571E-2</v>
      </c>
      <c r="H5" s="158">
        <v>3.0135230570125241E-4</v>
      </c>
      <c r="I5" s="157">
        <v>0.13715582256209014</v>
      </c>
      <c r="J5" s="159">
        <v>3.7768370313320934E-2</v>
      </c>
    </row>
    <row r="6" spans="2:10" ht="13.5" customHeight="1" x14ac:dyDescent="0.15">
      <c r="B6" s="327" t="s">
        <v>15</v>
      </c>
      <c r="C6" s="284" t="s">
        <v>252</v>
      </c>
      <c r="D6" s="157">
        <v>0</v>
      </c>
      <c r="E6" s="157">
        <v>0</v>
      </c>
      <c r="F6" s="157">
        <v>0.61371635765302235</v>
      </c>
      <c r="G6" s="157">
        <v>0.34059507104162312</v>
      </c>
      <c r="H6" s="158">
        <v>1.1166053642519711E-3</v>
      </c>
      <c r="I6" s="157">
        <v>0.87407348431820731</v>
      </c>
      <c r="J6" s="159">
        <v>0.24073097290919568</v>
      </c>
    </row>
    <row r="7" spans="2:10" ht="13.5" customHeight="1" x14ac:dyDescent="0.15">
      <c r="B7" s="327" t="s">
        <v>16</v>
      </c>
      <c r="C7" s="284" t="s">
        <v>254</v>
      </c>
      <c r="D7" s="157">
        <v>0.21797701872036809</v>
      </c>
      <c r="E7" s="157">
        <v>3.1804802074933601E-2</v>
      </c>
      <c r="F7" s="157">
        <v>0.52612135288140516</v>
      </c>
      <c r="G7" s="157">
        <v>0.19517553864338594</v>
      </c>
      <c r="H7" s="158">
        <v>7.0020395658765137E-4</v>
      </c>
      <c r="I7" s="157">
        <v>6.3884749719309991E-2</v>
      </c>
      <c r="J7" s="159">
        <v>5.7693276178231494E-2</v>
      </c>
    </row>
    <row r="8" spans="2:10" ht="13.5" customHeight="1" x14ac:dyDescent="0.15">
      <c r="B8" s="327" t="s">
        <v>17</v>
      </c>
      <c r="C8" s="284" t="s">
        <v>258</v>
      </c>
      <c r="D8" s="157">
        <v>0.24930029364152415</v>
      </c>
      <c r="E8" s="157">
        <v>3.3308393561263416E-2</v>
      </c>
      <c r="F8" s="157">
        <v>0.30566541355221283</v>
      </c>
      <c r="G8" s="157">
        <v>9.4623992334654891E-2</v>
      </c>
      <c r="H8" s="158">
        <v>1.0165926431854153E-3</v>
      </c>
      <c r="I8" s="157">
        <v>0.21949872162771258</v>
      </c>
      <c r="J8" s="159">
        <v>0.11977101736924184</v>
      </c>
    </row>
    <row r="9" spans="2:10" ht="13.5" customHeight="1" x14ac:dyDescent="0.15">
      <c r="B9" s="327" t="s">
        <v>19</v>
      </c>
      <c r="C9" s="284" t="s">
        <v>525</v>
      </c>
      <c r="D9" s="157">
        <v>2.0962594106549742E-2</v>
      </c>
      <c r="E9" s="157">
        <v>5.3937705643122419E-2</v>
      </c>
      <c r="F9" s="157">
        <v>0.5956607495069034</v>
      </c>
      <c r="G9" s="157">
        <v>0.11242603550295859</v>
      </c>
      <c r="H9" s="158">
        <v>6.0588446019012332E-8</v>
      </c>
      <c r="I9" s="157">
        <v>1.3806706114398422</v>
      </c>
      <c r="J9" s="159">
        <v>1.3806706114398422</v>
      </c>
    </row>
    <row r="10" spans="2:10" ht="13.5" customHeight="1" x14ac:dyDescent="0.15">
      <c r="B10" s="327" t="s">
        <v>20</v>
      </c>
      <c r="C10" s="284" t="s">
        <v>872</v>
      </c>
      <c r="D10" s="157">
        <v>3.017818693951933E-2</v>
      </c>
      <c r="E10" s="157">
        <v>0.1273132035497363</v>
      </c>
      <c r="F10" s="157">
        <v>0.28647330767099999</v>
      </c>
      <c r="G10" s="157">
        <v>0.14690452083711422</v>
      </c>
      <c r="H10" s="176">
        <v>0</v>
      </c>
      <c r="I10" s="157">
        <v>7.3309581347368008E-2</v>
      </c>
      <c r="J10" s="159">
        <v>7.0563456964649024E-2</v>
      </c>
    </row>
    <row r="11" spans="2:10" ht="13.5" customHeight="1" x14ac:dyDescent="0.15">
      <c r="B11" s="327" t="s">
        <v>21</v>
      </c>
      <c r="C11" s="284" t="s">
        <v>873</v>
      </c>
      <c r="D11" s="157">
        <v>0.32972384823200612</v>
      </c>
      <c r="E11" s="157">
        <v>2.8438353610059194E-2</v>
      </c>
      <c r="F11" s="157">
        <v>0.34514771126894184</v>
      </c>
      <c r="G11" s="157">
        <v>0.16086249599431374</v>
      </c>
      <c r="H11" s="158">
        <v>6.174632047203029E-2</v>
      </c>
      <c r="I11" s="157">
        <v>4.1789602320422156E-2</v>
      </c>
      <c r="J11" s="159">
        <v>4.0160356661475868E-2</v>
      </c>
    </row>
    <row r="12" spans="2:10" ht="13.5" customHeight="1" x14ac:dyDescent="0.15">
      <c r="B12" s="327" t="s">
        <v>22</v>
      </c>
      <c r="C12" s="284" t="s">
        <v>874</v>
      </c>
      <c r="D12" s="157">
        <v>0.31552221832351163</v>
      </c>
      <c r="E12" s="157">
        <v>4.2918634282618183E-2</v>
      </c>
      <c r="F12" s="157">
        <v>0.4283732629514122</v>
      </c>
      <c r="G12" s="157">
        <v>0.11755091433000472</v>
      </c>
      <c r="H12" s="158">
        <v>1.6304607802297613E-2</v>
      </c>
      <c r="I12" s="157">
        <v>2.8658907442945882E-2</v>
      </c>
      <c r="J12" s="159">
        <v>2.8514596167197467E-2</v>
      </c>
    </row>
    <row r="13" spans="2:10" ht="13.5" customHeight="1" x14ac:dyDescent="0.15">
      <c r="B13" s="327" t="s">
        <v>23</v>
      </c>
      <c r="C13" s="284" t="s">
        <v>526</v>
      </c>
      <c r="D13" s="157">
        <v>0.3100885403313326</v>
      </c>
      <c r="E13" s="157">
        <v>9.2415243968826499E-2</v>
      </c>
      <c r="F13" s="157">
        <v>0.26173064297629178</v>
      </c>
      <c r="G13" s="157">
        <v>0.12293448056314227</v>
      </c>
      <c r="H13" s="158">
        <v>6.6311338134021939E-4</v>
      </c>
      <c r="I13" s="157">
        <v>6.3073838043044922E-2</v>
      </c>
      <c r="J13" s="159">
        <v>6.2677147237742745E-2</v>
      </c>
    </row>
    <row r="14" spans="2:10" ht="13.5" customHeight="1" x14ac:dyDescent="0.15">
      <c r="B14" s="327" t="s">
        <v>24</v>
      </c>
      <c r="C14" s="284" t="s">
        <v>279</v>
      </c>
      <c r="D14" s="157">
        <v>0.27217783548489921</v>
      </c>
      <c r="E14" s="157">
        <v>1.0697990142311641E-2</v>
      </c>
      <c r="F14" s="157">
        <v>0</v>
      </c>
      <c r="G14" s="157">
        <v>0</v>
      </c>
      <c r="H14" s="158">
        <v>9.4417022903051009E-3</v>
      </c>
      <c r="I14" s="157">
        <v>0</v>
      </c>
      <c r="J14" s="159">
        <v>0</v>
      </c>
    </row>
    <row r="15" spans="2:10" ht="13.5" customHeight="1" x14ac:dyDescent="0.15">
      <c r="B15" s="327" t="s">
        <v>25</v>
      </c>
      <c r="C15" s="284" t="s">
        <v>281</v>
      </c>
      <c r="D15" s="157">
        <v>0.17392155446433646</v>
      </c>
      <c r="E15" s="157">
        <v>1.7587822644652897E-2</v>
      </c>
      <c r="F15" s="157">
        <v>0.39195401609916025</v>
      </c>
      <c r="G15" s="157">
        <v>0.24855401250292194</v>
      </c>
      <c r="H15" s="158">
        <v>3.6928657848588021E-4</v>
      </c>
      <c r="I15" s="157">
        <v>0.14534796602753519</v>
      </c>
      <c r="J15" s="159">
        <v>0.10159373295532872</v>
      </c>
    </row>
    <row r="16" spans="2:10" ht="13.5" customHeight="1" x14ac:dyDescent="0.15">
      <c r="B16" s="327" t="s">
        <v>26</v>
      </c>
      <c r="C16" s="284" t="s">
        <v>875</v>
      </c>
      <c r="D16" s="157">
        <v>0.48392850814247823</v>
      </c>
      <c r="E16" s="157">
        <v>2.5714558803366604E-2</v>
      </c>
      <c r="F16" s="157">
        <v>0.40144833635821464</v>
      </c>
      <c r="G16" s="157">
        <v>0.26565907419310381</v>
      </c>
      <c r="H16" s="158">
        <v>1.5145993752386872E-2</v>
      </c>
      <c r="I16" s="157">
        <v>0.18001156711179009</v>
      </c>
      <c r="J16" s="159">
        <v>0.1255894654268303</v>
      </c>
    </row>
    <row r="17" spans="2:10" ht="13.5" customHeight="1" x14ac:dyDescent="0.15">
      <c r="B17" s="327" t="s">
        <v>27</v>
      </c>
      <c r="C17" s="284" t="s">
        <v>876</v>
      </c>
      <c r="D17" s="157">
        <v>0.13671131953196264</v>
      </c>
      <c r="E17" s="157">
        <v>7.0129734400430993E-2</v>
      </c>
      <c r="F17" s="157">
        <v>0.42433819320398874</v>
      </c>
      <c r="G17" s="157">
        <v>0.16387405442436473</v>
      </c>
      <c r="H17" s="158">
        <v>1.2874835853364194E-4</v>
      </c>
      <c r="I17" s="157">
        <v>6.619990933490677E-2</v>
      </c>
      <c r="J17" s="159">
        <v>4.5307734050052388E-2</v>
      </c>
    </row>
    <row r="18" spans="2:10" ht="13.5" customHeight="1" x14ac:dyDescent="0.15">
      <c r="B18" s="327" t="s">
        <v>28</v>
      </c>
      <c r="C18" s="284" t="s">
        <v>298</v>
      </c>
      <c r="D18" s="157">
        <v>0.40920737376117189</v>
      </c>
      <c r="E18" s="157">
        <v>2.1614367049815491E-2</v>
      </c>
      <c r="F18" s="157">
        <v>0.387528492871482</v>
      </c>
      <c r="G18" s="157">
        <v>0.24422503044844379</v>
      </c>
      <c r="H18" s="158">
        <v>3.5406425373779316E-4</v>
      </c>
      <c r="I18" s="157">
        <v>0.10278634330638664</v>
      </c>
      <c r="J18" s="159">
        <v>6.1613321577967756E-2</v>
      </c>
    </row>
    <row r="19" spans="2:10" ht="13.5" customHeight="1" x14ac:dyDescent="0.15">
      <c r="B19" s="327" t="s">
        <v>29</v>
      </c>
      <c r="C19" s="284" t="s">
        <v>300</v>
      </c>
      <c r="D19" s="157">
        <v>0.21016415162458235</v>
      </c>
      <c r="E19" s="157">
        <v>6.5337027849495438E-2</v>
      </c>
      <c r="F19" s="157">
        <v>0.18466481163919274</v>
      </c>
      <c r="G19" s="157">
        <v>7.6853089295591676E-2</v>
      </c>
      <c r="H19" s="176">
        <v>0</v>
      </c>
      <c r="I19" s="157">
        <v>1.7473732160223278E-2</v>
      </c>
      <c r="J19" s="159">
        <v>1.5364833451230814E-2</v>
      </c>
    </row>
    <row r="20" spans="2:10" ht="13.5" customHeight="1" x14ac:dyDescent="0.15">
      <c r="B20" s="327" t="s">
        <v>30</v>
      </c>
      <c r="C20" s="284" t="s">
        <v>303</v>
      </c>
      <c r="D20" s="157">
        <v>0.19121492412733784</v>
      </c>
      <c r="E20" s="157">
        <v>7.0847281149139435E-2</v>
      </c>
      <c r="F20" s="157">
        <v>0.44459542975701832</v>
      </c>
      <c r="G20" s="157">
        <v>0.22705681780094356</v>
      </c>
      <c r="H20" s="158">
        <v>9.0754388663498941E-4</v>
      </c>
      <c r="I20" s="157">
        <v>7.7252524195572325E-2</v>
      </c>
      <c r="J20" s="159">
        <v>6.7708363137547911E-2</v>
      </c>
    </row>
    <row r="21" spans="2:10" ht="13.5" customHeight="1" x14ac:dyDescent="0.15">
      <c r="B21" s="327" t="s">
        <v>31</v>
      </c>
      <c r="C21" s="284" t="s">
        <v>877</v>
      </c>
      <c r="D21" s="157">
        <v>5.5435777480309159E-2</v>
      </c>
      <c r="E21" s="157">
        <v>3.4918690171664116E-2</v>
      </c>
      <c r="F21" s="157">
        <v>0.52908968276639345</v>
      </c>
      <c r="G21" s="157">
        <v>0.26441722090532921</v>
      </c>
      <c r="H21" s="158">
        <v>1.6419259945476416E-4</v>
      </c>
      <c r="I21" s="157">
        <v>6.4430700742266978E-2</v>
      </c>
      <c r="J21" s="159">
        <v>5.4442482217077932E-2</v>
      </c>
    </row>
    <row r="22" spans="2:10" ht="13.5" customHeight="1" x14ac:dyDescent="0.15">
      <c r="B22" s="327" t="s">
        <v>32</v>
      </c>
      <c r="C22" s="284" t="s">
        <v>308</v>
      </c>
      <c r="D22" s="157">
        <v>0.24450448909310923</v>
      </c>
      <c r="E22" s="157">
        <v>4.198560517574277E-2</v>
      </c>
      <c r="F22" s="157">
        <v>0.29750824137093218</v>
      </c>
      <c r="G22" s="157">
        <v>7.4383809418109723E-2</v>
      </c>
      <c r="H22" s="158">
        <v>3.2592405444710082E-5</v>
      </c>
      <c r="I22" s="157">
        <v>1.0198602791417575E-2</v>
      </c>
      <c r="J22" s="159">
        <v>9.8986438857876467E-3</v>
      </c>
    </row>
    <row r="23" spans="2:10" ht="13.5" customHeight="1" x14ac:dyDescent="0.15">
      <c r="B23" s="327" t="s">
        <v>33</v>
      </c>
      <c r="C23" s="284" t="s">
        <v>878</v>
      </c>
      <c r="D23" s="157">
        <v>0.12378639028889656</v>
      </c>
      <c r="E23" s="157">
        <v>4.1361743578530882E-2</v>
      </c>
      <c r="F23" s="157">
        <v>0.37770228254308857</v>
      </c>
      <c r="G23" s="157">
        <v>0.1223296566342886</v>
      </c>
      <c r="H23" s="158">
        <v>4.2075541875065156E-5</v>
      </c>
      <c r="I23" s="157">
        <v>3.2721361312921811E-2</v>
      </c>
      <c r="J23" s="159">
        <v>3.1939177377154751E-2</v>
      </c>
    </row>
    <row r="24" spans="2:10" ht="13.5" customHeight="1" x14ac:dyDescent="0.15">
      <c r="B24" s="327" t="s">
        <v>35</v>
      </c>
      <c r="C24" s="284" t="s">
        <v>879</v>
      </c>
      <c r="D24" s="157">
        <v>2.1810981916768953E-2</v>
      </c>
      <c r="E24" s="157">
        <v>4.9460222034875552E-2</v>
      </c>
      <c r="F24" s="157">
        <v>0</v>
      </c>
      <c r="G24" s="157">
        <v>0</v>
      </c>
      <c r="H24" s="158">
        <v>0</v>
      </c>
      <c r="I24" s="157">
        <v>0</v>
      </c>
      <c r="J24" s="159">
        <v>0</v>
      </c>
    </row>
    <row r="25" spans="2:10" ht="13.5" customHeight="1" x14ac:dyDescent="0.15">
      <c r="B25" s="327" t="s">
        <v>36</v>
      </c>
      <c r="C25" s="284" t="s">
        <v>880</v>
      </c>
      <c r="D25" s="157">
        <v>7.8009712011464866E-2</v>
      </c>
      <c r="E25" s="157">
        <v>2.4207784202312375E-2</v>
      </c>
      <c r="F25" s="157">
        <v>0.16681804420224039</v>
      </c>
      <c r="G25" s="157">
        <v>4.3596730245231606E-2</v>
      </c>
      <c r="H25" s="158">
        <v>3.4890587879914001E-7</v>
      </c>
      <c r="I25" s="157">
        <v>9.0826521344232511E-2</v>
      </c>
      <c r="J25" s="159">
        <v>9.0826521344232511E-2</v>
      </c>
    </row>
    <row r="26" spans="2:10" ht="13.5" customHeight="1" x14ac:dyDescent="0.15">
      <c r="B26" s="327" t="s">
        <v>38</v>
      </c>
      <c r="C26" s="284" t="s">
        <v>317</v>
      </c>
      <c r="D26" s="157">
        <v>0.1350226522105252</v>
      </c>
      <c r="E26" s="157">
        <v>2.9100548532393841E-2</v>
      </c>
      <c r="F26" s="157">
        <v>0.27188878492180191</v>
      </c>
      <c r="G26" s="157">
        <v>0.10667023125250635</v>
      </c>
      <c r="H26" s="158">
        <v>0</v>
      </c>
      <c r="I26" s="157">
        <v>0.2807111348750167</v>
      </c>
      <c r="J26" s="159">
        <v>0.2807111348750167</v>
      </c>
    </row>
    <row r="27" spans="2:10" ht="13.5" customHeight="1" x14ac:dyDescent="0.15">
      <c r="B27" s="327" t="s">
        <v>40</v>
      </c>
      <c r="C27" s="284" t="s">
        <v>319</v>
      </c>
      <c r="D27" s="157">
        <v>0.17117289410564732</v>
      </c>
      <c r="E27" s="157">
        <v>3.4665944182809667E-2</v>
      </c>
      <c r="F27" s="157">
        <v>0</v>
      </c>
      <c r="G27" s="157">
        <v>0</v>
      </c>
      <c r="H27" s="158">
        <v>0</v>
      </c>
      <c r="I27" s="157">
        <v>0</v>
      </c>
      <c r="J27" s="159">
        <v>0</v>
      </c>
    </row>
    <row r="28" spans="2:10" ht="13.5" customHeight="1" x14ac:dyDescent="0.15">
      <c r="B28" s="327" t="s">
        <v>42</v>
      </c>
      <c r="C28" s="284" t="s">
        <v>881</v>
      </c>
      <c r="D28" s="157">
        <v>0.24267267285750335</v>
      </c>
      <c r="E28" s="157">
        <v>2.7033870490543913E-2</v>
      </c>
      <c r="F28" s="157">
        <v>0.52804439627320521</v>
      </c>
      <c r="G28" s="157">
        <v>8.6241268632839596E-2</v>
      </c>
      <c r="H28" s="158">
        <v>2.1078950188257914E-3</v>
      </c>
      <c r="I28" s="157">
        <v>1.3675082207119382E-2</v>
      </c>
      <c r="J28" s="159">
        <v>1.3361829929073204E-2</v>
      </c>
    </row>
    <row r="29" spans="2:10" ht="13.5" customHeight="1" x14ac:dyDescent="0.15">
      <c r="B29" s="327" t="s">
        <v>43</v>
      </c>
      <c r="C29" s="284" t="s">
        <v>641</v>
      </c>
      <c r="D29" s="157">
        <v>0.32165024028340139</v>
      </c>
      <c r="E29" s="157">
        <v>1.6986102087798941E-2</v>
      </c>
      <c r="F29" s="157">
        <v>0.34042799489233516</v>
      </c>
      <c r="G29" s="157">
        <v>0.12642084817113847</v>
      </c>
      <c r="H29" s="158">
        <v>7.0731453304217224E-3</v>
      </c>
      <c r="I29" s="157">
        <v>2.9425012618803488E-2</v>
      </c>
      <c r="J29" s="159">
        <v>2.8745973866061869E-2</v>
      </c>
    </row>
    <row r="30" spans="2:10" ht="13.5" customHeight="1" x14ac:dyDescent="0.15">
      <c r="B30" s="327" t="s">
        <v>44</v>
      </c>
      <c r="C30" s="284" t="s">
        <v>327</v>
      </c>
      <c r="D30" s="157">
        <v>0.2065839169718969</v>
      </c>
      <c r="E30" s="157">
        <v>1.9443302048920096E-2</v>
      </c>
      <c r="F30" s="157">
        <v>0.31285741823555868</v>
      </c>
      <c r="G30" s="157">
        <v>9.1884598085202086E-3</v>
      </c>
      <c r="H30" s="158">
        <v>2.2898356455249316E-2</v>
      </c>
      <c r="I30" s="157">
        <v>7.7105956435134626E-2</v>
      </c>
      <c r="J30" s="159">
        <v>7.7105956435134626E-2</v>
      </c>
    </row>
    <row r="31" spans="2:10" ht="13.5" customHeight="1" x14ac:dyDescent="0.15">
      <c r="B31" s="327" t="s">
        <v>45</v>
      </c>
      <c r="C31" s="284" t="s">
        <v>330</v>
      </c>
      <c r="D31" s="157">
        <v>5.2012779552715653E-2</v>
      </c>
      <c r="E31" s="157">
        <v>4.6307119617785858E-2</v>
      </c>
      <c r="F31" s="157">
        <v>0.36917803507967445</v>
      </c>
      <c r="G31" s="157">
        <v>8.8513126218044247E-2</v>
      </c>
      <c r="H31" s="176">
        <v>0</v>
      </c>
      <c r="I31" s="157">
        <v>9.5150750888455815E-3</v>
      </c>
      <c r="J31" s="159">
        <v>9.5150750888455815E-3</v>
      </c>
    </row>
    <row r="32" spans="2:10" ht="13.5" customHeight="1" x14ac:dyDescent="0.15">
      <c r="B32" s="327" t="s">
        <v>46</v>
      </c>
      <c r="C32" s="284" t="s">
        <v>332</v>
      </c>
      <c r="D32" s="157">
        <v>0.17252148642986123</v>
      </c>
      <c r="E32" s="157">
        <v>3.0991639895507905E-2</v>
      </c>
      <c r="F32" s="157">
        <v>0.36192497586046507</v>
      </c>
      <c r="G32" s="157">
        <v>0.22615376439195806</v>
      </c>
      <c r="H32" s="158">
        <v>1.3164720228713779E-3</v>
      </c>
      <c r="I32" s="157">
        <v>5.947300503633355E-2</v>
      </c>
      <c r="J32" s="159">
        <v>5.7360368261467627E-2</v>
      </c>
    </row>
    <row r="33" spans="2:10" ht="13.5" customHeight="1" x14ac:dyDescent="0.15">
      <c r="B33" s="327" t="s">
        <v>47</v>
      </c>
      <c r="C33" s="284" t="s">
        <v>334</v>
      </c>
      <c r="D33" s="157">
        <v>0.20865009614368171</v>
      </c>
      <c r="E33" s="157">
        <v>2.8758235958243918E-2</v>
      </c>
      <c r="F33" s="157">
        <v>0.51872862193627178</v>
      </c>
      <c r="G33" s="157">
        <v>0.29870289819801082</v>
      </c>
      <c r="H33" s="158">
        <v>1.8636107615041706E-3</v>
      </c>
      <c r="I33" s="157">
        <v>0.12257125283750238</v>
      </c>
      <c r="J33" s="159">
        <v>0.11917878735583866</v>
      </c>
    </row>
    <row r="34" spans="2:10" ht="13.5" customHeight="1" x14ac:dyDescent="0.15">
      <c r="B34" s="327" t="s">
        <v>48</v>
      </c>
      <c r="C34" s="284" t="s">
        <v>882</v>
      </c>
      <c r="D34" s="157">
        <v>0.405784057769148</v>
      </c>
      <c r="E34" s="157">
        <v>1.7091534353111022E-2</v>
      </c>
      <c r="F34" s="157">
        <v>0.39765914454915563</v>
      </c>
      <c r="G34" s="157">
        <v>0.22953832018987827</v>
      </c>
      <c r="H34" s="158">
        <v>3.6175773282815216E-3</v>
      </c>
      <c r="I34" s="157">
        <v>0.20605653072705665</v>
      </c>
      <c r="J34" s="159">
        <v>0.14413970566206064</v>
      </c>
    </row>
    <row r="35" spans="2:10" ht="13.5" customHeight="1" x14ac:dyDescent="0.15">
      <c r="B35" s="327" t="s">
        <v>49</v>
      </c>
      <c r="C35" s="284" t="s">
        <v>338</v>
      </c>
      <c r="D35" s="157">
        <v>0.15224680107028374</v>
      </c>
      <c r="E35" s="157">
        <v>5.1466871539460092E-2</v>
      </c>
      <c r="F35" s="157">
        <v>0.44575012701930988</v>
      </c>
      <c r="G35" s="157">
        <v>0.22607357314975204</v>
      </c>
      <c r="H35" s="158">
        <v>6.9415555826954651E-5</v>
      </c>
      <c r="I35" s="157">
        <v>8.1708328009911957E-2</v>
      </c>
      <c r="J35" s="159">
        <v>7.5914464751027297E-2</v>
      </c>
    </row>
    <row r="36" spans="2:10" ht="13.5" customHeight="1" x14ac:dyDescent="0.15">
      <c r="B36" s="327" t="s">
        <v>50</v>
      </c>
      <c r="C36" s="284" t="s">
        <v>340</v>
      </c>
      <c r="D36" s="157">
        <v>0.20181090496584311</v>
      </c>
      <c r="E36" s="157">
        <v>5.9976294867434644E-2</v>
      </c>
      <c r="F36" s="157">
        <v>0.44486629717049125</v>
      </c>
      <c r="G36" s="157">
        <v>0.19252231234919701</v>
      </c>
      <c r="H36" s="158">
        <v>7.3583623061710846E-6</v>
      </c>
      <c r="I36" s="157">
        <v>5.2749827378473439E-2</v>
      </c>
      <c r="J36" s="159">
        <v>4.9039071123494253E-2</v>
      </c>
    </row>
    <row r="37" spans="2:10" ht="13.5" customHeight="1" x14ac:dyDescent="0.15">
      <c r="B37" s="327" t="s">
        <v>51</v>
      </c>
      <c r="C37" s="284" t="s">
        <v>342</v>
      </c>
      <c r="D37" s="157">
        <v>0.18243827307546082</v>
      </c>
      <c r="E37" s="157">
        <v>3.2556072735334354E-2</v>
      </c>
      <c r="F37" s="157">
        <v>0.39682438426485594</v>
      </c>
      <c r="G37" s="157">
        <v>0.24464179249386533</v>
      </c>
      <c r="H37" s="158">
        <v>8.6737583618114346E-5</v>
      </c>
      <c r="I37" s="157">
        <v>2.8530840471593058E-2</v>
      </c>
      <c r="J37" s="159">
        <v>2.6532980635130154E-2</v>
      </c>
    </row>
    <row r="38" spans="2:10" ht="13.5" customHeight="1" x14ac:dyDescent="0.15">
      <c r="B38" s="327" t="s">
        <v>53</v>
      </c>
      <c r="C38" s="284" t="s">
        <v>344</v>
      </c>
      <c r="D38" s="157">
        <v>0.14865258501176068</v>
      </c>
      <c r="E38" s="157">
        <v>5.085362244341636E-2</v>
      </c>
      <c r="F38" s="157">
        <v>0.47002854941337358</v>
      </c>
      <c r="G38" s="157">
        <v>0.21608207778059638</v>
      </c>
      <c r="H38" s="158">
        <v>3.7108751781237634E-4</v>
      </c>
      <c r="I38" s="157">
        <v>4.73729411872576E-2</v>
      </c>
      <c r="J38" s="159">
        <v>4.4044949619980719E-2</v>
      </c>
    </row>
    <row r="39" spans="2:10" ht="13.5" customHeight="1" x14ac:dyDescent="0.15">
      <c r="B39" s="327" t="s">
        <v>54</v>
      </c>
      <c r="C39" s="284" t="s">
        <v>346</v>
      </c>
      <c r="D39" s="157">
        <v>7.2131985849033077E-3</v>
      </c>
      <c r="E39" s="157">
        <v>1.085343782447154E-2</v>
      </c>
      <c r="F39" s="157">
        <v>0</v>
      </c>
      <c r="G39" s="157">
        <v>0</v>
      </c>
      <c r="H39" s="176">
        <v>0</v>
      </c>
      <c r="I39" s="157">
        <v>0</v>
      </c>
      <c r="J39" s="159">
        <v>0</v>
      </c>
    </row>
    <row r="40" spans="2:10" ht="13.5" customHeight="1" x14ac:dyDescent="0.15">
      <c r="B40" s="327" t="s">
        <v>55</v>
      </c>
      <c r="C40" s="284" t="s">
        <v>350</v>
      </c>
      <c r="D40" s="157">
        <v>9.4703725171434869E-2</v>
      </c>
      <c r="E40" s="157">
        <v>3.5179719232317677E-2</v>
      </c>
      <c r="F40" s="157">
        <v>0</v>
      </c>
      <c r="G40" s="157">
        <v>0</v>
      </c>
      <c r="H40" s="158">
        <v>0</v>
      </c>
      <c r="I40" s="157">
        <v>0</v>
      </c>
      <c r="J40" s="159">
        <v>0</v>
      </c>
    </row>
    <row r="41" spans="2:10" ht="13.5" customHeight="1" x14ac:dyDescent="0.15">
      <c r="B41" s="327" t="s">
        <v>103</v>
      </c>
      <c r="C41" s="284" t="s">
        <v>883</v>
      </c>
      <c r="D41" s="157">
        <v>3.1682631037197415E-2</v>
      </c>
      <c r="E41" s="157">
        <v>3.4878026762447847E-2</v>
      </c>
      <c r="F41" s="157">
        <v>0.40785962384356172</v>
      </c>
      <c r="G41" s="157">
        <v>0.19452740693977424</v>
      </c>
      <c r="H41" s="158">
        <v>1.4415871639006382E-7</v>
      </c>
      <c r="I41" s="157">
        <v>7.2407283136572673E-2</v>
      </c>
      <c r="J41" s="159">
        <v>6.5961709679323688E-2</v>
      </c>
    </row>
    <row r="42" spans="2:10" ht="13.5" customHeight="1" x14ac:dyDescent="0.15">
      <c r="B42" s="327" t="s">
        <v>104</v>
      </c>
      <c r="C42" s="284" t="s">
        <v>884</v>
      </c>
      <c r="D42" s="157">
        <v>4.9466479192518828E-2</v>
      </c>
      <c r="E42" s="157">
        <v>3.0619520613672416E-2</v>
      </c>
      <c r="F42" s="157">
        <v>0.27725424539583832</v>
      </c>
      <c r="G42" s="157">
        <v>0.10489117436020091</v>
      </c>
      <c r="H42" s="158">
        <v>0</v>
      </c>
      <c r="I42" s="157">
        <v>4.3051901458981107E-2</v>
      </c>
      <c r="J42" s="159">
        <v>3.9240014350633824E-2</v>
      </c>
    </row>
    <row r="43" spans="2:10" ht="13.5" customHeight="1" x14ac:dyDescent="0.15">
      <c r="B43" s="327" t="s">
        <v>105</v>
      </c>
      <c r="C43" s="284" t="s">
        <v>358</v>
      </c>
      <c r="D43" s="157">
        <v>0.11233881709100449</v>
      </c>
      <c r="E43" s="157">
        <v>3.0672036893983422E-2</v>
      </c>
      <c r="F43" s="157">
        <v>0.17000645538700423</v>
      </c>
      <c r="G43" s="157">
        <v>6.4260836561927923E-2</v>
      </c>
      <c r="H43" s="158">
        <v>5.2886400975940301E-4</v>
      </c>
      <c r="I43" s="157">
        <v>1.8328108831120803E-2</v>
      </c>
      <c r="J43" s="159">
        <v>1.6814282732975135E-2</v>
      </c>
    </row>
    <row r="44" spans="2:10" ht="13.5" customHeight="1" x14ac:dyDescent="0.15">
      <c r="B44" s="327" t="s">
        <v>106</v>
      </c>
      <c r="C44" s="284" t="s">
        <v>363</v>
      </c>
      <c r="D44" s="157">
        <v>9.1681563479105013E-2</v>
      </c>
      <c r="E44" s="157">
        <v>2.8242716490371477E-2</v>
      </c>
      <c r="F44" s="157">
        <v>0.19447216677755599</v>
      </c>
      <c r="G44" s="157">
        <v>0.14465891449424384</v>
      </c>
      <c r="H44" s="158">
        <v>2.7398513141149232E-5</v>
      </c>
      <c r="I44" s="157">
        <v>3.6669086070283678E-2</v>
      </c>
      <c r="J44" s="159">
        <v>3.3725020115874769E-2</v>
      </c>
    </row>
    <row r="45" spans="2:10" ht="13.5" customHeight="1" x14ac:dyDescent="0.15">
      <c r="B45" s="327" t="s">
        <v>107</v>
      </c>
      <c r="C45" s="284" t="s">
        <v>885</v>
      </c>
      <c r="D45" s="157">
        <v>0.11117172827932106</v>
      </c>
      <c r="E45" s="157">
        <v>7.0392551837023559E-2</v>
      </c>
      <c r="F45" s="157">
        <v>0.38285040364002437</v>
      </c>
      <c r="G45" s="157">
        <v>0.22560513389075934</v>
      </c>
      <c r="H45" s="158">
        <v>1.5931209566509474E-4</v>
      </c>
      <c r="I45" s="157">
        <v>4.8911987479163734E-2</v>
      </c>
      <c r="J45" s="159">
        <v>4.5225551566913165E-2</v>
      </c>
    </row>
    <row r="46" spans="2:10" ht="13.5" customHeight="1" x14ac:dyDescent="0.15">
      <c r="B46" s="327" t="s">
        <v>108</v>
      </c>
      <c r="C46" s="284" t="s">
        <v>370</v>
      </c>
      <c r="D46" s="157">
        <v>0.1447972338964934</v>
      </c>
      <c r="E46" s="157">
        <v>2.9127702113567227E-2</v>
      </c>
      <c r="F46" s="157">
        <v>0.49092419952522925</v>
      </c>
      <c r="G46" s="157">
        <v>0.32653203868184105</v>
      </c>
      <c r="H46" s="158">
        <v>8.1328915719699893E-4</v>
      </c>
      <c r="I46" s="157">
        <v>6.3630287700835703E-2</v>
      </c>
      <c r="J46" s="159">
        <v>5.8844735117249775E-2</v>
      </c>
    </row>
    <row r="47" spans="2:10" ht="13.5" customHeight="1" x14ac:dyDescent="0.15">
      <c r="B47" s="327" t="s">
        <v>109</v>
      </c>
      <c r="C47" s="284" t="s">
        <v>886</v>
      </c>
      <c r="D47" s="157">
        <v>0.1028494212078634</v>
      </c>
      <c r="E47" s="157">
        <v>1.3194883965273208E-2</v>
      </c>
      <c r="F47" s="157">
        <v>0.44976861306831528</v>
      </c>
      <c r="G47" s="157">
        <v>0.24917805797342354</v>
      </c>
      <c r="H47" s="158">
        <v>4.256233869997653E-5</v>
      </c>
      <c r="I47" s="157">
        <v>4.8154999359883766E-2</v>
      </c>
      <c r="J47" s="159">
        <v>4.6019746827671855E-2</v>
      </c>
    </row>
    <row r="48" spans="2:10" ht="13.5" customHeight="1" x14ac:dyDescent="0.15">
      <c r="B48" s="327" t="s">
        <v>110</v>
      </c>
      <c r="C48" s="284" t="s">
        <v>887</v>
      </c>
      <c r="D48" s="157">
        <v>0.12245219012281004</v>
      </c>
      <c r="E48" s="157">
        <v>1.1635144444581075E-2</v>
      </c>
      <c r="F48" s="157">
        <v>0.450506010375958</v>
      </c>
      <c r="G48" s="157">
        <v>0.2342731984721958</v>
      </c>
      <c r="H48" s="158">
        <v>2.6188833477528264E-5</v>
      </c>
      <c r="I48" s="157">
        <v>4.2835616706002159E-2</v>
      </c>
      <c r="J48" s="159">
        <v>4.0121008982369005E-2</v>
      </c>
    </row>
    <row r="49" spans="2:10" ht="13.5" customHeight="1" x14ac:dyDescent="0.15">
      <c r="B49" s="327" t="s">
        <v>111</v>
      </c>
      <c r="C49" s="284" t="s">
        <v>888</v>
      </c>
      <c r="D49" s="157">
        <v>0.17571592604245978</v>
      </c>
      <c r="E49" s="157">
        <v>1.3860496878000344E-2</v>
      </c>
      <c r="F49" s="157">
        <v>0.42883733096033144</v>
      </c>
      <c r="G49" s="157">
        <v>0.20702406435047607</v>
      </c>
      <c r="H49" s="158">
        <v>3.2401447376912231E-4</v>
      </c>
      <c r="I49" s="157">
        <v>4.5763901926330834E-2</v>
      </c>
      <c r="J49" s="159">
        <v>4.3902386748234636E-2</v>
      </c>
    </row>
    <row r="50" spans="2:10" ht="13.5" customHeight="1" x14ac:dyDescent="0.15">
      <c r="B50" s="327" t="s">
        <v>112</v>
      </c>
      <c r="C50" s="284" t="s">
        <v>889</v>
      </c>
      <c r="D50" s="157">
        <v>6.2268141446607271E-2</v>
      </c>
      <c r="E50" s="157">
        <v>9.0162601266944552E-3</v>
      </c>
      <c r="F50" s="157">
        <v>0.35074431730620048</v>
      </c>
      <c r="G50" s="157">
        <v>0.21636481685820799</v>
      </c>
      <c r="H50" s="158">
        <v>5.304622911802494E-6</v>
      </c>
      <c r="I50" s="157">
        <v>4.2531921092861885E-2</v>
      </c>
      <c r="J50" s="159">
        <v>4.1767458458839855E-2</v>
      </c>
    </row>
    <row r="51" spans="2:10" ht="13.5" customHeight="1" x14ac:dyDescent="0.15">
      <c r="B51" s="327" t="s">
        <v>113</v>
      </c>
      <c r="C51" s="284" t="s">
        <v>890</v>
      </c>
      <c r="D51" s="157">
        <v>5.4900438004842109E-2</v>
      </c>
      <c r="E51" s="157">
        <v>1.0111848745243858E-2</v>
      </c>
      <c r="F51" s="157">
        <v>0.36135364645188373</v>
      </c>
      <c r="G51" s="157">
        <v>0.27970125232241383</v>
      </c>
      <c r="H51" s="158">
        <v>5.9068720652314765E-4</v>
      </c>
      <c r="I51" s="157">
        <v>3.9148183447414886E-2</v>
      </c>
      <c r="J51" s="159">
        <v>3.8444736975896676E-2</v>
      </c>
    </row>
    <row r="52" spans="2:10" ht="13.5" customHeight="1" x14ac:dyDescent="0.15">
      <c r="B52" s="327" t="s">
        <v>479</v>
      </c>
      <c r="C52" s="284" t="s">
        <v>891</v>
      </c>
      <c r="D52" s="157">
        <v>9.1615320457115915E-2</v>
      </c>
      <c r="E52" s="157">
        <v>1.0247344657503869E-2</v>
      </c>
      <c r="F52" s="157">
        <v>0.39183530283128165</v>
      </c>
      <c r="G52" s="157">
        <v>0.22856808174824794</v>
      </c>
      <c r="H52" s="158">
        <v>2.1872429012863452E-5</v>
      </c>
      <c r="I52" s="157">
        <v>1.6905814904815564E-2</v>
      </c>
      <c r="J52" s="159">
        <v>1.6454342402846472E-2</v>
      </c>
    </row>
    <row r="53" spans="2:10" ht="13.5" customHeight="1" x14ac:dyDescent="0.15">
      <c r="B53" s="327" t="s">
        <v>480</v>
      </c>
      <c r="C53" s="284" t="s">
        <v>892</v>
      </c>
      <c r="D53" s="157">
        <v>0.36259315655612212</v>
      </c>
      <c r="E53" s="157">
        <v>7.1717167526211623E-3</v>
      </c>
      <c r="F53" s="157">
        <v>0.32887825101590296</v>
      </c>
      <c r="G53" s="157">
        <v>0.16516415283948641</v>
      </c>
      <c r="H53" s="158">
        <v>1.0323567122111826E-2</v>
      </c>
      <c r="I53" s="157">
        <v>3.8419796944455457E-2</v>
      </c>
      <c r="J53" s="159">
        <v>3.7382143148864205E-2</v>
      </c>
    </row>
    <row r="54" spans="2:10" ht="13.5" customHeight="1" x14ac:dyDescent="0.15">
      <c r="B54" s="327" t="s">
        <v>114</v>
      </c>
      <c r="C54" s="284" t="s">
        <v>893</v>
      </c>
      <c r="D54" s="157">
        <v>0.10447272372966333</v>
      </c>
      <c r="E54" s="157">
        <v>1.1215037954328169E-2</v>
      </c>
      <c r="F54" s="157">
        <v>0.40223279407196921</v>
      </c>
      <c r="G54" s="157">
        <v>0.20993288187526921</v>
      </c>
      <c r="H54" s="158">
        <v>2.5071081111315447E-7</v>
      </c>
      <c r="I54" s="157">
        <v>3.1070135418996392E-2</v>
      </c>
      <c r="J54" s="159">
        <v>3.0241107198507304E-2</v>
      </c>
    </row>
    <row r="55" spans="2:10" ht="13.5" customHeight="1" x14ac:dyDescent="0.15">
      <c r="B55" s="327" t="s">
        <v>481</v>
      </c>
      <c r="C55" s="284" t="s">
        <v>894</v>
      </c>
      <c r="D55" s="157">
        <v>0.16865074065797536</v>
      </c>
      <c r="E55" s="157">
        <v>7.5907522905318409E-3</v>
      </c>
      <c r="F55" s="157">
        <v>0.34332689835038177</v>
      </c>
      <c r="G55" s="157">
        <v>0.14999032927892914</v>
      </c>
      <c r="H55" s="158">
        <v>2.5416999352948825E-3</v>
      </c>
      <c r="I55" s="157">
        <v>0.19986156879775299</v>
      </c>
      <c r="J55" s="159">
        <v>0.19453354888701557</v>
      </c>
    </row>
    <row r="56" spans="2:10" ht="13.5" customHeight="1" x14ac:dyDescent="0.15">
      <c r="B56" s="327" t="s">
        <v>115</v>
      </c>
      <c r="C56" s="284" t="s">
        <v>895</v>
      </c>
      <c r="D56" s="157">
        <v>0.19462141717058359</v>
      </c>
      <c r="E56" s="157">
        <v>8.8058341946931767E-3</v>
      </c>
      <c r="F56" s="157">
        <v>0.3637743151782738</v>
      </c>
      <c r="G56" s="157">
        <v>0.20964546616264035</v>
      </c>
      <c r="H56" s="158">
        <v>9.0381957753590345E-3</v>
      </c>
      <c r="I56" s="157">
        <v>1.720432484382118E-2</v>
      </c>
      <c r="J56" s="159">
        <v>1.7029599768647749E-2</v>
      </c>
    </row>
    <row r="57" spans="2:10" ht="13.5" customHeight="1" x14ac:dyDescent="0.15">
      <c r="B57" s="327" t="s">
        <v>482</v>
      </c>
      <c r="C57" s="284" t="s">
        <v>896</v>
      </c>
      <c r="D57" s="157">
        <v>0.14987528066678352</v>
      </c>
      <c r="E57" s="157">
        <v>6.4014191204183049E-3</v>
      </c>
      <c r="F57" s="157">
        <v>0.32178063865734391</v>
      </c>
      <c r="G57" s="157">
        <v>0.18036779328616881</v>
      </c>
      <c r="H57" s="158">
        <v>2.4911587250312298E-3</v>
      </c>
      <c r="I57" s="157">
        <v>4.5903037733753892E-2</v>
      </c>
      <c r="J57" s="159">
        <v>4.5438443699462497E-2</v>
      </c>
    </row>
    <row r="58" spans="2:10" ht="13.5" customHeight="1" x14ac:dyDescent="0.15">
      <c r="B58" s="327" t="s">
        <v>116</v>
      </c>
      <c r="C58" s="284" t="s">
        <v>897</v>
      </c>
      <c r="D58" s="157">
        <v>0.16047594328832762</v>
      </c>
      <c r="E58" s="157">
        <v>1.9968663310142017E-2</v>
      </c>
      <c r="F58" s="157">
        <v>0</v>
      </c>
      <c r="G58" s="157">
        <v>0</v>
      </c>
      <c r="H58" s="158">
        <v>2.8984367662791419E-2</v>
      </c>
      <c r="I58" s="157">
        <v>0</v>
      </c>
      <c r="J58" s="159">
        <v>0</v>
      </c>
    </row>
    <row r="59" spans="2:10" ht="13.5" customHeight="1" x14ac:dyDescent="0.15">
      <c r="B59" s="327" t="s">
        <v>483</v>
      </c>
      <c r="C59" s="284" t="s">
        <v>898</v>
      </c>
      <c r="D59" s="157">
        <v>9.3082808836233488E-2</v>
      </c>
      <c r="E59" s="157">
        <v>1.7311038067803854E-2</v>
      </c>
      <c r="F59" s="157">
        <v>0.19966717095310135</v>
      </c>
      <c r="G59" s="157">
        <v>8.7881996974281396E-2</v>
      </c>
      <c r="H59" s="158">
        <v>1.7913642627683966E-3</v>
      </c>
      <c r="I59" s="157">
        <v>3.1770045385779121E-2</v>
      </c>
      <c r="J59" s="159">
        <v>3.1770045385779121E-2</v>
      </c>
    </row>
    <row r="60" spans="2:10" ht="13.5" customHeight="1" x14ac:dyDescent="0.15">
      <c r="B60" s="327" t="s">
        <v>117</v>
      </c>
      <c r="C60" s="284" t="s">
        <v>527</v>
      </c>
      <c r="D60" s="157">
        <v>3.1274647726266494E-2</v>
      </c>
      <c r="E60" s="157">
        <v>1.4827094764747195E-2</v>
      </c>
      <c r="F60" s="157">
        <v>0.26397904512536863</v>
      </c>
      <c r="G60" s="157">
        <v>0.15482312157737635</v>
      </c>
      <c r="H60" s="158">
        <v>6.0415037707992406E-5</v>
      </c>
      <c r="I60" s="157">
        <v>3.297151400113621E-2</v>
      </c>
      <c r="J60" s="159">
        <v>3.2305365298298541E-2</v>
      </c>
    </row>
    <row r="61" spans="2:10" ht="13.5" customHeight="1" x14ac:dyDescent="0.15">
      <c r="B61" s="327" t="s">
        <v>484</v>
      </c>
      <c r="C61" s="284" t="s">
        <v>391</v>
      </c>
      <c r="D61" s="157">
        <v>7.4733369826751314E-2</v>
      </c>
      <c r="E61" s="157">
        <v>3.4180252507485737E-3</v>
      </c>
      <c r="F61" s="157">
        <v>0.37584978947274489</v>
      </c>
      <c r="G61" s="157">
        <v>0.1664522938738672</v>
      </c>
      <c r="H61" s="158">
        <v>3.9743931331712816E-5</v>
      </c>
      <c r="I61" s="157">
        <v>2.8650318244803102E-2</v>
      </c>
      <c r="J61" s="159">
        <v>2.8076674497966112E-2</v>
      </c>
    </row>
    <row r="62" spans="2:10" ht="13.5" customHeight="1" x14ac:dyDescent="0.15">
      <c r="B62" s="327" t="s">
        <v>118</v>
      </c>
      <c r="C62" s="284" t="s">
        <v>394</v>
      </c>
      <c r="D62" s="157">
        <v>0.10933287481096553</v>
      </c>
      <c r="E62" s="157">
        <v>1.1143146267611842E-2</v>
      </c>
      <c r="F62" s="157">
        <v>0.40458768873403017</v>
      </c>
      <c r="G62" s="157">
        <v>0.22119322696986368</v>
      </c>
      <c r="H62" s="158">
        <v>6.6733159073719826E-4</v>
      </c>
      <c r="I62" s="157">
        <v>0.11895592640136929</v>
      </c>
      <c r="J62" s="159">
        <v>0.11657191759887524</v>
      </c>
    </row>
    <row r="63" spans="2:10" ht="13.5" customHeight="1" x14ac:dyDescent="0.15">
      <c r="B63" s="327" t="s">
        <v>485</v>
      </c>
      <c r="C63" s="284" t="s">
        <v>34</v>
      </c>
      <c r="D63" s="157">
        <v>0.44879532330239424</v>
      </c>
      <c r="E63" s="157">
        <v>4.313926332821847E-2</v>
      </c>
      <c r="F63" s="157">
        <v>0.35509683617756344</v>
      </c>
      <c r="G63" s="157">
        <v>0.23968812017455607</v>
      </c>
      <c r="H63" s="158">
        <v>4.7447480639651526E-3</v>
      </c>
      <c r="I63" s="157">
        <v>4.8297171757125688E-2</v>
      </c>
      <c r="J63" s="159">
        <v>4.191579161147322E-2</v>
      </c>
    </row>
    <row r="64" spans="2:10" ht="13.5" customHeight="1" x14ac:dyDescent="0.15">
      <c r="B64" s="327" t="s">
        <v>119</v>
      </c>
      <c r="C64" s="284" t="s">
        <v>899</v>
      </c>
      <c r="D64" s="157">
        <v>0</v>
      </c>
      <c r="E64" s="157">
        <v>0</v>
      </c>
      <c r="F64" s="157">
        <v>0.31943777206949292</v>
      </c>
      <c r="G64" s="157">
        <v>0.23103847209694497</v>
      </c>
      <c r="H64" s="176">
        <v>0</v>
      </c>
      <c r="I64" s="157">
        <v>0.19216439860386683</v>
      </c>
      <c r="J64" s="159">
        <v>0.16667320287070081</v>
      </c>
    </row>
    <row r="65" spans="2:10" ht="13.5" customHeight="1" x14ac:dyDescent="0.15">
      <c r="B65" s="327" t="s">
        <v>486</v>
      </c>
      <c r="C65" s="284" t="s">
        <v>528</v>
      </c>
      <c r="D65" s="157">
        <v>0</v>
      </c>
      <c r="E65" s="157">
        <v>0</v>
      </c>
      <c r="F65" s="157">
        <v>0.45600776994811021</v>
      </c>
      <c r="G65" s="157">
        <v>0.33476669252834873</v>
      </c>
      <c r="H65" s="158">
        <v>0</v>
      </c>
      <c r="I65" s="157">
        <v>9.1074988018938235E-2</v>
      </c>
      <c r="J65" s="159">
        <v>7.7790383053439924E-2</v>
      </c>
    </row>
    <row r="66" spans="2:10" ht="13.5" customHeight="1" x14ac:dyDescent="0.15">
      <c r="B66" s="327" t="s">
        <v>120</v>
      </c>
      <c r="C66" s="284" t="s">
        <v>403</v>
      </c>
      <c r="D66" s="157">
        <v>0</v>
      </c>
      <c r="E66" s="157">
        <v>0</v>
      </c>
      <c r="F66" s="157">
        <v>0.43219384932535915</v>
      </c>
      <c r="G66" s="157">
        <v>0.32510929550452966</v>
      </c>
      <c r="H66" s="158">
        <v>0</v>
      </c>
      <c r="I66" s="157">
        <v>0.12123541481045806</v>
      </c>
      <c r="J66" s="159">
        <v>0.1035555736727987</v>
      </c>
    </row>
    <row r="67" spans="2:10" ht="13.5" customHeight="1" x14ac:dyDescent="0.15">
      <c r="B67" s="327" t="s">
        <v>121</v>
      </c>
      <c r="C67" s="284" t="s">
        <v>900</v>
      </c>
      <c r="D67" s="157">
        <v>0</v>
      </c>
      <c r="E67" s="157">
        <v>0</v>
      </c>
      <c r="F67" s="157">
        <v>0.47725911294059159</v>
      </c>
      <c r="G67" s="157">
        <v>0.33079537048416496</v>
      </c>
      <c r="H67" s="158">
        <v>0</v>
      </c>
      <c r="I67" s="157">
        <v>9.6417343568474825E-2</v>
      </c>
      <c r="J67" s="159">
        <v>8.2351693176822463E-2</v>
      </c>
    </row>
    <row r="68" spans="2:10" ht="13.5" customHeight="1" x14ac:dyDescent="0.15">
      <c r="B68" s="327" t="s">
        <v>122</v>
      </c>
      <c r="C68" s="284" t="s">
        <v>901</v>
      </c>
      <c r="D68" s="157">
        <v>0</v>
      </c>
      <c r="E68" s="157">
        <v>0</v>
      </c>
      <c r="F68" s="157">
        <v>0.49596476617235996</v>
      </c>
      <c r="G68" s="157">
        <v>0.42479817861454838</v>
      </c>
      <c r="H68" s="158">
        <v>0</v>
      </c>
      <c r="I68" s="157">
        <v>0.20944090704968199</v>
      </c>
      <c r="J68" s="159">
        <v>0.17889459886352724</v>
      </c>
    </row>
    <row r="69" spans="2:10" ht="13.5" customHeight="1" x14ac:dyDescent="0.15">
      <c r="B69" s="327" t="s">
        <v>123</v>
      </c>
      <c r="C69" s="284" t="s">
        <v>408</v>
      </c>
      <c r="D69" s="157">
        <v>0</v>
      </c>
      <c r="E69" s="157">
        <v>0</v>
      </c>
      <c r="F69" s="157">
        <v>0.39418275150607035</v>
      </c>
      <c r="G69" s="157">
        <v>0.20374330611945857</v>
      </c>
      <c r="H69" s="158">
        <v>1.707251830268313E-2</v>
      </c>
      <c r="I69" s="157">
        <v>3.094915661297382E-2</v>
      </c>
      <c r="J69" s="159">
        <v>3.094915661297382E-2</v>
      </c>
    </row>
    <row r="70" spans="2:10" ht="13.5" customHeight="1" x14ac:dyDescent="0.15">
      <c r="B70" s="327" t="s">
        <v>124</v>
      </c>
      <c r="C70" s="284" t="s">
        <v>410</v>
      </c>
      <c r="D70" s="157">
        <v>0</v>
      </c>
      <c r="E70" s="157">
        <v>0</v>
      </c>
      <c r="F70" s="157">
        <v>0.25785992994003765</v>
      </c>
      <c r="G70" s="157">
        <v>7.1787567888768389E-2</v>
      </c>
      <c r="H70" s="158">
        <v>2.207527495162159E-3</v>
      </c>
      <c r="I70" s="157">
        <v>2.8568341706454579E-2</v>
      </c>
      <c r="J70" s="159">
        <v>2.8568341706454579E-2</v>
      </c>
    </row>
    <row r="71" spans="2:10" ht="13.5" customHeight="1" x14ac:dyDescent="0.15">
      <c r="B71" s="327" t="s">
        <v>125</v>
      </c>
      <c r="C71" s="284" t="s">
        <v>39</v>
      </c>
      <c r="D71" s="157">
        <v>0</v>
      </c>
      <c r="E71" s="157">
        <v>0</v>
      </c>
      <c r="F71" s="157">
        <v>0.39400108811120238</v>
      </c>
      <c r="G71" s="157">
        <v>0.12957780855264006</v>
      </c>
      <c r="H71" s="158">
        <v>1.5838156159708069E-2</v>
      </c>
      <c r="I71" s="157">
        <v>7.5909734079384807E-3</v>
      </c>
      <c r="J71" s="159">
        <v>7.5909734079384807E-3</v>
      </c>
    </row>
    <row r="72" spans="2:10" ht="13.5" customHeight="1" x14ac:dyDescent="0.15">
      <c r="B72" s="327" t="s">
        <v>126</v>
      </c>
      <c r="C72" s="284" t="s">
        <v>41</v>
      </c>
      <c r="D72" s="157">
        <v>0</v>
      </c>
      <c r="E72" s="157">
        <v>0</v>
      </c>
      <c r="F72" s="157">
        <v>0.64838653953851921</v>
      </c>
      <c r="G72" s="157">
        <v>0.46993842692011717</v>
      </c>
      <c r="H72" s="158">
        <v>1.7805899656608089E-4</v>
      </c>
      <c r="I72" s="157">
        <v>0.10563515054330964</v>
      </c>
      <c r="J72" s="159">
        <v>9.9881245442202088E-2</v>
      </c>
    </row>
    <row r="73" spans="2:10" ht="13.5" customHeight="1" x14ac:dyDescent="0.15">
      <c r="B73" s="327" t="s">
        <v>127</v>
      </c>
      <c r="C73" s="284" t="s">
        <v>414</v>
      </c>
      <c r="D73" s="172">
        <v>-173.03459102907175</v>
      </c>
      <c r="E73" s="157">
        <v>0</v>
      </c>
      <c r="F73" s="157">
        <v>0.68055566608417162</v>
      </c>
      <c r="G73" s="157">
        <v>0.38711678027870017</v>
      </c>
      <c r="H73" s="158">
        <v>0.13548581044501018</v>
      </c>
      <c r="I73" s="157">
        <v>0.13853855288692618</v>
      </c>
      <c r="J73" s="159">
        <v>0.12639973108427427</v>
      </c>
    </row>
    <row r="74" spans="2:10" ht="13.5" customHeight="1" x14ac:dyDescent="0.15">
      <c r="B74" s="327" t="s">
        <v>487</v>
      </c>
      <c r="C74" s="284" t="s">
        <v>418</v>
      </c>
      <c r="D74" s="157">
        <v>0</v>
      </c>
      <c r="E74" s="157">
        <v>0</v>
      </c>
      <c r="F74" s="157">
        <v>0.67116206300337222</v>
      </c>
      <c r="G74" s="157">
        <v>0.31082287755152305</v>
      </c>
      <c r="H74" s="158">
        <v>5.19434943293978E-2</v>
      </c>
      <c r="I74" s="157">
        <v>5.5783311605009669E-2</v>
      </c>
      <c r="J74" s="159">
        <v>5.362884755350561E-2</v>
      </c>
    </row>
    <row r="75" spans="2:10" ht="13.5" customHeight="1" x14ac:dyDescent="0.15">
      <c r="B75" s="327" t="s">
        <v>488</v>
      </c>
      <c r="C75" s="284" t="s">
        <v>420</v>
      </c>
      <c r="D75" s="157">
        <v>0</v>
      </c>
      <c r="E75" s="157">
        <v>0</v>
      </c>
      <c r="F75" s="157">
        <v>0.73526748360091354</v>
      </c>
      <c r="G75" s="157">
        <v>0.1489178726558506</v>
      </c>
      <c r="H75" s="158">
        <v>3.1502628226503979E-3</v>
      </c>
      <c r="I75" s="157">
        <v>3.5503064976003189E-2</v>
      </c>
      <c r="J75" s="159">
        <v>1.8830389160342593E-2</v>
      </c>
    </row>
    <row r="76" spans="2:10" ht="13.5" customHeight="1" x14ac:dyDescent="0.15">
      <c r="B76" s="327" t="s">
        <v>489</v>
      </c>
      <c r="C76" s="284" t="s">
        <v>422</v>
      </c>
      <c r="D76" s="157">
        <v>0</v>
      </c>
      <c r="E76" s="157">
        <v>0</v>
      </c>
      <c r="F76" s="157">
        <v>0.74020898365431964</v>
      </c>
      <c r="G76" s="157">
        <v>0.15615805869154997</v>
      </c>
      <c r="H76" s="158">
        <v>2.2793080896406144E-2</v>
      </c>
      <c r="I76" s="157">
        <v>4.2422227820806097E-2</v>
      </c>
      <c r="J76" s="159">
        <v>2.2495943185855356E-2</v>
      </c>
    </row>
    <row r="77" spans="2:10" ht="13.5" customHeight="1" x14ac:dyDescent="0.15">
      <c r="B77" s="327" t="s">
        <v>490</v>
      </c>
      <c r="C77" s="284" t="s">
        <v>902</v>
      </c>
      <c r="D77" s="157">
        <v>0</v>
      </c>
      <c r="E77" s="171">
        <v>0</v>
      </c>
      <c r="F77" s="157">
        <v>0.90209907677262391</v>
      </c>
      <c r="G77" s="157">
        <v>0</v>
      </c>
      <c r="H77" s="158">
        <v>0.19254718156003933</v>
      </c>
      <c r="I77" s="157">
        <v>0</v>
      </c>
      <c r="J77" s="159">
        <v>0</v>
      </c>
    </row>
    <row r="78" spans="2:10" ht="13.5" customHeight="1" x14ac:dyDescent="0.15">
      <c r="B78" s="327" t="s">
        <v>491</v>
      </c>
      <c r="C78" s="284" t="s">
        <v>426</v>
      </c>
      <c r="D78" s="157">
        <v>0</v>
      </c>
      <c r="E78" s="177">
        <v>7.6895075728465895E-3</v>
      </c>
      <c r="F78" s="157">
        <v>0.67825603940862678</v>
      </c>
      <c r="G78" s="157">
        <v>0.24059839924219537</v>
      </c>
      <c r="H78" s="158">
        <v>1.3556539441348454E-2</v>
      </c>
      <c r="I78" s="157">
        <v>9.4594982852754833E-2</v>
      </c>
      <c r="J78" s="159">
        <v>9.4594982852754833E-2</v>
      </c>
    </row>
    <row r="79" spans="2:10" ht="13.5" customHeight="1" x14ac:dyDescent="0.15">
      <c r="B79" s="327" t="s">
        <v>492</v>
      </c>
      <c r="C79" s="284" t="s">
        <v>903</v>
      </c>
      <c r="D79" s="157">
        <v>0</v>
      </c>
      <c r="E79" s="177">
        <v>0.71690131797459899</v>
      </c>
      <c r="F79" s="157">
        <v>0.74434863089416536</v>
      </c>
      <c r="G79" s="157">
        <v>0.51601638522122317</v>
      </c>
      <c r="H79" s="158">
        <v>1.6741183073229502E-2</v>
      </c>
      <c r="I79" s="157">
        <v>0.12322427092370938</v>
      </c>
      <c r="J79" s="159">
        <v>0.11505761694479973</v>
      </c>
    </row>
    <row r="80" spans="2:10" ht="13.5" customHeight="1" x14ac:dyDescent="0.15">
      <c r="B80" s="327" t="s">
        <v>493</v>
      </c>
      <c r="C80" s="284" t="s">
        <v>529</v>
      </c>
      <c r="D80" s="157">
        <v>0</v>
      </c>
      <c r="E80" s="177">
        <v>0</v>
      </c>
      <c r="F80" s="157">
        <v>0</v>
      </c>
      <c r="G80" s="157">
        <v>0</v>
      </c>
      <c r="H80" s="158">
        <v>0</v>
      </c>
      <c r="I80" s="157">
        <v>0</v>
      </c>
      <c r="J80" s="159">
        <v>0</v>
      </c>
    </row>
    <row r="81" spans="2:10" ht="13.5" customHeight="1" x14ac:dyDescent="0.15">
      <c r="B81" s="327" t="s">
        <v>494</v>
      </c>
      <c r="C81" s="284" t="s">
        <v>430</v>
      </c>
      <c r="D81" s="157">
        <v>0</v>
      </c>
      <c r="E81" s="177">
        <v>8.7067968899366854E-2</v>
      </c>
      <c r="F81" s="157">
        <v>0.44078678573513103</v>
      </c>
      <c r="G81" s="157">
        <v>0.177493725558863</v>
      </c>
      <c r="H81" s="158">
        <v>5.9545697970457545E-4</v>
      </c>
      <c r="I81" s="157">
        <v>0.76460631529796297</v>
      </c>
      <c r="J81" s="159">
        <v>0.76460631529796297</v>
      </c>
    </row>
    <row r="82" spans="2:10" ht="13.5" customHeight="1" x14ac:dyDescent="0.15">
      <c r="B82" s="327" t="s">
        <v>495</v>
      </c>
      <c r="C82" s="284" t="s">
        <v>433</v>
      </c>
      <c r="D82" s="157">
        <v>0</v>
      </c>
      <c r="E82" s="177">
        <v>2.2674571017087665E-3</v>
      </c>
      <c r="F82" s="157">
        <v>0.17943596507757051</v>
      </c>
      <c r="G82" s="157">
        <v>0.11410087306073739</v>
      </c>
      <c r="H82" s="158">
        <v>2.7365064140433219E-3</v>
      </c>
      <c r="I82" s="157">
        <v>3.3917467495760321E-2</v>
      </c>
      <c r="J82" s="159">
        <v>3.3917467495760321E-2</v>
      </c>
    </row>
    <row r="83" spans="2:10" ht="13.5" customHeight="1" x14ac:dyDescent="0.15">
      <c r="B83" s="327" t="s">
        <v>496</v>
      </c>
      <c r="C83" s="284" t="s">
        <v>904</v>
      </c>
      <c r="D83" s="157">
        <v>0</v>
      </c>
      <c r="E83" s="177">
        <v>5.9777753031158634E-2</v>
      </c>
      <c r="F83" s="157">
        <v>0.69886680590177186</v>
      </c>
      <c r="G83" s="157">
        <v>0.32566731792764264</v>
      </c>
      <c r="H83" s="158">
        <v>3.3349343168595882E-4</v>
      </c>
      <c r="I83" s="157">
        <v>8.8930809135619487E-2</v>
      </c>
      <c r="J83" s="159">
        <v>8.3002088526578185E-2</v>
      </c>
    </row>
    <row r="84" spans="2:10" ht="13.5" customHeight="1" x14ac:dyDescent="0.15">
      <c r="B84" s="327" t="s">
        <v>497</v>
      </c>
      <c r="C84" s="284" t="s">
        <v>435</v>
      </c>
      <c r="D84" s="157">
        <v>0</v>
      </c>
      <c r="E84" s="177">
        <v>0.12629599542032013</v>
      </c>
      <c r="F84" s="157">
        <v>0.64366939931481248</v>
      </c>
      <c r="G84" s="157">
        <v>0.22996318693743933</v>
      </c>
      <c r="H84" s="158">
        <v>5.3155497246535092E-4</v>
      </c>
      <c r="I84" s="157">
        <v>5.245822955782789E-2</v>
      </c>
      <c r="J84" s="159">
        <v>5.1150619730140102E-2</v>
      </c>
    </row>
    <row r="85" spans="2:10" ht="13.5" customHeight="1" x14ac:dyDescent="0.15">
      <c r="B85" s="327" t="s">
        <v>498</v>
      </c>
      <c r="C85" s="284" t="s">
        <v>905</v>
      </c>
      <c r="D85" s="157">
        <v>0</v>
      </c>
      <c r="E85" s="177">
        <v>0</v>
      </c>
      <c r="F85" s="157">
        <v>0.68783977023788379</v>
      </c>
      <c r="G85" s="157">
        <v>0.20103279587230466</v>
      </c>
      <c r="H85" s="158">
        <v>1.2095066731613023E-2</v>
      </c>
      <c r="I85" s="157">
        <v>2.7670463892811664E-2</v>
      </c>
      <c r="J85" s="159">
        <v>1.9319014790617602E-2</v>
      </c>
    </row>
    <row r="86" spans="2:10" ht="13.5" customHeight="1" x14ac:dyDescent="0.15">
      <c r="B86" s="327" t="s">
        <v>499</v>
      </c>
      <c r="C86" s="284" t="s">
        <v>906</v>
      </c>
      <c r="D86" s="157">
        <v>0</v>
      </c>
      <c r="E86" s="177">
        <v>0</v>
      </c>
      <c r="F86" s="157">
        <v>0.77713551960844374</v>
      </c>
      <c r="G86" s="157">
        <v>0.65873400355315381</v>
      </c>
      <c r="H86" s="158">
        <v>9.709361152249505E-4</v>
      </c>
      <c r="I86" s="157">
        <v>0.22469183967602457</v>
      </c>
      <c r="J86" s="159">
        <v>0.22110483093500821</v>
      </c>
    </row>
    <row r="87" spans="2:10" ht="13.5" customHeight="1" x14ac:dyDescent="0.15">
      <c r="B87" s="327" t="s">
        <v>500</v>
      </c>
      <c r="C87" s="284" t="s">
        <v>907</v>
      </c>
      <c r="D87" s="157">
        <v>0</v>
      </c>
      <c r="E87" s="171">
        <v>0</v>
      </c>
      <c r="F87" s="157">
        <v>0.53594026946094031</v>
      </c>
      <c r="G87" s="157">
        <v>5.9413031633130296E-2</v>
      </c>
      <c r="H87" s="158">
        <v>3.5132248030745973E-2</v>
      </c>
      <c r="I87" s="157">
        <v>4.5988270004897452E-3</v>
      </c>
      <c r="J87" s="159">
        <v>4.5482904400448027E-3</v>
      </c>
    </row>
    <row r="88" spans="2:10" ht="13.5" customHeight="1" x14ac:dyDescent="0.15">
      <c r="B88" s="327" t="s">
        <v>501</v>
      </c>
      <c r="C88" s="284" t="s">
        <v>439</v>
      </c>
      <c r="D88" s="157">
        <v>0</v>
      </c>
      <c r="E88" s="171">
        <v>0</v>
      </c>
      <c r="F88" s="157">
        <v>0.44413472075575755</v>
      </c>
      <c r="G88" s="157">
        <v>0.13342752271781413</v>
      </c>
      <c r="H88" s="158">
        <v>5.5840129504502343E-3</v>
      </c>
      <c r="I88" s="157">
        <v>2.796289874430256E-2</v>
      </c>
      <c r="J88" s="159">
        <v>2.796289874430256E-2</v>
      </c>
    </row>
    <row r="89" spans="2:10" ht="13.5" customHeight="1" x14ac:dyDescent="0.15">
      <c r="B89" s="327" t="s">
        <v>502</v>
      </c>
      <c r="C89" s="284" t="s">
        <v>908</v>
      </c>
      <c r="D89" s="157">
        <v>2.569490061687988E-2</v>
      </c>
      <c r="E89" s="171">
        <v>1.9235905569399596E-3</v>
      </c>
      <c r="F89" s="157">
        <v>0.58977491004257732</v>
      </c>
      <c r="G89" s="157">
        <v>0.35528348269694315</v>
      </c>
      <c r="H89" s="158">
        <v>4.2619855938559404E-3</v>
      </c>
      <c r="I89" s="157">
        <v>6.9758886749233362E-2</v>
      </c>
      <c r="J89" s="159">
        <v>6.5383269362588009E-2</v>
      </c>
    </row>
    <row r="90" spans="2:10" ht="13.5" customHeight="1" x14ac:dyDescent="0.15">
      <c r="B90" s="327" t="s">
        <v>503</v>
      </c>
      <c r="C90" s="284" t="s">
        <v>909</v>
      </c>
      <c r="D90" s="157">
        <v>0</v>
      </c>
      <c r="E90" s="157">
        <v>0</v>
      </c>
      <c r="F90" s="157">
        <v>0.25094519723867148</v>
      </c>
      <c r="G90" s="157">
        <v>0.16322831714314054</v>
      </c>
      <c r="H90" s="158">
        <v>1.4975332814005388E-3</v>
      </c>
      <c r="I90" s="157">
        <v>9.1717946703113382E-2</v>
      </c>
      <c r="J90" s="159">
        <v>5.2815109758815301E-2</v>
      </c>
    </row>
    <row r="91" spans="2:10" ht="13.5" customHeight="1" x14ac:dyDescent="0.15">
      <c r="B91" s="327" t="s">
        <v>504</v>
      </c>
      <c r="C91" s="284" t="s">
        <v>910</v>
      </c>
      <c r="D91" s="157">
        <v>0.19275301499370517</v>
      </c>
      <c r="E91" s="157">
        <v>2.0347240593940146E-2</v>
      </c>
      <c r="F91" s="157">
        <v>0.44937344026145881</v>
      </c>
      <c r="G91" s="157">
        <v>0.23976953920396793</v>
      </c>
      <c r="H91" s="158">
        <v>5.0474124229112306E-3</v>
      </c>
      <c r="I91" s="157">
        <v>4.2966021318863921E-2</v>
      </c>
      <c r="J91" s="159">
        <v>3.9627962641917258E-2</v>
      </c>
    </row>
    <row r="92" spans="2:10" ht="13.5" customHeight="1" x14ac:dyDescent="0.15">
      <c r="B92" s="327" t="s">
        <v>505</v>
      </c>
      <c r="C92" s="284" t="s">
        <v>444</v>
      </c>
      <c r="D92" s="157">
        <v>0</v>
      </c>
      <c r="E92" s="157">
        <v>0</v>
      </c>
      <c r="F92" s="157">
        <v>0.71529512358101777</v>
      </c>
      <c r="G92" s="157">
        <v>0.36526993994369739</v>
      </c>
      <c r="H92" s="158">
        <v>4.4122240474154979E-3</v>
      </c>
      <c r="I92" s="157">
        <v>5.4335605369995425E-2</v>
      </c>
      <c r="J92" s="159">
        <v>5.4335605369995425E-2</v>
      </c>
    </row>
    <row r="93" spans="2:10" ht="13.5" customHeight="1" x14ac:dyDescent="0.15">
      <c r="B93" s="327" t="s">
        <v>506</v>
      </c>
      <c r="C93" s="284" t="s">
        <v>449</v>
      </c>
      <c r="D93" s="157">
        <v>0</v>
      </c>
      <c r="E93" s="157">
        <v>2.4948418847498499E-5</v>
      </c>
      <c r="F93" s="157">
        <v>0.81164089270357587</v>
      </c>
      <c r="G93" s="157">
        <v>0.60343797756533535</v>
      </c>
      <c r="H93" s="158">
        <v>1.7115534010099867E-2</v>
      </c>
      <c r="I93" s="157">
        <v>0.1288767538420966</v>
      </c>
      <c r="J93" s="159">
        <v>0.12240122338375017</v>
      </c>
    </row>
    <row r="94" spans="2:10" ht="13.5" customHeight="1" x14ac:dyDescent="0.15">
      <c r="B94" s="327" t="s">
        <v>507</v>
      </c>
      <c r="C94" s="284" t="s">
        <v>453</v>
      </c>
      <c r="D94" s="157">
        <v>0</v>
      </c>
      <c r="E94" s="157">
        <v>0</v>
      </c>
      <c r="F94" s="157">
        <v>0.60167199817044192</v>
      </c>
      <c r="G94" s="157">
        <v>0.38399788228112403</v>
      </c>
      <c r="H94" s="158">
        <v>3.1005823861715673E-4</v>
      </c>
      <c r="I94" s="157">
        <v>3.260380182691943E-2</v>
      </c>
      <c r="J94" s="159">
        <v>3.260380182691943E-2</v>
      </c>
    </row>
    <row r="95" spans="2:10" ht="13.5" customHeight="1" x14ac:dyDescent="0.15">
      <c r="B95" s="327" t="s">
        <v>508</v>
      </c>
      <c r="C95" s="284" t="s">
        <v>911</v>
      </c>
      <c r="D95" s="157">
        <v>0</v>
      </c>
      <c r="E95" s="157">
        <v>0</v>
      </c>
      <c r="F95" s="157">
        <v>0.56146205582756292</v>
      </c>
      <c r="G95" s="157">
        <v>0.44451822734329727</v>
      </c>
      <c r="H95" s="158">
        <v>2.6318680785117284E-2</v>
      </c>
      <c r="I95" s="157">
        <v>9.7985654559756441E-2</v>
      </c>
      <c r="J95" s="159">
        <v>8.7889225092683237E-2</v>
      </c>
    </row>
    <row r="96" spans="2:10" ht="13.5" customHeight="1" x14ac:dyDescent="0.15">
      <c r="B96" s="327" t="s">
        <v>509</v>
      </c>
      <c r="C96" s="284" t="s">
        <v>912</v>
      </c>
      <c r="D96" s="157">
        <v>0</v>
      </c>
      <c r="E96" s="157">
        <v>0</v>
      </c>
      <c r="F96" s="157">
        <v>0.64352242850926411</v>
      </c>
      <c r="G96" s="157">
        <v>0.54646324854054729</v>
      </c>
      <c r="H96" s="158">
        <v>4.7523069949202148E-4</v>
      </c>
      <c r="I96" s="157">
        <v>0.14049803177170686</v>
      </c>
      <c r="J96" s="159">
        <v>0.13616535503774138</v>
      </c>
    </row>
    <row r="97" spans="2:10" ht="13.5" customHeight="1" x14ac:dyDescent="0.15">
      <c r="B97" s="327" t="s">
        <v>510</v>
      </c>
      <c r="C97" s="284" t="s">
        <v>913</v>
      </c>
      <c r="D97" s="157">
        <v>0</v>
      </c>
      <c r="E97" s="157">
        <v>0</v>
      </c>
      <c r="F97" s="157">
        <v>0.68905266696249245</v>
      </c>
      <c r="G97" s="157">
        <v>0.63666684490727976</v>
      </c>
      <c r="H97" s="158">
        <v>2.5438251272704184E-2</v>
      </c>
      <c r="I97" s="157">
        <v>8.8560194655591104E-2</v>
      </c>
      <c r="J97" s="159">
        <v>8.8487469423345941E-2</v>
      </c>
    </row>
    <row r="98" spans="2:10" ht="13.5" customHeight="1" x14ac:dyDescent="0.15">
      <c r="B98" s="327" t="s">
        <v>511</v>
      </c>
      <c r="C98" s="284" t="s">
        <v>914</v>
      </c>
      <c r="D98" s="157">
        <v>0</v>
      </c>
      <c r="E98" s="157">
        <v>0</v>
      </c>
      <c r="F98" s="157">
        <v>0.76817412956822118</v>
      </c>
      <c r="G98" s="157">
        <v>0.63100240101384852</v>
      </c>
      <c r="H98" s="158">
        <v>3.7919049122755351E-3</v>
      </c>
      <c r="I98" s="157">
        <v>0.21865803517126711</v>
      </c>
      <c r="J98" s="159">
        <v>0.21847480218090015</v>
      </c>
    </row>
    <row r="99" spans="2:10" ht="13.5" customHeight="1" x14ac:dyDescent="0.15">
      <c r="B99" s="327" t="s">
        <v>512</v>
      </c>
      <c r="C99" s="284" t="s">
        <v>915</v>
      </c>
      <c r="D99" s="157">
        <v>0</v>
      </c>
      <c r="E99" s="157">
        <v>0</v>
      </c>
      <c r="F99" s="157">
        <v>0.5912844750819457</v>
      </c>
      <c r="G99" s="157">
        <v>0.49065503289091339</v>
      </c>
      <c r="H99" s="158">
        <v>1.9592180757681165E-2</v>
      </c>
      <c r="I99" s="157">
        <v>0.1408513618217192</v>
      </c>
      <c r="J99" s="159">
        <v>0.13413153262699248</v>
      </c>
    </row>
    <row r="100" spans="2:10" ht="13.5" customHeight="1" x14ac:dyDescent="0.15">
      <c r="B100" s="327" t="s">
        <v>513</v>
      </c>
      <c r="C100" s="284" t="s">
        <v>460</v>
      </c>
      <c r="D100" s="157">
        <v>0</v>
      </c>
      <c r="E100" s="157">
        <v>0</v>
      </c>
      <c r="F100" s="157">
        <v>0.67047927623245296</v>
      </c>
      <c r="G100" s="157">
        <v>0.12529515992662207</v>
      </c>
      <c r="H100" s="158">
        <v>1.191655645558694E-3</v>
      </c>
      <c r="I100" s="157">
        <v>3.4269990446219541E-2</v>
      </c>
      <c r="J100" s="159">
        <v>3.2308870975126594E-2</v>
      </c>
    </row>
    <row r="101" spans="2:10" ht="13.5" customHeight="1" x14ac:dyDescent="0.15">
      <c r="B101" s="327" t="s">
        <v>514</v>
      </c>
      <c r="C101" s="284" t="s">
        <v>464</v>
      </c>
      <c r="D101" s="157">
        <v>0</v>
      </c>
      <c r="E101" s="157">
        <v>0</v>
      </c>
      <c r="F101" s="157">
        <v>0.28409348550449304</v>
      </c>
      <c r="G101" s="157">
        <v>0.13621892060871144</v>
      </c>
      <c r="H101" s="158">
        <v>1.4081590557522178E-5</v>
      </c>
      <c r="I101" s="157">
        <v>3.7236410552981915E-2</v>
      </c>
      <c r="J101" s="159">
        <v>3.5248383834796324E-2</v>
      </c>
    </row>
    <row r="102" spans="2:10" ht="13.5" customHeight="1" x14ac:dyDescent="0.15">
      <c r="B102" s="327" t="s">
        <v>515</v>
      </c>
      <c r="C102" s="284" t="s">
        <v>530</v>
      </c>
      <c r="D102" s="157">
        <v>0</v>
      </c>
      <c r="E102" s="157">
        <v>0</v>
      </c>
      <c r="F102" s="157">
        <v>0.39787329707748287</v>
      </c>
      <c r="G102" s="157">
        <v>0.30687502542286588</v>
      </c>
      <c r="H102" s="158">
        <v>1.0659651232179287E-2</v>
      </c>
      <c r="I102" s="157">
        <v>9.2365878514600291E-2</v>
      </c>
      <c r="J102" s="159">
        <v>7.9840766183070302E-2</v>
      </c>
    </row>
    <row r="103" spans="2:10" ht="13.5" customHeight="1" x14ac:dyDescent="0.15">
      <c r="B103" s="327" t="s">
        <v>516</v>
      </c>
      <c r="C103" s="284" t="s">
        <v>916</v>
      </c>
      <c r="D103" s="157">
        <v>0</v>
      </c>
      <c r="E103" s="157">
        <v>0</v>
      </c>
      <c r="F103" s="157">
        <v>0.73044443915285517</v>
      </c>
      <c r="G103" s="157">
        <v>0.45447001648311308</v>
      </c>
      <c r="H103" s="158">
        <v>1.3152289150996084E-3</v>
      </c>
      <c r="I103" s="157">
        <v>0.13815688082494743</v>
      </c>
      <c r="J103" s="159">
        <v>0.10043708269546893</v>
      </c>
    </row>
    <row r="104" spans="2:10" ht="13.5" customHeight="1" x14ac:dyDescent="0.15">
      <c r="B104" s="327" t="s">
        <v>392</v>
      </c>
      <c r="C104" s="284" t="s">
        <v>917</v>
      </c>
      <c r="D104" s="157">
        <v>0</v>
      </c>
      <c r="E104" s="157">
        <v>0</v>
      </c>
      <c r="F104" s="157">
        <v>0.47980036744747367</v>
      </c>
      <c r="G104" s="157">
        <v>0.24258705439155034</v>
      </c>
      <c r="H104" s="158">
        <v>1.0966153555792156E-2</v>
      </c>
      <c r="I104" s="157">
        <v>9.315598733269502E-2</v>
      </c>
      <c r="J104" s="159">
        <v>7.9474126036647885E-2</v>
      </c>
    </row>
    <row r="105" spans="2:10" ht="13.5" customHeight="1" x14ac:dyDescent="0.15">
      <c r="B105" s="327" t="s">
        <v>517</v>
      </c>
      <c r="C105" s="284" t="s">
        <v>918</v>
      </c>
      <c r="D105" s="157">
        <v>0</v>
      </c>
      <c r="E105" s="157">
        <v>0</v>
      </c>
      <c r="F105" s="157">
        <v>0.4081213509968688</v>
      </c>
      <c r="G105" s="157">
        <v>0.28540975152241072</v>
      </c>
      <c r="H105" s="158">
        <v>5.7668759840085945E-2</v>
      </c>
      <c r="I105" s="157">
        <v>0.18661544346615613</v>
      </c>
      <c r="J105" s="159">
        <v>0.15328180167476588</v>
      </c>
    </row>
    <row r="106" spans="2:10" ht="13.5" customHeight="1" x14ac:dyDescent="0.15">
      <c r="B106" s="327" t="s">
        <v>518</v>
      </c>
      <c r="C106" s="284" t="s">
        <v>919</v>
      </c>
      <c r="D106" s="157">
        <v>0</v>
      </c>
      <c r="E106" s="157">
        <v>0</v>
      </c>
      <c r="F106" s="157">
        <v>0.67237754392877269</v>
      </c>
      <c r="G106" s="157">
        <v>0.25883593540514066</v>
      </c>
      <c r="H106" s="158">
        <v>1.6103036310162636E-2</v>
      </c>
      <c r="I106" s="157">
        <v>0.16394967686153478</v>
      </c>
      <c r="J106" s="159">
        <v>9.0883719403083082E-2</v>
      </c>
    </row>
    <row r="107" spans="2:10" ht="13.5" customHeight="1" x14ac:dyDescent="0.15">
      <c r="B107" s="327" t="s">
        <v>519</v>
      </c>
      <c r="C107" s="284" t="s">
        <v>920</v>
      </c>
      <c r="D107" s="157">
        <v>0</v>
      </c>
      <c r="E107" s="157">
        <v>0</v>
      </c>
      <c r="F107" s="157">
        <v>0.69198436453076584</v>
      </c>
      <c r="G107" s="157">
        <v>0.22831081242695031</v>
      </c>
      <c r="H107" s="158">
        <v>2.1121009016078902E-2</v>
      </c>
      <c r="I107" s="157">
        <v>0.10993594689487216</v>
      </c>
      <c r="J107" s="159">
        <v>0.1018015143971886</v>
      </c>
    </row>
    <row r="108" spans="2:10" ht="13.5" customHeight="1" x14ac:dyDescent="0.15">
      <c r="B108" s="327" t="s">
        <v>520</v>
      </c>
      <c r="C108" s="284" t="s">
        <v>475</v>
      </c>
      <c r="D108" s="157">
        <v>1.358086727418413E-4</v>
      </c>
      <c r="E108" s="157">
        <v>4.8150347608471004E-5</v>
      </c>
      <c r="F108" s="157">
        <v>0.66517011410919313</v>
      </c>
      <c r="G108" s="157">
        <v>0.25780416191937688</v>
      </c>
      <c r="H108" s="158">
        <v>2.3314592811629651E-2</v>
      </c>
      <c r="I108" s="157">
        <v>0.11603431562744757</v>
      </c>
      <c r="J108" s="159">
        <v>8.5164359990259647E-2</v>
      </c>
    </row>
    <row r="109" spans="2:10" ht="13.5" customHeight="1" x14ac:dyDescent="0.15">
      <c r="B109" s="327" t="s">
        <v>521</v>
      </c>
      <c r="C109" s="284" t="s">
        <v>921</v>
      </c>
      <c r="D109" s="157">
        <v>0</v>
      </c>
      <c r="E109" s="157">
        <v>0</v>
      </c>
      <c r="F109" s="157">
        <v>0</v>
      </c>
      <c r="G109" s="157">
        <v>0</v>
      </c>
      <c r="H109" s="158">
        <v>0</v>
      </c>
      <c r="I109" s="157">
        <v>0</v>
      </c>
      <c r="J109" s="159">
        <v>0</v>
      </c>
    </row>
    <row r="110" spans="2:10" ht="13.5" customHeight="1" x14ac:dyDescent="0.15">
      <c r="B110" s="328" t="s">
        <v>522</v>
      </c>
      <c r="C110" s="329" t="s">
        <v>922</v>
      </c>
      <c r="D110" s="160">
        <v>2.3505125679551809E-2</v>
      </c>
      <c r="E110" s="160">
        <v>3.0097892967934352E-2</v>
      </c>
      <c r="F110" s="160">
        <v>0.40260136464037155</v>
      </c>
      <c r="G110" s="160">
        <v>1.2382532614783715E-2</v>
      </c>
      <c r="H110" s="161">
        <v>5.094025830467444E-5</v>
      </c>
      <c r="I110" s="160">
        <v>1.0097121325134664E-3</v>
      </c>
      <c r="J110" s="169">
        <v>1.0097121325134664E-3</v>
      </c>
    </row>
    <row r="111" spans="2:10" ht="13.5" customHeight="1" thickBot="1" x14ac:dyDescent="0.2">
      <c r="B111" s="755" t="s">
        <v>61</v>
      </c>
      <c r="C111" s="756"/>
      <c r="D111" s="162"/>
      <c r="E111" s="162"/>
      <c r="F111" s="163">
        <v>0.5399748261996844</v>
      </c>
      <c r="G111" s="163">
        <v>0.27659314226758736</v>
      </c>
      <c r="H111" s="167"/>
      <c r="I111" s="162"/>
      <c r="J111" s="168"/>
    </row>
    <row r="113" spans="2:2" x14ac:dyDescent="0.15">
      <c r="B113" s="19" t="s">
        <v>930</v>
      </c>
    </row>
    <row r="114" spans="2:2" x14ac:dyDescent="0.15">
      <c r="B114" s="19" t="s">
        <v>931</v>
      </c>
    </row>
  </sheetData>
  <sheetProtection formatCells="0" formatColumns="0" formatRows="0"/>
  <mergeCells count="2">
    <mergeCell ref="B3:C3"/>
    <mergeCell ref="B111:C111"/>
  </mergeCells>
  <phoneticPr fontId="22"/>
  <printOptions horizontalCentered="1" verticalCentered="1"/>
  <pageMargins left="0.70866141732283472" right="0.51181102362204722" top="0.55118110236220474" bottom="0.55118110236220474" header="0.31496062992125984" footer="0.31496062992125984"/>
  <pageSetup paperSize="9" scale="8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利用手引き</vt:lpstr>
      <vt:lpstr>部門分類表</vt:lpstr>
      <vt:lpstr>入力</vt:lpstr>
      <vt:lpstr>自給率</vt:lpstr>
      <vt:lpstr>総括表</vt:lpstr>
      <vt:lpstr>総合結果</vt:lpstr>
      <vt:lpstr>フロー</vt:lpstr>
      <vt:lpstr>波及効果計算</vt:lpstr>
      <vt:lpstr>投入係数</vt:lpstr>
      <vt:lpstr>逆行列係数</vt:lpstr>
      <vt:lpstr>その他係数</vt:lpstr>
      <vt:lpstr>総括表!Print_Area</vt:lpstr>
      <vt:lpstr>総合結果!Print_Area</vt:lpstr>
      <vt:lpstr>部門分類表!Print_Area</vt:lpstr>
      <vt:lpstr>その他係数!Print_Titles</vt:lpstr>
      <vt:lpstr>自給率!Print_Titles</vt:lpstr>
      <vt:lpstr>総合結果!Print_Titles</vt:lpstr>
      <vt:lpstr>波及効果計算!Print_Titles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N0090070</dc:creator>
  <cp:keywords/>
  <dc:description/>
  <cp:lastModifiedBy>加藤　慧</cp:lastModifiedBy>
  <cp:revision>0</cp:revision>
  <cp:lastPrinted>2021-02-16T01:46:37Z</cp:lastPrinted>
  <dcterms:created xsi:type="dcterms:W3CDTF">1601-01-01T00:00:00Z</dcterms:created>
  <dcterms:modified xsi:type="dcterms:W3CDTF">2022-08-25T05:07:44Z</dcterms:modified>
  <cp:category/>
</cp:coreProperties>
</file>