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svka.vdi.pref.nagano.lg.jp\課共有\障害者支援課\05_施設支援係\☆福祉・介護職員処遇改善臨時特例交付金\R7事業\25 実績報告書\01　実績報告書　事業者へ依頼\"/>
    </mc:Choice>
  </mc:AlternateContent>
  <xr:revisionPtr revIDLastSave="0" documentId="13_ncr:1_{DBD42C08-AA3A-4B81-910B-106FA4AF261E}"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2（補助金）" sheetId="25" r:id="rId2"/>
    <sheet name="別紙様式3-1（補助金）" sheetId="21" r:id="rId3"/>
    <sheet name="別紙様式2-５(振込先)※振込先を変更する法人のみ" sheetId="27" r:id="rId4"/>
    <sheet name="様式第６号（入力不要）" sheetId="28" r:id="rId5"/>
    <sheet name="様式第５号（入力不要）" sheetId="26" r:id="rId6"/>
    <sheet name="【参考】数式用" sheetId="13" state="hidden" r:id="rId7"/>
  </sheets>
  <externalReferences>
    <externalReference r:id="rId8"/>
    <externalReference r:id="rId9"/>
    <externalReference r:id="rId10"/>
  </externalReferences>
  <definedNames>
    <definedName name="_new1">【参考】数式用!$A$3:$A$28</definedName>
    <definedName name="erea" localSheetId="6">【参考】数式用!$A$2:$A$28</definedName>
    <definedName name="erea" localSheetId="3">#REF!</definedName>
    <definedName name="erea">#REF!</definedName>
    <definedName name="new" localSheetId="6">【参考】数式用!$A$3:$A$28</definedName>
    <definedName name="new" localSheetId="3">#REF!</definedName>
    <definedName name="new">#REF!</definedName>
    <definedName name="_xlnm.Print_Area" localSheetId="6">【参考】数式用!$A$1:$E$26</definedName>
    <definedName name="_xlnm.Print_Area" localSheetId="0">基本情報入力シート!$A$1:$AA$56</definedName>
    <definedName name="_xlnm.Print_Area" localSheetId="3">'別紙様式2-５(振込先)※振込先を変更する法人のみ'!$A$1:$F$26</definedName>
    <definedName name="_xlnm.Print_Area" localSheetId="2">'別紙様式3-1（補助金）'!$A$1:$AJ$59</definedName>
    <definedName name="_xlnm.Print_Area" localSheetId="1">'別紙様式3-2（補助金）'!$A$1:$K$22</definedName>
    <definedName name="_xlnm.Print_Area" localSheetId="5">'様式第５号（入力不要）'!$A$1:$Y$33</definedName>
    <definedName name="_xlnm.Print_Area" localSheetId="4">'様式第６号（入力不要）'!$A$1:$S$41</definedName>
    <definedName name="_xlnm.Print_Titles" localSheetId="1">'別紙様式3-2（補助金）'!$8:$10</definedName>
    <definedName name="Sheet1" localSheetId="3">#REF!</definedName>
    <definedName name="Sheet1">#REF!</definedName>
    <definedName name="www" localSheetId="3">#REF!</definedName>
    <definedName name="www">#REF!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6">【参考】数式用!$A$2:$A$21</definedName>
    <definedName name="サービス名" localSheetId="3">#REF!</definedName>
    <definedName name="サービス名">#REF!</definedName>
    <definedName name="サービス名称" localSheetId="3">#REF!</definedName>
    <definedName name="サービス名称">#REF!</definedName>
    <definedName name="愛知県">【参考】数式用!$G$993:$G$1046</definedName>
    <definedName name="愛媛県">【参考】数式用!$G$1422:$G$1441</definedName>
    <definedName name="一覧">[3]加算率一覧!$A$4:$A$25</definedName>
    <definedName name="茨城県">【参考】数式用!$G$415:$G$458</definedName>
    <definedName name="岡山県">【参考】数式用!$G$1312:$G$1338</definedName>
    <definedName name="沖縄県">【参考】数式用!$G$1709:$G$1749</definedName>
    <definedName name="確認">#N/A</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種類">#REF!</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特定">#REF!</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7" l="1"/>
  <c r="Z18" i="21"/>
  <c r="F3" i="28" l="1"/>
  <c r="O18" i="26"/>
  <c r="B18" i="26"/>
  <c r="O12" i="26"/>
  <c r="L16" i="28"/>
  <c r="O10" i="26"/>
  <c r="O9" i="26"/>
  <c r="L12" i="28"/>
  <c r="O11" i="26"/>
  <c r="B6" i="27"/>
  <c r="W4" i="26"/>
  <c r="U4" i="26"/>
  <c r="L14" i="28"/>
  <c r="L13" i="28"/>
  <c r="C3" i="25"/>
  <c r="K24" i="28"/>
  <c r="F5" i="25" l="1"/>
  <c r="K33" i="28"/>
  <c r="F12" i="27"/>
  <c r="B3" i="28" l="1"/>
  <c r="J3" i="28" s="1"/>
  <c r="K3" i="28" s="1"/>
  <c r="Z16" i="21"/>
  <c r="D9" i="27"/>
  <c r="B9" i="27"/>
  <c r="B8" i="27"/>
  <c r="G7" i="21" l="1"/>
  <c r="F12" i="25" l="1"/>
  <c r="K31" i="28"/>
  <c r="K35" i="28" s="1"/>
  <c r="K37" i="28" s="1"/>
  <c r="AI24" i="21" l="1"/>
  <c r="AI28" i="21"/>
  <c r="Q40" i="21"/>
  <c r="AI34" i="21"/>
  <c r="AJ56" i="21" s="1"/>
  <c r="AF1" i="21" l="1"/>
  <c r="J1" i="25" l="1"/>
  <c r="AJ53" i="21"/>
  <c r="Z41" i="21"/>
  <c r="S41" i="21"/>
  <c r="Z45" i="16" l="1"/>
  <c r="H12" i="25" s="1"/>
  <c r="Z46" i="16"/>
  <c r="H13" i="25" s="1"/>
  <c r="Z47" i="16"/>
  <c r="H14" i="25" s="1"/>
  <c r="Z48" i="16"/>
  <c r="H15" i="25" s="1"/>
  <c r="Z49" i="16"/>
  <c r="H16" i="25" s="1"/>
  <c r="Z50" i="16"/>
  <c r="H17" i="25" s="1"/>
  <c r="Z51" i="16"/>
  <c r="H18" i="25" s="1"/>
  <c r="Z52" i="16"/>
  <c r="H19" i="25" s="1"/>
  <c r="Z53" i="16"/>
  <c r="H20" i="25" s="1"/>
  <c r="Z54" i="16"/>
  <c r="H21" i="25" s="1"/>
  <c r="Z55" i="16"/>
  <c r="H22" i="25" s="1"/>
  <c r="Z56" i="16"/>
  <c r="H23" i="25" s="1"/>
  <c r="Z57" i="16"/>
  <c r="H24" i="25" s="1"/>
  <c r="Z58" i="16"/>
  <c r="H25" i="25" s="1"/>
  <c r="Z59" i="16"/>
  <c r="H26" i="25" s="1"/>
  <c r="Z60" i="16"/>
  <c r="H27" i="25" s="1"/>
  <c r="Z61" i="16"/>
  <c r="H28" i="25" s="1"/>
  <c r="Z62" i="16"/>
  <c r="H29" i="25" s="1"/>
  <c r="Z63" i="16"/>
  <c r="H30" i="25" s="1"/>
  <c r="Z64" i="16"/>
  <c r="H31" i="25" s="1"/>
  <c r="Z65" i="16"/>
  <c r="H32" i="25" s="1"/>
  <c r="Z66" i="16"/>
  <c r="H33" i="25" s="1"/>
  <c r="Z67" i="16"/>
  <c r="H34" i="25" s="1"/>
  <c r="Z68" i="16"/>
  <c r="H35" i="25" s="1"/>
  <c r="Z69" i="16"/>
  <c r="H36" i="25" s="1"/>
  <c r="Z70" i="16"/>
  <c r="H37" i="25" s="1"/>
  <c r="Z71" i="16"/>
  <c r="H38" i="25" s="1"/>
  <c r="Z72" i="16"/>
  <c r="H39" i="25" s="1"/>
  <c r="Z73" i="16"/>
  <c r="H40" i="25" s="1"/>
  <c r="Z74" i="16"/>
  <c r="H41" i="25" s="1"/>
  <c r="Z75" i="16"/>
  <c r="H42" i="25" s="1"/>
  <c r="Z76" i="16"/>
  <c r="H43" i="25" s="1"/>
  <c r="Z77" i="16"/>
  <c r="H44" i="25" s="1"/>
  <c r="Z78" i="16"/>
  <c r="H45" i="25" s="1"/>
  <c r="Z79" i="16"/>
  <c r="H46" i="25" s="1"/>
  <c r="Z80" i="16"/>
  <c r="H47" i="25" s="1"/>
  <c r="Z81" i="16"/>
  <c r="H48" i="25" s="1"/>
  <c r="Z82" i="16"/>
  <c r="H49" i="25" s="1"/>
  <c r="Z83" i="16"/>
  <c r="H50" i="25" s="1"/>
  <c r="Z84" i="16"/>
  <c r="H51" i="25" s="1"/>
  <c r="Z85" i="16"/>
  <c r="H52" i="25" s="1"/>
  <c r="Z86" i="16"/>
  <c r="H53" i="25" s="1"/>
  <c r="Z87" i="16"/>
  <c r="H54" i="25" s="1"/>
  <c r="Z88" i="16"/>
  <c r="H55" i="25" s="1"/>
  <c r="Z89" i="16"/>
  <c r="H56" i="25" s="1"/>
  <c r="Z90" i="16"/>
  <c r="H57" i="25" s="1"/>
  <c r="Z91" i="16"/>
  <c r="H58" i="25" s="1"/>
  <c r="Z92" i="16"/>
  <c r="H59" i="25" s="1"/>
  <c r="Z93" i="16"/>
  <c r="H60" i="25" s="1"/>
  <c r="Z94" i="16"/>
  <c r="H61" i="25" s="1"/>
  <c r="Z95" i="16"/>
  <c r="H62" i="25" s="1"/>
  <c r="Z96" i="16"/>
  <c r="H63" i="25" s="1"/>
  <c r="Z97" i="16"/>
  <c r="H64" i="25" s="1"/>
  <c r="Z98" i="16"/>
  <c r="H65" i="25" s="1"/>
  <c r="Z99" i="16"/>
  <c r="H66" i="25" s="1"/>
  <c r="Z100" i="16"/>
  <c r="H67" i="25" s="1"/>
  <c r="Z101" i="16"/>
  <c r="H68" i="25" s="1"/>
  <c r="Z102" i="16"/>
  <c r="H69" i="25" s="1"/>
  <c r="Z103" i="16"/>
  <c r="H70" i="25" s="1"/>
  <c r="Z104" i="16"/>
  <c r="H71" i="25" s="1"/>
  <c r="Z105" i="16"/>
  <c r="H72" i="25" s="1"/>
  <c r="Z106" i="16"/>
  <c r="H73" i="25" s="1"/>
  <c r="Z107" i="16"/>
  <c r="H74" i="25" s="1"/>
  <c r="Z108" i="16"/>
  <c r="H75" i="25" s="1"/>
  <c r="Z109" i="16"/>
  <c r="H76" i="25" s="1"/>
  <c r="Z110" i="16"/>
  <c r="H77" i="25" s="1"/>
  <c r="Z111" i="16"/>
  <c r="H78" i="25" s="1"/>
  <c r="Z112" i="16"/>
  <c r="H79" i="25" s="1"/>
  <c r="Z113" i="16"/>
  <c r="H80" i="25" s="1"/>
  <c r="Z114" i="16"/>
  <c r="H81" i="25" s="1"/>
  <c r="Z115" i="16"/>
  <c r="H82" i="25" s="1"/>
  <c r="Z116" i="16"/>
  <c r="H83" i="25" s="1"/>
  <c r="Z117" i="16"/>
  <c r="H84" i="25" s="1"/>
  <c r="Z118" i="16"/>
  <c r="H85" i="25" s="1"/>
  <c r="Z119" i="16"/>
  <c r="H86" i="25" s="1"/>
  <c r="Z120" i="16"/>
  <c r="H87" i="25" s="1"/>
  <c r="Z121" i="16"/>
  <c r="H88" i="25" s="1"/>
  <c r="Z122" i="16"/>
  <c r="H89" i="25" s="1"/>
  <c r="Z123" i="16"/>
  <c r="H90" i="25" s="1"/>
  <c r="Z124" i="16"/>
  <c r="H91" i="25" s="1"/>
  <c r="Z125" i="16"/>
  <c r="H92" i="25" s="1"/>
  <c r="Z126" i="16"/>
  <c r="H93" i="25" s="1"/>
  <c r="Z127" i="16"/>
  <c r="H94" i="25" s="1"/>
  <c r="Z128" i="16"/>
  <c r="H95" i="25" s="1"/>
  <c r="Z129" i="16"/>
  <c r="H96" i="25" s="1"/>
  <c r="Z130" i="16"/>
  <c r="H97" i="25" s="1"/>
  <c r="Z131" i="16"/>
  <c r="H98" i="25" s="1"/>
  <c r="Z132" i="16"/>
  <c r="H99" i="25" s="1"/>
  <c r="Z133" i="16"/>
  <c r="H100" i="25" s="1"/>
  <c r="Z134" i="16"/>
  <c r="H101" i="25" s="1"/>
  <c r="Z135" i="16"/>
  <c r="H102" i="25" s="1"/>
  <c r="Z136" i="16"/>
  <c r="H103" i="25" s="1"/>
  <c r="Z137" i="16"/>
  <c r="H104" i="25" s="1"/>
  <c r="Z138" i="16"/>
  <c r="H105" i="25" s="1"/>
  <c r="Z139" i="16"/>
  <c r="H106" i="25" s="1"/>
  <c r="Z140" i="16"/>
  <c r="H107" i="25" s="1"/>
  <c r="Z141" i="16"/>
  <c r="H108" i="25" s="1"/>
  <c r="Z142" i="16"/>
  <c r="H109" i="25" s="1"/>
  <c r="Z143" i="16"/>
  <c r="H110" i="25" s="1"/>
  <c r="Z44" i="16"/>
  <c r="H11" i="25" s="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W15" i="25" l="1"/>
  <c r="W13" i="25"/>
  <c r="W11" i="25"/>
  <c r="W9" i="25"/>
  <c r="W14" i="25"/>
  <c r="W12" i="25"/>
  <c r="W10" i="25"/>
  <c r="AI16" i="21"/>
  <c r="V6" i="25" l="1"/>
  <c r="V5" i="25" s="1"/>
  <c r="AJ49" i="21"/>
  <c r="B45" i="16" l="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奈木野　広之</author>
    <author>上條　真依</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M33" authorId="2" shapeId="0" xr:uid="{D3FE0A13-B020-4FC7-B8EC-F9886A96B654}">
      <text>
        <r>
          <rPr>
            <b/>
            <sz val="14"/>
            <color indexed="81"/>
            <rFont val="MS P ゴシック"/>
            <family val="3"/>
            <charset val="128"/>
          </rPr>
          <t>本報告書の内容に不備等があった際、こちらのメールアドレスへご連絡しますので、間違いのないように記入してください。</t>
        </r>
      </text>
    </comment>
    <comment ref="U35" authorId="3" shapeId="0" xr:uid="{67463DE9-6998-4FA6-BCC3-616240C926CD}">
      <text>
        <r>
          <rPr>
            <b/>
            <sz val="14"/>
            <color indexed="81"/>
            <rFont val="MS P ゴシック"/>
            <family val="3"/>
            <charset val="128"/>
          </rPr>
          <t>県から郵送された（変更）交付決定通知書の枝番号を記入してください。</t>
        </r>
      </text>
    </comment>
    <comment ref="M36" authorId="3" shapeId="0" xr:uid="{2AC48BFF-CE09-4496-8F15-283379831315}">
      <text>
        <r>
          <rPr>
            <b/>
            <sz val="14"/>
            <color indexed="81"/>
            <rFont val="MS P ゴシック"/>
            <family val="3"/>
            <charset val="128"/>
          </rPr>
          <t>県から郵送された（変更）交付決定通知書に記載されている額を記入してください。</t>
        </r>
        <r>
          <rPr>
            <sz val="14"/>
            <color indexed="81"/>
            <rFont val="MS P ゴシック"/>
            <family val="3"/>
            <charset val="128"/>
          </rPr>
          <t xml:space="preserve">
</t>
        </r>
      </text>
    </comment>
    <comment ref="M37" authorId="3" shapeId="0" xr:uid="{234561DA-671D-4C13-9EB5-A26C66BDA221}">
      <text>
        <r>
          <rPr>
            <b/>
            <sz val="14"/>
            <color indexed="81"/>
            <rFont val="MS P ゴシック"/>
            <family val="3"/>
            <charset val="128"/>
          </rPr>
          <t>令和７年６月30日及び令和７年９月12日の概算払額（合計額）を記入してください</t>
        </r>
      </text>
    </comment>
    <comment ref="C42" authorId="0" shapeId="0" xr:uid="{70C8C24F-8ACB-4BB0-BFAB-4B54599FD91F}">
      <text>
        <r>
          <rPr>
            <sz val="11"/>
            <color indexed="81"/>
            <rFont val="MS P ゴシック"/>
            <family val="3"/>
            <charset val="128"/>
          </rPr>
          <t>10桁の事業所番号を入力してください
（10桁の入力以外は受け付けません。）</t>
        </r>
      </text>
    </comment>
    <comment ref="Y42"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奈木野　広之</author>
    <author>塚原 遊尋(tsukahara-yuujin.xt6)</author>
  </authors>
  <commentList>
    <comment ref="F5" authorId="0" shapeId="0" xr:uid="{35FA2FC7-CBF1-41FE-9A1B-6146771AF11B}">
      <text>
        <r>
          <rPr>
            <b/>
            <sz val="11"/>
            <color indexed="81"/>
            <rFont val="MS P ゴシック"/>
            <family val="3"/>
            <charset val="128"/>
          </rPr>
          <t xml:space="preserve">補助金実績額
（別紙様式3-1に転記されます。）
</t>
        </r>
      </text>
    </comment>
    <comment ref="G8" authorId="1" shapeId="0" xr:uid="{0AAF8984-C436-4F9E-B754-BF935507EC10}">
      <text>
        <r>
          <rPr>
            <b/>
            <u/>
            <sz val="11"/>
            <color rgb="FF000000"/>
            <rFont val="MS P ゴシック"/>
            <family val="3"/>
            <charset val="128"/>
          </rPr>
          <t>空欄の場合、先に「基本情報入力シート」を記入してください。</t>
        </r>
      </text>
    </comment>
    <comment ref="I8" authorId="0" shapeId="0" xr:uid="{EF7142B1-A37D-41AE-9862-F08D2F55FBA0}">
      <text>
        <r>
          <rPr>
            <b/>
            <sz val="16"/>
            <color indexed="81"/>
            <rFont val="MS P ゴシック"/>
            <family val="3"/>
            <charset val="128"/>
          </rPr>
          <t xml:space="preserve">事業所別の補助金実績額を記入してください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奈木野　広之</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 ref="J40" authorId="2" shapeId="0" xr:uid="{5730BB67-E531-45A5-8456-85DC7D66CEC7}">
      <text>
        <r>
          <rPr>
            <sz val="9"/>
            <color indexed="81"/>
            <rFont val="MS P ゴシック"/>
            <family val="3"/>
            <charset val="128"/>
          </rPr>
          <t>令和７年10月31日に指定させていただきます。（入力不要です。）</t>
        </r>
      </text>
    </comment>
  </commentList>
</comments>
</file>

<file path=xl/sharedStrings.xml><?xml version="1.0" encoding="utf-8"?>
<sst xmlns="http://schemas.openxmlformats.org/spreadsheetml/2006/main" count="3889" uniqueCount="2034">
  <si>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</si>
  <si>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</si>
  <si>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</si>
  <si>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</si>
  <si>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</si>
  <si>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</si>
  <si>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</si>
  <si>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電話番号</t>
    <rPh sb="0" eb="2">
      <t>デンワ</t>
    </rPh>
    <rPh sb="2" eb="4">
      <t>バンゴウ</t>
    </rPh>
    <phoneticPr fontId="6"/>
  </si>
  <si>
    <t>令和</t>
    <rPh sb="0" eb="2">
      <t>レイワ</t>
    </rPh>
    <phoneticPr fontId="6"/>
  </si>
  <si>
    <t>②</t>
    <phoneticPr fontId="6"/>
  </si>
  <si>
    <t>提出先</t>
    <rPh sb="0" eb="2">
      <t>テイシュツ</t>
    </rPh>
    <rPh sb="2" eb="3">
      <t>サキ</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</si>
  <si>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</si>
  <si>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</si>
  <si>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</si>
  <si>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</si>
  <si>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</si>
  <si>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</si>
  <si>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</si>
  <si>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</si>
  <si>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</si>
  <si>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</si>
  <si>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</si>
  <si>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</si>
  <si>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</si>
  <si>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</si>
  <si>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</si>
  <si>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</si>
  <si>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</si>
  <si>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</si>
  <si>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</si>
  <si>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</si>
  <si>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</si>
  <si>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</si>
  <si>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</si>
  <si>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</si>
  <si>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</si>
  <si>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</si>
  <si>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１　基本情報</t>
    <rPh sb="2" eb="4">
      <t>キホン</t>
    </rPh>
    <rPh sb="4" eb="6">
      <t>ジョウホウ</t>
    </rPh>
    <phoneticPr fontId="6"/>
  </si>
  <si>
    <t>２　実績報告について</t>
    <rPh sb="2" eb="4">
      <t>ジッセキ</t>
    </rPh>
    <rPh sb="4" eb="6">
      <t>ホウコク</t>
    </rPh>
    <phoneticPr fontId="6"/>
  </si>
  <si>
    <t>事業所名</t>
    <rPh sb="0" eb="3">
      <t>ジギョウショ</t>
    </rPh>
    <rPh sb="3" eb="4">
      <t>メイ</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</si>
  <si>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</si>
  <si>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</si>
  <si>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</si>
  <si>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</si>
  <si>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</si>
  <si>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</si>
  <si>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</si>
  <si>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</si>
  <si>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</si>
  <si>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</si>
  <si>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</si>
  <si>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</si>
  <si>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</si>
  <si>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</si>
  <si>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</si>
  <si>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</si>
  <si>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</si>
  <si>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</si>
  <si>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</si>
  <si>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</si>
  <si>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</si>
  <si>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</si>
  <si>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</si>
  <si>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</si>
  <si>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</si>
  <si>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</si>
  <si>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</si>
  <si>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</si>
  <si>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</si>
  <si>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</si>
  <si>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</si>
  <si>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</si>
  <si>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</si>
  <si>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</si>
  <si>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</si>
  <si>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</si>
  <si>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</si>
  <si>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</si>
  <si>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</si>
  <si>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</si>
  <si>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</si>
  <si>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</si>
  <si>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</si>
  <si>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</si>
  <si>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</si>
  <si>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</si>
  <si>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</si>
  <si>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</si>
  <si>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備考欄</t>
    <rPh sb="0" eb="2">
      <t>ビコウ</t>
    </rPh>
    <rPh sb="2" eb="3">
      <t>ラン</t>
    </rPh>
    <phoneticPr fontId="6"/>
  </si>
  <si>
    <t>表２　提出先一覧</t>
    <rPh sb="0" eb="1">
      <t>ヒョウ</t>
    </rPh>
    <rPh sb="3" eb="5">
      <t>テイシュツ</t>
    </rPh>
    <rPh sb="5" eb="6">
      <t>サキ</t>
    </rPh>
    <rPh sb="6" eb="8">
      <t>イチラン</t>
    </rPh>
    <phoneticPr fontId="6"/>
  </si>
  <si>
    <t>表１　サービス名一覧</t>
    <rPh sb="7" eb="8">
      <t>ナ</t>
    </rPh>
    <rPh sb="8" eb="10">
      <t>イチラン</t>
    </rPh>
    <phoneticPr fontId="6"/>
  </si>
  <si>
    <t>代表者</t>
    <rPh sb="0" eb="3">
      <t>ダイヒョウシャ</t>
    </rPh>
    <phoneticPr fontId="6"/>
  </si>
  <si>
    <t>（確認用）提出前のチェックリスト</t>
    <rPh sb="1" eb="4">
      <t>カクニンヨウ</t>
    </rPh>
    <phoneticPr fontId="6"/>
  </si>
  <si>
    <t>以下の項目に「×」がないか、提出前に確認すること。「×」がある場合、当該項目の記載を修正すること。</t>
    <phoneticPr fontId="6"/>
  </si>
  <si>
    <t>③</t>
    <phoneticPr fontId="6"/>
  </si>
  <si>
    <t>３　補助金以外の部分で賃金水準を引き下げないことについて</t>
    <phoneticPr fontId="6"/>
  </si>
  <si>
    <t>市区町村</t>
    <rPh sb="0" eb="4">
      <t>シクチョウソン</t>
    </rPh>
    <phoneticPr fontId="6"/>
  </si>
  <si>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</si>
  <si>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</si>
  <si>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</si>
  <si>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</si>
  <si>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</si>
  <si>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</si>
  <si>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</si>
  <si>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</si>
  <si>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</si>
  <si>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</si>
  <si>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</si>
  <si>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</si>
  <si>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</si>
  <si>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</si>
  <si>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</si>
  <si>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</si>
  <si>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</si>
  <si>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</si>
  <si>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</si>
  <si>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</si>
  <si>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</si>
  <si>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</si>
  <si>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</si>
  <si>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</si>
  <si>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</si>
  <si>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</si>
  <si>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</si>
  <si>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</si>
  <si>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</si>
  <si>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</si>
  <si>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</si>
  <si>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</si>
  <si>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</si>
  <si>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</si>
  <si>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</si>
  <si>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</si>
  <si>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</si>
  <si>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</si>
  <si>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</si>
  <si>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</si>
  <si>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</si>
  <si>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</si>
  <si>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</si>
  <si>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</si>
  <si>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</si>
  <si>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</si>
  <si>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</si>
  <si>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</si>
  <si>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</si>
  <si>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</si>
  <si>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</si>
  <si>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</si>
  <si>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</si>
  <si>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</si>
  <si>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</si>
  <si>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</si>
  <si>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</si>
  <si>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</si>
  <si>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</si>
  <si>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</si>
  <si>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</si>
  <si>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</si>
  <si>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</si>
  <si>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</si>
  <si>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</si>
  <si>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</si>
  <si>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</si>
  <si>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</si>
  <si>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</si>
  <si>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</si>
  <si>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</si>
  <si>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</si>
  <si>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</si>
  <si>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</si>
  <si>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</si>
  <si>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</si>
  <si>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</si>
  <si>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</si>
  <si>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</si>
  <si>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</si>
  <si>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</si>
  <si>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</si>
  <si>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</si>
  <si>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</si>
  <si>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</si>
  <si>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</si>
  <si>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</si>
  <si>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</si>
  <si>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</si>
  <si>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</si>
  <si>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</si>
  <si>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</si>
  <si>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</si>
  <si>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</si>
  <si>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</si>
  <si>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</si>
  <si>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</si>
  <si>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</si>
  <si>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</si>
  <si>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</si>
  <si>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</si>
  <si>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</si>
  <si>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</si>
  <si>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</si>
  <si>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</si>
  <si>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</si>
  <si>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</si>
  <si>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</si>
  <si>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</si>
  <si>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</si>
  <si>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</si>
  <si>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</si>
  <si>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</si>
  <si>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</si>
  <si>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</si>
  <si>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</si>
  <si>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</si>
  <si>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</si>
  <si>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</si>
  <si>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</si>
  <si>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</si>
  <si>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</si>
  <si>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</si>
  <si>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</si>
  <si>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</si>
  <si>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</si>
  <si>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</si>
  <si>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</si>
  <si>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</si>
  <si>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</si>
  <si>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</si>
  <si>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</si>
  <si>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</si>
  <si>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</si>
  <si>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</si>
  <si>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</si>
  <si>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</si>
  <si>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</si>
  <si>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</si>
  <si>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</si>
  <si>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</si>
  <si>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</si>
  <si>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</si>
  <si>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</si>
  <si>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</si>
  <si>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</si>
  <si>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</si>
  <si>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</si>
  <si>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</si>
  <si>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</si>
  <si>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</si>
  <si>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</si>
  <si>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</si>
  <si>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</si>
  <si>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</si>
  <si>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</si>
  <si>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</si>
  <si>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</si>
  <si>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</si>
  <si>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</si>
  <si>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</si>
  <si>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</si>
  <si>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</si>
  <si>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</si>
  <si>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</si>
  <si>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</si>
  <si>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</si>
  <si>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</si>
  <si>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</si>
  <si>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</si>
  <si>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</si>
  <si>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</si>
  <si>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</si>
  <si>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</si>
  <si>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</si>
  <si>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</si>
  <si>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</si>
  <si>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</si>
  <si>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</si>
  <si>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</si>
  <si>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</si>
  <si>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</si>
  <si>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</si>
  <si>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</si>
  <si>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</si>
  <si>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</si>
  <si>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</si>
  <si>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</si>
  <si>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</si>
  <si>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</si>
  <si>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</si>
  <si>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</si>
  <si>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</si>
  <si>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</si>
  <si>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</si>
  <si>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</si>
  <si>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</si>
  <si>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</si>
  <si>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</si>
  <si>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</si>
  <si>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</si>
  <si>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</si>
  <si>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</si>
  <si>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</si>
  <si>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</si>
  <si>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</si>
  <si>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</si>
  <si>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</si>
  <si>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</si>
  <si>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</si>
  <si>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</si>
  <si>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</si>
  <si>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</si>
  <si>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</si>
  <si>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</si>
  <si>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</si>
  <si>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</si>
  <si>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</si>
  <si>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</si>
  <si>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</si>
  <si>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</si>
  <si>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</si>
  <si>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</si>
  <si>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</si>
  <si>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</si>
  <si>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</si>
  <si>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</si>
  <si>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</si>
  <si>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</si>
  <si>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</si>
  <si>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</si>
  <si>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</si>
  <si>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</si>
  <si>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</si>
  <si>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</si>
  <si>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</si>
  <si>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</si>
  <si>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</si>
  <si>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</si>
  <si>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</si>
  <si>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</si>
  <si>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</si>
  <si>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</si>
  <si>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</si>
  <si>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</si>
  <si>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</si>
  <si>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</si>
  <si>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</si>
  <si>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</si>
  <si>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</si>
  <si>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</si>
  <si>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</si>
  <si>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</si>
  <si>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</si>
  <si>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</si>
  <si>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</si>
  <si>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</si>
  <si>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</si>
  <si>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</si>
  <si>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</si>
  <si>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</si>
  <si>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</si>
  <si>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</si>
  <si>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</si>
  <si>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</si>
  <si>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</si>
  <si>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</si>
  <si>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</si>
  <si>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</si>
  <si>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</si>
  <si>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</si>
  <si>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</si>
  <si>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</si>
  <si>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</si>
  <si>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</si>
  <si>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</si>
  <si>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</si>
  <si>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</si>
  <si>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</si>
  <si>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</si>
  <si>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</si>
  <si>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</si>
  <si>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</si>
  <si>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</si>
  <si>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</si>
  <si>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</si>
  <si>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</si>
  <si>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</si>
  <si>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</si>
  <si>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</si>
  <si>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</si>
  <si>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</si>
  <si>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</si>
  <si>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</si>
  <si>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</si>
  <si>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</si>
  <si>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</si>
  <si>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</si>
  <si>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</si>
  <si>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</si>
  <si>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</si>
  <si>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</si>
  <si>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</si>
  <si>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</si>
  <si>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</si>
  <si>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</si>
  <si>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</si>
  <si>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</si>
  <si>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</si>
  <si>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</si>
  <si>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</si>
  <si>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</si>
  <si>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</si>
  <si>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</si>
  <si>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</si>
  <si>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</si>
  <si>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</si>
  <si>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</si>
  <si>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</si>
  <si>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</si>
  <si>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</si>
  <si>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</si>
  <si>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</si>
  <si>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</si>
  <si>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</si>
  <si>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</si>
  <si>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</si>
  <si>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</si>
  <si>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</si>
  <si>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</si>
  <si>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</si>
  <si>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</si>
  <si>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</si>
  <si>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</si>
  <si>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</si>
  <si>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</si>
  <si>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</si>
  <si>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</si>
  <si>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</si>
  <si>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</si>
  <si>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</si>
  <si>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</si>
  <si>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</si>
  <si>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</si>
  <si>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</si>
  <si>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</si>
  <si>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</si>
  <si>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</si>
  <si>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</si>
  <si>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</si>
  <si>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</si>
  <si>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</si>
  <si>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</si>
  <si>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</si>
  <si>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</si>
  <si>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</si>
  <si>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</si>
  <si>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</si>
  <si>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</si>
  <si>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</si>
  <si>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</si>
  <si>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</si>
  <si>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</si>
  <si>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</si>
  <si>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</si>
  <si>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</si>
  <si>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</si>
  <si>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</si>
  <si>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</si>
  <si>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</si>
  <si>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</si>
  <si>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</si>
  <si>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</si>
  <si>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</si>
  <si>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</si>
  <si>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</si>
  <si>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</si>
  <si>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</si>
  <si>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</si>
  <si>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</si>
  <si>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</si>
  <si>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</si>
  <si>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</si>
  <si>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</si>
  <si>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</si>
  <si>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</si>
  <si>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</si>
  <si>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</si>
  <si>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</si>
  <si>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</si>
  <si>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</si>
  <si>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</si>
  <si>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</si>
  <si>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</si>
  <si>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</si>
  <si>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</si>
  <si>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</si>
  <si>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</si>
  <si>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</si>
  <si>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</si>
  <si>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</si>
  <si>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</si>
  <si>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</si>
  <si>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</si>
  <si>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</si>
  <si>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</si>
  <si>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</si>
  <si>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</si>
  <si>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</si>
  <si>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</si>
  <si>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</si>
  <si>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</si>
  <si>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</si>
  <si>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</si>
  <si>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</si>
  <si>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</si>
  <si>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</si>
  <si>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</si>
  <si>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</si>
  <si>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</si>
  <si>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</si>
  <si>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</si>
  <si>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</si>
  <si>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</si>
  <si>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</si>
  <si>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</si>
  <si>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</si>
  <si>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</si>
  <si>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</si>
  <si>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</si>
  <si>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</si>
  <si>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</si>
  <si>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</si>
  <si>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</si>
  <si>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</si>
  <si>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</si>
  <si>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</si>
  <si>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</si>
  <si>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</si>
  <si>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</si>
  <si>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</si>
  <si>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</si>
  <si>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</si>
  <si>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</si>
  <si>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</si>
  <si>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</si>
  <si>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</si>
  <si>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</si>
  <si>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</si>
  <si>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</si>
  <si>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</si>
  <si>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</si>
  <si>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</si>
  <si>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</si>
  <si>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</si>
  <si>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</si>
  <si>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</si>
  <si>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</si>
  <si>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</si>
  <si>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</si>
  <si>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</si>
  <si>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</si>
  <si>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</si>
  <si>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</si>
  <si>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</si>
  <si>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</si>
  <si>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</si>
  <si>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</si>
  <si>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</si>
  <si>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</si>
  <si>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</si>
  <si>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</si>
  <si>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</si>
  <si>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</si>
  <si>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</si>
  <si>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</si>
  <si>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</si>
  <si>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</si>
  <si>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</si>
  <si>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</si>
  <si>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</si>
  <si>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</si>
  <si>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</si>
  <si>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</si>
  <si>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</si>
  <si>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</si>
  <si>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</si>
  <si>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</si>
  <si>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</si>
  <si>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</si>
  <si>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</si>
  <si>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</si>
  <si>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</si>
  <si>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</si>
  <si>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</si>
  <si>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</si>
  <si>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</si>
  <si>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</si>
  <si>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</si>
  <si>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</si>
  <si>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</si>
  <si>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</si>
  <si>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</si>
  <si>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</si>
  <si>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</si>
  <si>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</si>
  <si>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</si>
  <si>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</si>
  <si>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</si>
  <si>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</si>
  <si>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</si>
  <si>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</si>
  <si>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</si>
  <si>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</si>
  <si>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</si>
  <si>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</si>
  <si>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</si>
  <si>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</si>
  <si>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</si>
  <si>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</si>
  <si>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</si>
  <si>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</si>
  <si>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</si>
  <si>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</si>
  <si>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</si>
  <si>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</si>
  <si>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</si>
  <si>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</si>
  <si>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</si>
  <si>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</si>
  <si>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</si>
  <si>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</si>
  <si>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</si>
  <si>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</si>
  <si>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</si>
  <si>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</si>
  <si>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</si>
  <si>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</si>
  <si>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</si>
  <si>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</si>
  <si>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</si>
  <si>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</si>
  <si>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</si>
  <si>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</si>
  <si>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</si>
  <si>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</si>
  <si>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</si>
  <si>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</si>
  <si>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</si>
  <si>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</si>
  <si>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</si>
  <si>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</si>
  <si>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</si>
  <si>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</si>
  <si>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</si>
  <si>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</si>
  <si>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</si>
  <si>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</si>
  <si>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</si>
  <si>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</si>
  <si>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</si>
  <si>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</si>
  <si>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</si>
  <si>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</si>
  <si>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</si>
  <si>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</si>
  <si>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</si>
  <si>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</si>
  <si>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</si>
  <si>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</si>
  <si>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</si>
  <si>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</si>
  <si>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</si>
  <si>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</si>
  <si>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</si>
  <si>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</si>
  <si>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</si>
  <si>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</si>
  <si>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</si>
  <si>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</si>
  <si>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</si>
  <si>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</si>
  <si>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</si>
  <si>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</si>
  <si>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</si>
  <si>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</si>
  <si>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</si>
  <si>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</si>
  <si>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</si>
  <si>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</si>
  <si>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</si>
  <si>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</si>
  <si>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</si>
  <si>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</si>
  <si>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</si>
  <si>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</si>
  <si>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</si>
  <si>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</si>
  <si>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</si>
  <si>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</si>
  <si>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</si>
  <si>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</si>
  <si>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</si>
  <si>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</si>
  <si>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</si>
  <si>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</si>
  <si>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</si>
  <si>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</si>
  <si>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</si>
  <si>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</si>
  <si>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</si>
  <si>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</si>
  <si>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</si>
  <si>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</si>
  <si>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</si>
  <si>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</si>
  <si>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</si>
  <si>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</si>
  <si>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</si>
  <si>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</si>
  <si>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</si>
  <si>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</si>
  <si>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</si>
  <si>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</si>
  <si>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</si>
  <si>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</si>
  <si>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</si>
  <si>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</si>
  <si>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</si>
  <si>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</si>
  <si>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</si>
  <si>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</si>
  <si>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</si>
  <si>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</si>
  <si>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</si>
  <si>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</si>
  <si>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</si>
  <si>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</si>
  <si>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</si>
  <si>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</si>
  <si>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</si>
  <si>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</si>
  <si>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</si>
  <si>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</si>
  <si>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</si>
  <si>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</si>
  <si>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</si>
  <si>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</si>
  <si>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</si>
  <si>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</si>
  <si>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</si>
  <si>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</si>
  <si>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</si>
  <si>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</si>
  <si>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</si>
  <si>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</si>
  <si>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</si>
  <si>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</si>
  <si>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</si>
  <si>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</si>
  <si>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</si>
  <si>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</si>
  <si>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</si>
  <si>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</si>
  <si>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</si>
  <si>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</si>
  <si>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</si>
  <si>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</si>
  <si>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</si>
  <si>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</si>
  <si>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</si>
  <si>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</si>
  <si>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</si>
  <si>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</si>
  <si>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</si>
  <si>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</si>
  <si>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</si>
  <si>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</si>
  <si>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</si>
  <si>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</si>
  <si>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</si>
  <si>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</si>
  <si>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</si>
  <si>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</si>
  <si>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</si>
  <si>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</si>
  <si>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</si>
  <si>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</si>
  <si>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</si>
  <si>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</si>
  <si>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</si>
  <si>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</si>
  <si>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</si>
  <si>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</si>
  <si>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</si>
  <si>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</si>
  <si>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</si>
  <si>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</si>
  <si>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</si>
  <si>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</si>
  <si>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</si>
  <si>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</si>
  <si>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</si>
  <si>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</si>
  <si>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</si>
  <si>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</si>
  <si>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</si>
  <si>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</si>
  <si>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</si>
  <si>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</si>
  <si>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</si>
  <si>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</si>
  <si>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</si>
  <si>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</si>
  <si>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</si>
  <si>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</si>
  <si>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</si>
  <si>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</si>
  <si>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</si>
  <si>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</si>
  <si>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</si>
  <si>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</si>
  <si>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</si>
  <si>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</si>
  <si>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</si>
  <si>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</si>
  <si>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</si>
  <si>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</si>
  <si>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</si>
  <si>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</si>
  <si>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</si>
  <si>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</si>
  <si>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</si>
  <si>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</si>
  <si>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</si>
  <si>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</si>
  <si>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</si>
  <si>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</si>
  <si>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</si>
  <si>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</si>
  <si>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</si>
  <si>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</si>
  <si>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</si>
  <si>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</si>
  <si>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</si>
  <si>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</si>
  <si>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</si>
  <si>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</si>
  <si>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</si>
  <si>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</si>
  <si>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</si>
  <si>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</si>
  <si>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</si>
  <si>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</si>
  <si>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</si>
  <si>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</si>
  <si>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</si>
  <si>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</si>
  <si>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</si>
  <si>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</si>
  <si>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</si>
  <si>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</si>
  <si>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</si>
  <si>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</si>
  <si>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</si>
  <si>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</si>
  <si>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</si>
  <si>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</si>
  <si>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</si>
  <si>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</si>
  <si>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</si>
  <si>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</si>
  <si>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</si>
  <si>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</si>
  <si>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</si>
  <si>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</si>
  <si>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</si>
  <si>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</si>
  <si>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</si>
  <si>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</si>
  <si>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</si>
  <si>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</si>
  <si>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</si>
  <si>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</si>
  <si>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</si>
  <si>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</si>
  <si>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</si>
  <si>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</si>
  <si>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</si>
  <si>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</si>
  <si>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</si>
  <si>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</si>
  <si>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</si>
  <si>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</si>
  <si>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</si>
  <si>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</si>
  <si>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</si>
  <si>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</si>
  <si>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</si>
  <si>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</si>
  <si>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</si>
  <si>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</si>
  <si>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</si>
  <si>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</si>
  <si>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</si>
  <si>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</si>
  <si>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</si>
  <si>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</si>
  <si>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</si>
  <si>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</si>
  <si>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</si>
  <si>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</si>
  <si>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</si>
  <si>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</si>
  <si>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</si>
  <si>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</si>
  <si>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</si>
  <si>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</si>
  <si>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</si>
  <si>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</si>
  <si>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</si>
  <si>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</si>
  <si>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</si>
  <si>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</si>
  <si>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</si>
  <si>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</si>
  <si>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</si>
  <si>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</si>
  <si>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</si>
  <si>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</si>
  <si>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</si>
  <si>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</si>
  <si>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</si>
  <si>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</si>
  <si>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</si>
  <si>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</si>
  <si>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</si>
  <si>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</si>
  <si>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</si>
  <si>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</si>
  <si>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</si>
  <si>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</si>
  <si>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</si>
  <si>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</si>
  <si>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</si>
  <si>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</si>
  <si>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</si>
  <si>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</si>
  <si>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</si>
  <si>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</si>
  <si>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</si>
  <si>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</si>
  <si>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</si>
  <si>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</si>
  <si>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</si>
  <si>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</si>
  <si>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</si>
  <si>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</si>
  <si>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</si>
  <si>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</si>
  <si>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</si>
  <si>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</si>
  <si>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</si>
  <si>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</si>
  <si>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</si>
  <si>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</si>
  <si>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</si>
  <si>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</si>
  <si>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</si>
  <si>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</si>
  <si>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</si>
  <si>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</si>
  <si>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</si>
  <si>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</si>
  <si>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</si>
  <si>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</si>
  <si>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</si>
  <si>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</si>
  <si>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</si>
  <si>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</si>
  <si>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</si>
  <si>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</si>
  <si>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</si>
  <si>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</si>
  <si>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</si>
  <si>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</si>
  <si>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</si>
  <si>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</si>
  <si>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</si>
  <si>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</si>
  <si>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</si>
  <si>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</si>
  <si>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</si>
  <si>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</si>
  <si>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</si>
  <si>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</si>
  <si>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</si>
  <si>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</si>
  <si>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</si>
  <si>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</si>
  <si>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</si>
  <si>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</si>
  <si>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</si>
  <si>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</si>
  <si>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</si>
  <si>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</si>
  <si>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</si>
  <si>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</si>
  <si>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</si>
  <si>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</si>
  <si>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</si>
  <si>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</si>
  <si>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</si>
  <si>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</si>
  <si>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</si>
  <si>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</si>
  <si>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</si>
  <si>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</si>
  <si>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</si>
  <si>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</si>
  <si>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</si>
  <si>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</si>
  <si>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</si>
  <si>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</si>
  <si>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</si>
  <si>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</si>
  <si>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</si>
  <si>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</si>
  <si>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</si>
  <si>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</si>
  <si>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</si>
  <si>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</si>
  <si>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</si>
  <si>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</si>
  <si>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</si>
  <si>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</si>
  <si>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</si>
  <si>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</si>
  <si>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</si>
  <si>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</si>
  <si>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</si>
  <si>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</si>
  <si>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</si>
  <si>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</si>
  <si>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</si>
  <si>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</si>
  <si>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</si>
  <si>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</si>
  <si>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</si>
  <si>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</si>
  <si>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</si>
  <si>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</si>
  <si>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</si>
  <si>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</si>
  <si>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</si>
  <si>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</si>
  <si>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</si>
  <si>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</si>
  <si>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</si>
  <si>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</si>
  <si>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</si>
  <si>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</si>
  <si>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</si>
  <si>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</si>
  <si>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</si>
  <si>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</si>
  <si>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</si>
  <si>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</si>
  <si>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</si>
  <si>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</si>
  <si>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</si>
  <si>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</si>
  <si>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</si>
  <si>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</si>
  <si>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</si>
  <si>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</si>
  <si>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</si>
  <si>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</si>
  <si>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</si>
  <si>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</si>
  <si>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</si>
  <si>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</si>
  <si>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</si>
  <si>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</si>
  <si>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</si>
  <si>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</si>
  <si>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</si>
  <si>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</si>
  <si>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</si>
  <si>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</si>
  <si>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</si>
  <si>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</si>
  <si>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</si>
  <si>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</si>
  <si>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</si>
  <si>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</si>
  <si>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</si>
  <si>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</si>
  <si>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</si>
  <si>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</si>
  <si>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</si>
  <si>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</si>
  <si>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</si>
  <si>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</si>
  <si>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</si>
  <si>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</si>
  <si>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</si>
  <si>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</si>
  <si>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</si>
  <si>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</si>
  <si>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</si>
  <si>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</si>
  <si>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</si>
  <si>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</si>
  <si>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</si>
  <si>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</si>
  <si>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</si>
  <si>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</si>
  <si>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</si>
  <si>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</si>
  <si>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</si>
  <si>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</si>
  <si>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</si>
  <si>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</si>
  <si>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</si>
  <si>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</si>
  <si>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</si>
  <si>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</si>
  <si>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</si>
  <si>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</si>
  <si>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</si>
  <si>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</si>
  <si>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</si>
  <si>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</si>
  <si>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</si>
  <si>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</si>
  <si>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</si>
  <si>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</si>
  <si>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</si>
  <si>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</si>
  <si>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</si>
  <si>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</si>
  <si>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</si>
  <si>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</si>
  <si>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</si>
  <si>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</si>
  <si>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</si>
  <si>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</si>
  <si>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</si>
  <si>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</si>
  <si>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</si>
  <si>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</si>
  <si>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</si>
  <si>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</si>
  <si>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</si>
  <si>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</si>
  <si>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</si>
  <si>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</si>
  <si>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</si>
  <si>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</si>
  <si>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</si>
  <si>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</si>
  <si>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</si>
  <si>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</si>
  <si>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</si>
  <si>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</si>
  <si>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</si>
  <si>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</si>
  <si>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</si>
  <si>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</si>
  <si>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</si>
  <si>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</si>
  <si>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</si>
  <si>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</si>
  <si>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</si>
  <si>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</si>
  <si>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</si>
  <si>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</si>
  <si>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</si>
  <si>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</si>
  <si>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</si>
  <si>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</si>
  <si>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</si>
  <si>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</si>
  <si>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</si>
  <si>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</si>
  <si>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</si>
  <si>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</si>
  <si>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</si>
  <si>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</si>
  <si>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</si>
  <si>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</si>
  <si>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</si>
  <si>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</si>
  <si>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</si>
  <si>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</si>
  <si>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</si>
  <si>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</si>
  <si>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</si>
  <si>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</si>
  <si>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</si>
  <si>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</si>
  <si>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</si>
  <si>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</si>
  <si>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</si>
  <si>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</si>
  <si>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</si>
  <si>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</si>
  <si>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</si>
  <si>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</si>
  <si>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</si>
  <si>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</si>
  <si>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</si>
  <si>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</si>
  <si>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</si>
  <si>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</si>
  <si>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</si>
  <si>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</si>
  <si>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</si>
  <si>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</si>
  <si>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</si>
  <si>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</si>
  <si>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</si>
  <si>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</si>
  <si>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</si>
  <si>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</si>
  <si>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</si>
  <si>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</si>
  <si>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</si>
  <si>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</si>
  <si>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</si>
  <si>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</si>
  <si>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</si>
  <si>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</si>
  <si>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</si>
  <si>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</si>
  <si>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</si>
  <si>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</si>
  <si>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</si>
  <si>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</si>
  <si>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</si>
  <si>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</si>
  <si>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</si>
  <si>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</si>
  <si>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</si>
  <si>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</si>
  <si>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</si>
  <si>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</si>
  <si>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</si>
  <si>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</si>
  <si>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</si>
  <si>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</si>
  <si>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</si>
  <si>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</si>
  <si>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</si>
  <si>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</si>
  <si>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</si>
  <si>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</si>
  <si>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</si>
  <si>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</si>
  <si>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</si>
  <si>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</si>
  <si>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</si>
  <si>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</si>
  <si>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</si>
  <si>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</si>
  <si>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</si>
  <si>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</si>
  <si>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</si>
  <si>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</si>
  <si>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</si>
  <si>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</si>
  <si>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</si>
  <si>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</si>
  <si>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</si>
  <si>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</si>
  <si>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</si>
  <si>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</si>
  <si>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</si>
  <si>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</si>
  <si>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</si>
  <si>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</si>
  <si>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</si>
  <si>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</si>
  <si>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</si>
  <si>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</si>
  <si>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</si>
  <si>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</si>
  <si>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</si>
  <si>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</si>
  <si>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</si>
  <si>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</si>
  <si>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</si>
  <si>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</si>
  <si>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</si>
  <si>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</si>
  <si>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</si>
  <si>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</si>
  <si>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</si>
  <si>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</si>
  <si>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</si>
  <si>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</si>
  <si>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</si>
  <si>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</si>
  <si>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</si>
  <si>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</si>
  <si>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</si>
  <si>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</si>
  <si>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</si>
  <si>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</si>
  <si>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</si>
  <si>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</si>
  <si>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</si>
  <si>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</si>
  <si>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</si>
  <si>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</si>
  <si>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</si>
  <si>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</si>
  <si>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</si>
  <si>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</si>
  <si>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</si>
  <si>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</si>
  <si>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</si>
  <si>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</si>
  <si>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</si>
  <si>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</si>
  <si>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</si>
  <si>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</si>
  <si>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</si>
  <si>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</si>
  <si>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</si>
  <si>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</si>
  <si>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</si>
  <si>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</si>
  <si>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</si>
  <si>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</si>
  <si>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</si>
  <si>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</si>
  <si>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</si>
  <si>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</si>
  <si>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</si>
  <si>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</si>
  <si>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</si>
  <si>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</si>
  <si>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</si>
  <si>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</si>
  <si>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</si>
  <si>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</si>
  <si>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</si>
  <si>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</si>
  <si>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</si>
  <si>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</si>
  <si>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</si>
  <si>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</si>
  <si>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</si>
  <si>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</si>
  <si>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</si>
  <si>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</si>
  <si>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</si>
  <si>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</si>
  <si>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</si>
  <si>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</si>
  <si>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</si>
  <si>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</si>
  <si>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</si>
  <si>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</si>
  <si>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</si>
  <si>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</si>
  <si>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</si>
  <si>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</si>
  <si>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</si>
  <si>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</si>
  <si>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</si>
  <si>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</si>
  <si>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</si>
  <si>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</si>
  <si>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</si>
  <si>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</si>
  <si>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</si>
  <si>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</si>
  <si>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</si>
  <si>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</si>
  <si>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</si>
  <si>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</si>
  <si>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</si>
  <si>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</si>
  <si>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</si>
  <si>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</si>
  <si>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</si>
  <si>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</si>
  <si>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</si>
  <si>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</si>
  <si>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</si>
  <si>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</si>
  <si>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</si>
  <si>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</si>
  <si>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</si>
  <si>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</si>
  <si>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</si>
  <si>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</si>
  <si>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</si>
  <si>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</si>
  <si>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</si>
  <si>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</si>
  <si>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</si>
  <si>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</si>
  <si>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</si>
  <si>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</si>
  <si>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</si>
  <si>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</si>
  <si>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</si>
  <si>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</si>
  <si>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</si>
  <si>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</si>
  <si>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</si>
  <si>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</si>
  <si>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</si>
  <si>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</si>
  <si>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</si>
  <si>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</si>
  <si>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</si>
  <si>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</si>
  <si>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</si>
  <si>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</si>
  <si>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</si>
  <si>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</si>
  <si>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</si>
  <si>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</si>
  <si>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</si>
  <si>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</si>
  <si>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</si>
  <si>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</si>
  <si>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</si>
  <si>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</si>
  <si>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</si>
  <si>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</si>
  <si>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</si>
  <si>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</si>
  <si>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</si>
  <si>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</si>
  <si>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</si>
  <si>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</si>
  <si>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</si>
  <si>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</si>
  <si>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</si>
  <si>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</si>
  <si>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</si>
  <si>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</si>
  <si>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</si>
  <si>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</si>
  <si>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</si>
  <si>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</si>
  <si>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</si>
  <si>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</si>
  <si>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</si>
  <si>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</si>
  <si>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</si>
  <si>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</si>
  <si>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</si>
  <si>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</si>
  <si>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</si>
  <si>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</si>
  <si>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</si>
  <si>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</si>
  <si>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</si>
  <si>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</si>
  <si>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</si>
  <si>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</si>
  <si>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</si>
  <si>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</si>
  <si>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</si>
  <si>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</si>
  <si>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</si>
  <si>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</si>
  <si>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</si>
  <si>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</si>
  <si>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</si>
  <si>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</si>
  <si>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</si>
  <si>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</si>
  <si>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</si>
  <si>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</si>
  <si>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</si>
  <si>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</si>
  <si>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</si>
  <si>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</si>
  <si>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</si>
  <si>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</si>
  <si>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</si>
  <si>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</si>
  <si>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</si>
  <si>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</si>
  <si>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</si>
  <si>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</si>
  <si>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</si>
  <si>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</si>
  <si>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</si>
  <si>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</si>
  <si>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</si>
  <si>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</si>
  <si>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</si>
  <si>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</si>
  <si>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</si>
  <si>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</si>
  <si>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</si>
  <si>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</si>
  <si>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</si>
  <si>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</si>
  <si>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</si>
  <si>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</si>
  <si>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</si>
  <si>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</si>
  <si>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</si>
  <si>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</si>
  <si>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</si>
  <si>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</si>
  <si>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</si>
  <si>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</si>
  <si>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</si>
  <si>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</si>
  <si>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</si>
  <si>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</si>
  <si>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</si>
  <si>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</si>
  <si>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</si>
  <si>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</si>
  <si>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</si>
  <si>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</si>
  <si>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</si>
  <si>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</si>
  <si>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</si>
  <si>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</si>
  <si>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</si>
  <si>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</si>
  <si>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</si>
  <si>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</si>
  <si>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</si>
  <si>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</si>
  <si>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</si>
  <si>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</si>
  <si>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</si>
  <si>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</si>
  <si>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</si>
  <si>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</si>
  <si>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</si>
  <si>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</si>
  <si>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</si>
  <si>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</si>
  <si>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</si>
  <si>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</si>
  <si>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</si>
  <si>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</si>
  <si>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</si>
  <si>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</si>
  <si>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</si>
  <si>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</si>
  <si>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</si>
  <si>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</si>
  <si>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</si>
  <si>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</si>
  <si>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</si>
  <si>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</si>
  <si>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</si>
  <si>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</si>
  <si>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</si>
  <si>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</si>
  <si>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</si>
  <si>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</si>
  <si>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</si>
  <si>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</si>
  <si>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</si>
  <si>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</si>
  <si>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</si>
  <si>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</si>
  <si>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</si>
  <si>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</si>
  <si>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</si>
  <si>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</si>
  <si>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</si>
  <si>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</si>
  <si>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</si>
  <si>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</si>
  <si>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</si>
  <si>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</si>
  <si>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</si>
  <si>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</si>
  <si>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</si>
  <si>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</si>
  <si>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</si>
  <si>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</si>
  <si>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</si>
  <si>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</si>
  <si>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</si>
  <si>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</si>
  <si>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</si>
  <si>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</si>
  <si>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</si>
  <si>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</si>
  <si>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</si>
  <si>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</si>
  <si>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</si>
  <si>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</si>
  <si>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</si>
  <si>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</si>
  <si>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</si>
  <si>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</si>
  <si>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</si>
  <si>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</si>
  <si>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</si>
  <si>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</si>
  <si>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</si>
  <si>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</si>
  <si>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</si>
  <si>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</si>
  <si>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</si>
  <si>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</si>
  <si>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</si>
  <si>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</si>
  <si>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</si>
  <si>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</si>
  <si>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</si>
  <si>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</si>
  <si>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</si>
  <si>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</si>
  <si>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</si>
  <si>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</si>
  <si>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</si>
  <si>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</si>
  <si>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</si>
  <si>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</si>
  <si>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</si>
  <si>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</si>
  <si>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</si>
  <si>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</si>
  <si>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</si>
  <si>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</si>
  <si>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</si>
  <si>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</si>
  <si>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</si>
  <si>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</si>
  <si>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</si>
  <si>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</si>
  <si>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</si>
  <si>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</si>
  <si>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</si>
  <si>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</si>
  <si>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</si>
  <si>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</si>
  <si>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</si>
  <si>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</si>
  <si>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</si>
  <si>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</si>
  <si>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</si>
  <si>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</si>
  <si>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</si>
  <si>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</si>
  <si>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</si>
  <si>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</si>
  <si>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</si>
  <si>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</si>
  <si>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</si>
  <si>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</si>
  <si>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</si>
  <si>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</si>
  <si>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</si>
  <si>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</si>
  <si>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</si>
  <si>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</si>
  <si>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</si>
  <si>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</si>
  <si>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</si>
  <si>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</si>
  <si>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</si>
  <si>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</si>
  <si>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</si>
  <si>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</si>
  <si>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</si>
  <si>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</si>
  <si>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</si>
  <si>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</si>
  <si>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</si>
  <si>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</si>
  <si>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</si>
  <si>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</si>
  <si>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</si>
  <si>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</si>
  <si>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</si>
  <si>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</si>
  <si>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</si>
  <si>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</si>
  <si>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</si>
  <si>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</si>
  <si>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</si>
  <si>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</si>
  <si>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</si>
  <si>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</si>
  <si>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</si>
  <si>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</si>
  <si>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</si>
  <si>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</si>
  <si>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</si>
  <si>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</si>
  <si>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</si>
  <si>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</si>
  <si>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</si>
  <si>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</si>
  <si>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</si>
  <si>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</si>
  <si>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</si>
  <si>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</si>
  <si>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</si>
  <si>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</si>
  <si>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</si>
  <si>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</si>
  <si>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</si>
  <si>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</si>
  <si>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</si>
  <si>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</si>
  <si>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</si>
  <si>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</si>
  <si>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</si>
  <si>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</si>
  <si>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</si>
  <si>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</si>
  <si>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</si>
  <si>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</si>
  <si>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</si>
  <si>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</si>
  <si>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</si>
  <si>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</si>
  <si>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</si>
  <si>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</si>
  <si>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</si>
  <si>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</si>
  <si>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</si>
  <si>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</si>
  <si>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</si>
  <si>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</si>
  <si>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</si>
  <si>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</si>
  <si>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</si>
  <si>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</si>
  <si>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</si>
  <si>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</si>
  <si>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</si>
  <si>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</si>
  <si>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</si>
  <si>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</si>
  <si>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</si>
  <si>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</si>
  <si>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</si>
  <si>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</si>
  <si>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</si>
  <si>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</si>
  <si>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</si>
  <si>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</si>
  <si>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</si>
  <si>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</si>
  <si>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</si>
  <si>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</si>
  <si>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</si>
  <si>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</si>
  <si>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</si>
  <si>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</si>
  <si>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</si>
  <si>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</si>
  <si>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</si>
  <si>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</si>
  <si>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</si>
  <si>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</si>
  <si>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</si>
  <si>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</si>
  <si>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</si>
  <si>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</si>
  <si>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</si>
  <si>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</si>
  <si>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</si>
  <si>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</si>
  <si>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</si>
  <si>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</si>
  <si>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</si>
  <si>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</si>
  <si>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</si>
  <si>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</si>
  <si>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</si>
  <si>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</si>
  <si>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</si>
  <si>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</si>
  <si>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</si>
  <si>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</si>
  <si>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</si>
  <si>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</si>
  <si>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</si>
  <si>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</si>
  <si>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</si>
  <si>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</si>
  <si>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</si>
  <si>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</si>
  <si>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</si>
  <si>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</si>
  <si>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</si>
  <si>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</si>
  <si>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</si>
  <si>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</si>
  <si>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</si>
  <si>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</si>
  <si>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</si>
  <si>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</si>
  <si>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</si>
  <si>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</si>
  <si>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</si>
  <si>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</si>
  <si>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</si>
  <si>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</si>
  <si>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</si>
  <si>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</si>
  <si>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6"/>
  </si>
  <si>
    <t>東京都</t>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</si>
  <si>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</si>
  <si>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法人番号</t>
    <rPh sb="0" eb="2">
      <t>ホウジン</t>
    </rPh>
    <rPh sb="2" eb="4">
      <t>バンゴウ</t>
    </rPh>
    <phoneticPr fontId="6"/>
  </si>
  <si>
    <t>チェックボックス</t>
    <phoneticPr fontId="6"/>
  </si>
  <si>
    <t>✓</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</si>
  <si>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</si>
  <si>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</si>
  <si>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実績報告書の記載内容に虚偽がないこと及び記載内容を証明する資料を適切に保管していることを誓約します。</t>
    <phoneticPr fontId="6"/>
  </si>
  <si>
    <t>誓約について、空欄の項目がない</t>
    <phoneticPr fontId="6"/>
  </si>
  <si>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</si>
  <si>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参考</t>
    <rPh sb="0" eb="2">
      <t>サンコウ</t>
    </rPh>
    <phoneticPr fontId="6"/>
  </si>
  <si>
    <t>（ウ）その他の金額</t>
    <rPh sb="5" eb="6">
      <t>タ</t>
    </rPh>
    <rPh sb="7" eb="9">
      <t>キンガク</t>
    </rPh>
    <phoneticPr fontId="6"/>
  </si>
  <si>
    <t>（ア）研修費</t>
    <rPh sb="3" eb="5">
      <t>ケンシュウ</t>
    </rPh>
    <rPh sb="5" eb="6">
      <t>ヒ</t>
    </rPh>
    <phoneticPr fontId="6"/>
  </si>
  <si>
    <t>③職場環境改善の所要額（（ア）～（ウ）の合計）</t>
    <rPh sb="1" eb="3">
      <t>ショクバ</t>
    </rPh>
    <rPh sb="3" eb="5">
      <t>カンキョウ</t>
    </rPh>
    <rPh sb="5" eb="7">
      <t>カイゼン</t>
    </rPh>
    <rPh sb="8" eb="10">
      <t>ショヨウ</t>
    </rPh>
    <rPh sb="10" eb="11">
      <t>ガク</t>
    </rPh>
    <rPh sb="20" eb="22">
      <t>ゴウケイ</t>
    </rPh>
    <phoneticPr fontId="6"/>
  </si>
  <si>
    <t>③（ウ）「その他の金額」に記載した場合の使途</t>
    <rPh sb="7" eb="8">
      <t>タ</t>
    </rPh>
    <rPh sb="9" eb="12">
      <t>キンガク）</t>
    </rPh>
    <rPh sb="13" eb="15">
      <t>キサイ</t>
    </rPh>
    <rPh sb="17" eb="19">
      <t>バアイ</t>
    </rPh>
    <rPh sb="20" eb="22">
      <t>シト</t>
    </rPh>
    <phoneticPr fontId="6"/>
  </si>
  <si>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6"/>
  </si>
  <si>
    <t>－</t>
    <phoneticPr fontId="6"/>
  </si>
  <si>
    <t>サービス区分</t>
    <rPh sb="4" eb="6">
      <t>クブン</t>
    </rPh>
    <phoneticPr fontId="62"/>
  </si>
  <si>
    <t>コード値</t>
    <rPh sb="3" eb="4">
      <t>チ</t>
    </rPh>
    <phoneticPr fontId="62"/>
  </si>
  <si>
    <t>サービスコード</t>
    <phoneticPr fontId="6"/>
  </si>
  <si>
    <t>サービス
コード</t>
    <phoneticPr fontId="4"/>
  </si>
  <si>
    <t>別紙様式３－１（補助金）</t>
    <rPh sb="0" eb="2">
      <t>ベッシ</t>
    </rPh>
    <rPh sb="2" eb="4">
      <t>ヨウシキ</t>
    </rPh>
    <rPh sb="8" eb="11">
      <t>ホジョキン</t>
    </rPh>
    <phoneticPr fontId="6"/>
  </si>
  <si>
    <t>別紙様式３－２（補助金）</t>
    <rPh sb="0" eb="2">
      <t>ベッシ</t>
    </rPh>
    <rPh sb="2" eb="4">
      <t>ヨウシキ</t>
    </rPh>
    <rPh sb="8" eb="11">
      <t>ホジョキン</t>
    </rPh>
    <phoneticPr fontId="6"/>
  </si>
  <si>
    <t>表４　職場環境等要件</t>
    <rPh sb="0" eb="1">
      <t>ヒョウ</t>
    </rPh>
    <rPh sb="3" eb="5">
      <t>ショクバ</t>
    </rPh>
    <rPh sb="5" eb="7">
      <t>カンキョウ</t>
    </rPh>
    <rPh sb="7" eb="8">
      <t>トウ</t>
    </rPh>
    <rPh sb="8" eb="10">
      <t>ヨウケン</t>
    </rPh>
    <phoneticPr fontId="6"/>
  </si>
  <si>
    <t>「その他」での使用に関係する職場環境等要件の項目</t>
    <rPh sb="3" eb="4">
      <t>タ</t>
    </rPh>
    <rPh sb="7" eb="9">
      <t>シヨウ</t>
    </rPh>
    <rPh sb="10" eb="12">
      <t>カンケイ</t>
    </rPh>
    <rPh sb="14" eb="21">
      <t>ショクバカンキョウトウヨウケン</t>
    </rPh>
    <rPh sb="22" eb="24">
      <t>コウモク</t>
    </rPh>
    <phoneticPr fontId="6"/>
  </si>
  <si>
    <t>①補助金の総額（②と③の合計が①以上となること）</t>
    <rPh sb="5" eb="7">
      <t>ソウガク</t>
    </rPh>
    <rPh sb="12" eb="14">
      <t>ゴウケイ</t>
    </rPh>
    <rPh sb="16" eb="18">
      <t>イジョウ</t>
    </rPh>
    <phoneticPr fontId="6"/>
  </si>
  <si>
    <t>②人件費改善の所要額</t>
    <rPh sb="1" eb="4">
      <t>ジンケンヒ</t>
    </rPh>
    <rPh sb="4" eb="6">
      <t>カイゼン</t>
    </rPh>
    <rPh sb="7" eb="9">
      <t>ショヨウ</t>
    </rPh>
    <phoneticPr fontId="6"/>
  </si>
  <si>
    <t>対象となる要件</t>
    <rPh sb="0" eb="2">
      <t>タイショウ</t>
    </rPh>
    <rPh sb="5" eb="7">
      <t>ヨウケン</t>
    </rPh>
    <phoneticPr fontId="6"/>
  </si>
  <si>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6"/>
  </si>
  <si>
    <t>補助金による人件費改善以外の部分で賃金水準を引き下げていない</t>
    <rPh sb="6" eb="9">
      <t>ジンケンヒ</t>
    </rPh>
    <phoneticPr fontId="6"/>
  </si>
  <si>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6"/>
  </si>
  <si>
    <t>補助金の総額[円]</t>
    <rPh sb="4" eb="6">
      <t>ソウガク</t>
    </rPh>
    <rPh sb="8" eb="9">
      <t>エン</t>
    </rPh>
    <phoneticPr fontId="6"/>
  </si>
  <si>
    <t>提出先の都道府県における補助金額の合計［円］</t>
    <rPh sb="0" eb="2">
      <t>テイシュツ</t>
    </rPh>
    <rPh sb="2" eb="3">
      <t>サキ</t>
    </rPh>
    <rPh sb="4" eb="8">
      <t>トドウフケン</t>
    </rPh>
    <rPh sb="15" eb="16">
      <t>ガク</t>
    </rPh>
    <rPh sb="17" eb="19">
      <t>ゴウケイ</t>
    </rPh>
    <rPh sb="20" eb="21">
      <t>エン</t>
    </rPh>
    <phoneticPr fontId="6"/>
  </si>
  <si>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6"/>
  </si>
  <si>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6"/>
  </si>
  <si>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6"/>
  </si>
  <si>
    <t>障害福祉サービス等
事業所番号</t>
    <rPh sb="0" eb="2">
      <t>ショウガイ</t>
    </rPh>
    <rPh sb="2" eb="4">
      <t>フクシ</t>
    </rPh>
    <rPh sb="8" eb="9">
      <t>トウ</t>
    </rPh>
    <rPh sb="10" eb="13">
      <t>ジギョウショ</t>
    </rPh>
    <rPh sb="13" eb="15">
      <t>バンゴウ</t>
    </rPh>
    <phoneticPr fontId="6"/>
  </si>
  <si>
    <t>障害福祉（障害児支援）人材確保・職場環境改善等事業 実績報告書</t>
    <rPh sb="23" eb="25">
      <t>ジギョウ</t>
    </rPh>
    <rPh sb="26" eb="31">
      <t>ジッセキホウコクショ</t>
    </rPh>
    <phoneticPr fontId="6"/>
  </si>
  <si>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6"/>
  </si>
  <si>
    <t>職場環境改善を、研修費、間接支援業務に従事する者の募集経費以外に充てた場合、具体的な使途を記載していること</t>
    <rPh sb="0" eb="53">
      <t>バアイグタイテキシトキサイ</t>
    </rPh>
    <phoneticPr fontId="6"/>
  </si>
  <si>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6"/>
  </si>
  <si>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6"/>
  </si>
  <si>
    <t>障害福祉サービス等事業所番号</t>
    <rPh sb="0" eb="2">
      <t>ショウガイ</t>
    </rPh>
    <rPh sb="2" eb="4">
      <t>フクシ</t>
    </rPh>
    <rPh sb="8" eb="9">
      <t>トウ</t>
    </rPh>
    <rPh sb="12" eb="14">
      <t>バンゴウ</t>
    </rPh>
    <phoneticPr fontId="6"/>
  </si>
  <si>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</si>
  <si>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</si>
  <si>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</si>
  <si>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</si>
  <si>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</si>
  <si>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</si>
  <si>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</si>
  <si>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</si>
  <si>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</si>
  <si>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</si>
  <si>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</si>
  <si>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</si>
  <si>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</si>
  <si>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</si>
  <si>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</si>
  <si>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</si>
  <si>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</si>
  <si>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</si>
  <si>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</si>
  <si>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</si>
  <si>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</si>
  <si>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</si>
  <si>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</si>
  <si>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</si>
  <si>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</si>
  <si>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</si>
  <si>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</si>
  <si>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</si>
  <si>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</si>
  <si>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</si>
  <si>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</si>
  <si>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</si>
  <si>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</si>
  <si>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</si>
  <si>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</si>
  <si>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</si>
  <si>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</si>
  <si>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</si>
  <si>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</si>
  <si>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</si>
  <si>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</si>
  <si>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</si>
  <si>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</si>
  <si>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</si>
  <si>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</si>
  <si>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6"/>
  </si>
  <si>
    <t>㉓ 業務内容の明確化と職員間の適切な役割分担の取組</t>
    <phoneticPr fontId="6"/>
  </si>
  <si>
    <t>㉔ 業務改善活動の体制構築（委員会やプロジェクトチームの立ち上げ又は外部の研修会の活動等）</t>
    <phoneticPr fontId="6"/>
  </si>
  <si>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6"/>
  </si>
  <si>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</si>
  <si>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6"/>
  </si>
  <si>
    <t>就労移行支援（養成施設）</t>
    <phoneticPr fontId="6"/>
  </si>
  <si>
    <t>44</t>
  </si>
  <si>
    <t>宿泊型自立訓練</t>
    <phoneticPr fontId="6"/>
  </si>
  <si>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</si>
  <si>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</si>
  <si>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</si>
  <si>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</si>
  <si>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</si>
  <si>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</si>
  <si>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</si>
  <si>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</si>
  <si>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</si>
  <si>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</si>
  <si>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</si>
  <si>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</si>
  <si>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</si>
  <si>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6"/>
  </si>
  <si>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6"/>
  </si>
  <si>
    <t>５　記載内容に虚偽がないこと等の誓約</t>
    <rPh sb="2" eb="4">
      <t>キサイ</t>
    </rPh>
    <rPh sb="4" eb="6">
      <t>ナイヨウ</t>
    </rPh>
    <rPh sb="7" eb="9">
      <t>キョギ</t>
    </rPh>
    <rPh sb="14" eb="15">
      <t>トウ</t>
    </rPh>
    <rPh sb="16" eb="18">
      <t>セイヤク</t>
    </rPh>
    <phoneticPr fontId="6"/>
  </si>
  <si>
    <t>５　記載内容に虚偽がないこと等の誓約</t>
    <phoneticPr fontId="6"/>
  </si>
  <si>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6"/>
  </si>
  <si>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6"/>
  </si>
  <si>
    <t>４　職場環境改善経費の消費税及び地方消費税に係る仕入控除税額について</t>
    <phoneticPr fontId="6"/>
  </si>
  <si>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6"/>
  </si>
  <si>
    <t>長野県</t>
    <rPh sb="0" eb="3">
      <t>ナガノケン</t>
    </rPh>
    <phoneticPr fontId="4"/>
  </si>
  <si>
    <t>（変更）交付決定日等</t>
    <rPh sb="1" eb="3">
      <t>ヘンコウ</t>
    </rPh>
    <rPh sb="4" eb="6">
      <t>コウフ</t>
    </rPh>
    <rPh sb="6" eb="8">
      <t>ケッテイ</t>
    </rPh>
    <rPh sb="8" eb="9">
      <t>ビ</t>
    </rPh>
    <rPh sb="9" eb="10">
      <t>トウ</t>
    </rPh>
    <phoneticPr fontId="1"/>
  </si>
  <si>
    <t>（変更）交付決定年月日</t>
    <rPh sb="1" eb="3">
      <t>ヘンコウ</t>
    </rPh>
    <rPh sb="4" eb="6">
      <t>コウフ</t>
    </rPh>
    <rPh sb="6" eb="8">
      <t>ケッテイ</t>
    </rPh>
    <rPh sb="8" eb="11">
      <t>ネンガッピ</t>
    </rPh>
    <phoneticPr fontId="1"/>
  </si>
  <si>
    <t>（変更）交付決定書の指令番号</t>
    <rPh sb="1" eb="3">
      <t>ヘンコウ</t>
    </rPh>
    <rPh sb="4" eb="6">
      <t>コウフ</t>
    </rPh>
    <rPh sb="6" eb="8">
      <t>ケッテイ</t>
    </rPh>
    <rPh sb="8" eb="9">
      <t>ショ</t>
    </rPh>
    <rPh sb="10" eb="12">
      <t>シレイ</t>
    </rPh>
    <rPh sb="12" eb="14">
      <t>バンゴウ</t>
    </rPh>
    <phoneticPr fontId="1"/>
  </si>
  <si>
    <t>（変更）交付決定額</t>
    <rPh sb="1" eb="3">
      <t>ヘンコウ</t>
    </rPh>
    <rPh sb="4" eb="6">
      <t>コウフ</t>
    </rPh>
    <rPh sb="6" eb="8">
      <t>ケッテイ</t>
    </rPh>
    <rPh sb="8" eb="9">
      <t>ガク</t>
    </rPh>
    <phoneticPr fontId="1"/>
  </si>
  <si>
    <t>円</t>
    <rPh sb="0" eb="1">
      <t>エン</t>
    </rPh>
    <phoneticPr fontId="1"/>
  </si>
  <si>
    <t>既概算払額（既交付額）</t>
    <rPh sb="0" eb="1">
      <t>スデ</t>
    </rPh>
    <rPh sb="1" eb="3">
      <t>ガイサン</t>
    </rPh>
    <rPh sb="3" eb="4">
      <t>バライ</t>
    </rPh>
    <rPh sb="4" eb="5">
      <t>ガク</t>
    </rPh>
    <rPh sb="6" eb="7">
      <t>スデ</t>
    </rPh>
    <rPh sb="7" eb="9">
      <t>コウフ</t>
    </rPh>
    <rPh sb="9" eb="10">
      <t>ガク</t>
    </rPh>
    <phoneticPr fontId="1"/>
  </si>
  <si>
    <t>長野県指令７障第284号－</t>
    <rPh sb="0" eb="3">
      <t>ナガノケン</t>
    </rPh>
    <rPh sb="3" eb="5">
      <t>シレイ</t>
    </rPh>
    <rPh sb="6" eb="7">
      <t>ショウ</t>
    </rPh>
    <rPh sb="7" eb="8">
      <t>ダイ</t>
    </rPh>
    <rPh sb="11" eb="12">
      <t>ゴウ</t>
    </rPh>
    <phoneticPr fontId="1"/>
  </si>
  <si>
    <t>別紙様式２－５　（長野県障害福祉（障害児支援）人材確保・職場環境改善等事業　振込先口座情報)</t>
    <rPh sb="0" eb="2">
      <t>ベッシ</t>
    </rPh>
    <phoneticPr fontId="6"/>
  </si>
  <si>
    <r>
      <rPr>
        <sz val="12"/>
        <color rgb="FFFF0000"/>
        <rFont val="ＭＳ Ｐゴシック"/>
        <family val="3"/>
        <charset val="128"/>
      </rPr>
      <t xml:space="preserve">※振込先口座は1つのみ登録が可能です
　　※必ず法人名の口座情報を記載してください
</t>
    </r>
    <r>
      <rPr>
        <b/>
        <sz val="10"/>
        <color rgb="FFFF0000"/>
        <rFont val="ＭＳ Ｐゴシック"/>
        <family val="3"/>
        <charset val="128"/>
      </rPr>
      <t>　　（法人名の口座情報でない場合、別途委任状を提出する必要があります）</t>
    </r>
    <rPh sb="1" eb="4">
      <t>フリコミサキ</t>
    </rPh>
    <rPh sb="4" eb="6">
      <t>コウザ</t>
    </rPh>
    <rPh sb="11" eb="13">
      <t>トウロク</t>
    </rPh>
    <rPh sb="14" eb="16">
      <t>カノウ</t>
    </rPh>
    <rPh sb="22" eb="23">
      <t>カナラ</t>
    </rPh>
    <rPh sb="24" eb="26">
      <t>ホウジン</t>
    </rPh>
    <rPh sb="26" eb="27">
      <t>メイ</t>
    </rPh>
    <rPh sb="28" eb="30">
      <t>コウザ</t>
    </rPh>
    <rPh sb="30" eb="32">
      <t>ジョウホウ</t>
    </rPh>
    <rPh sb="33" eb="35">
      <t>キサイ</t>
    </rPh>
    <rPh sb="45" eb="47">
      <t>ホウジン</t>
    </rPh>
    <rPh sb="47" eb="48">
      <t>メイ</t>
    </rPh>
    <rPh sb="49" eb="51">
      <t>コウザ</t>
    </rPh>
    <rPh sb="51" eb="53">
      <t>ジョウホウ</t>
    </rPh>
    <rPh sb="56" eb="58">
      <t>バアイ</t>
    </rPh>
    <rPh sb="59" eb="61">
      <t>ベット</t>
    </rPh>
    <rPh sb="61" eb="64">
      <t>イニンジョウ</t>
    </rPh>
    <rPh sb="65" eb="67">
      <t>テイシュツ</t>
    </rPh>
    <rPh sb="69" eb="71">
      <t>ヒツヨウ</t>
    </rPh>
    <phoneticPr fontId="6"/>
  </si>
  <si>
    <t>長野県障害福祉（障害児支援）人材確保・職場環境改善等事業補助金について、下記の口座へ振り込んでください。</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6" eb="38">
      <t>カキ</t>
    </rPh>
    <rPh sb="39" eb="41">
      <t>コウザ</t>
    </rPh>
    <rPh sb="42" eb="43">
      <t>フ</t>
    </rPh>
    <rPh sb="44" eb="45">
      <t>コ</t>
    </rPh>
    <phoneticPr fontId="6"/>
  </si>
  <si>
    <t>金融機関名</t>
    <rPh sb="0" eb="4">
      <t>キンユウキカン</t>
    </rPh>
    <rPh sb="4" eb="5">
      <t>メイ</t>
    </rPh>
    <phoneticPr fontId="6"/>
  </si>
  <si>
    <t>×の場合は、色付きセルに正しく情報が入力されていません。</t>
    <rPh sb="2" eb="4">
      <t>バアイ</t>
    </rPh>
    <rPh sb="6" eb="8">
      <t>イロツ</t>
    </rPh>
    <rPh sb="12" eb="13">
      <t>タダ</t>
    </rPh>
    <rPh sb="15" eb="17">
      <t>ジョウホウ</t>
    </rPh>
    <rPh sb="18" eb="20">
      <t>ニュウリョク</t>
    </rPh>
    <phoneticPr fontId="6"/>
  </si>
  <si>
    <t>金融機関コード(4桁）（半角数字）</t>
    <rPh sb="0" eb="2">
      <t>キンユウ</t>
    </rPh>
    <rPh sb="2" eb="4">
      <t>キカン</t>
    </rPh>
    <rPh sb="9" eb="10">
      <t>ケタ</t>
    </rPh>
    <rPh sb="12" eb="14">
      <t>ハンカク</t>
    </rPh>
    <rPh sb="14" eb="16">
      <t>スウジ</t>
    </rPh>
    <phoneticPr fontId="6"/>
  </si>
  <si>
    <t>当初申請時と変更が無い場合は空欄でご提出ください。</t>
    <rPh sb="0" eb="2">
      <t>トウショ</t>
    </rPh>
    <rPh sb="2" eb="5">
      <t>シンセイジ</t>
    </rPh>
    <rPh sb="6" eb="8">
      <t>ヘンコウ</t>
    </rPh>
    <rPh sb="9" eb="10">
      <t>ナ</t>
    </rPh>
    <rPh sb="11" eb="13">
      <t>バアイ</t>
    </rPh>
    <rPh sb="14" eb="16">
      <t>クウラン</t>
    </rPh>
    <rPh sb="18" eb="20">
      <t>テイシュツ</t>
    </rPh>
    <phoneticPr fontId="6"/>
  </si>
  <si>
    <t>本・支店名</t>
    <rPh sb="0" eb="1">
      <t>ホン</t>
    </rPh>
    <rPh sb="2" eb="5">
      <t>シテンメイ</t>
    </rPh>
    <phoneticPr fontId="6"/>
  </si>
  <si>
    <t>支店コード（3桁）（半角数字）</t>
    <rPh sb="0" eb="2">
      <t>シテン</t>
    </rPh>
    <rPh sb="7" eb="8">
      <t>ケタ</t>
    </rPh>
    <rPh sb="10" eb="12">
      <t>ハンカク</t>
    </rPh>
    <rPh sb="12" eb="14">
      <t>スウジ</t>
    </rPh>
    <phoneticPr fontId="6"/>
  </si>
  <si>
    <t>預金種別</t>
    <rPh sb="0" eb="2">
      <t>ヨキン</t>
    </rPh>
    <rPh sb="2" eb="4">
      <t>シュベツ</t>
    </rPh>
    <phoneticPr fontId="6"/>
  </si>
  <si>
    <t>※1：普通、2:当座、4：貯蓄、9：その他でプルダウンから入力してください。</t>
    <rPh sb="3" eb="5">
      <t>フツウ</t>
    </rPh>
    <rPh sb="8" eb="10">
      <t>トウザ</t>
    </rPh>
    <rPh sb="13" eb="15">
      <t>チョチク</t>
    </rPh>
    <rPh sb="20" eb="21">
      <t>ホカ</t>
    </rPh>
    <rPh sb="29" eb="31">
      <t>ニュウリョク</t>
    </rPh>
    <phoneticPr fontId="6"/>
  </si>
  <si>
    <t>預金種別（番号）</t>
    <rPh sb="0" eb="2">
      <t>ヨキン</t>
    </rPh>
    <rPh sb="2" eb="4">
      <t>シュベツ</t>
    </rPh>
    <rPh sb="5" eb="7">
      <t>バンゴウ</t>
    </rPh>
    <phoneticPr fontId="6"/>
  </si>
  <si>
    <t>口座番号（７桁）（半角数字）</t>
    <rPh sb="0" eb="2">
      <t>コウザ</t>
    </rPh>
    <rPh sb="2" eb="4">
      <t>バンゴウ</t>
    </rPh>
    <rPh sb="6" eb="7">
      <t>ケタ</t>
    </rPh>
    <phoneticPr fontId="6"/>
  </si>
  <si>
    <t>口座名義人(カナ)（半角）</t>
    <rPh sb="0" eb="2">
      <t>コウザ</t>
    </rPh>
    <rPh sb="2" eb="5">
      <t>メイギニン</t>
    </rPh>
    <rPh sb="10" eb="12">
      <t>ハンカク</t>
    </rPh>
    <phoneticPr fontId="6"/>
  </si>
  <si>
    <t>※　原則、令和６年度に実施した「長野県福祉・介護職員処遇改善臨時特例交付金」で申請いただいた口座情報を記入願います。</t>
    <rPh sb="22" eb="24">
      <t>カイゴ</t>
    </rPh>
    <rPh sb="24" eb="26">
      <t>ショクイン</t>
    </rPh>
    <rPh sb="26" eb="28">
      <t>ショグウ</t>
    </rPh>
    <rPh sb="30" eb="32">
      <t>リンジ</t>
    </rPh>
    <rPh sb="32" eb="34">
      <t>トクレイ</t>
    </rPh>
    <rPh sb="34" eb="37">
      <t>コウフキン</t>
    </rPh>
    <rPh sb="46" eb="48">
      <t>コウザ</t>
    </rPh>
    <rPh sb="48" eb="50">
      <t>ジョウホウ</t>
    </rPh>
    <rPh sb="51" eb="53">
      <t>キニュウ</t>
    </rPh>
    <rPh sb="53" eb="54">
      <t>ネガ</t>
    </rPh>
    <phoneticPr fontId="6"/>
  </si>
  <si>
    <t>※　口座情報に誤りがあると振込不能となりますので、十分に確認の上記入願います。</t>
    <phoneticPr fontId="6"/>
  </si>
  <si>
    <t>※　ゆうちょ銀行の場合は、他の金融機関からの振込の際に利用する「店名・預金種目・口座番号」を記入願います。</t>
  </si>
  <si>
    <t>※　口座名義(半角カナ)欄には通帳表紙裏に記載されているカタカナの口座名義を記入願います。</t>
  </si>
  <si>
    <t>（様式第６号）</t>
    <rPh sb="5" eb="6">
      <t>ゴウ</t>
    </rPh>
    <phoneticPr fontId="6"/>
  </si>
  <si>
    <t>　　　　　　　　　　　　　　　　　　　　　　　　　　　　　　　第　　　号　</t>
    <phoneticPr fontId="6"/>
  </si>
  <si>
    <t>月</t>
    <rPh sb="0" eb="1">
      <t>ガツ</t>
    </rPh>
    <phoneticPr fontId="6"/>
  </si>
  <si>
    <t>　　長野県知事　様</t>
    <rPh sb="8" eb="9">
      <t>サマ</t>
    </rPh>
    <phoneticPr fontId="6"/>
  </si>
  <si>
    <t>所 在 地</t>
    <phoneticPr fontId="6"/>
  </si>
  <si>
    <t>法人等名</t>
  </si>
  <si>
    <t>代 表 者</t>
    <phoneticPr fontId="6"/>
  </si>
  <si>
    <t>　長野県障害福祉（障害児支援）人材確保・職場環境改善等事業補助金を下記のとおり支払してください。</t>
    <rPh sb="29" eb="32">
      <t>ホジョキン</t>
    </rPh>
    <rPh sb="39" eb="41">
      <t>シハライ</t>
    </rPh>
    <phoneticPr fontId="6"/>
  </si>
  <si>
    <t>記</t>
    <rPh sb="0" eb="1">
      <t>キ</t>
    </rPh>
    <phoneticPr fontId="6"/>
  </si>
  <si>
    <t>１</t>
    <phoneticPr fontId="6"/>
  </si>
  <si>
    <t>金</t>
    <rPh sb="0" eb="1">
      <t>キン</t>
    </rPh>
    <phoneticPr fontId="6"/>
  </si>
  <si>
    <t>２</t>
    <phoneticPr fontId="6"/>
  </si>
  <si>
    <t>既交付額</t>
    <rPh sb="0" eb="1">
      <t>キ</t>
    </rPh>
    <rPh sb="1" eb="4">
      <t>コウフガク</t>
    </rPh>
    <phoneticPr fontId="6"/>
  </si>
  <si>
    <t>３</t>
    <phoneticPr fontId="6"/>
  </si>
  <si>
    <t>今回請求額</t>
    <rPh sb="0" eb="2">
      <t>コンカイ</t>
    </rPh>
    <rPh sb="2" eb="4">
      <t>セイキュウ</t>
    </rPh>
    <rPh sb="4" eb="5">
      <t>ガク</t>
    </rPh>
    <phoneticPr fontId="6"/>
  </si>
  <si>
    <t>４</t>
    <phoneticPr fontId="6"/>
  </si>
  <si>
    <t>差引額（残額）</t>
    <rPh sb="0" eb="2">
      <t>サシヒキ</t>
    </rPh>
    <rPh sb="2" eb="3">
      <t>ガク</t>
    </rPh>
    <rPh sb="4" eb="6">
      <t>ザンガク</t>
    </rPh>
    <phoneticPr fontId="6"/>
  </si>
  <si>
    <t>　　　（１－（２+３））</t>
    <phoneticPr fontId="6"/>
  </si>
  <si>
    <t>（１－（２＋３））</t>
    <phoneticPr fontId="6"/>
  </si>
  <si>
    <t>長野県障害福祉（障害児支援）人材確保・職場環境改善等事業補助金精算払請求書</t>
    <rPh sb="0" eb="3">
      <t>ナガノケン</t>
    </rPh>
    <rPh sb="3" eb="5">
      <t>ショウガイ</t>
    </rPh>
    <rPh sb="5" eb="7">
      <t>フクシ</t>
    </rPh>
    <rPh sb="8" eb="10">
      <t>ショウガイ</t>
    </rPh>
    <rPh sb="10" eb="11">
      <t>ジ</t>
    </rPh>
    <rPh sb="11" eb="13">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3">
      <t>セイサン</t>
    </rPh>
    <rPh sb="33" eb="34">
      <t>ハラ</t>
    </rPh>
    <rPh sb="34" eb="36">
      <t>セイキュウ</t>
    </rPh>
    <rPh sb="36" eb="37">
      <t>ショ</t>
    </rPh>
    <phoneticPr fontId="6"/>
  </si>
  <si>
    <t>で確定のあった、</t>
    <rPh sb="1" eb="3">
      <t>カクテイ</t>
    </rPh>
    <phoneticPr fontId="6"/>
  </si>
  <si>
    <t>補助金確定額</t>
    <rPh sb="0" eb="3">
      <t>ホジョキン</t>
    </rPh>
    <rPh sb="3" eb="5">
      <t>カクテイ</t>
    </rPh>
    <rPh sb="5" eb="6">
      <t>ガク</t>
    </rPh>
    <phoneticPr fontId="6"/>
  </si>
  <si>
    <t>差額</t>
    <rPh sb="0" eb="2">
      <t>サガク</t>
    </rPh>
    <phoneticPr fontId="6"/>
  </si>
  <si>
    <t>判定</t>
    <rPh sb="0" eb="2">
      <t>ハンテイ</t>
    </rPh>
    <phoneticPr fontId="6"/>
  </si>
  <si>
    <t>（様式第５号）</t>
    <rPh sb="1" eb="3">
      <t>ヨウシキ</t>
    </rPh>
    <rPh sb="3" eb="4">
      <t>ダイ</t>
    </rPh>
    <rPh sb="5" eb="6">
      <t>ゴウ</t>
    </rPh>
    <phoneticPr fontId="6"/>
  </si>
  <si>
    <t>月</t>
    <rPh sb="0" eb="1">
      <t>ツキ</t>
    </rPh>
    <phoneticPr fontId="6"/>
  </si>
  <si>
    <t>長野県知事　殿</t>
    <rPh sb="0" eb="2">
      <t>ナガノ</t>
    </rPh>
    <rPh sb="2" eb="5">
      <t>ケンチジ</t>
    </rPh>
    <rPh sb="6" eb="7">
      <t>ドノ</t>
    </rPh>
    <phoneticPr fontId="6"/>
  </si>
  <si>
    <t>所在地</t>
    <rPh sb="0" eb="3">
      <t>ショザイチ</t>
    </rPh>
    <phoneticPr fontId="6"/>
  </si>
  <si>
    <t>法人等名</t>
    <rPh sb="0" eb="2">
      <t>ホウジン</t>
    </rPh>
    <rPh sb="2" eb="3">
      <t>トウ</t>
    </rPh>
    <rPh sb="3" eb="4">
      <t>メイ</t>
    </rPh>
    <phoneticPr fontId="6"/>
  </si>
  <si>
    <t>報告します。</t>
    <rPh sb="0" eb="2">
      <t>ホウコク</t>
    </rPh>
    <phoneticPr fontId="6"/>
  </si>
  <si>
    <t>（添付書類）</t>
    <rPh sb="1" eb="3">
      <t>テンプ</t>
    </rPh>
    <rPh sb="3" eb="5">
      <t>ショルイ</t>
    </rPh>
    <phoneticPr fontId="6"/>
  </si>
  <si>
    <t>　（２）その他知事が必要と認める書類</t>
    <rPh sb="6" eb="7">
      <t>タ</t>
    </rPh>
    <rPh sb="7" eb="9">
      <t>チジ</t>
    </rPh>
    <rPh sb="10" eb="12">
      <t>ヒツヨウ</t>
    </rPh>
    <rPh sb="13" eb="14">
      <t>ミト</t>
    </rPh>
    <rPh sb="16" eb="18">
      <t>ショルイ</t>
    </rPh>
    <phoneticPr fontId="6"/>
  </si>
  <si>
    <t>　　</t>
  </si>
  <si>
    <t>令和７年</t>
    <rPh sb="0" eb="2">
      <t>レイワ</t>
    </rPh>
    <rPh sb="3" eb="4">
      <t>ネン</t>
    </rPh>
    <phoneticPr fontId="6"/>
  </si>
  <si>
    <t>長野県障害福祉（障害児支援）人材確保・職場環境改善等事業補助金実績報告書</t>
    <rPh sb="0" eb="3">
      <t>ナガノケン</t>
    </rPh>
    <rPh sb="3" eb="5">
      <t>ショウガイ</t>
    </rPh>
    <rPh sb="5" eb="7">
      <t>フクシ</t>
    </rPh>
    <rPh sb="8" eb="10">
      <t>ショウガイ</t>
    </rPh>
    <rPh sb="10" eb="11">
      <t>ジ</t>
    </rPh>
    <rPh sb="11" eb="13">
      <t>シエン</t>
    </rPh>
    <rPh sb="14" eb="16">
      <t>ジンザイ</t>
    </rPh>
    <rPh sb="16" eb="18">
      <t>カクホ</t>
    </rPh>
    <rPh sb="19" eb="28">
      <t>ショクバカンキョウカイゼントウジギョウ</t>
    </rPh>
    <rPh sb="28" eb="31">
      <t>ホジョキン</t>
    </rPh>
    <rPh sb="31" eb="33">
      <t>ジッセキ</t>
    </rPh>
    <rPh sb="33" eb="36">
      <t>ホウコクショ</t>
    </rPh>
    <phoneticPr fontId="6"/>
  </si>
  <si>
    <t>付け長野県指令７障第</t>
    <rPh sb="0" eb="1">
      <t>ツ</t>
    </rPh>
    <rPh sb="2" eb="5">
      <t>ナガノケン</t>
    </rPh>
    <rPh sb="5" eb="7">
      <t>シレイ</t>
    </rPh>
    <rPh sb="8" eb="9">
      <t>ショウ</t>
    </rPh>
    <rPh sb="9" eb="10">
      <t>ダイ</t>
    </rPh>
    <phoneticPr fontId="6"/>
  </si>
  <si>
    <t>284－</t>
    <phoneticPr fontId="6"/>
  </si>
  <si>
    <t>号で交付決定のあった、長野県障害福祉</t>
    <phoneticPr fontId="6"/>
  </si>
  <si>
    <t>（障害児支援）人材確保・職場環境改善等事業補助金について、事業実績を次のとおり関係書類を添えて</t>
    <rPh sb="1" eb="3">
      <t>ショウガイ</t>
    </rPh>
    <rPh sb="3" eb="4">
      <t>ジ</t>
    </rPh>
    <rPh sb="4" eb="6">
      <t>シエン</t>
    </rPh>
    <rPh sb="7" eb="9">
      <t>ジンザイ</t>
    </rPh>
    <rPh sb="9" eb="11">
      <t>カクホ</t>
    </rPh>
    <rPh sb="12" eb="21">
      <t>ショクバカンキョウカイゼントウジギョウ</t>
    </rPh>
    <rPh sb="21" eb="24">
      <t>ホジョキン</t>
    </rPh>
    <rPh sb="29" eb="31">
      <t>ジギョウ</t>
    </rPh>
    <rPh sb="31" eb="33">
      <t>ジッセキ</t>
    </rPh>
    <rPh sb="34" eb="35">
      <t>ツギ</t>
    </rPh>
    <phoneticPr fontId="6"/>
  </si>
  <si>
    <t>　（１）障害福祉（障害児支援）人材確保・職場環境改善等事業 実績報告書</t>
    <rPh sb="4" eb="6">
      <t>ショウガイ</t>
    </rPh>
    <rPh sb="6" eb="8">
      <t>フクシ</t>
    </rPh>
    <rPh sb="9" eb="11">
      <t>ショウガイ</t>
    </rPh>
    <rPh sb="11" eb="12">
      <t>ジ</t>
    </rPh>
    <rPh sb="12" eb="14">
      <t>シエン</t>
    </rPh>
    <rPh sb="15" eb="17">
      <t>ジンザイ</t>
    </rPh>
    <rPh sb="17" eb="19">
      <t>カクホ</t>
    </rPh>
    <rPh sb="20" eb="29">
      <t>ショクバカンキョウカイゼントウジギョウ</t>
    </rPh>
    <rPh sb="30" eb="32">
      <t>ジッセキ</t>
    </rPh>
    <rPh sb="32" eb="35">
      <t>ホウコクショ</t>
    </rPh>
    <phoneticPr fontId="6"/>
  </si>
  <si>
    <t>（別紙様式３－１及び別紙様式３－２）</t>
    <phoneticPr fontId="6"/>
  </si>
  <si>
    <t>番　　 号</t>
    <rPh sb="0" eb="1">
      <t>バン</t>
    </rPh>
    <rPh sb="4" eb="5">
      <t>ゴウ</t>
    </rPh>
    <phoneticPr fontId="6"/>
  </si>
  <si>
    <t>補助金実績額</t>
    <rPh sb="0" eb="3">
      <t>ホジョキン</t>
    </rPh>
    <rPh sb="3" eb="5">
      <t>ジッセキ</t>
    </rPh>
    <rPh sb="5" eb="6">
      <t>ガク</t>
    </rPh>
    <phoneticPr fontId="6"/>
  </si>
  <si>
    <t>既概算払額</t>
    <rPh sb="0" eb="1">
      <t>キ</t>
    </rPh>
    <rPh sb="1" eb="4">
      <t>ガイサンバラ</t>
    </rPh>
    <rPh sb="4" eb="5">
      <t>ガク</t>
    </rPh>
    <phoneticPr fontId="6"/>
  </si>
  <si>
    <t>付け長野県達第284号－</t>
    <rPh sb="0" eb="1">
      <t>ヅ</t>
    </rPh>
    <rPh sb="10" eb="11">
      <t>ゴウ</t>
    </rPh>
    <phoneticPr fontId="6"/>
  </si>
  <si>
    <t>障がい者サービス交付金額（合計）</t>
    <phoneticPr fontId="6"/>
  </si>
  <si>
    <t>障がい児サービス交付金額（合計）</t>
    <phoneticPr fontId="6"/>
  </si>
  <si>
    <t>当初交付申請書の内容を転記</t>
    <phoneticPr fontId="4"/>
  </si>
  <si>
    <t>！この欄が○でない場合③（ウ）「その他の金額」に記載されていますが、使途分類が選択されていない又は備考欄に記載がありません。</t>
    <rPh sb="18" eb="19">
      <t>タ</t>
    </rPh>
    <rPh sb="20" eb="22">
      <t>キンガク</t>
    </rPh>
    <rPh sb="24" eb="26">
      <t>キサイ</t>
    </rPh>
    <rPh sb="34" eb="36">
      <t>シト</t>
    </rPh>
    <rPh sb="36" eb="38">
      <t>ブンルイ</t>
    </rPh>
    <rPh sb="39" eb="41">
      <t>センタク</t>
    </rPh>
    <rPh sb="47" eb="48">
      <t>マタ</t>
    </rPh>
    <rPh sb="49" eb="51">
      <t>ビコウ</t>
    </rPh>
    <rPh sb="51" eb="52">
      <t>ラン</t>
    </rPh>
    <rPh sb="53" eb="55">
      <t>キサイ</t>
    </rPh>
    <phoneticPr fontId="6"/>
  </si>
  <si>
    <t>！この欄が×の場合、チェックが入っていない項目か、空欄の項目があります。</t>
    <phoneticPr fontId="6"/>
  </si>
  <si>
    <t>ｼｬｶｲﾌｸｼﾎｳｼﾞﾝﾅｶﾞﾉ○○ｶｲ</t>
  </si>
  <si>
    <t>社会福祉法人長野○○会</t>
  </si>
  <si>
    <t>長野市大字南長野字幅下６９２－２</t>
    <phoneticPr fontId="4"/>
  </si>
  <si>
    <t>理事長</t>
    <phoneticPr fontId="4"/>
  </si>
  <si>
    <t>長野　太郎</t>
    <rPh sb="0" eb="2">
      <t>ナガノ</t>
    </rPh>
    <rPh sb="3" eb="5">
      <t>タロウ</t>
    </rPh>
    <phoneticPr fontId="4"/>
  </si>
  <si>
    <t>長野　二郎</t>
    <rPh sb="0" eb="2">
      <t>ナガノ</t>
    </rPh>
    <rPh sb="3" eb="5">
      <t>ジロウ</t>
    </rPh>
    <phoneticPr fontId="4"/>
  </si>
  <si>
    <t>ナガノ　ジロウ</t>
    <phoneticPr fontId="4"/>
  </si>
  <si>
    <t>000-0000-0000</t>
    <phoneticPr fontId="4"/>
  </si>
  <si>
    <t>0000000000000</t>
    <phoneticPr fontId="4"/>
  </si>
  <si>
    <t>aaa@aaa.aa.jp</t>
    <phoneticPr fontId="4"/>
  </si>
  <si>
    <t>令和7年6月10日</t>
  </si>
  <si>
    <t>2000000000</t>
    <phoneticPr fontId="4"/>
  </si>
  <si>
    <t>2000000001</t>
    <phoneticPr fontId="4"/>
  </si>
  <si>
    <t>2000000002</t>
    <phoneticPr fontId="4"/>
  </si>
  <si>
    <t>2000000003</t>
    <phoneticPr fontId="4"/>
  </si>
  <si>
    <t>上田市</t>
    <rPh sb="0" eb="3">
      <t>ウエダシ</t>
    </rPh>
    <phoneticPr fontId="4"/>
  </si>
  <si>
    <t>長野市</t>
    <rPh sb="0" eb="3">
      <t>ナガノシ</t>
    </rPh>
    <phoneticPr fontId="4"/>
  </si>
  <si>
    <t>松本市</t>
    <rPh sb="0" eb="3">
      <t>マツモトシ</t>
    </rPh>
    <phoneticPr fontId="4"/>
  </si>
  <si>
    <t>上田事業所</t>
    <rPh sb="0" eb="2">
      <t>ウエダ</t>
    </rPh>
    <rPh sb="2" eb="5">
      <t>ジギョウショ</t>
    </rPh>
    <phoneticPr fontId="4"/>
  </si>
  <si>
    <t>長野事業所</t>
    <rPh sb="0" eb="2">
      <t>ナガノ</t>
    </rPh>
    <rPh sb="2" eb="5">
      <t>ジギョウショ</t>
    </rPh>
    <phoneticPr fontId="4"/>
  </si>
  <si>
    <t>松本事業所</t>
    <rPh sb="0" eb="2">
      <t>マツモト</t>
    </rPh>
    <rPh sb="2" eb="5">
      <t>ジギョウショ</t>
    </rPh>
    <phoneticPr fontId="4"/>
  </si>
  <si>
    <t>伊那事業所</t>
    <rPh sb="0" eb="2">
      <t>イナ</t>
    </rPh>
    <rPh sb="2" eb="5">
      <t>ジギョウショ</t>
    </rPh>
    <phoneticPr fontId="4"/>
  </si>
  <si>
    <t>生活介護</t>
    <rPh sb="0" eb="2">
      <t>セイカツ</t>
    </rPh>
    <rPh sb="2" eb="4">
      <t>カイゴ</t>
    </rPh>
    <phoneticPr fontId="4"/>
  </si>
  <si>
    <t>放課後等デイサービス</t>
    <rPh sb="0" eb="4">
      <t>ホウカゴトウ</t>
    </rPh>
    <phoneticPr fontId="4"/>
  </si>
  <si>
    <t>✓</t>
  </si>
  <si>
    <t>専門家の派遣費用</t>
    <rPh sb="0" eb="3">
      <t>センモンカ</t>
    </rPh>
    <rPh sb="4" eb="6">
      <t>ハケン</t>
    </rPh>
    <rPh sb="6" eb="8">
      <t>ヒヨウ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</si>
</sst>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0&quot;円&quot;;[Red]\-#,##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7"/>
      <color theme="1"/>
      <name val="ＭＳ Ｐゴシック"/>
      <family val="3"/>
      <charset val="128"/>
    </font>
    <font>
      <sz val="9"/>
      <color indexed="81"/>
      <name val="MS P ゴシック"/>
      <family val="3"/>
      <charset val="128"/>
    </font>
    <font>
      <b/>
      <sz val="14"/>
      <color indexed="81"/>
      <name val="MS P ゴシック"/>
      <family val="3"/>
      <charset val="128"/>
    </font>
    <font>
      <sz val="14"/>
      <color indexed="81"/>
      <name val="MS P ゴシック"/>
      <family val="3"/>
      <charset val="128"/>
    </font>
    <font>
      <sz val="14"/>
      <color rgb="FFFF0000"/>
      <name val="ＭＳ Ｐゴシック"/>
      <family val="3"/>
      <charset val="128"/>
    </font>
    <font>
      <b/>
      <sz val="10"/>
      <color rgb="FFFF0000"/>
      <name val="ＭＳ Ｐゴシック"/>
      <family val="3"/>
      <charset val="128"/>
    </font>
    <font>
      <sz val="11"/>
      <color rgb="FFFF0000"/>
      <name val="ＭＳ Ｐゴシック"/>
      <family val="3"/>
      <charset val="128"/>
    </font>
    <font>
      <b/>
      <sz val="14"/>
      <color rgb="FFFF0000"/>
      <name val="ＭＳ Ｐゴシック"/>
      <family val="3"/>
      <charset val="128"/>
    </font>
    <font>
      <b/>
      <sz val="8"/>
      <name val="ＭＳ Ｐゴシック"/>
      <family val="3"/>
      <charset val="128"/>
    </font>
    <font>
      <b/>
      <sz val="9"/>
      <name val="ＭＳ Ｐゴシック"/>
      <family val="3"/>
      <charset val="128"/>
    </font>
    <font>
      <sz val="12"/>
      <name val="ＭＳ 明朝"/>
      <family val="1"/>
      <charset val="128"/>
    </font>
    <font>
      <sz val="11"/>
      <name val="ＭＳ 明朝"/>
      <family val="1"/>
      <charset val="128"/>
    </font>
    <font>
      <sz val="12"/>
      <color rgb="FF000000"/>
      <name val="ＭＳ 明朝"/>
      <family val="1"/>
      <charset val="128"/>
    </font>
    <font>
      <sz val="12"/>
      <color rgb="FFFF0000"/>
      <name val="ＭＳ 明朝"/>
      <family val="1"/>
      <charset val="128"/>
    </font>
    <font>
      <sz val="10"/>
      <name val="ＭＳ 明朝"/>
      <family val="1"/>
      <charset val="128"/>
    </font>
    <font>
      <sz val="10"/>
      <color rgb="FFFF0000"/>
      <name val="ＭＳ 明朝"/>
      <family val="1"/>
      <charset val="128"/>
    </font>
    <font>
      <b/>
      <sz val="20"/>
      <name val="ＭＳ Ｐゴシック"/>
      <family val="3"/>
      <charset val="128"/>
    </font>
    <font>
      <b/>
      <sz val="16"/>
      <color indexed="81"/>
      <name val="MS P ゴシック"/>
      <family val="3"/>
      <charset val="128"/>
    </font>
    <font>
      <b/>
      <sz val="11"/>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8"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s>
  <cellStyleXfs count="55">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0" fontId="7" fillId="0" borderId="0"/>
  </cellStyleXfs>
  <cellXfs count="580">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8"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8"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8"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8"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41" xfId="0" applyFont="1" applyFill="1" applyBorder="1" applyAlignment="1" applyProtection="1">
      <alignment vertical="center" wrapText="1"/>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8"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0" borderId="47" xfId="0" applyFont="1" applyBorder="1">
      <alignment vertical="center"/>
    </xf>
    <xf numFmtId="0" fontId="25" fillId="0" borderId="0" xfId="0" applyFont="1">
      <alignment vertical="center"/>
    </xf>
    <xf numFmtId="0" fontId="25" fillId="0" borderId="0" xfId="0" applyFont="1" applyAlignment="1">
      <alignment vertical="center" wrapText="1"/>
    </xf>
    <xf numFmtId="0" fontId="25" fillId="0" borderId="0" xfId="0" applyFont="1" applyAlignment="1">
      <alignment horizontal="right" vertical="center"/>
    </xf>
    <xf numFmtId="0" fontId="70" fillId="0" borderId="0" xfId="0" applyFont="1" applyAlignment="1">
      <alignment vertical="center" wrapText="1"/>
    </xf>
    <xf numFmtId="0" fontId="72" fillId="0" borderId="0" xfId="0" applyFont="1">
      <alignment vertical="center"/>
    </xf>
    <xf numFmtId="0" fontId="16" fillId="0" borderId="0" xfId="0" applyFont="1" applyAlignment="1">
      <alignment vertical="center" wrapText="1"/>
    </xf>
    <xf numFmtId="0" fontId="25" fillId="2" borderId="1" xfId="0" applyFont="1" applyFill="1" applyBorder="1" applyAlignment="1">
      <alignment vertical="center" wrapText="1"/>
    </xf>
    <xf numFmtId="0" fontId="8" fillId="0" borderId="0" xfId="0" applyFont="1">
      <alignment vertical="center"/>
    </xf>
    <xf numFmtId="0" fontId="8" fillId="6" borderId="38" xfId="0" applyFont="1" applyFill="1" applyBorder="1" applyAlignment="1">
      <alignment horizontal="center" vertical="center"/>
    </xf>
    <xf numFmtId="0" fontId="25" fillId="0" borderId="1" xfId="0" applyFont="1" applyBorder="1">
      <alignment vertical="center"/>
    </xf>
    <xf numFmtId="0" fontId="0" fillId="6" borderId="0" xfId="0" applyFill="1" applyAlignment="1">
      <alignment horizontal="center" vertical="center"/>
    </xf>
    <xf numFmtId="49" fontId="25" fillId="32" borderId="13" xfId="0" applyNumberFormat="1" applyFont="1" applyFill="1" applyBorder="1" applyAlignment="1" applyProtection="1">
      <alignment horizontal="left" vertical="center"/>
      <protection locked="0"/>
    </xf>
    <xf numFmtId="49" fontId="25" fillId="0" borderId="0" xfId="0" applyNumberFormat="1" applyFont="1">
      <alignment vertical="center"/>
    </xf>
    <xf numFmtId="0" fontId="73" fillId="0" borderId="0" xfId="0" applyFont="1">
      <alignment vertical="center"/>
    </xf>
    <xf numFmtId="0" fontId="25" fillId="0" borderId="2" xfId="0" applyFont="1" applyBorder="1">
      <alignment vertical="center"/>
    </xf>
    <xf numFmtId="49" fontId="25" fillId="32" borderId="1" xfId="0" applyNumberFormat="1" applyFont="1" applyFill="1" applyBorder="1" applyAlignment="1" applyProtection="1">
      <alignment horizontal="left" vertical="center"/>
      <protection locked="0"/>
    </xf>
    <xf numFmtId="0" fontId="25" fillId="32" borderId="1" xfId="0" applyFont="1" applyFill="1" applyBorder="1" applyAlignment="1" applyProtection="1">
      <alignment horizontal="center" vertical="center"/>
      <protection locked="0"/>
    </xf>
    <xf numFmtId="0" fontId="74" fillId="0" borderId="0" xfId="0" applyFont="1">
      <alignment vertical="center"/>
    </xf>
    <xf numFmtId="0" fontId="25" fillId="0" borderId="0" xfId="0" applyFont="1" applyAlignment="1">
      <alignment horizontal="left" vertical="center"/>
    </xf>
    <xf numFmtId="0" fontId="25" fillId="32" borderId="34" xfId="0" applyFont="1" applyFill="1" applyBorder="1" applyAlignment="1" applyProtection="1">
      <alignment horizontal="center" vertical="center"/>
      <protection locked="0"/>
    </xf>
    <xf numFmtId="0" fontId="75" fillId="0" borderId="0" xfId="0" applyFont="1">
      <alignment vertical="center"/>
    </xf>
    <xf numFmtId="0" fontId="23" fillId="0" borderId="0" xfId="0" applyFont="1">
      <alignment vertical="center"/>
    </xf>
    <xf numFmtId="0" fontId="7" fillId="0" borderId="0" xfId="54"/>
    <xf numFmtId="0" fontId="77" fillId="0" borderId="0" xfId="54" applyFont="1" applyAlignment="1" applyProtection="1">
      <alignment horizontal="left" vertical="center"/>
      <protection locked="0"/>
    </xf>
    <xf numFmtId="0" fontId="76" fillId="0" borderId="0" xfId="54" applyFont="1" applyAlignment="1" applyProtection="1">
      <alignment horizontal="center" vertical="center"/>
      <protection locked="0"/>
    </xf>
    <xf numFmtId="0" fontId="76" fillId="0" borderId="0" xfId="54" applyFont="1" applyAlignment="1" applyProtection="1">
      <alignment horizontal="right" vertical="center"/>
      <protection locked="0"/>
    </xf>
    <xf numFmtId="0" fontId="76" fillId="0" borderId="0" xfId="0" applyFont="1" applyAlignment="1" applyProtection="1">
      <alignment horizontal="center" vertical="center" shrinkToFit="1"/>
      <protection locked="0"/>
    </xf>
    <xf numFmtId="0" fontId="76" fillId="0" borderId="0" xfId="0" applyFont="1" applyAlignment="1" applyProtection="1">
      <alignment horizontal="center" vertical="center"/>
      <protection locked="0"/>
    </xf>
    <xf numFmtId="0" fontId="72" fillId="0" borderId="0" xfId="54" applyFont="1" applyAlignment="1" applyProtection="1">
      <alignment vertical="center"/>
      <protection locked="0"/>
    </xf>
    <xf numFmtId="0" fontId="7" fillId="0" borderId="0" xfId="54" applyProtection="1">
      <protection locked="0"/>
    </xf>
    <xf numFmtId="0" fontId="77" fillId="0" borderId="0" xfId="54" applyFont="1" applyAlignment="1">
      <alignment vertical="center"/>
    </xf>
    <xf numFmtId="0" fontId="7" fillId="0" borderId="0" xfId="54" applyAlignment="1">
      <alignment vertical="center"/>
    </xf>
    <xf numFmtId="0" fontId="72" fillId="0" borderId="0" xfId="54" applyFont="1" applyAlignment="1">
      <alignment vertical="center"/>
    </xf>
    <xf numFmtId="0" fontId="77" fillId="0" borderId="0" xfId="54" applyFont="1" applyAlignment="1">
      <alignment horizontal="right" vertical="center"/>
    </xf>
    <xf numFmtId="0" fontId="76" fillId="0" borderId="0" xfId="54" applyFont="1" applyAlignment="1">
      <alignment horizontal="right" vertical="center"/>
    </xf>
    <xf numFmtId="0" fontId="72" fillId="33" borderId="0" xfId="0" applyFont="1" applyFill="1" applyAlignment="1">
      <alignment vertical="center" wrapText="1"/>
    </xf>
    <xf numFmtId="0" fontId="77" fillId="0" borderId="0" xfId="54" applyFont="1" applyAlignment="1">
      <alignment horizontal="left" vertical="center"/>
    </xf>
    <xf numFmtId="0" fontId="76" fillId="0" borderId="0" xfId="54" applyFont="1" applyAlignment="1">
      <alignment horizontal="center" vertical="center"/>
    </xf>
    <xf numFmtId="0" fontId="76" fillId="0" borderId="0" xfId="54" applyFont="1" applyAlignment="1" applyProtection="1">
      <alignment vertical="center"/>
      <protection locked="0"/>
    </xf>
    <xf numFmtId="0" fontId="76" fillId="0" borderId="0" xfId="54" applyFont="1" applyAlignment="1" applyProtection="1">
      <alignment horizontal="left" vertical="center"/>
      <protection locked="0"/>
    </xf>
    <xf numFmtId="0" fontId="25" fillId="0" borderId="0" xfId="54" applyFont="1" applyProtection="1">
      <protection locked="0"/>
    </xf>
    <xf numFmtId="0" fontId="25" fillId="0" borderId="0" xfId="54" applyFont="1"/>
    <xf numFmtId="0" fontId="76" fillId="0" borderId="0" xfId="54" applyFont="1" applyAlignment="1">
      <alignment horizontal="left" vertical="center"/>
    </xf>
    <xf numFmtId="0" fontId="76" fillId="0" borderId="0" xfId="54" quotePrefix="1" applyFont="1" applyAlignment="1">
      <alignment vertical="center"/>
    </xf>
    <xf numFmtId="0" fontId="76" fillId="0" borderId="0" xfId="54" quotePrefix="1" applyFont="1" applyAlignment="1">
      <alignment horizontal="right" vertical="center"/>
    </xf>
    <xf numFmtId="0" fontId="76" fillId="0" borderId="0" xfId="54" applyFont="1" applyAlignment="1">
      <alignment vertical="center"/>
    </xf>
    <xf numFmtId="176" fontId="25" fillId="0" borderId="0" xfId="54" applyNumberFormat="1" applyFont="1" applyAlignment="1">
      <alignment vertical="center"/>
    </xf>
    <xf numFmtId="0" fontId="79" fillId="0" borderId="0" xfId="54" applyFont="1" applyAlignment="1">
      <alignment vertical="center"/>
    </xf>
    <xf numFmtId="0" fontId="76" fillId="0" borderId="0" xfId="54" applyFont="1" applyAlignment="1">
      <alignment horizontal="left" vertical="center" shrinkToFit="1"/>
    </xf>
    <xf numFmtId="0" fontId="13" fillId="0" borderId="0" xfId="54" applyFont="1" applyAlignment="1">
      <alignment horizontal="left"/>
    </xf>
    <xf numFmtId="0" fontId="13" fillId="0" borderId="0" xfId="54" applyFont="1"/>
    <xf numFmtId="0" fontId="79" fillId="0" borderId="0" xfId="54" applyFont="1" applyAlignment="1" applyProtection="1">
      <alignment vertical="center"/>
      <protection locked="0"/>
    </xf>
    <xf numFmtId="0" fontId="80" fillId="0" borderId="0" xfId="54" applyFont="1" applyAlignment="1">
      <alignment vertical="center"/>
    </xf>
    <xf numFmtId="0" fontId="81" fillId="0" borderId="0" xfId="54" applyFont="1" applyAlignment="1" applyProtection="1">
      <alignment vertical="center"/>
      <protection locked="0"/>
    </xf>
    <xf numFmtId="0" fontId="77" fillId="0" borderId="0" xfId="54" applyFont="1"/>
    <xf numFmtId="38" fontId="76" fillId="0" borderId="0" xfId="53" applyFont="1" applyFill="1" applyAlignment="1" applyProtection="1">
      <alignment horizontal="right" vertical="center"/>
    </xf>
    <xf numFmtId="38" fontId="76" fillId="0" borderId="0" xfId="53" applyFont="1" applyFill="1" applyAlignment="1" applyProtection="1">
      <alignment horizontal="left" vertical="center"/>
    </xf>
    <xf numFmtId="0" fontId="76" fillId="0" borderId="0" xfId="54" applyFont="1" applyFill="1" applyAlignment="1">
      <alignment vertical="center"/>
    </xf>
    <xf numFmtId="0" fontId="77" fillId="0" borderId="96" xfId="54" applyFont="1" applyBorder="1"/>
    <xf numFmtId="0" fontId="77" fillId="0" borderId="0" xfId="0" applyFont="1">
      <alignment vertical="center"/>
    </xf>
    <xf numFmtId="0" fontId="77" fillId="0" borderId="0" xfId="0" applyFont="1" applyAlignment="1">
      <alignment horizontal="right" vertical="center"/>
    </xf>
    <xf numFmtId="0" fontId="77" fillId="0" borderId="0" xfId="0" applyFont="1" applyAlignment="1">
      <alignment horizontal="left" vertical="center" wrapText="1"/>
    </xf>
    <xf numFmtId="49" fontId="0" fillId="0" borderId="0" xfId="0" applyNumberFormat="1">
      <alignment vertical="center"/>
    </xf>
    <xf numFmtId="0" fontId="77" fillId="0" borderId="25" xfId="54" applyFont="1" applyBorder="1"/>
    <xf numFmtId="179" fontId="77" fillId="0" borderId="25" xfId="54" applyNumberFormat="1" applyFont="1" applyBorder="1"/>
    <xf numFmtId="0" fontId="0" fillId="0" borderId="25" xfId="0" applyBorder="1" applyProtection="1">
      <alignment vertical="center"/>
    </xf>
    <xf numFmtId="178" fontId="0" fillId="0" borderId="25" xfId="0" applyNumberFormat="1" applyBorder="1" applyProtection="1">
      <alignment vertical="center"/>
    </xf>
    <xf numFmtId="0" fontId="0" fillId="0" borderId="0" xfId="0" applyFill="1" applyProtection="1">
      <alignment vertical="center"/>
    </xf>
    <xf numFmtId="0" fontId="76" fillId="0" borderId="0" xfId="54" applyFont="1" applyAlignment="1" applyProtection="1">
      <alignment horizontal="center" vertical="center" shrinkToFit="1"/>
    </xf>
    <xf numFmtId="0" fontId="77" fillId="0" borderId="0" xfId="0" applyFont="1" applyProtection="1">
      <alignment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12" fillId="5" borderId="2" xfId="0" applyFont="1" applyFill="1" applyBorder="1" applyProtection="1">
      <alignment vertical="center"/>
      <protection locked="0"/>
    </xf>
    <xf numFmtId="0" fontId="12" fillId="5" borderId="3" xfId="0" applyFont="1" applyFill="1" applyBorder="1" applyProtection="1">
      <alignment vertical="center"/>
      <protection locked="0"/>
    </xf>
    <xf numFmtId="0" fontId="12" fillId="5" borderId="4" xfId="0" applyFont="1" applyFill="1" applyBorder="1" applyProtection="1">
      <alignment vertical="center"/>
      <protection locked="0"/>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12"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7" xfId="0" applyFont="1" applyFill="1" applyBorder="1" applyProtection="1">
      <alignment vertical="center"/>
      <protection locked="0"/>
    </xf>
    <xf numFmtId="0" fontId="9" fillId="5" borderId="14" xfId="0" applyFont="1" applyFill="1" applyBorder="1" applyProtection="1">
      <alignment vertical="center"/>
      <protection locked="0"/>
    </xf>
    <xf numFmtId="0" fontId="9" fillId="5" borderId="18" xfId="0" applyFont="1" applyFill="1" applyBorder="1" applyProtection="1">
      <alignment vertical="center"/>
      <protection locked="0"/>
    </xf>
    <xf numFmtId="0" fontId="12" fillId="5" borderId="2" xfId="0" applyFont="1" applyFill="1" applyBorder="1" applyProtection="1">
      <alignment vertical="center"/>
      <protection locked="0"/>
    </xf>
    <xf numFmtId="0" fontId="12" fillId="5" borderId="3" xfId="0" applyFont="1" applyFill="1" applyBorder="1" applyProtection="1">
      <alignment vertical="center"/>
      <protection locked="0"/>
    </xf>
    <xf numFmtId="0" fontId="12" fillId="5" borderId="4" xfId="0" applyFont="1" applyFill="1" applyBorder="1" applyProtection="1">
      <alignment vertical="center"/>
      <protection locked="0"/>
    </xf>
    <xf numFmtId="0" fontId="12"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2" fillId="5" borderId="40" xfId="0" applyNumberFormat="1" applyFont="1" applyFill="1" applyBorder="1" applyAlignment="1" applyProtection="1">
      <alignment horizontal="center" vertical="center"/>
      <protection locked="0"/>
    </xf>
    <xf numFmtId="49" fontId="12" fillId="5" borderId="41" xfId="0" applyNumberFormat="1" applyFont="1" applyFill="1" applyBorder="1" applyAlignment="1" applyProtection="1">
      <alignment horizontal="center" vertical="center"/>
      <protection locked="0"/>
    </xf>
    <xf numFmtId="0" fontId="12" fillId="5" borderId="2" xfId="0" applyFont="1" applyFill="1" applyBorder="1" applyAlignment="1" applyProtection="1">
      <alignmen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9"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xf>
    <xf numFmtId="49" fontId="9" fillId="5" borderId="40" xfId="0" applyNumberFormat="1" applyFont="1" applyFill="1" applyBorder="1" applyAlignment="1" applyProtection="1">
      <alignment horizontal="left" vertical="center"/>
      <protection locked="0"/>
    </xf>
    <xf numFmtId="49" fontId="9" fillId="5" borderId="41" xfId="0" applyNumberFormat="1" applyFont="1" applyFill="1" applyBorder="1" applyAlignment="1" applyProtection="1">
      <alignment horizontal="left" vertical="center"/>
      <protection locked="0"/>
    </xf>
    <xf numFmtId="49" fontId="9" fillId="5" borderId="42" xfId="0" applyNumberFormat="1" applyFont="1" applyFill="1" applyBorder="1" applyAlignment="1" applyProtection="1">
      <alignment horizontal="left" vertical="center"/>
      <protection locked="0"/>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5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9" fillId="5" borderId="4"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38" fontId="9" fillId="5" borderId="64" xfId="53" applyFont="1" applyFill="1" applyBorder="1" applyAlignment="1" applyProtection="1">
      <alignment horizontal="right" vertical="center"/>
      <protection locked="0"/>
    </xf>
    <xf numFmtId="38" fontId="9" fillId="5" borderId="59" xfId="53" applyFont="1" applyFill="1" applyBorder="1" applyAlignment="1" applyProtection="1">
      <alignment horizontal="right" vertical="center"/>
      <protection locked="0"/>
    </xf>
    <xf numFmtId="38" fontId="9" fillId="5" borderId="61" xfId="53" applyFont="1" applyFill="1" applyBorder="1" applyAlignment="1" applyProtection="1">
      <alignment horizontal="right" vertical="center"/>
      <protection locked="0"/>
    </xf>
    <xf numFmtId="38" fontId="9" fillId="0" borderId="56" xfId="53" applyFont="1" applyFill="1" applyBorder="1" applyAlignment="1">
      <alignment horizontal="left" vertical="center"/>
    </xf>
    <xf numFmtId="38" fontId="9" fillId="0" borderId="84" xfId="53" applyFont="1" applyFill="1" applyBorder="1" applyAlignment="1">
      <alignment horizontal="left" vertical="center"/>
    </xf>
    <xf numFmtId="0" fontId="9" fillId="0" borderId="2" xfId="0" applyFont="1" applyBorder="1" applyAlignment="1">
      <alignment horizontal="center" vertical="center" wrapText="1"/>
    </xf>
    <xf numFmtId="38" fontId="9" fillId="5" borderId="19" xfId="53" applyFont="1" applyFill="1" applyBorder="1" applyAlignment="1" applyProtection="1">
      <alignment horizontal="right" vertical="center"/>
      <protection locked="0"/>
    </xf>
    <xf numFmtId="38" fontId="9" fillId="5" borderId="20" xfId="53" applyFont="1" applyFill="1" applyBorder="1" applyAlignment="1" applyProtection="1">
      <alignment horizontal="right" vertical="center"/>
      <protection locked="0"/>
    </xf>
    <xf numFmtId="38" fontId="9" fillId="0" borderId="94" xfId="53" applyFont="1" applyFill="1" applyBorder="1" applyAlignment="1">
      <alignment horizontal="left" vertical="center"/>
    </xf>
    <xf numFmtId="38" fontId="9" fillId="0" borderId="38" xfId="53" applyFont="1" applyFill="1" applyBorder="1" applyAlignment="1">
      <alignment horizontal="left" vertical="center"/>
    </xf>
    <xf numFmtId="0" fontId="82" fillId="2" borderId="0" xfId="0" applyFont="1" applyFill="1" applyBorder="1" applyAlignment="1" applyProtection="1">
      <alignment horizontal="left" vertical="center" wrapText="1"/>
    </xf>
    <xf numFmtId="49" fontId="0" fillId="5" borderId="49" xfId="0" applyNumberFormat="1" applyFill="1" applyBorder="1" applyAlignment="1" applyProtection="1">
      <alignment horizontal="left" vertical="center"/>
      <protection locked="0"/>
    </xf>
    <xf numFmtId="49" fontId="0" fillId="5" borderId="13" xfId="0" applyNumberFormat="1" applyFill="1" applyBorder="1" applyAlignment="1" applyProtection="1">
      <alignment horizontal="left" vertical="center"/>
      <protection locked="0"/>
    </xf>
    <xf numFmtId="49" fontId="0" fillId="5" borderId="17" xfId="0" applyNumberFormat="1" applyFill="1" applyBorder="1" applyAlignment="1" applyProtection="1">
      <alignment horizontal="left" vertical="center"/>
      <protection locked="0"/>
    </xf>
    <xf numFmtId="49" fontId="0" fillId="5" borderId="46" xfId="0" applyNumberForma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7" fillId="0" borderId="29" xfId="0" applyFont="1" applyFill="1" applyBorder="1" applyAlignment="1" applyProtection="1">
      <alignment horizontal="left" vertical="center"/>
      <protection locked="0"/>
    </xf>
    <xf numFmtId="0" fontId="47" fillId="0"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9" fillId="2" borderId="0" xfId="0" applyFont="1" applyFill="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25" fillId="32" borderId="2" xfId="0" applyFont="1" applyFill="1" applyBorder="1" applyAlignment="1" applyProtection="1">
      <alignment horizontal="center" vertical="center"/>
      <protection locked="0"/>
    </xf>
    <xf numFmtId="0" fontId="25" fillId="32" borderId="3" xfId="0" applyFont="1" applyFill="1" applyBorder="1" applyAlignment="1" applyProtection="1">
      <alignment horizontal="center" vertical="center"/>
      <protection locked="0"/>
    </xf>
    <xf numFmtId="0" fontId="25" fillId="32" borderId="4" xfId="0" applyFont="1" applyFill="1" applyBorder="1" applyAlignment="1" applyProtection="1">
      <alignment horizontal="center" vertical="center"/>
      <protection locked="0"/>
    </xf>
    <xf numFmtId="0" fontId="70" fillId="31" borderId="0" xfId="0" applyFont="1" applyFill="1" applyAlignment="1">
      <alignment horizontal="center" vertical="center" wrapText="1"/>
    </xf>
    <xf numFmtId="0" fontId="16" fillId="0" borderId="0" xfId="0" applyFont="1" applyAlignment="1">
      <alignment horizontal="left" vertical="center" wrapText="1"/>
    </xf>
    <xf numFmtId="0" fontId="25" fillId="2" borderId="1" xfId="0" applyFont="1" applyFill="1" applyBorder="1" applyAlignment="1">
      <alignment horizontal="left" vertical="center" wrapText="1"/>
    </xf>
    <xf numFmtId="0" fontId="25" fillId="2" borderId="12"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5" fillId="2" borderId="95" xfId="0" applyFont="1" applyFill="1" applyBorder="1" applyAlignment="1">
      <alignment horizontal="left" vertical="center" wrapText="1"/>
    </xf>
    <xf numFmtId="0" fontId="25" fillId="32" borderId="1" xfId="0" applyFont="1" applyFill="1" applyBorder="1" applyAlignment="1" applyProtection="1">
      <alignment horizontal="left" vertical="center"/>
      <protection locked="0"/>
    </xf>
    <xf numFmtId="0" fontId="25" fillId="0" borderId="1" xfId="0" applyFont="1" applyBorder="1" applyProtection="1">
      <alignment vertical="center"/>
      <protection locked="0"/>
    </xf>
    <xf numFmtId="0" fontId="25" fillId="32" borderId="2" xfId="0" applyFont="1" applyFill="1" applyBorder="1" applyAlignment="1" applyProtection="1">
      <alignment horizontal="left" vertical="center"/>
      <protection locked="0"/>
    </xf>
    <xf numFmtId="0" fontId="25" fillId="32" borderId="3" xfId="0" applyFont="1" applyFill="1" applyBorder="1" applyAlignment="1" applyProtection="1">
      <alignment horizontal="left" vertical="center"/>
      <protection locked="0"/>
    </xf>
    <xf numFmtId="0" fontId="25" fillId="32" borderId="4" xfId="0" applyFont="1" applyFill="1" applyBorder="1" applyAlignment="1" applyProtection="1">
      <alignment horizontal="left" vertical="center"/>
      <protection locked="0"/>
    </xf>
    <xf numFmtId="49" fontId="25" fillId="32" borderId="2" xfId="0" applyNumberFormat="1" applyFont="1" applyFill="1" applyBorder="1" applyAlignment="1" applyProtection="1">
      <alignment horizontal="center" vertical="center"/>
      <protection locked="0"/>
    </xf>
    <xf numFmtId="49" fontId="25" fillId="32" borderId="3" xfId="0" applyNumberFormat="1" applyFont="1" applyFill="1" applyBorder="1" applyAlignment="1" applyProtection="1">
      <alignment horizontal="center" vertical="center"/>
      <protection locked="0"/>
    </xf>
    <xf numFmtId="49" fontId="25" fillId="32" borderId="4" xfId="0" applyNumberFormat="1" applyFont="1" applyFill="1" applyBorder="1" applyAlignment="1" applyProtection="1">
      <alignment horizontal="center" vertical="center"/>
      <protection locked="0"/>
    </xf>
    <xf numFmtId="0" fontId="77" fillId="0" borderId="25" xfId="54" applyFont="1" applyBorder="1" applyAlignment="1">
      <alignment horizontal="center"/>
    </xf>
    <xf numFmtId="0" fontId="79" fillId="0" borderId="0" xfId="54" applyFont="1" applyAlignment="1">
      <alignment horizontal="distributed" vertical="center"/>
    </xf>
    <xf numFmtId="0" fontId="76" fillId="0" borderId="0" xfId="54" applyFont="1" applyAlignment="1">
      <alignment horizontal="center" vertical="center"/>
    </xf>
    <xf numFmtId="179" fontId="77" fillId="0" borderId="19" xfId="54" applyNumberFormat="1" applyFont="1" applyBorder="1" applyAlignment="1">
      <alignment horizontal="center"/>
    </xf>
    <xf numFmtId="179" fontId="77" fillId="0" borderId="20" xfId="54" applyNumberFormat="1" applyFont="1" applyBorder="1" applyAlignment="1">
      <alignment horizontal="center"/>
    </xf>
    <xf numFmtId="179" fontId="77" fillId="0" borderId="38" xfId="54" applyNumberFormat="1" applyFont="1" applyBorder="1" applyAlignment="1">
      <alignment horizontal="center"/>
    </xf>
    <xf numFmtId="179" fontId="77" fillId="0" borderId="25" xfId="54" applyNumberFormat="1" applyFont="1" applyBorder="1" applyAlignment="1">
      <alignment horizontal="center"/>
    </xf>
    <xf numFmtId="0" fontId="77" fillId="0" borderId="25" xfId="54" applyFont="1" applyBorder="1" applyAlignment="1">
      <alignment horizontal="center" wrapText="1"/>
    </xf>
    <xf numFmtId="0" fontId="76" fillId="0" borderId="0" xfId="54" applyFont="1" applyAlignment="1">
      <alignment horizontal="left" vertical="center"/>
    </xf>
    <xf numFmtId="0" fontId="76" fillId="0" borderId="0" xfId="0" applyFont="1" applyAlignment="1">
      <alignment vertical="center" wrapText="1" shrinkToFit="1"/>
    </xf>
    <xf numFmtId="0" fontId="78" fillId="0" borderId="0" xfId="0" applyFont="1" applyAlignment="1">
      <alignment horizontal="right" vertical="center"/>
    </xf>
    <xf numFmtId="0" fontId="76" fillId="0" borderId="0" xfId="54" applyFont="1" applyAlignment="1">
      <alignment horizontal="right" vertical="center"/>
    </xf>
    <xf numFmtId="0" fontId="76" fillId="0" borderId="0" xfId="0" applyFont="1" applyAlignment="1">
      <alignment horizontal="left" vertical="center" wrapText="1"/>
    </xf>
    <xf numFmtId="0" fontId="77" fillId="0" borderId="0" xfId="54" applyFont="1" applyAlignment="1">
      <alignment horizontal="left" vertical="center"/>
    </xf>
    <xf numFmtId="0" fontId="76" fillId="0" borderId="0" xfId="54" applyFont="1" applyAlignment="1">
      <alignment horizontal="left" vertical="center" shrinkToFit="1"/>
    </xf>
    <xf numFmtId="38" fontId="76" fillId="0" borderId="0" xfId="53" applyFont="1" applyFill="1" applyAlignment="1" applyProtection="1">
      <alignment horizontal="right" vertical="center" shrinkToFit="1"/>
    </xf>
    <xf numFmtId="0" fontId="77" fillId="0" borderId="0" xfId="0" applyFont="1" applyFill="1" applyAlignment="1" applyProtection="1">
      <alignment vertical="center" shrinkToFit="1"/>
    </xf>
    <xf numFmtId="0" fontId="76" fillId="0" borderId="0" xfId="54" applyFont="1" applyAlignment="1">
      <alignment horizontal="center" vertical="center" wrapText="1"/>
    </xf>
    <xf numFmtId="0" fontId="76" fillId="0" borderId="0" xfId="54" applyFont="1" applyAlignment="1" applyProtection="1">
      <alignment horizontal="left" vertical="center"/>
      <protection locked="0"/>
    </xf>
    <xf numFmtId="0" fontId="76" fillId="0" borderId="0" xfId="54" applyFont="1" applyAlignment="1" applyProtection="1">
      <alignment horizontal="right" vertical="center"/>
      <protection locked="0"/>
    </xf>
    <xf numFmtId="0" fontId="77" fillId="0" borderId="0" xfId="0" applyFont="1" applyAlignment="1" applyProtection="1">
      <alignment horizontal="center" vertical="center"/>
      <protection locked="0"/>
    </xf>
    <xf numFmtId="0" fontId="77" fillId="0" borderId="0" xfId="0" applyFont="1" applyAlignment="1">
      <alignment horizontal="left" vertical="center" wrapText="1"/>
    </xf>
    <xf numFmtId="0" fontId="0" fillId="0" borderId="0" xfId="0" applyAlignment="1">
      <alignment horizontal="center" vertical="center"/>
    </xf>
    <xf numFmtId="0" fontId="77" fillId="0" borderId="0" xfId="0" applyFont="1" applyAlignment="1">
      <alignment horizontal="left" vertical="center"/>
    </xf>
  </cellXfs>
  <cellStyles count="55">
    <cellStyle name="20% - アクセント 1 2" xfId="4" xr:uid="{47C9FA39-D766-4DEB-A7EC-0CBB6C78DC61}"/>
    <cellStyle name="20% - アクセント 2 2" xfId="5" xr:uid="{93C32790-08E8-40A9-B4A5-50A036B37087}"/>
    <cellStyle name="20% - アクセント 3 2" xfId="6" xr:uid="{C5DA87A5-30CC-4A4E-B001-C4F46B5A89A9}"/>
    <cellStyle name="20% - アクセント 4 2" xfId="7" xr:uid="{BAEA5568-443E-434B-9F9F-F786D342B4E7}"/>
    <cellStyle name="20% - アクセント 5 2" xfId="8" xr:uid="{6321A664-4F40-4B71-9CAA-3B1BA19BE3AA}"/>
    <cellStyle name="20% - アクセント 6 2" xfId="9" xr:uid="{DD1B9111-6D39-4447-B032-D7DA6D2ED07B}"/>
    <cellStyle name="40% - アクセント 1 2" xfId="10" xr:uid="{DD5EB02C-01B7-4E2D-A086-B1854C908363}"/>
    <cellStyle name="40% - アクセント 2 2" xfId="11" xr:uid="{4F5429D0-4E93-4AFD-B428-9DC5BF5DA51C}"/>
    <cellStyle name="40% - アクセント 3 2" xfId="12" xr:uid="{3354225D-53E4-4B92-A662-AC521E30F6D7}"/>
    <cellStyle name="40% - アクセント 4 2" xfId="13" xr:uid="{5967988D-5495-4AFA-A1B5-5AB937A88F28}"/>
    <cellStyle name="40% - アクセント 5 2" xfId="14" xr:uid="{06414976-2346-46B0-AD45-CD0770A931BE}"/>
    <cellStyle name="40% - アクセント 6 2" xfId="15" xr:uid="{B8317A14-BDAC-4630-872E-6D43E7864B80}"/>
    <cellStyle name="60% - アクセント 1 2" xfId="16" xr:uid="{89978664-3E44-433E-9CF8-16801326DF5A}"/>
    <cellStyle name="60% - アクセント 2 2" xfId="17" xr:uid="{7D03244C-DFCF-4241-92FC-BE98E6191839}"/>
    <cellStyle name="60% - アクセント 3 2" xfId="18" xr:uid="{9FF07DE1-6055-45F5-A580-FBC50A64044E}"/>
    <cellStyle name="60% - アクセント 4 2" xfId="19" xr:uid="{750A7E91-3DB3-41F5-9FD8-BA985AD00E06}"/>
    <cellStyle name="60% - アクセント 5 2" xfId="20" xr:uid="{5F68922B-AF56-4811-908B-9E26B420B998}"/>
    <cellStyle name="60% - アクセント 6 2" xfId="21" xr:uid="{4EA9C386-A2D8-4832-A294-B27A877CB5E1}"/>
    <cellStyle name="アクセント 1 2" xfId="22" xr:uid="{F707702C-D29C-45C6-B291-40A9FD05B552}"/>
    <cellStyle name="アクセント 2 2" xfId="23" xr:uid="{EBE741A3-DBCF-4A28-997E-29BE11203636}"/>
    <cellStyle name="アクセント 3 2" xfId="24" xr:uid="{204EF892-F9D5-49E9-8B1D-2F6F2D669DE7}"/>
    <cellStyle name="アクセント 4 2" xfId="25" xr:uid="{CB9C1981-5A12-4CDA-A892-30AA897E8D50}"/>
    <cellStyle name="アクセント 5 2" xfId="26" xr:uid="{4E304F2E-393A-40BC-BF2E-F867A438388D}"/>
    <cellStyle name="アクセント 6 2" xfId="27" xr:uid="{362EADC1-E015-4859-A622-26291C3F3B7D}"/>
    <cellStyle name="タイトル 2" xfId="28" xr:uid="{E707CBA7-0480-4FC8-896C-6BF33963447C}"/>
    <cellStyle name="チェック セル 2" xfId="29" xr:uid="{9ED94215-A3C1-4DF6-8C44-5E520D97B18A}"/>
    <cellStyle name="どちらでもない 2" xfId="30" xr:uid="{2941265D-0D95-474D-9D82-0EAE2B9CAA91}"/>
    <cellStyle name="パーセント 2" xfId="2" xr:uid="{00000000-0005-0000-0000-000000000000}"/>
    <cellStyle name="メモ 2" xfId="31" xr:uid="{7D616F2B-5517-4EF6-AB0B-9096468617A7}"/>
    <cellStyle name="リンク セル 2" xfId="32" xr:uid="{81517695-F974-4292-9EA7-FF34B86BBAD8}"/>
    <cellStyle name="悪い 2" xfId="33" xr:uid="{C4D26897-DAE9-4531-BDAE-EE2BECEB44F8}"/>
    <cellStyle name="計算 2" xfId="34" xr:uid="{0CCB75A3-727A-44FB-9A46-398A3A064022}"/>
    <cellStyle name="警告文 2" xfId="35" xr:uid="{1B2D52D5-F51E-41E5-AB72-62F9CEB9E6D1}"/>
    <cellStyle name="桁区切り" xfId="53" builtinId="6"/>
    <cellStyle name="桁区切り 2" xfId="1" xr:uid="{00000000-0005-0000-0000-000003000000}"/>
    <cellStyle name="見出し 1 2" xfId="36" xr:uid="{1975B9E6-6EC0-47D6-B63F-0C6F65BC5942}"/>
    <cellStyle name="見出し 2 2" xfId="37" xr:uid="{AC14F2B6-E628-438D-B11B-2099ACE9169E}"/>
    <cellStyle name="見出し 3 2" xfId="38" xr:uid="{9EE4B1B3-8481-46C8-9FCF-7D3EAB656BFF}"/>
    <cellStyle name="見出し 4 2" xfId="39" xr:uid="{B58C7879-2C68-4CC6-BCE8-92E97C4AA14A}"/>
    <cellStyle name="集計 2" xfId="40" xr:uid="{C1511080-8D1A-468D-B95A-265C4B386EA3}"/>
    <cellStyle name="出力 2" xfId="41" xr:uid="{CA4F6525-265C-4A82-A5CE-3157C12CD11F}"/>
    <cellStyle name="説明文 2" xfId="42" xr:uid="{3136074F-3FAA-4BFB-A0AE-B69A242A85B3}"/>
    <cellStyle name="入力 2" xfId="43" xr:uid="{1EFED190-0001-4CDA-95BB-DFBEB8FAF74B}"/>
    <cellStyle name="標準" xfId="0" builtinId="0"/>
    <cellStyle name="標準 2" xfId="3" xr:uid="{00000000-0005-0000-0000-000005000000}"/>
    <cellStyle name="標準 2 2" xfId="49" xr:uid="{F91A450F-3368-4978-8EB3-8C7BC5BDFCBE}"/>
    <cellStyle name="標準 2 3" xfId="44" xr:uid="{C96A687C-4EBF-4EA0-90EF-DBD38ACC07BF}"/>
    <cellStyle name="標準 3" xfId="46" xr:uid="{B9B7FF7E-5520-4825-AE1B-0CE41F2858DE}"/>
    <cellStyle name="標準 3 2" xfId="47" xr:uid="{609F4506-DB68-4531-9837-34DC5EF7B481}"/>
    <cellStyle name="標準 3 2 2" xfId="51" xr:uid="{BAF5B9BF-10FE-44FF-9DEF-9BA927E3E0A8}"/>
    <cellStyle name="標準 3 3" xfId="48" xr:uid="{D864734A-89D5-428B-AF47-E7AEF69204C1}"/>
    <cellStyle name="標準 3 3 2" xfId="52" xr:uid="{CFF34A34-2E14-47AE-9771-6E7B1C422E49}"/>
    <cellStyle name="標準 3 4" xfId="50" xr:uid="{1E93C79E-3B70-4084-B5DA-0C217B3F1A9A}"/>
    <cellStyle name="標準 5" xfId="54" xr:uid="{91BB7D17-B416-45EF-932E-E7DF3E8CD314}"/>
    <cellStyle name="良い 2" xfId="45" xr:uid="{E23F3957-07F9-4062-AD1C-5C3D677C1073}"/>
  </cellStyles>
  <dxfs count="7">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14023" y="742175"/>
          <a:ext cx="4174908" cy="117012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730" y="1842023"/>
          <a:ext cx="8083709" cy="142269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xdr:col>
      <xdr:colOff>70436</xdr:colOff>
      <xdr:row>43</xdr:row>
      <xdr:rowOff>35687</xdr:rowOff>
    </xdr:from>
    <xdr:to>
      <xdr:col>24</xdr:col>
      <xdr:colOff>2507276</xdr:colOff>
      <xdr:row>50</xdr:row>
      <xdr:rowOff>243901</xdr:rowOff>
    </xdr:to>
    <xdr:grpSp>
      <xdr:nvGrpSpPr>
        <xdr:cNvPr id="4" name="グループ化 3">
          <a:extLst>
            <a:ext uri="{FF2B5EF4-FFF2-40B4-BE49-F238E27FC236}">
              <a16:creationId xmlns:a16="http://schemas.microsoft.com/office/drawing/2014/main" id="{8F15A43C-2F74-4B9B-A8C1-BDFE675A226E}"/>
            </a:ext>
          </a:extLst>
        </xdr:cNvPr>
        <xdr:cNvGrpSpPr/>
      </xdr:nvGrpSpPr>
      <xdr:grpSpPr>
        <a:xfrm>
          <a:off x="1146201" y="12147005"/>
          <a:ext cx="8228040" cy="3596872"/>
          <a:chOff x="996596" y="3008012"/>
          <a:chExt cx="8381999" cy="3439391"/>
        </a:xfrm>
      </xdr:grpSpPr>
      <xdr:sp macro="" textlink="">
        <xdr:nvSpPr>
          <xdr:cNvPr id="7" name="正方形/長方形 6">
            <a:extLst>
              <a:ext uri="{FF2B5EF4-FFF2-40B4-BE49-F238E27FC236}">
                <a16:creationId xmlns:a16="http://schemas.microsoft.com/office/drawing/2014/main" id="{A5F2468F-3EF6-7565-2A91-F49989974AE9}"/>
              </a:ext>
            </a:extLst>
          </xdr:cNvPr>
          <xdr:cNvSpPr/>
        </xdr:nvSpPr>
        <xdr:spPr bwMode="auto">
          <a:xfrm>
            <a:off x="996596" y="3008012"/>
            <a:ext cx="8381999" cy="1938814"/>
          </a:xfrm>
          <a:prstGeom prst="rect">
            <a:avLst/>
          </a:prstGeom>
          <a:noFill/>
          <a:ln w="762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8" name="吹き出し: 線 7">
            <a:extLst>
              <a:ext uri="{FF2B5EF4-FFF2-40B4-BE49-F238E27FC236}">
                <a16:creationId xmlns:a16="http://schemas.microsoft.com/office/drawing/2014/main" id="{CB8EC10F-A04A-30BA-9F84-7C3B7541BFB0}"/>
              </a:ext>
            </a:extLst>
          </xdr:cNvPr>
          <xdr:cNvSpPr/>
        </xdr:nvSpPr>
        <xdr:spPr bwMode="auto">
          <a:xfrm>
            <a:off x="2640204" y="5292056"/>
            <a:ext cx="6178987" cy="1155347"/>
          </a:xfrm>
          <a:prstGeom prst="borderCallout1">
            <a:avLst>
              <a:gd name="adj1" fmla="val -1745"/>
              <a:gd name="adj2" fmla="val 51523"/>
              <a:gd name="adj3" fmla="val -30278"/>
              <a:gd name="adj4" fmla="val 39374"/>
            </a:avLst>
          </a:prstGeom>
          <a:ln w="381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2000"/>
              <a:t>当初交付申請書の内容を転記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76201</xdr:colOff>
      <xdr:row>0</xdr:row>
      <xdr:rowOff>163286</xdr:rowOff>
    </xdr:from>
    <xdr:to>
      <xdr:col>22</xdr:col>
      <xdr:colOff>251311</xdr:colOff>
      <xdr:row>3</xdr:row>
      <xdr:rowOff>189237</xdr:rowOff>
    </xdr:to>
    <xdr:sp macro="" textlink="">
      <xdr:nvSpPr>
        <xdr:cNvPr id="3" name="正方形/長方形 2">
          <a:extLst>
            <a:ext uri="{FF2B5EF4-FFF2-40B4-BE49-F238E27FC236}">
              <a16:creationId xmlns:a16="http://schemas.microsoft.com/office/drawing/2014/main" id="{01D60FCC-88EF-4322-89C1-17C4E81568D8}"/>
            </a:ext>
          </a:extLst>
        </xdr:cNvPr>
        <xdr:cNvSpPr/>
      </xdr:nvSpPr>
      <xdr:spPr bwMode="auto">
        <a:xfrm>
          <a:off x="13073744" y="163286"/>
          <a:ext cx="4757996" cy="9403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13</xdr:col>
      <xdr:colOff>87086</xdr:colOff>
      <xdr:row>2</xdr:row>
      <xdr:rowOff>174172</xdr:rowOff>
    </xdr:from>
    <xdr:to>
      <xdr:col>15</xdr:col>
      <xdr:colOff>93727</xdr:colOff>
      <xdr:row>2</xdr:row>
      <xdr:rowOff>314887</xdr:rowOff>
    </xdr:to>
    <xdr:sp macro="" textlink="">
      <xdr:nvSpPr>
        <xdr:cNvPr id="4" name="正方形/長方形 3">
          <a:extLst>
            <a:ext uri="{FF2B5EF4-FFF2-40B4-BE49-F238E27FC236}">
              <a16:creationId xmlns:a16="http://schemas.microsoft.com/office/drawing/2014/main" id="{5FC69AF5-50FA-4AF6-8B92-13169C0C09B5}"/>
            </a:ext>
          </a:extLst>
        </xdr:cNvPr>
        <xdr:cNvSpPr/>
      </xdr:nvSpPr>
      <xdr:spPr bwMode="auto">
        <a:xfrm>
          <a:off x="13247915" y="740229"/>
          <a:ext cx="333212" cy="14071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396240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xdr:col>
      <xdr:colOff>84679</xdr:colOff>
      <xdr:row>20</xdr:row>
      <xdr:rowOff>60175</xdr:rowOff>
    </xdr:from>
    <xdr:to>
      <xdr:col>11</xdr:col>
      <xdr:colOff>537882</xdr:colOff>
      <xdr:row>25</xdr:row>
      <xdr:rowOff>152399</xdr:rowOff>
    </xdr:to>
    <xdr:sp macro="" textlink="">
      <xdr:nvSpPr>
        <xdr:cNvPr id="3" name="正方形/長方形 2">
          <a:extLst>
            <a:ext uri="{FF2B5EF4-FFF2-40B4-BE49-F238E27FC236}">
              <a16:creationId xmlns:a16="http://schemas.microsoft.com/office/drawing/2014/main" id="{C233965B-8B31-4D47-B3F3-2F3D0B1F7DA1}"/>
            </a:ext>
          </a:extLst>
        </xdr:cNvPr>
        <xdr:cNvSpPr/>
      </xdr:nvSpPr>
      <xdr:spPr bwMode="auto">
        <a:xfrm>
          <a:off x="6897855" y="4255657"/>
          <a:ext cx="3501203" cy="8452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b="1"/>
            <a:t>必ず法人名の口座情報を記載してください。</a:t>
          </a:r>
        </a:p>
        <a:p>
          <a:pPr algn="l"/>
          <a:r>
            <a:rPr kumimoji="1" lang="ja-JP" altLang="en-US" sz="1100" b="1"/>
            <a:t>（事業所名義の口座など、法人名以外の口座へ振込む場合、別途委任状を郵送で提出いただきますので、支払いに時間を要する可能性があります。）</a:t>
          </a:r>
        </a:p>
      </xdr:txBody>
    </xdr:sp>
    <xdr:clientData/>
  </xdr:twoCellAnchor>
  <xdr:twoCellAnchor>
    <xdr:from>
      <xdr:col>0</xdr:col>
      <xdr:colOff>125169</xdr:colOff>
      <xdr:row>0</xdr:row>
      <xdr:rowOff>172235</xdr:rowOff>
    </xdr:from>
    <xdr:to>
      <xdr:col>5</xdr:col>
      <xdr:colOff>143436</xdr:colOff>
      <xdr:row>2</xdr:row>
      <xdr:rowOff>89647</xdr:rowOff>
    </xdr:to>
    <xdr:sp macro="" textlink="">
      <xdr:nvSpPr>
        <xdr:cNvPr id="4" name="正方形/長方形 3">
          <a:extLst>
            <a:ext uri="{FF2B5EF4-FFF2-40B4-BE49-F238E27FC236}">
              <a16:creationId xmlns:a16="http://schemas.microsoft.com/office/drawing/2014/main" id="{CDA6CBA2-1A15-4D14-AF1A-D83A38C1FE54}"/>
            </a:ext>
          </a:extLst>
        </xdr:cNvPr>
        <xdr:cNvSpPr/>
      </xdr:nvSpPr>
      <xdr:spPr bwMode="auto">
        <a:xfrm>
          <a:off x="125169" y="172235"/>
          <a:ext cx="6221843" cy="885600"/>
        </a:xfrm>
        <a:prstGeom prst="rect">
          <a:avLst/>
        </a:prstGeom>
        <a:ln w="12700">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600">
              <a:solidFill>
                <a:srgbClr val="FF0000"/>
              </a:solidFill>
            </a:rPr>
            <a:t>本様式は、</a:t>
          </a:r>
          <a:r>
            <a:rPr kumimoji="1" lang="ja-JP" altLang="en-US" sz="1600" u="sng">
              <a:solidFill>
                <a:srgbClr val="FF0000"/>
              </a:solidFill>
            </a:rPr>
            <a:t>精算払の対象法人のうち、振込先口座の変更を希望される法人のみ記入してください。</a:t>
          </a:r>
          <a:r>
            <a:rPr kumimoji="1" lang="ja-JP" altLang="en-US" sz="1600">
              <a:solidFill>
                <a:srgbClr val="FF0000"/>
              </a:solidFill>
            </a:rPr>
            <a:t>（変更なしの場合、（変更）交付申請時に御報告いただいた口座へ振込みますので、空欄のまま御提出ください。）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19</xdr:col>
      <xdr:colOff>126787</xdr:colOff>
      <xdr:row>9</xdr:row>
      <xdr:rowOff>93027</xdr:rowOff>
    </xdr:from>
    <xdr:ext cx="4177553" cy="2404923"/>
    <xdr:sp macro="" textlink="">
      <xdr:nvSpPr>
        <xdr:cNvPr id="2" name="正方形/長方形 32">
          <a:extLst>
            <a:ext uri="{FF2B5EF4-FFF2-40B4-BE49-F238E27FC236}">
              <a16:creationId xmlns:a16="http://schemas.microsoft.com/office/drawing/2014/main" id="{FFBE0165-7DFB-405A-91F1-652FCB32F38E}"/>
            </a:ext>
          </a:extLst>
        </xdr:cNvPr>
        <xdr:cNvSpPr/>
      </xdr:nvSpPr>
      <xdr:spPr bwMode="auto">
        <a:xfrm>
          <a:off x="8149558" y="2455227"/>
          <a:ext cx="4177553" cy="240492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lang="ja-JP" altLang="en-US" sz="1600" b="1" i="0">
              <a:solidFill>
                <a:schemeClr val="dk1"/>
              </a:solidFill>
              <a:effectLst/>
              <a:latin typeface="+mn-lt"/>
              <a:ea typeface="+mn-ea"/>
              <a:cs typeface="+mn-cs"/>
            </a:rPr>
            <a:t>本シートは必要事項がすべて自動入力されるので、入力不要です。</a:t>
          </a:r>
          <a:endParaRPr lang="en-US" altLang="ja-JP" sz="1600" b="1" i="0">
            <a:solidFill>
              <a:schemeClr val="dk1"/>
            </a:solidFill>
            <a:effectLst/>
            <a:latin typeface="+mn-lt"/>
            <a:ea typeface="+mn-ea"/>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25</xdr:col>
      <xdr:colOff>197223</xdr:colOff>
      <xdr:row>9</xdr:row>
      <xdr:rowOff>80682</xdr:rowOff>
    </xdr:from>
    <xdr:ext cx="4177553" cy="2404923"/>
    <xdr:sp macro="" textlink="">
      <xdr:nvSpPr>
        <xdr:cNvPr id="2" name="正方形/長方形 32">
          <a:extLst>
            <a:ext uri="{FF2B5EF4-FFF2-40B4-BE49-F238E27FC236}">
              <a16:creationId xmlns:a16="http://schemas.microsoft.com/office/drawing/2014/main" id="{68859451-2A8C-4CBB-A75A-B70FCD331362}"/>
            </a:ext>
          </a:extLst>
        </xdr:cNvPr>
        <xdr:cNvSpPr/>
      </xdr:nvSpPr>
      <xdr:spPr bwMode="auto">
        <a:xfrm>
          <a:off x="6795247" y="1613647"/>
          <a:ext cx="4177553" cy="240492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108000" rIns="108000" bIns="108000" rtlCol="0" anchor="ctr" upright="1">
          <a:noAutofit/>
        </a:bodyPr>
        <a:lstStyle/>
        <a:p>
          <a:pPr algn="l"/>
          <a:r>
            <a:rPr lang="ja-JP" altLang="en-US" sz="1600" b="1" i="0">
              <a:solidFill>
                <a:schemeClr val="dk1"/>
              </a:solidFill>
              <a:effectLst/>
              <a:latin typeface="+mn-lt"/>
              <a:ea typeface="+mn-ea"/>
              <a:cs typeface="+mn-cs"/>
            </a:rPr>
            <a:t>本シートは必要事項がすべて自動入力されるので、入力不要です。</a:t>
          </a:r>
          <a:endParaRPr lang="en-US" altLang="ja-JP" sz="1600" b="1" i="0">
            <a:solidFill>
              <a:schemeClr val="dk1"/>
            </a:solidFill>
            <a:effectLst/>
            <a:latin typeface="+mn-lt"/>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50"/>
  <sheetViews>
    <sheetView showGridLines="0" tabSelected="1" view="pageBreakPreview" topLeftCell="A18" zoomScale="85" zoomScaleNormal="100" zoomScaleSheetLayoutView="85" workbookViewId="0">
      <selection activeCell="A14" sqref="A14:AA14"/>
    </sheetView>
  </sheetViews>
  <sheetFormatPr defaultColWidth="9" defaultRowHeight="20.100000000000001" customHeight="1"/>
  <cols>
    <col min="1" max="1" width="4.6640625" style="24" customWidth="1"/>
    <col min="2" max="2" width="11" style="24" customWidth="1"/>
    <col min="3" max="11" width="1.77734375" style="24" customWidth="1"/>
    <col min="12" max="12" width="2.109375" style="24" customWidth="1"/>
    <col min="13" max="17" width="2.77734375" style="24" customWidth="1"/>
    <col min="18" max="22" width="2.6640625" style="24" customWidth="1"/>
    <col min="23" max="23" width="14.109375" style="24" customWidth="1"/>
    <col min="24" max="24" width="25" style="24" customWidth="1"/>
    <col min="25" max="25" width="40.6640625" style="24" customWidth="1"/>
    <col min="26" max="26" width="8.6640625" style="24" customWidth="1"/>
    <col min="27" max="27" width="7.109375" style="24" customWidth="1"/>
    <col min="28" max="28" width="0.33203125" style="24" hidden="1" customWidth="1"/>
    <col min="29" max="29" width="10.33203125" style="24" bestFit="1" customWidth="1"/>
    <col min="30" max="16384" width="9" style="24"/>
  </cols>
  <sheetData>
    <row r="1" spans="1:27" ht="20.100000000000001" customHeight="1">
      <c r="A1" s="23" t="s">
        <v>1905</v>
      </c>
    </row>
    <row r="2" spans="1:27" ht="17.25" customHeight="1">
      <c r="A2" s="25"/>
    </row>
    <row r="3" spans="1:27" s="26" customFormat="1" ht="45.6" customHeight="1">
      <c r="A3" s="271" t="s">
        <v>1848</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s="26" customFormat="1" ht="30.75" customHeight="1">
      <c r="A4" s="283" t="s">
        <v>1906</v>
      </c>
      <c r="B4" s="283"/>
      <c r="C4" s="283"/>
      <c r="D4" s="283"/>
      <c r="E4" s="283"/>
      <c r="F4" s="283"/>
      <c r="G4" s="283"/>
      <c r="H4" s="283"/>
      <c r="I4" s="283"/>
      <c r="J4" s="283"/>
      <c r="K4" s="283"/>
      <c r="L4" s="283"/>
      <c r="M4" s="283"/>
      <c r="N4" s="283"/>
      <c r="O4" s="283"/>
      <c r="P4" s="283"/>
      <c r="Q4" s="283"/>
      <c r="R4" s="283"/>
      <c r="S4" s="283"/>
      <c r="T4" s="283"/>
      <c r="U4" s="283"/>
      <c r="V4" s="283"/>
      <c r="W4" s="283"/>
      <c r="X4" s="283"/>
      <c r="Y4" s="28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4">
      <c r="A6" s="271" t="s">
        <v>87</v>
      </c>
      <c r="B6" s="271"/>
      <c r="C6" s="271"/>
      <c r="D6" s="271"/>
      <c r="E6" s="271"/>
      <c r="F6" s="271"/>
      <c r="G6" s="271"/>
      <c r="H6" s="271"/>
      <c r="I6" s="271"/>
      <c r="J6" s="271"/>
      <c r="K6" s="271"/>
      <c r="L6" s="271"/>
      <c r="M6" s="271"/>
      <c r="N6" s="271"/>
      <c r="O6" s="271"/>
      <c r="P6" s="271"/>
      <c r="Q6" s="271"/>
      <c r="R6" s="271"/>
      <c r="S6" s="271"/>
      <c r="T6" s="271"/>
      <c r="U6" s="271"/>
      <c r="V6" s="271"/>
      <c r="W6" s="271"/>
      <c r="X6" s="271"/>
      <c r="Y6" s="27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71" t="s">
        <v>1849</v>
      </c>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32" ht="37.200000000000003" customHeight="1" thickBot="1">
      <c r="A17" s="28"/>
      <c r="B17" s="272" t="s">
        <v>1907</v>
      </c>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142"/>
      <c r="AA17" s="28"/>
      <c r="AF17" s="262"/>
    </row>
    <row r="18" spans="1:32" ht="27.75" customHeight="1" thickBot="1">
      <c r="A18" s="28"/>
      <c r="B18" s="84" t="s">
        <v>10</v>
      </c>
      <c r="C18" s="381" t="s">
        <v>1932</v>
      </c>
      <c r="D18" s="382"/>
      <c r="E18" s="382"/>
      <c r="F18" s="382"/>
      <c r="G18" s="382"/>
      <c r="H18" s="382"/>
      <c r="I18" s="382"/>
      <c r="J18" s="382"/>
      <c r="K18" s="382"/>
      <c r="L18" s="383"/>
      <c r="M18" s="28"/>
      <c r="N18" s="28"/>
      <c r="O18" s="28"/>
      <c r="P18" s="28"/>
      <c r="Q18" s="28"/>
      <c r="R18" s="28"/>
      <c r="S18" s="28"/>
      <c r="T18" s="28"/>
      <c r="U18" s="28"/>
      <c r="V18" s="28"/>
      <c r="W18" s="28"/>
      <c r="X18" s="28"/>
      <c r="Y18" s="28"/>
      <c r="Z18" s="28"/>
      <c r="AA18" s="28"/>
    </row>
    <row r="19" spans="1:32"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32"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32"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32" ht="20.100000000000001" customHeight="1">
      <c r="A22" s="28"/>
      <c r="B22" s="32" t="s">
        <v>15</v>
      </c>
      <c r="C22" s="276" t="s">
        <v>0</v>
      </c>
      <c r="D22" s="276"/>
      <c r="E22" s="276"/>
      <c r="F22" s="276"/>
      <c r="G22" s="276"/>
      <c r="H22" s="276"/>
      <c r="I22" s="276"/>
      <c r="J22" s="276"/>
      <c r="K22" s="276"/>
      <c r="L22" s="277"/>
      <c r="M22" s="384" t="s">
        <v>2008</v>
      </c>
      <c r="N22" s="385"/>
      <c r="O22" s="385"/>
      <c r="P22" s="385"/>
      <c r="Q22" s="385"/>
      <c r="R22" s="385"/>
      <c r="S22" s="385"/>
      <c r="T22" s="385"/>
      <c r="U22" s="385"/>
      <c r="V22" s="385"/>
      <c r="W22" s="386"/>
      <c r="X22" s="387"/>
      <c r="Y22" s="28"/>
      <c r="Z22" s="28"/>
      <c r="AA22" s="28"/>
    </row>
    <row r="23" spans="1:32" ht="20.100000000000001" customHeight="1" thickBot="1">
      <c r="A23" s="28"/>
      <c r="B23" s="33"/>
      <c r="C23" s="276" t="s">
        <v>16</v>
      </c>
      <c r="D23" s="276"/>
      <c r="E23" s="276"/>
      <c r="F23" s="276"/>
      <c r="G23" s="276"/>
      <c r="H23" s="276"/>
      <c r="I23" s="276"/>
      <c r="J23" s="276"/>
      <c r="K23" s="276"/>
      <c r="L23" s="277"/>
      <c r="M23" s="273" t="s">
        <v>2009</v>
      </c>
      <c r="N23" s="274"/>
      <c r="O23" s="274"/>
      <c r="P23" s="274"/>
      <c r="Q23" s="274"/>
      <c r="R23" s="274"/>
      <c r="S23" s="274"/>
      <c r="T23" s="274"/>
      <c r="U23" s="274"/>
      <c r="V23" s="274"/>
      <c r="W23" s="274"/>
      <c r="X23" s="275"/>
      <c r="Y23" s="28"/>
      <c r="Z23" s="28"/>
      <c r="AA23" s="28"/>
      <c r="AB23" s="24" t="s">
        <v>17</v>
      </c>
    </row>
    <row r="24" spans="1:32" ht="20.100000000000001" customHeight="1" thickBot="1">
      <c r="A24" s="28"/>
      <c r="B24" s="32" t="s">
        <v>18</v>
      </c>
      <c r="C24" s="276" t="s">
        <v>19</v>
      </c>
      <c r="D24" s="276"/>
      <c r="E24" s="276"/>
      <c r="F24" s="276"/>
      <c r="G24" s="276"/>
      <c r="H24" s="276"/>
      <c r="I24" s="276"/>
      <c r="J24" s="276"/>
      <c r="K24" s="276"/>
      <c r="L24" s="277"/>
      <c r="M24" s="1">
        <v>3</v>
      </c>
      <c r="N24" s="2">
        <v>8</v>
      </c>
      <c r="O24" s="2">
        <v>0</v>
      </c>
      <c r="P24" s="152" t="s">
        <v>1830</v>
      </c>
      <c r="Q24" s="2">
        <v>0</v>
      </c>
      <c r="R24" s="2">
        <v>5</v>
      </c>
      <c r="S24" s="2">
        <v>7</v>
      </c>
      <c r="T24" s="3">
        <v>0</v>
      </c>
      <c r="U24" s="153"/>
      <c r="V24" s="154"/>
      <c r="W24" s="154"/>
      <c r="X24" s="154"/>
      <c r="Y24" s="28"/>
      <c r="Z24" s="28"/>
      <c r="AA24" s="28"/>
      <c r="AB24" s="24" t="str">
        <f>CONCATENATE(M24,N24,O24,P24,Q24,R24,S24,T24)</f>
        <v>380－0570</v>
      </c>
    </row>
    <row r="25" spans="1:32" ht="34.5" customHeight="1">
      <c r="A25" s="28"/>
      <c r="B25" s="34"/>
      <c r="C25" s="370" t="s">
        <v>20</v>
      </c>
      <c r="D25" s="370"/>
      <c r="E25" s="370"/>
      <c r="F25" s="370"/>
      <c r="G25" s="370"/>
      <c r="H25" s="370"/>
      <c r="I25" s="370"/>
      <c r="J25" s="370"/>
      <c r="K25" s="370"/>
      <c r="L25" s="371"/>
      <c r="M25" s="372" t="s">
        <v>2010</v>
      </c>
      <c r="N25" s="373"/>
      <c r="O25" s="373"/>
      <c r="P25" s="373"/>
      <c r="Q25" s="373"/>
      <c r="R25" s="373"/>
      <c r="S25" s="373"/>
      <c r="T25" s="373"/>
      <c r="U25" s="374"/>
      <c r="V25" s="374"/>
      <c r="W25" s="375"/>
      <c r="X25" s="376"/>
      <c r="Y25" s="28"/>
      <c r="Z25" s="28"/>
      <c r="AA25" s="28"/>
    </row>
    <row r="26" spans="1:32" ht="20.100000000000001" customHeight="1">
      <c r="A26" s="28"/>
      <c r="B26" s="33"/>
      <c r="C26" s="276" t="s">
        <v>21</v>
      </c>
      <c r="D26" s="276"/>
      <c r="E26" s="276"/>
      <c r="F26" s="276"/>
      <c r="G26" s="276"/>
      <c r="H26" s="276"/>
      <c r="I26" s="276"/>
      <c r="J26" s="276"/>
      <c r="K26" s="276"/>
      <c r="L26" s="277"/>
      <c r="M26" s="377"/>
      <c r="N26" s="378"/>
      <c r="O26" s="378"/>
      <c r="P26" s="378"/>
      <c r="Q26" s="378"/>
      <c r="R26" s="378"/>
      <c r="S26" s="378"/>
      <c r="T26" s="378"/>
      <c r="U26" s="378"/>
      <c r="V26" s="378"/>
      <c r="W26" s="379"/>
      <c r="X26" s="380"/>
      <c r="Y26" s="28"/>
      <c r="Z26" s="28"/>
      <c r="AA26" s="28"/>
    </row>
    <row r="27" spans="1:32" ht="20.100000000000001" customHeight="1">
      <c r="A27" s="28"/>
      <c r="B27" s="32" t="s">
        <v>22</v>
      </c>
      <c r="C27" s="276" t="s">
        <v>23</v>
      </c>
      <c r="D27" s="276"/>
      <c r="E27" s="276"/>
      <c r="F27" s="276"/>
      <c r="G27" s="276"/>
      <c r="H27" s="276"/>
      <c r="I27" s="276"/>
      <c r="J27" s="276"/>
      <c r="K27" s="276"/>
      <c r="L27" s="277"/>
      <c r="M27" s="365" t="s">
        <v>2011</v>
      </c>
      <c r="N27" s="366"/>
      <c r="O27" s="366"/>
      <c r="P27" s="366"/>
      <c r="Q27" s="366"/>
      <c r="R27" s="366"/>
      <c r="S27" s="366"/>
      <c r="T27" s="366"/>
      <c r="U27" s="366"/>
      <c r="V27" s="366"/>
      <c r="W27" s="367"/>
      <c r="X27" s="368"/>
      <c r="Y27" s="28"/>
      <c r="Z27" s="28"/>
      <c r="AA27" s="28"/>
    </row>
    <row r="28" spans="1:32" ht="20.100000000000001" customHeight="1" thickBot="1">
      <c r="A28" s="28"/>
      <c r="B28" s="33"/>
      <c r="C28" s="276" t="s">
        <v>24</v>
      </c>
      <c r="D28" s="276"/>
      <c r="E28" s="276"/>
      <c r="F28" s="276"/>
      <c r="G28" s="276"/>
      <c r="H28" s="276"/>
      <c r="I28" s="276"/>
      <c r="J28" s="276"/>
      <c r="K28" s="276"/>
      <c r="L28" s="277"/>
      <c r="M28" s="359" t="s">
        <v>2012</v>
      </c>
      <c r="N28" s="360"/>
      <c r="O28" s="360"/>
      <c r="P28" s="360"/>
      <c r="Q28" s="360"/>
      <c r="R28" s="360"/>
      <c r="S28" s="360"/>
      <c r="T28" s="360"/>
      <c r="U28" s="360"/>
      <c r="V28" s="360"/>
      <c r="W28" s="361"/>
      <c r="X28" s="362"/>
      <c r="Y28" s="28"/>
      <c r="Z28" s="28"/>
      <c r="AA28" s="28"/>
    </row>
    <row r="29" spans="1:32" ht="20.100000000000001" customHeight="1" thickBot="1">
      <c r="A29" s="28"/>
      <c r="B29" s="277" t="s">
        <v>1816</v>
      </c>
      <c r="C29" s="278"/>
      <c r="D29" s="278"/>
      <c r="E29" s="278"/>
      <c r="F29" s="278"/>
      <c r="G29" s="278"/>
      <c r="H29" s="278"/>
      <c r="I29" s="278"/>
      <c r="J29" s="278"/>
      <c r="K29" s="278"/>
      <c r="L29" s="279"/>
      <c r="M29" s="280" t="s">
        <v>2016</v>
      </c>
      <c r="N29" s="281"/>
      <c r="O29" s="281"/>
      <c r="P29" s="281"/>
      <c r="Q29" s="281"/>
      <c r="R29" s="281"/>
      <c r="S29" s="281"/>
      <c r="T29" s="282"/>
      <c r="U29" s="153"/>
      <c r="V29" s="154"/>
      <c r="W29" s="154"/>
      <c r="X29" s="154"/>
      <c r="Y29" s="28"/>
      <c r="Z29" s="28"/>
      <c r="AA29" s="28"/>
    </row>
    <row r="30" spans="1:32" ht="20.100000000000001" customHeight="1">
      <c r="A30" s="28"/>
      <c r="B30" s="363" t="s">
        <v>25</v>
      </c>
      <c r="C30" s="276" t="s">
        <v>26</v>
      </c>
      <c r="D30" s="276"/>
      <c r="E30" s="276"/>
      <c r="F30" s="276"/>
      <c r="G30" s="276"/>
      <c r="H30" s="276"/>
      <c r="I30" s="276"/>
      <c r="J30" s="276"/>
      <c r="K30" s="276"/>
      <c r="L30" s="277"/>
      <c r="M30" s="365" t="s">
        <v>2014</v>
      </c>
      <c r="N30" s="366"/>
      <c r="O30" s="366"/>
      <c r="P30" s="366"/>
      <c r="Q30" s="366"/>
      <c r="R30" s="366"/>
      <c r="S30" s="366"/>
      <c r="T30" s="366"/>
      <c r="U30" s="366"/>
      <c r="V30" s="366"/>
      <c r="W30" s="367"/>
      <c r="X30" s="368"/>
      <c r="Y30" s="28"/>
      <c r="Z30" s="28"/>
      <c r="AA30" s="28"/>
    </row>
    <row r="31" spans="1:32" ht="20.100000000000001" customHeight="1">
      <c r="A31" s="28"/>
      <c r="B31" s="364"/>
      <c r="C31" s="369" t="s">
        <v>24</v>
      </c>
      <c r="D31" s="369"/>
      <c r="E31" s="369"/>
      <c r="F31" s="369"/>
      <c r="G31" s="369"/>
      <c r="H31" s="369"/>
      <c r="I31" s="369"/>
      <c r="J31" s="369"/>
      <c r="K31" s="369"/>
      <c r="L31" s="369"/>
      <c r="M31" s="365" t="s">
        <v>2013</v>
      </c>
      <c r="N31" s="366"/>
      <c r="O31" s="366"/>
      <c r="P31" s="366"/>
      <c r="Q31" s="366"/>
      <c r="R31" s="366"/>
      <c r="S31" s="366"/>
      <c r="T31" s="366"/>
      <c r="U31" s="366"/>
      <c r="V31" s="366"/>
      <c r="W31" s="367"/>
      <c r="X31" s="368"/>
      <c r="Y31" s="28"/>
      <c r="Z31" s="28"/>
      <c r="AA31" s="28"/>
    </row>
    <row r="32" spans="1:32" ht="20.100000000000001" customHeight="1">
      <c r="A32" s="28"/>
      <c r="B32" s="32" t="s">
        <v>13</v>
      </c>
      <c r="C32" s="276" t="s">
        <v>7</v>
      </c>
      <c r="D32" s="276"/>
      <c r="E32" s="276"/>
      <c r="F32" s="276"/>
      <c r="G32" s="276"/>
      <c r="H32" s="276"/>
      <c r="I32" s="276"/>
      <c r="J32" s="276"/>
      <c r="K32" s="276"/>
      <c r="L32" s="277"/>
      <c r="M32" s="355" t="s">
        <v>2015</v>
      </c>
      <c r="N32" s="356"/>
      <c r="O32" s="356"/>
      <c r="P32" s="356"/>
      <c r="Q32" s="356"/>
      <c r="R32" s="356"/>
      <c r="S32" s="356"/>
      <c r="T32" s="356"/>
      <c r="U32" s="356"/>
      <c r="V32" s="356"/>
      <c r="W32" s="357"/>
      <c r="X32" s="358"/>
      <c r="Y32" s="28"/>
      <c r="Z32" s="28"/>
      <c r="AA32" s="28"/>
    </row>
    <row r="33" spans="1:41" ht="20.100000000000001" customHeight="1" thickBot="1">
      <c r="A33" s="28"/>
      <c r="B33" s="35"/>
      <c r="C33" s="276" t="s">
        <v>14</v>
      </c>
      <c r="D33" s="276"/>
      <c r="E33" s="276"/>
      <c r="F33" s="276"/>
      <c r="G33" s="276"/>
      <c r="H33" s="276"/>
      <c r="I33" s="276"/>
      <c r="J33" s="276"/>
      <c r="K33" s="276"/>
      <c r="L33" s="277"/>
      <c r="M33" s="355" t="s">
        <v>2017</v>
      </c>
      <c r="N33" s="356"/>
      <c r="O33" s="356"/>
      <c r="P33" s="356"/>
      <c r="Q33" s="356"/>
      <c r="R33" s="356"/>
      <c r="S33" s="356"/>
      <c r="T33" s="356"/>
      <c r="U33" s="356"/>
      <c r="V33" s="356"/>
      <c r="W33" s="357"/>
      <c r="X33" s="358"/>
      <c r="Y33" s="28"/>
      <c r="Z33" s="28"/>
      <c r="AA33" s="28"/>
    </row>
    <row r="34" spans="1:41" ht="20.100000000000001" customHeight="1">
      <c r="A34" s="28"/>
      <c r="B34" s="326" t="s">
        <v>1933</v>
      </c>
      <c r="C34" s="327" t="s">
        <v>1934</v>
      </c>
      <c r="D34" s="327"/>
      <c r="E34" s="327"/>
      <c r="F34" s="327"/>
      <c r="G34" s="327"/>
      <c r="H34" s="327"/>
      <c r="I34" s="327"/>
      <c r="J34" s="327"/>
      <c r="K34" s="327"/>
      <c r="L34" s="328"/>
      <c r="M34" s="329" t="s">
        <v>2018</v>
      </c>
      <c r="N34" s="330"/>
      <c r="O34" s="330"/>
      <c r="P34" s="330"/>
      <c r="Q34" s="330"/>
      <c r="R34" s="330"/>
      <c r="S34" s="330"/>
      <c r="T34" s="330"/>
      <c r="U34" s="330"/>
      <c r="V34" s="330"/>
      <c r="W34" s="330"/>
      <c r="X34" s="331"/>
      <c r="Y34" s="28"/>
      <c r="Z34" s="28"/>
      <c r="AA34" s="28"/>
    </row>
    <row r="35" spans="1:41" ht="20.100000000000001" customHeight="1">
      <c r="A35" s="28"/>
      <c r="B35" s="326"/>
      <c r="C35" s="332" t="s">
        <v>1935</v>
      </c>
      <c r="D35" s="332"/>
      <c r="E35" s="332"/>
      <c r="F35" s="332"/>
      <c r="G35" s="332"/>
      <c r="H35" s="332"/>
      <c r="I35" s="332"/>
      <c r="J35" s="332"/>
      <c r="K35" s="332"/>
      <c r="L35" s="333"/>
      <c r="M35" s="336" t="s">
        <v>1939</v>
      </c>
      <c r="N35" s="337"/>
      <c r="O35" s="337"/>
      <c r="P35" s="337"/>
      <c r="Q35" s="337"/>
      <c r="R35" s="337"/>
      <c r="S35" s="337"/>
      <c r="T35" s="338"/>
      <c r="U35" s="339">
        <v>0</v>
      </c>
      <c r="V35" s="340"/>
      <c r="W35" s="341"/>
      <c r="X35" s="194"/>
      <c r="Y35" s="28"/>
      <c r="Z35" s="28"/>
      <c r="AA35" s="28"/>
    </row>
    <row r="36" spans="1:41" ht="20.100000000000001" customHeight="1" thickBot="1">
      <c r="A36" s="28"/>
      <c r="B36" s="326"/>
      <c r="C36" s="342" t="s">
        <v>1936</v>
      </c>
      <c r="D36" s="342"/>
      <c r="E36" s="342"/>
      <c r="F36" s="342"/>
      <c r="G36" s="342"/>
      <c r="H36" s="342"/>
      <c r="I36" s="342"/>
      <c r="J36" s="342"/>
      <c r="K36" s="342"/>
      <c r="L36" s="343"/>
      <c r="M36" s="344">
        <v>200000</v>
      </c>
      <c r="N36" s="345"/>
      <c r="O36" s="345"/>
      <c r="P36" s="345"/>
      <c r="Q36" s="345"/>
      <c r="R36" s="345"/>
      <c r="S36" s="345"/>
      <c r="T36" s="345"/>
      <c r="U36" s="345"/>
      <c r="V36" s="346"/>
      <c r="W36" s="347" t="s">
        <v>1937</v>
      </c>
      <c r="X36" s="348"/>
      <c r="Y36" s="28"/>
      <c r="Z36" s="28"/>
      <c r="AA36" s="28"/>
    </row>
    <row r="37" spans="1:41" ht="20.100000000000001" customHeight="1" thickBot="1">
      <c r="A37" s="28"/>
      <c r="B37" s="326" t="s">
        <v>1938</v>
      </c>
      <c r="C37" s="326"/>
      <c r="D37" s="326"/>
      <c r="E37" s="326"/>
      <c r="F37" s="326"/>
      <c r="G37" s="326"/>
      <c r="H37" s="326"/>
      <c r="I37" s="326"/>
      <c r="J37" s="326"/>
      <c r="K37" s="326"/>
      <c r="L37" s="349"/>
      <c r="M37" s="350">
        <v>200000</v>
      </c>
      <c r="N37" s="351"/>
      <c r="O37" s="351"/>
      <c r="P37" s="351"/>
      <c r="Q37" s="351"/>
      <c r="R37" s="351"/>
      <c r="S37" s="351"/>
      <c r="T37" s="351"/>
      <c r="U37" s="351"/>
      <c r="V37" s="351"/>
      <c r="W37" s="352" t="s">
        <v>1937</v>
      </c>
      <c r="X37" s="353"/>
      <c r="Y37" s="28"/>
      <c r="Z37" s="28"/>
      <c r="AA37" s="28"/>
    </row>
    <row r="38" spans="1:41" ht="48"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row>
    <row r="39" spans="1:41" ht="20.100000000000001" customHeight="1">
      <c r="A39" s="31" t="s">
        <v>1829</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row>
    <row r="40" spans="1:41" ht="14.4">
      <c r="A40" s="28"/>
      <c r="B40" s="26" t="s">
        <v>1823</v>
      </c>
      <c r="C40" s="28"/>
      <c r="D40" s="28"/>
      <c r="E40" s="28"/>
      <c r="F40" s="28"/>
      <c r="G40" s="28"/>
      <c r="H40" s="28"/>
      <c r="I40" s="28"/>
      <c r="J40" s="28"/>
      <c r="K40" s="28"/>
      <c r="L40" s="28"/>
      <c r="M40" s="28"/>
      <c r="N40" s="28"/>
      <c r="O40" s="28"/>
      <c r="P40" s="28"/>
      <c r="Q40" s="28"/>
      <c r="R40" s="28"/>
      <c r="S40" s="28"/>
      <c r="T40" s="28"/>
      <c r="U40" s="28"/>
      <c r="V40" s="28"/>
      <c r="W40" s="28"/>
      <c r="X40" s="36"/>
      <c r="Y40" s="28"/>
      <c r="Z40" s="28"/>
      <c r="AA40" s="28"/>
    </row>
    <row r="41" spans="1:41" ht="13.2">
      <c r="A41" s="28"/>
      <c r="B41" s="37"/>
      <c r="C41" s="334"/>
      <c r="D41" s="334"/>
      <c r="E41" s="334"/>
      <c r="F41" s="334"/>
      <c r="G41" s="334"/>
      <c r="H41" s="334"/>
      <c r="I41" s="334"/>
      <c r="J41" s="334"/>
      <c r="K41" s="334"/>
      <c r="L41" s="334"/>
      <c r="M41" s="334"/>
      <c r="N41" s="334"/>
      <c r="O41" s="334"/>
      <c r="P41" s="334"/>
      <c r="Q41" s="334"/>
      <c r="R41" s="334"/>
      <c r="S41" s="334"/>
      <c r="T41" s="334"/>
      <c r="U41" s="334"/>
      <c r="V41" s="334"/>
      <c r="W41" s="334"/>
      <c r="X41" s="334"/>
      <c r="Y41" s="334"/>
      <c r="Z41" s="334"/>
      <c r="AA41" s="334"/>
    </row>
    <row r="42" spans="1:41" ht="28.5" customHeight="1">
      <c r="A42" s="28"/>
      <c r="B42" s="315" t="s">
        <v>27</v>
      </c>
      <c r="C42" s="316" t="s">
        <v>1850</v>
      </c>
      <c r="D42" s="317"/>
      <c r="E42" s="317"/>
      <c r="F42" s="317"/>
      <c r="G42" s="317"/>
      <c r="H42" s="317"/>
      <c r="I42" s="317"/>
      <c r="J42" s="317"/>
      <c r="K42" s="317"/>
      <c r="L42" s="318"/>
      <c r="M42" s="315" t="s">
        <v>28</v>
      </c>
      <c r="N42" s="315"/>
      <c r="O42" s="315"/>
      <c r="P42" s="315"/>
      <c r="Q42" s="315"/>
      <c r="R42" s="304" t="s">
        <v>32</v>
      </c>
      <c r="S42" s="305"/>
      <c r="T42" s="305"/>
      <c r="U42" s="305"/>
      <c r="V42" s="305"/>
      <c r="W42" s="306"/>
      <c r="X42" s="315" t="s">
        <v>29</v>
      </c>
      <c r="Y42" s="322" t="s">
        <v>6</v>
      </c>
      <c r="Z42" s="324" t="s">
        <v>1834</v>
      </c>
      <c r="AA42" s="143"/>
    </row>
    <row r="43" spans="1:41" ht="28.2" customHeight="1" thickBot="1">
      <c r="A43" s="28"/>
      <c r="B43" s="315"/>
      <c r="C43" s="319"/>
      <c r="D43" s="319"/>
      <c r="E43" s="319"/>
      <c r="F43" s="319"/>
      <c r="G43" s="319"/>
      <c r="H43" s="319"/>
      <c r="I43" s="319"/>
      <c r="J43" s="319"/>
      <c r="K43" s="319"/>
      <c r="L43" s="320"/>
      <c r="M43" s="321"/>
      <c r="N43" s="321"/>
      <c r="O43" s="321"/>
      <c r="P43" s="321"/>
      <c r="Q43" s="321"/>
      <c r="R43" s="335" t="s">
        <v>33</v>
      </c>
      <c r="S43" s="321"/>
      <c r="T43" s="321"/>
      <c r="U43" s="321"/>
      <c r="V43" s="321"/>
      <c r="W43" s="144" t="s">
        <v>34</v>
      </c>
      <c r="X43" s="321"/>
      <c r="Y43" s="323"/>
      <c r="Z43" s="325"/>
      <c r="AA43" s="36"/>
    </row>
    <row r="44" spans="1:41" ht="38.25" customHeight="1">
      <c r="A44" s="28"/>
      <c r="B44" s="38">
        <v>1</v>
      </c>
      <c r="C44" s="307" t="s">
        <v>2019</v>
      </c>
      <c r="D44" s="308"/>
      <c r="E44" s="308"/>
      <c r="F44" s="308"/>
      <c r="G44" s="308"/>
      <c r="H44" s="308"/>
      <c r="I44" s="308"/>
      <c r="J44" s="308"/>
      <c r="K44" s="308"/>
      <c r="L44" s="308"/>
      <c r="M44" s="302" t="s">
        <v>1932</v>
      </c>
      <c r="N44" s="302"/>
      <c r="O44" s="302"/>
      <c r="P44" s="302"/>
      <c r="Q44" s="302"/>
      <c r="R44" s="303" t="s">
        <v>1932</v>
      </c>
      <c r="S44" s="303"/>
      <c r="T44" s="303"/>
      <c r="U44" s="303"/>
      <c r="V44" s="303"/>
      <c r="W44" s="4" t="s">
        <v>2023</v>
      </c>
      <c r="X44" s="162" t="s">
        <v>2026</v>
      </c>
      <c r="Y44" s="164" t="s">
        <v>2030</v>
      </c>
      <c r="Z44" s="163" t="str">
        <f>IFERROR(VLOOKUP(Y44, 【参考】数式用!$A$3:$B$48, 2, FALSE), "")</f>
        <v>22</v>
      </c>
      <c r="AA44" s="87"/>
      <c r="AC44" s="354" t="s">
        <v>2005</v>
      </c>
      <c r="AD44" s="354"/>
      <c r="AE44" s="354"/>
      <c r="AF44" s="354"/>
      <c r="AG44" s="354"/>
      <c r="AH44" s="354"/>
      <c r="AI44" s="354"/>
      <c r="AJ44" s="354"/>
      <c r="AK44" s="354"/>
      <c r="AL44" s="354"/>
      <c r="AM44" s="354"/>
      <c r="AN44" s="354"/>
      <c r="AO44" s="354"/>
    </row>
    <row r="45" spans="1:41" ht="38.25" customHeight="1">
      <c r="A45" s="28"/>
      <c r="B45" s="145">
        <f>B44+1</f>
        <v>2</v>
      </c>
      <c r="C45" s="293" t="s">
        <v>2020</v>
      </c>
      <c r="D45" s="294"/>
      <c r="E45" s="294"/>
      <c r="F45" s="294"/>
      <c r="G45" s="294"/>
      <c r="H45" s="294"/>
      <c r="I45" s="294"/>
      <c r="J45" s="294"/>
      <c r="K45" s="294"/>
      <c r="L45" s="295"/>
      <c r="M45" s="309" t="s">
        <v>1932</v>
      </c>
      <c r="N45" s="310"/>
      <c r="O45" s="310"/>
      <c r="P45" s="310"/>
      <c r="Q45" s="311"/>
      <c r="R45" s="312" t="s">
        <v>1932</v>
      </c>
      <c r="S45" s="313"/>
      <c r="T45" s="313"/>
      <c r="U45" s="313"/>
      <c r="V45" s="314"/>
      <c r="W45" s="192" t="s">
        <v>2024</v>
      </c>
      <c r="X45" s="178" t="s">
        <v>2027</v>
      </c>
      <c r="Y45" s="165" t="s">
        <v>1877</v>
      </c>
      <c r="Z45" s="163" t="str">
        <f>IFERROR(VLOOKUP(Y45, 【参考】数式用!$A$3:$B$48, 2, FALSE), "")</f>
        <v>45</v>
      </c>
      <c r="AA45" s="39"/>
    </row>
    <row r="46" spans="1:41" ht="38.25" customHeight="1">
      <c r="A46" s="28"/>
      <c r="B46" s="145">
        <f t="shared" ref="B46:B109" si="0">B45+1</f>
        <v>3</v>
      </c>
      <c r="C46" s="293" t="s">
        <v>2021</v>
      </c>
      <c r="D46" s="294"/>
      <c r="E46" s="294"/>
      <c r="F46" s="294"/>
      <c r="G46" s="294"/>
      <c r="H46" s="294"/>
      <c r="I46" s="294"/>
      <c r="J46" s="294"/>
      <c r="K46" s="294"/>
      <c r="L46" s="295"/>
      <c r="M46" s="309" t="s">
        <v>1932</v>
      </c>
      <c r="N46" s="310"/>
      <c r="O46" s="310"/>
      <c r="P46" s="310"/>
      <c r="Q46" s="311"/>
      <c r="R46" s="312" t="s">
        <v>1932</v>
      </c>
      <c r="S46" s="313"/>
      <c r="T46" s="313"/>
      <c r="U46" s="313"/>
      <c r="V46" s="314"/>
      <c r="W46" s="192" t="s">
        <v>2025</v>
      </c>
      <c r="X46" s="178" t="s">
        <v>2028</v>
      </c>
      <c r="Y46" s="165" t="s">
        <v>1881</v>
      </c>
      <c r="Z46" s="163" t="str">
        <f>IFERROR(VLOOKUP(Y46, 【参考】数式用!$A$3:$B$48, 2, FALSE), "")</f>
        <v>35</v>
      </c>
      <c r="AA46" s="39"/>
    </row>
    <row r="47" spans="1:41" ht="38.25" customHeight="1">
      <c r="A47" s="28"/>
      <c r="B47" s="145">
        <f t="shared" si="0"/>
        <v>4</v>
      </c>
      <c r="C47" s="293" t="s">
        <v>2022</v>
      </c>
      <c r="D47" s="294"/>
      <c r="E47" s="294"/>
      <c r="F47" s="294"/>
      <c r="G47" s="294"/>
      <c r="H47" s="294"/>
      <c r="I47" s="294"/>
      <c r="J47" s="294"/>
      <c r="K47" s="294"/>
      <c r="L47" s="295"/>
      <c r="M47" s="309" t="s">
        <v>1932</v>
      </c>
      <c r="N47" s="310"/>
      <c r="O47" s="310"/>
      <c r="P47" s="310"/>
      <c r="Q47" s="311"/>
      <c r="R47" s="296" t="s">
        <v>1932</v>
      </c>
      <c r="S47" s="297"/>
      <c r="T47" s="297"/>
      <c r="U47" s="297"/>
      <c r="V47" s="298"/>
      <c r="W47" s="192" t="s">
        <v>934</v>
      </c>
      <c r="X47" s="178" t="s">
        <v>2029</v>
      </c>
      <c r="Y47" s="165" t="s">
        <v>2031</v>
      </c>
      <c r="Z47" s="163" t="str">
        <f>IFERROR(VLOOKUP(Y47, 【参考】数式用!$A$3:$B$48, 2, FALSE), "")</f>
        <v>63</v>
      </c>
      <c r="AA47" s="39"/>
    </row>
    <row r="48" spans="1:41" ht="38.25" customHeight="1">
      <c r="A48" s="28"/>
      <c r="B48" s="145">
        <f t="shared" si="0"/>
        <v>5</v>
      </c>
      <c r="C48" s="293"/>
      <c r="D48" s="294"/>
      <c r="E48" s="294"/>
      <c r="F48" s="294"/>
      <c r="G48" s="294"/>
      <c r="H48" s="294"/>
      <c r="I48" s="294"/>
      <c r="J48" s="294"/>
      <c r="K48" s="294"/>
      <c r="L48" s="295"/>
      <c r="M48" s="309"/>
      <c r="N48" s="310"/>
      <c r="O48" s="310"/>
      <c r="P48" s="310"/>
      <c r="Q48" s="311"/>
      <c r="R48" s="290"/>
      <c r="S48" s="290"/>
      <c r="T48" s="290"/>
      <c r="U48" s="290"/>
      <c r="V48" s="290"/>
      <c r="W48" s="192"/>
      <c r="X48" s="178"/>
      <c r="Y48" s="165"/>
      <c r="Z48" s="163" t="str">
        <f>IFERROR(VLOOKUP(Y48, 【参考】数式用!$A$3:$B$48, 2, FALSE), "")</f>
        <v/>
      </c>
      <c r="AA48" s="39"/>
    </row>
    <row r="49" spans="1:27" ht="38.25" customHeight="1">
      <c r="A49" s="28"/>
      <c r="B49" s="145">
        <f t="shared" si="0"/>
        <v>6</v>
      </c>
      <c r="C49" s="293"/>
      <c r="D49" s="294"/>
      <c r="E49" s="294"/>
      <c r="F49" s="294"/>
      <c r="G49" s="294"/>
      <c r="H49" s="294"/>
      <c r="I49" s="294"/>
      <c r="J49" s="294"/>
      <c r="K49" s="294"/>
      <c r="L49" s="295"/>
      <c r="M49" s="299"/>
      <c r="N49" s="300"/>
      <c r="O49" s="300"/>
      <c r="P49" s="300"/>
      <c r="Q49" s="301"/>
      <c r="R49" s="290"/>
      <c r="S49" s="290"/>
      <c r="T49" s="290"/>
      <c r="U49" s="290"/>
      <c r="V49" s="290"/>
      <c r="W49" s="192"/>
      <c r="X49" s="178"/>
      <c r="Y49" s="165"/>
      <c r="Z49" s="163" t="str">
        <f>IFERROR(VLOOKUP(Y49, 【参考】数式用!$A$3:$B$48, 2, FALSE), "")</f>
        <v/>
      </c>
      <c r="AA49" s="39"/>
    </row>
    <row r="50" spans="1:27" ht="38.25" customHeight="1">
      <c r="A50" s="28"/>
      <c r="B50" s="145">
        <f t="shared" si="0"/>
        <v>7</v>
      </c>
      <c r="C50" s="265"/>
      <c r="D50" s="266"/>
      <c r="E50" s="266"/>
      <c r="F50" s="266"/>
      <c r="G50" s="266"/>
      <c r="H50" s="266"/>
      <c r="I50" s="266"/>
      <c r="J50" s="266"/>
      <c r="K50" s="266"/>
      <c r="L50" s="267"/>
      <c r="M50" s="268"/>
      <c r="N50" s="269"/>
      <c r="O50" s="269"/>
      <c r="P50" s="269"/>
      <c r="Q50" s="270"/>
      <c r="R50" s="290"/>
      <c r="S50" s="290"/>
      <c r="T50" s="290"/>
      <c r="U50" s="290"/>
      <c r="V50" s="290"/>
      <c r="W50" s="192"/>
      <c r="X50" s="178"/>
      <c r="Y50" s="165"/>
      <c r="Z50" s="163" t="str">
        <f>IFERROR(VLOOKUP(Y50, 【参考】数式用!$A$3:$B$48, 2, FALSE), "")</f>
        <v/>
      </c>
      <c r="AA50" s="39"/>
    </row>
    <row r="51" spans="1:27" ht="38.25" customHeight="1">
      <c r="A51" s="28"/>
      <c r="B51" s="145">
        <f t="shared" si="0"/>
        <v>8</v>
      </c>
      <c r="C51" s="293"/>
      <c r="D51" s="294"/>
      <c r="E51" s="294"/>
      <c r="F51" s="294"/>
      <c r="G51" s="294"/>
      <c r="H51" s="294"/>
      <c r="I51" s="294"/>
      <c r="J51" s="294"/>
      <c r="K51" s="294"/>
      <c r="L51" s="295"/>
      <c r="M51" s="299"/>
      <c r="N51" s="300"/>
      <c r="O51" s="300"/>
      <c r="P51" s="300"/>
      <c r="Q51" s="301"/>
      <c r="R51" s="290"/>
      <c r="S51" s="290"/>
      <c r="T51" s="290"/>
      <c r="U51" s="290"/>
      <c r="V51" s="290"/>
      <c r="W51" s="192"/>
      <c r="X51" s="178"/>
      <c r="Y51" s="165"/>
      <c r="Z51" s="163" t="str">
        <f>IFERROR(VLOOKUP(Y51, 【参考】数式用!$A$3:$B$48, 2, FALSE), "")</f>
        <v/>
      </c>
      <c r="AA51" s="39"/>
    </row>
    <row r="52" spans="1:27" ht="38.25" customHeight="1">
      <c r="A52" s="28"/>
      <c r="B52" s="145">
        <f t="shared" si="0"/>
        <v>9</v>
      </c>
      <c r="C52" s="265"/>
      <c r="D52" s="266"/>
      <c r="E52" s="266"/>
      <c r="F52" s="266"/>
      <c r="G52" s="266"/>
      <c r="H52" s="266"/>
      <c r="I52" s="266"/>
      <c r="J52" s="266"/>
      <c r="K52" s="266"/>
      <c r="L52" s="267"/>
      <c r="M52" s="299"/>
      <c r="N52" s="300"/>
      <c r="O52" s="300"/>
      <c r="P52" s="300"/>
      <c r="Q52" s="301"/>
      <c r="R52" s="290"/>
      <c r="S52" s="290"/>
      <c r="T52" s="290"/>
      <c r="U52" s="290"/>
      <c r="V52" s="290"/>
      <c r="W52" s="192"/>
      <c r="X52" s="178"/>
      <c r="Y52" s="165"/>
      <c r="Z52" s="163" t="str">
        <f>IFERROR(VLOOKUP(Y52, 【参考】数式用!$A$3:$B$48, 2, FALSE), "")</f>
        <v/>
      </c>
      <c r="AA52" s="39"/>
    </row>
    <row r="53" spans="1:27" ht="38.25" customHeight="1">
      <c r="A53" s="28"/>
      <c r="B53" s="145">
        <f t="shared" si="0"/>
        <v>10</v>
      </c>
      <c r="C53" s="293"/>
      <c r="D53" s="294"/>
      <c r="E53" s="294"/>
      <c r="F53" s="294"/>
      <c r="G53" s="294"/>
      <c r="H53" s="294"/>
      <c r="I53" s="294"/>
      <c r="J53" s="294"/>
      <c r="K53" s="294"/>
      <c r="L53" s="295"/>
      <c r="M53" s="299"/>
      <c r="N53" s="300"/>
      <c r="O53" s="300"/>
      <c r="P53" s="300"/>
      <c r="Q53" s="301"/>
      <c r="R53" s="290"/>
      <c r="S53" s="290"/>
      <c r="T53" s="290"/>
      <c r="U53" s="290"/>
      <c r="V53" s="290"/>
      <c r="W53" s="192"/>
      <c r="X53" s="178"/>
      <c r="Y53" s="165"/>
      <c r="Z53" s="163" t="str">
        <f>IFERROR(VLOOKUP(Y53, 【参考】数式用!$A$3:$B$48, 2, FALSE), "")</f>
        <v/>
      </c>
      <c r="AA53" s="39"/>
    </row>
    <row r="54" spans="1:27" ht="38.25" customHeight="1">
      <c r="A54" s="28"/>
      <c r="B54" s="145">
        <f t="shared" si="0"/>
        <v>11</v>
      </c>
      <c r="C54" s="293"/>
      <c r="D54" s="294"/>
      <c r="E54" s="294"/>
      <c r="F54" s="294"/>
      <c r="G54" s="294"/>
      <c r="H54" s="294"/>
      <c r="I54" s="294"/>
      <c r="J54" s="294"/>
      <c r="K54" s="294"/>
      <c r="L54" s="295"/>
      <c r="M54" s="299"/>
      <c r="N54" s="300"/>
      <c r="O54" s="300"/>
      <c r="P54" s="300"/>
      <c r="Q54" s="301"/>
      <c r="R54" s="290"/>
      <c r="S54" s="290"/>
      <c r="T54" s="290"/>
      <c r="U54" s="290"/>
      <c r="V54" s="290"/>
      <c r="W54" s="192"/>
      <c r="X54" s="178"/>
      <c r="Y54" s="165"/>
      <c r="Z54" s="163" t="str">
        <f>IFERROR(VLOOKUP(Y54, 【参考】数式用!$A$3:$B$48, 2, FALSE), "")</f>
        <v/>
      </c>
      <c r="AA54" s="39"/>
    </row>
    <row r="55" spans="1:27" ht="38.25" customHeight="1">
      <c r="A55" s="28"/>
      <c r="B55" s="145">
        <f t="shared" si="0"/>
        <v>12</v>
      </c>
      <c r="C55" s="293"/>
      <c r="D55" s="294"/>
      <c r="E55" s="294"/>
      <c r="F55" s="294"/>
      <c r="G55" s="294"/>
      <c r="H55" s="294"/>
      <c r="I55" s="294"/>
      <c r="J55" s="294"/>
      <c r="K55" s="294"/>
      <c r="L55" s="295"/>
      <c r="M55" s="299"/>
      <c r="N55" s="300"/>
      <c r="O55" s="300"/>
      <c r="P55" s="300"/>
      <c r="Q55" s="301"/>
      <c r="R55" s="290"/>
      <c r="S55" s="290"/>
      <c r="T55" s="290"/>
      <c r="U55" s="290"/>
      <c r="V55" s="290"/>
      <c r="W55" s="192"/>
      <c r="X55" s="178"/>
      <c r="Y55" s="165"/>
      <c r="Z55" s="163" t="str">
        <f>IFERROR(VLOOKUP(Y55, 【参考】数式用!$A$3:$B$48, 2, FALSE), "")</f>
        <v/>
      </c>
      <c r="AA55" s="39"/>
    </row>
    <row r="56" spans="1:27" ht="38.25" customHeight="1">
      <c r="A56" s="28"/>
      <c r="B56" s="145">
        <f t="shared" si="0"/>
        <v>13</v>
      </c>
      <c r="C56" s="284"/>
      <c r="D56" s="285"/>
      <c r="E56" s="285"/>
      <c r="F56" s="285"/>
      <c r="G56" s="285"/>
      <c r="H56" s="285"/>
      <c r="I56" s="285"/>
      <c r="J56" s="285"/>
      <c r="K56" s="285"/>
      <c r="L56" s="286"/>
      <c r="M56" s="291"/>
      <c r="N56" s="291"/>
      <c r="O56" s="291"/>
      <c r="P56" s="291"/>
      <c r="Q56" s="291"/>
      <c r="R56" s="290"/>
      <c r="S56" s="290"/>
      <c r="T56" s="290"/>
      <c r="U56" s="290"/>
      <c r="V56" s="290"/>
      <c r="W56" s="192"/>
      <c r="X56" s="178"/>
      <c r="Y56" s="165"/>
      <c r="Z56" s="163" t="str">
        <f>IFERROR(VLOOKUP(Y56, 【参考】数式用!$A$3:$B$48, 2, FALSE), "")</f>
        <v/>
      </c>
      <c r="AA56" s="39"/>
    </row>
    <row r="57" spans="1:27" ht="38.25" customHeight="1">
      <c r="A57" s="28"/>
      <c r="B57" s="145">
        <f t="shared" si="0"/>
        <v>14</v>
      </c>
      <c r="C57" s="284"/>
      <c r="D57" s="285"/>
      <c r="E57" s="285"/>
      <c r="F57" s="285"/>
      <c r="G57" s="285"/>
      <c r="H57" s="285"/>
      <c r="I57" s="285"/>
      <c r="J57" s="285"/>
      <c r="K57" s="285"/>
      <c r="L57" s="286"/>
      <c r="M57" s="291"/>
      <c r="N57" s="291"/>
      <c r="O57" s="291"/>
      <c r="P57" s="291"/>
      <c r="Q57" s="291"/>
      <c r="R57" s="290"/>
      <c r="S57" s="290"/>
      <c r="T57" s="290"/>
      <c r="U57" s="290"/>
      <c r="V57" s="290"/>
      <c r="W57" s="192"/>
      <c r="X57" s="178"/>
      <c r="Y57" s="165"/>
      <c r="Z57" s="163" t="str">
        <f>IFERROR(VLOOKUP(Y57, 【参考】数式用!$A$3:$B$48, 2, FALSE), "")</f>
        <v/>
      </c>
      <c r="AA57" s="39"/>
    </row>
    <row r="58" spans="1:27" ht="38.25" customHeight="1">
      <c r="A58" s="28"/>
      <c r="B58" s="145">
        <f t="shared" si="0"/>
        <v>15</v>
      </c>
      <c r="C58" s="293"/>
      <c r="D58" s="294"/>
      <c r="E58" s="294"/>
      <c r="F58" s="294"/>
      <c r="G58" s="294"/>
      <c r="H58" s="294"/>
      <c r="I58" s="294"/>
      <c r="J58" s="294"/>
      <c r="K58" s="294"/>
      <c r="L58" s="295"/>
      <c r="M58" s="291"/>
      <c r="N58" s="291"/>
      <c r="O58" s="291"/>
      <c r="P58" s="291"/>
      <c r="Q58" s="291"/>
      <c r="R58" s="290"/>
      <c r="S58" s="290"/>
      <c r="T58" s="290"/>
      <c r="U58" s="290"/>
      <c r="V58" s="290"/>
      <c r="W58" s="192"/>
      <c r="X58" s="178"/>
      <c r="Y58" s="165"/>
      <c r="Z58" s="163" t="str">
        <f>IFERROR(VLOOKUP(Y58, 【参考】数式用!$A$3:$B$48, 2, FALSE), "")</f>
        <v/>
      </c>
      <c r="AA58" s="39"/>
    </row>
    <row r="59" spans="1:27" ht="38.25" customHeight="1">
      <c r="A59" s="28"/>
      <c r="B59" s="145">
        <f t="shared" si="0"/>
        <v>16</v>
      </c>
      <c r="C59" s="284"/>
      <c r="D59" s="285"/>
      <c r="E59" s="285"/>
      <c r="F59" s="285"/>
      <c r="G59" s="285"/>
      <c r="H59" s="285"/>
      <c r="I59" s="285"/>
      <c r="J59" s="285"/>
      <c r="K59" s="285"/>
      <c r="L59" s="286"/>
      <c r="M59" s="291"/>
      <c r="N59" s="291"/>
      <c r="O59" s="291"/>
      <c r="P59" s="291"/>
      <c r="Q59" s="291"/>
      <c r="R59" s="290"/>
      <c r="S59" s="290"/>
      <c r="T59" s="290"/>
      <c r="U59" s="290"/>
      <c r="V59" s="290"/>
      <c r="W59" s="192"/>
      <c r="X59" s="178"/>
      <c r="Y59" s="165"/>
      <c r="Z59" s="163" t="str">
        <f>IFERROR(VLOOKUP(Y59, 【参考】数式用!$A$3:$B$48, 2, FALSE), "")</f>
        <v/>
      </c>
      <c r="AA59" s="39"/>
    </row>
    <row r="60" spans="1:27" ht="38.25" customHeight="1">
      <c r="A60" s="28"/>
      <c r="B60" s="145">
        <f t="shared" si="0"/>
        <v>17</v>
      </c>
      <c r="C60" s="284"/>
      <c r="D60" s="285"/>
      <c r="E60" s="285"/>
      <c r="F60" s="285"/>
      <c r="G60" s="285"/>
      <c r="H60" s="285"/>
      <c r="I60" s="285"/>
      <c r="J60" s="285"/>
      <c r="K60" s="285"/>
      <c r="L60" s="286"/>
      <c r="M60" s="291"/>
      <c r="N60" s="291"/>
      <c r="O60" s="291"/>
      <c r="P60" s="291"/>
      <c r="Q60" s="291"/>
      <c r="R60" s="290"/>
      <c r="S60" s="290"/>
      <c r="T60" s="290"/>
      <c r="U60" s="290"/>
      <c r="V60" s="290"/>
      <c r="W60" s="192"/>
      <c r="X60" s="178"/>
      <c r="Y60" s="165"/>
      <c r="Z60" s="163" t="str">
        <f>IFERROR(VLOOKUP(Y60, 【参考】数式用!$A$3:$B$48, 2, FALSE), "")</f>
        <v/>
      </c>
      <c r="AA60" s="39"/>
    </row>
    <row r="61" spans="1:27" ht="38.25" customHeight="1">
      <c r="A61" s="28"/>
      <c r="B61" s="145">
        <f t="shared" si="0"/>
        <v>18</v>
      </c>
      <c r="C61" s="284"/>
      <c r="D61" s="285"/>
      <c r="E61" s="285"/>
      <c r="F61" s="285"/>
      <c r="G61" s="285"/>
      <c r="H61" s="285"/>
      <c r="I61" s="285"/>
      <c r="J61" s="285"/>
      <c r="K61" s="285"/>
      <c r="L61" s="286"/>
      <c r="M61" s="291"/>
      <c r="N61" s="291"/>
      <c r="O61" s="291"/>
      <c r="P61" s="291"/>
      <c r="Q61" s="291"/>
      <c r="R61" s="290"/>
      <c r="S61" s="290"/>
      <c r="T61" s="290"/>
      <c r="U61" s="290"/>
      <c r="V61" s="290"/>
      <c r="W61" s="192"/>
      <c r="X61" s="178"/>
      <c r="Y61" s="165"/>
      <c r="Z61" s="163" t="str">
        <f>IFERROR(VLOOKUP(Y61, 【参考】数式用!$A$3:$B$48, 2, FALSE), "")</f>
        <v/>
      </c>
      <c r="AA61" s="39"/>
    </row>
    <row r="62" spans="1:27" ht="38.25" customHeight="1">
      <c r="A62" s="28"/>
      <c r="B62" s="145">
        <f t="shared" si="0"/>
        <v>19</v>
      </c>
      <c r="C62" s="284"/>
      <c r="D62" s="285"/>
      <c r="E62" s="285"/>
      <c r="F62" s="285"/>
      <c r="G62" s="285"/>
      <c r="H62" s="285"/>
      <c r="I62" s="285"/>
      <c r="J62" s="285"/>
      <c r="K62" s="285"/>
      <c r="L62" s="286"/>
      <c r="M62" s="291"/>
      <c r="N62" s="291"/>
      <c r="O62" s="291"/>
      <c r="P62" s="291"/>
      <c r="Q62" s="291"/>
      <c r="R62" s="290"/>
      <c r="S62" s="290"/>
      <c r="T62" s="290"/>
      <c r="U62" s="290"/>
      <c r="V62" s="290"/>
      <c r="W62" s="192"/>
      <c r="X62" s="178"/>
      <c r="Y62" s="165"/>
      <c r="Z62" s="163" t="str">
        <f>IFERROR(VLOOKUP(Y62, 【参考】数式用!$A$3:$B$48, 2, FALSE), "")</f>
        <v/>
      </c>
      <c r="AA62" s="39"/>
    </row>
    <row r="63" spans="1:27" ht="38.25" customHeight="1">
      <c r="A63" s="28"/>
      <c r="B63" s="145">
        <f t="shared" si="0"/>
        <v>20</v>
      </c>
      <c r="C63" s="284"/>
      <c r="D63" s="285"/>
      <c r="E63" s="285"/>
      <c r="F63" s="285"/>
      <c r="G63" s="285"/>
      <c r="H63" s="285"/>
      <c r="I63" s="285"/>
      <c r="J63" s="285"/>
      <c r="K63" s="285"/>
      <c r="L63" s="286"/>
      <c r="M63" s="291"/>
      <c r="N63" s="291"/>
      <c r="O63" s="291"/>
      <c r="P63" s="291"/>
      <c r="Q63" s="291"/>
      <c r="R63" s="290"/>
      <c r="S63" s="290"/>
      <c r="T63" s="290"/>
      <c r="U63" s="290"/>
      <c r="V63" s="290"/>
      <c r="W63" s="192"/>
      <c r="X63" s="178"/>
      <c r="Y63" s="165"/>
      <c r="Z63" s="163" t="str">
        <f>IFERROR(VLOOKUP(Y63, 【参考】数式用!$A$3:$B$48, 2, FALSE), "")</f>
        <v/>
      </c>
      <c r="AA63" s="39"/>
    </row>
    <row r="64" spans="1:27" ht="38.25" customHeight="1">
      <c r="A64" s="28"/>
      <c r="B64" s="145">
        <f t="shared" si="0"/>
        <v>21</v>
      </c>
      <c r="C64" s="284"/>
      <c r="D64" s="285"/>
      <c r="E64" s="285"/>
      <c r="F64" s="285"/>
      <c r="G64" s="285"/>
      <c r="H64" s="285"/>
      <c r="I64" s="285"/>
      <c r="J64" s="285"/>
      <c r="K64" s="285"/>
      <c r="L64" s="286"/>
      <c r="M64" s="291"/>
      <c r="N64" s="291"/>
      <c r="O64" s="291"/>
      <c r="P64" s="291"/>
      <c r="Q64" s="291"/>
      <c r="R64" s="290"/>
      <c r="S64" s="290"/>
      <c r="T64" s="290"/>
      <c r="U64" s="290"/>
      <c r="V64" s="290"/>
      <c r="W64" s="192"/>
      <c r="X64" s="178"/>
      <c r="Y64" s="165"/>
      <c r="Z64" s="163" t="str">
        <f>IFERROR(VLOOKUP(Y64, 【参考】数式用!$A$3:$B$48, 2, FALSE), "")</f>
        <v/>
      </c>
      <c r="AA64" s="39"/>
    </row>
    <row r="65" spans="1:27" ht="38.25" customHeight="1">
      <c r="A65" s="28"/>
      <c r="B65" s="145">
        <f t="shared" si="0"/>
        <v>22</v>
      </c>
      <c r="C65" s="284"/>
      <c r="D65" s="285"/>
      <c r="E65" s="285"/>
      <c r="F65" s="285"/>
      <c r="G65" s="285"/>
      <c r="H65" s="285"/>
      <c r="I65" s="285"/>
      <c r="J65" s="285"/>
      <c r="K65" s="285"/>
      <c r="L65" s="286"/>
      <c r="M65" s="291"/>
      <c r="N65" s="291"/>
      <c r="O65" s="291"/>
      <c r="P65" s="291"/>
      <c r="Q65" s="291"/>
      <c r="R65" s="290"/>
      <c r="S65" s="290"/>
      <c r="T65" s="290"/>
      <c r="U65" s="290"/>
      <c r="V65" s="290"/>
      <c r="W65" s="192"/>
      <c r="X65" s="178"/>
      <c r="Y65" s="165"/>
      <c r="Z65" s="163" t="str">
        <f>IFERROR(VLOOKUP(Y65, 【参考】数式用!$A$3:$B$48, 2, FALSE), "")</f>
        <v/>
      </c>
      <c r="AA65" s="39"/>
    </row>
    <row r="66" spans="1:27" ht="38.25" customHeight="1">
      <c r="A66" s="28"/>
      <c r="B66" s="145">
        <f t="shared" si="0"/>
        <v>23</v>
      </c>
      <c r="C66" s="284"/>
      <c r="D66" s="285"/>
      <c r="E66" s="285"/>
      <c r="F66" s="285"/>
      <c r="G66" s="285"/>
      <c r="H66" s="285"/>
      <c r="I66" s="285"/>
      <c r="J66" s="285"/>
      <c r="K66" s="285"/>
      <c r="L66" s="286"/>
      <c r="M66" s="291"/>
      <c r="N66" s="291"/>
      <c r="O66" s="291"/>
      <c r="P66" s="291"/>
      <c r="Q66" s="291"/>
      <c r="R66" s="290"/>
      <c r="S66" s="290"/>
      <c r="T66" s="290"/>
      <c r="U66" s="290"/>
      <c r="V66" s="290"/>
      <c r="W66" s="192"/>
      <c r="X66" s="178"/>
      <c r="Y66" s="165"/>
      <c r="Z66" s="163" t="str">
        <f>IFERROR(VLOOKUP(Y66, 【参考】数式用!$A$3:$B$48, 2, FALSE), "")</f>
        <v/>
      </c>
      <c r="AA66" s="39"/>
    </row>
    <row r="67" spans="1:27" ht="38.25" customHeight="1">
      <c r="A67" s="28"/>
      <c r="B67" s="145">
        <f t="shared" si="0"/>
        <v>24</v>
      </c>
      <c r="C67" s="284"/>
      <c r="D67" s="285"/>
      <c r="E67" s="285"/>
      <c r="F67" s="285"/>
      <c r="G67" s="285"/>
      <c r="H67" s="285"/>
      <c r="I67" s="285"/>
      <c r="J67" s="285"/>
      <c r="K67" s="285"/>
      <c r="L67" s="286"/>
      <c r="M67" s="291"/>
      <c r="N67" s="291"/>
      <c r="O67" s="291"/>
      <c r="P67" s="291"/>
      <c r="Q67" s="291"/>
      <c r="R67" s="290"/>
      <c r="S67" s="290"/>
      <c r="T67" s="290"/>
      <c r="U67" s="290"/>
      <c r="V67" s="290"/>
      <c r="W67" s="192"/>
      <c r="X67" s="178"/>
      <c r="Y67" s="165"/>
      <c r="Z67" s="163" t="str">
        <f>IFERROR(VLOOKUP(Y67, 【参考】数式用!$A$3:$B$48, 2, FALSE), "")</f>
        <v/>
      </c>
      <c r="AA67" s="39"/>
    </row>
    <row r="68" spans="1:27" ht="38.25" customHeight="1">
      <c r="A68" s="28"/>
      <c r="B68" s="145">
        <f t="shared" si="0"/>
        <v>25</v>
      </c>
      <c r="C68" s="284"/>
      <c r="D68" s="285"/>
      <c r="E68" s="285"/>
      <c r="F68" s="285"/>
      <c r="G68" s="285"/>
      <c r="H68" s="285"/>
      <c r="I68" s="285"/>
      <c r="J68" s="285"/>
      <c r="K68" s="285"/>
      <c r="L68" s="286"/>
      <c r="M68" s="291"/>
      <c r="N68" s="291"/>
      <c r="O68" s="291"/>
      <c r="P68" s="291"/>
      <c r="Q68" s="291"/>
      <c r="R68" s="290"/>
      <c r="S68" s="290"/>
      <c r="T68" s="290"/>
      <c r="U68" s="290"/>
      <c r="V68" s="290"/>
      <c r="W68" s="192"/>
      <c r="X68" s="178"/>
      <c r="Y68" s="165"/>
      <c r="Z68" s="163" t="str">
        <f>IFERROR(VLOOKUP(Y68, 【参考】数式用!$A$3:$B$48, 2, FALSE), "")</f>
        <v/>
      </c>
      <c r="AA68" s="39"/>
    </row>
    <row r="69" spans="1:27" ht="38.25" customHeight="1">
      <c r="A69" s="28"/>
      <c r="B69" s="145">
        <f t="shared" si="0"/>
        <v>26</v>
      </c>
      <c r="C69" s="284"/>
      <c r="D69" s="285"/>
      <c r="E69" s="285"/>
      <c r="F69" s="285"/>
      <c r="G69" s="285"/>
      <c r="H69" s="285"/>
      <c r="I69" s="285"/>
      <c r="J69" s="285"/>
      <c r="K69" s="285"/>
      <c r="L69" s="286"/>
      <c r="M69" s="291"/>
      <c r="N69" s="291"/>
      <c r="O69" s="291"/>
      <c r="P69" s="291"/>
      <c r="Q69" s="291"/>
      <c r="R69" s="290"/>
      <c r="S69" s="290"/>
      <c r="T69" s="290"/>
      <c r="U69" s="290"/>
      <c r="V69" s="290"/>
      <c r="W69" s="192"/>
      <c r="X69" s="178"/>
      <c r="Y69" s="165"/>
      <c r="Z69" s="163" t="str">
        <f>IFERROR(VLOOKUP(Y69, 【参考】数式用!$A$3:$B$48, 2, FALSE), "")</f>
        <v/>
      </c>
      <c r="AA69" s="39"/>
    </row>
    <row r="70" spans="1:27" ht="38.25" customHeight="1">
      <c r="A70" s="28"/>
      <c r="B70" s="145">
        <f t="shared" si="0"/>
        <v>27</v>
      </c>
      <c r="C70" s="284"/>
      <c r="D70" s="285"/>
      <c r="E70" s="285"/>
      <c r="F70" s="285"/>
      <c r="G70" s="285"/>
      <c r="H70" s="285"/>
      <c r="I70" s="285"/>
      <c r="J70" s="285"/>
      <c r="K70" s="285"/>
      <c r="L70" s="286"/>
      <c r="M70" s="291"/>
      <c r="N70" s="291"/>
      <c r="O70" s="291"/>
      <c r="P70" s="291"/>
      <c r="Q70" s="291"/>
      <c r="R70" s="290"/>
      <c r="S70" s="290"/>
      <c r="T70" s="290"/>
      <c r="U70" s="290"/>
      <c r="V70" s="290"/>
      <c r="W70" s="192"/>
      <c r="X70" s="178"/>
      <c r="Y70" s="165"/>
      <c r="Z70" s="163" t="str">
        <f>IFERROR(VLOOKUP(Y70, 【参考】数式用!$A$3:$B$48, 2, FALSE), "")</f>
        <v/>
      </c>
      <c r="AA70" s="39"/>
    </row>
    <row r="71" spans="1:27" ht="38.25" customHeight="1">
      <c r="A71" s="28"/>
      <c r="B71" s="145">
        <f t="shared" si="0"/>
        <v>28</v>
      </c>
      <c r="C71" s="284"/>
      <c r="D71" s="285"/>
      <c r="E71" s="285"/>
      <c r="F71" s="285"/>
      <c r="G71" s="285"/>
      <c r="H71" s="285"/>
      <c r="I71" s="285"/>
      <c r="J71" s="285"/>
      <c r="K71" s="285"/>
      <c r="L71" s="286"/>
      <c r="M71" s="291"/>
      <c r="N71" s="291"/>
      <c r="O71" s="291"/>
      <c r="P71" s="291"/>
      <c r="Q71" s="291"/>
      <c r="R71" s="290"/>
      <c r="S71" s="290"/>
      <c r="T71" s="290"/>
      <c r="U71" s="290"/>
      <c r="V71" s="290"/>
      <c r="W71" s="192"/>
      <c r="X71" s="178"/>
      <c r="Y71" s="165"/>
      <c r="Z71" s="163" t="str">
        <f>IFERROR(VLOOKUP(Y71, 【参考】数式用!$A$3:$B$48, 2, FALSE), "")</f>
        <v/>
      </c>
      <c r="AA71" s="39"/>
    </row>
    <row r="72" spans="1:27" ht="38.25" customHeight="1">
      <c r="A72" s="28"/>
      <c r="B72" s="145">
        <f t="shared" si="0"/>
        <v>29</v>
      </c>
      <c r="C72" s="284"/>
      <c r="D72" s="285"/>
      <c r="E72" s="285"/>
      <c r="F72" s="285"/>
      <c r="G72" s="285"/>
      <c r="H72" s="285"/>
      <c r="I72" s="285"/>
      <c r="J72" s="285"/>
      <c r="K72" s="285"/>
      <c r="L72" s="286"/>
      <c r="M72" s="291"/>
      <c r="N72" s="291"/>
      <c r="O72" s="291"/>
      <c r="P72" s="291"/>
      <c r="Q72" s="291"/>
      <c r="R72" s="290"/>
      <c r="S72" s="290"/>
      <c r="T72" s="290"/>
      <c r="U72" s="290"/>
      <c r="V72" s="290"/>
      <c r="W72" s="192"/>
      <c r="X72" s="178"/>
      <c r="Y72" s="165"/>
      <c r="Z72" s="163" t="str">
        <f>IFERROR(VLOOKUP(Y72, 【参考】数式用!$A$3:$B$48, 2, FALSE), "")</f>
        <v/>
      </c>
      <c r="AA72" s="39"/>
    </row>
    <row r="73" spans="1:27" ht="38.25" customHeight="1">
      <c r="A73" s="28"/>
      <c r="B73" s="145">
        <f t="shared" si="0"/>
        <v>30</v>
      </c>
      <c r="C73" s="284"/>
      <c r="D73" s="285"/>
      <c r="E73" s="285"/>
      <c r="F73" s="285"/>
      <c r="G73" s="285"/>
      <c r="H73" s="285"/>
      <c r="I73" s="285"/>
      <c r="J73" s="285"/>
      <c r="K73" s="285"/>
      <c r="L73" s="286"/>
      <c r="M73" s="291"/>
      <c r="N73" s="291"/>
      <c r="O73" s="291"/>
      <c r="P73" s="291"/>
      <c r="Q73" s="291"/>
      <c r="R73" s="290"/>
      <c r="S73" s="290"/>
      <c r="T73" s="290"/>
      <c r="U73" s="290"/>
      <c r="V73" s="290"/>
      <c r="W73" s="192"/>
      <c r="X73" s="178"/>
      <c r="Y73" s="165"/>
      <c r="Z73" s="163" t="str">
        <f>IFERROR(VLOOKUP(Y73, 【参考】数式用!$A$3:$B$48, 2, FALSE), "")</f>
        <v/>
      </c>
      <c r="AA73" s="39"/>
    </row>
    <row r="74" spans="1:27" ht="38.25" customHeight="1">
      <c r="A74" s="28"/>
      <c r="B74" s="145">
        <f t="shared" si="0"/>
        <v>31</v>
      </c>
      <c r="C74" s="284"/>
      <c r="D74" s="285"/>
      <c r="E74" s="285"/>
      <c r="F74" s="285"/>
      <c r="G74" s="285"/>
      <c r="H74" s="285"/>
      <c r="I74" s="285"/>
      <c r="J74" s="285"/>
      <c r="K74" s="285"/>
      <c r="L74" s="286"/>
      <c r="M74" s="291"/>
      <c r="N74" s="291"/>
      <c r="O74" s="291"/>
      <c r="P74" s="291"/>
      <c r="Q74" s="291"/>
      <c r="R74" s="290"/>
      <c r="S74" s="290"/>
      <c r="T74" s="290"/>
      <c r="U74" s="290"/>
      <c r="V74" s="290"/>
      <c r="W74" s="192"/>
      <c r="X74" s="178"/>
      <c r="Y74" s="165"/>
      <c r="Z74" s="163" t="str">
        <f>IFERROR(VLOOKUP(Y74, 【参考】数式用!$A$3:$B$48, 2, FALSE), "")</f>
        <v/>
      </c>
      <c r="AA74" s="39"/>
    </row>
    <row r="75" spans="1:27" ht="38.25" customHeight="1">
      <c r="A75" s="28"/>
      <c r="B75" s="145">
        <f t="shared" si="0"/>
        <v>32</v>
      </c>
      <c r="C75" s="284"/>
      <c r="D75" s="285"/>
      <c r="E75" s="285"/>
      <c r="F75" s="285"/>
      <c r="G75" s="285"/>
      <c r="H75" s="285"/>
      <c r="I75" s="285"/>
      <c r="J75" s="285"/>
      <c r="K75" s="285"/>
      <c r="L75" s="286"/>
      <c r="M75" s="291"/>
      <c r="N75" s="291"/>
      <c r="O75" s="291"/>
      <c r="P75" s="291"/>
      <c r="Q75" s="291"/>
      <c r="R75" s="290"/>
      <c r="S75" s="290"/>
      <c r="T75" s="290"/>
      <c r="U75" s="290"/>
      <c r="V75" s="290"/>
      <c r="W75" s="192"/>
      <c r="X75" s="178"/>
      <c r="Y75" s="165"/>
      <c r="Z75" s="163" t="str">
        <f>IFERROR(VLOOKUP(Y75, 【参考】数式用!$A$3:$B$48, 2, FALSE), "")</f>
        <v/>
      </c>
      <c r="AA75" s="39"/>
    </row>
    <row r="76" spans="1:27" ht="38.25" customHeight="1">
      <c r="A76" s="28"/>
      <c r="B76" s="145">
        <f t="shared" si="0"/>
        <v>33</v>
      </c>
      <c r="C76" s="284"/>
      <c r="D76" s="285"/>
      <c r="E76" s="285"/>
      <c r="F76" s="285"/>
      <c r="G76" s="285"/>
      <c r="H76" s="285"/>
      <c r="I76" s="285"/>
      <c r="J76" s="285"/>
      <c r="K76" s="285"/>
      <c r="L76" s="286"/>
      <c r="M76" s="291"/>
      <c r="N76" s="291"/>
      <c r="O76" s="291"/>
      <c r="P76" s="291"/>
      <c r="Q76" s="291"/>
      <c r="R76" s="290"/>
      <c r="S76" s="290"/>
      <c r="T76" s="290"/>
      <c r="U76" s="290"/>
      <c r="V76" s="290"/>
      <c r="W76" s="192"/>
      <c r="X76" s="178"/>
      <c r="Y76" s="165"/>
      <c r="Z76" s="163" t="str">
        <f>IFERROR(VLOOKUP(Y76, 【参考】数式用!$A$3:$B$48, 2, FALSE), "")</f>
        <v/>
      </c>
      <c r="AA76" s="39"/>
    </row>
    <row r="77" spans="1:27" ht="38.25" customHeight="1">
      <c r="A77" s="28"/>
      <c r="B77" s="145">
        <f t="shared" si="0"/>
        <v>34</v>
      </c>
      <c r="C77" s="284"/>
      <c r="D77" s="285"/>
      <c r="E77" s="285"/>
      <c r="F77" s="285"/>
      <c r="G77" s="285"/>
      <c r="H77" s="285"/>
      <c r="I77" s="285"/>
      <c r="J77" s="285"/>
      <c r="K77" s="285"/>
      <c r="L77" s="286"/>
      <c r="M77" s="291"/>
      <c r="N77" s="291"/>
      <c r="O77" s="291"/>
      <c r="P77" s="291"/>
      <c r="Q77" s="291"/>
      <c r="R77" s="290"/>
      <c r="S77" s="290"/>
      <c r="T77" s="290"/>
      <c r="U77" s="290"/>
      <c r="V77" s="290"/>
      <c r="W77" s="192"/>
      <c r="X77" s="178"/>
      <c r="Y77" s="165"/>
      <c r="Z77" s="163" t="str">
        <f>IFERROR(VLOOKUP(Y77, 【参考】数式用!$A$3:$B$48, 2, FALSE), "")</f>
        <v/>
      </c>
      <c r="AA77" s="39"/>
    </row>
    <row r="78" spans="1:27" ht="38.25" customHeight="1">
      <c r="A78" s="28"/>
      <c r="B78" s="145">
        <f t="shared" si="0"/>
        <v>35</v>
      </c>
      <c r="C78" s="284"/>
      <c r="D78" s="285"/>
      <c r="E78" s="285"/>
      <c r="F78" s="285"/>
      <c r="G78" s="285"/>
      <c r="H78" s="285"/>
      <c r="I78" s="285"/>
      <c r="J78" s="285"/>
      <c r="K78" s="285"/>
      <c r="L78" s="286"/>
      <c r="M78" s="291"/>
      <c r="N78" s="291"/>
      <c r="O78" s="291"/>
      <c r="P78" s="291"/>
      <c r="Q78" s="291"/>
      <c r="R78" s="290"/>
      <c r="S78" s="290"/>
      <c r="T78" s="290"/>
      <c r="U78" s="290"/>
      <c r="V78" s="290"/>
      <c r="W78" s="192"/>
      <c r="X78" s="178"/>
      <c r="Y78" s="165"/>
      <c r="Z78" s="163" t="str">
        <f>IFERROR(VLOOKUP(Y78, 【参考】数式用!$A$3:$B$48, 2, FALSE), "")</f>
        <v/>
      </c>
      <c r="AA78" s="39"/>
    </row>
    <row r="79" spans="1:27" ht="38.25" customHeight="1">
      <c r="A79" s="28"/>
      <c r="B79" s="145">
        <f t="shared" si="0"/>
        <v>36</v>
      </c>
      <c r="C79" s="284"/>
      <c r="D79" s="285"/>
      <c r="E79" s="285"/>
      <c r="F79" s="285"/>
      <c r="G79" s="285"/>
      <c r="H79" s="285"/>
      <c r="I79" s="285"/>
      <c r="J79" s="285"/>
      <c r="K79" s="285"/>
      <c r="L79" s="286"/>
      <c r="M79" s="291"/>
      <c r="N79" s="291"/>
      <c r="O79" s="291"/>
      <c r="P79" s="291"/>
      <c r="Q79" s="291"/>
      <c r="R79" s="290"/>
      <c r="S79" s="290"/>
      <c r="T79" s="290"/>
      <c r="U79" s="290"/>
      <c r="V79" s="290"/>
      <c r="W79" s="192"/>
      <c r="X79" s="178"/>
      <c r="Y79" s="165"/>
      <c r="Z79" s="163" t="str">
        <f>IFERROR(VLOOKUP(Y79, 【参考】数式用!$A$3:$B$48, 2, FALSE), "")</f>
        <v/>
      </c>
      <c r="AA79" s="39"/>
    </row>
    <row r="80" spans="1:27" ht="38.25" customHeight="1">
      <c r="A80" s="28"/>
      <c r="B80" s="145">
        <f t="shared" si="0"/>
        <v>37</v>
      </c>
      <c r="C80" s="284"/>
      <c r="D80" s="285"/>
      <c r="E80" s="285"/>
      <c r="F80" s="285"/>
      <c r="G80" s="285"/>
      <c r="H80" s="285"/>
      <c r="I80" s="285"/>
      <c r="J80" s="285"/>
      <c r="K80" s="285"/>
      <c r="L80" s="286"/>
      <c r="M80" s="291"/>
      <c r="N80" s="291"/>
      <c r="O80" s="291"/>
      <c r="P80" s="291"/>
      <c r="Q80" s="291"/>
      <c r="R80" s="290"/>
      <c r="S80" s="290"/>
      <c r="T80" s="290"/>
      <c r="U80" s="290"/>
      <c r="V80" s="290"/>
      <c r="W80" s="192"/>
      <c r="X80" s="178"/>
      <c r="Y80" s="165"/>
      <c r="Z80" s="163" t="str">
        <f>IFERROR(VLOOKUP(Y80, 【参考】数式用!$A$3:$B$48, 2, FALSE), "")</f>
        <v/>
      </c>
      <c r="AA80" s="39"/>
    </row>
    <row r="81" spans="1:27" ht="38.25" customHeight="1">
      <c r="A81" s="28"/>
      <c r="B81" s="145">
        <f t="shared" si="0"/>
        <v>38</v>
      </c>
      <c r="C81" s="284"/>
      <c r="D81" s="285"/>
      <c r="E81" s="285"/>
      <c r="F81" s="285"/>
      <c r="G81" s="285"/>
      <c r="H81" s="285"/>
      <c r="I81" s="285"/>
      <c r="J81" s="285"/>
      <c r="K81" s="285"/>
      <c r="L81" s="286"/>
      <c r="M81" s="291"/>
      <c r="N81" s="291"/>
      <c r="O81" s="291"/>
      <c r="P81" s="291"/>
      <c r="Q81" s="291"/>
      <c r="R81" s="290"/>
      <c r="S81" s="290"/>
      <c r="T81" s="290"/>
      <c r="U81" s="290"/>
      <c r="V81" s="290"/>
      <c r="W81" s="192"/>
      <c r="X81" s="178"/>
      <c r="Y81" s="165"/>
      <c r="Z81" s="163" t="str">
        <f>IFERROR(VLOOKUP(Y81, 【参考】数式用!$A$3:$B$48, 2, FALSE), "")</f>
        <v/>
      </c>
      <c r="AA81" s="39"/>
    </row>
    <row r="82" spans="1:27" ht="38.25" customHeight="1">
      <c r="A82" s="28"/>
      <c r="B82" s="145">
        <f t="shared" si="0"/>
        <v>39</v>
      </c>
      <c r="C82" s="284"/>
      <c r="D82" s="285"/>
      <c r="E82" s="285"/>
      <c r="F82" s="285"/>
      <c r="G82" s="285"/>
      <c r="H82" s="285"/>
      <c r="I82" s="285"/>
      <c r="J82" s="285"/>
      <c r="K82" s="285"/>
      <c r="L82" s="286"/>
      <c r="M82" s="291"/>
      <c r="N82" s="291"/>
      <c r="O82" s="291"/>
      <c r="P82" s="291"/>
      <c r="Q82" s="291"/>
      <c r="R82" s="290"/>
      <c r="S82" s="290"/>
      <c r="T82" s="290"/>
      <c r="U82" s="290"/>
      <c r="V82" s="290"/>
      <c r="W82" s="192"/>
      <c r="X82" s="178"/>
      <c r="Y82" s="165"/>
      <c r="Z82" s="163" t="str">
        <f>IFERROR(VLOOKUP(Y82, 【参考】数式用!$A$3:$B$48, 2, FALSE), "")</f>
        <v/>
      </c>
      <c r="AA82" s="39"/>
    </row>
    <row r="83" spans="1:27" ht="38.25" customHeight="1">
      <c r="A83" s="28"/>
      <c r="B83" s="145">
        <f t="shared" si="0"/>
        <v>40</v>
      </c>
      <c r="C83" s="284"/>
      <c r="D83" s="285"/>
      <c r="E83" s="285"/>
      <c r="F83" s="285"/>
      <c r="G83" s="285"/>
      <c r="H83" s="285"/>
      <c r="I83" s="285"/>
      <c r="J83" s="285"/>
      <c r="K83" s="285"/>
      <c r="L83" s="286"/>
      <c r="M83" s="291"/>
      <c r="N83" s="291"/>
      <c r="O83" s="291"/>
      <c r="P83" s="291"/>
      <c r="Q83" s="291"/>
      <c r="R83" s="290"/>
      <c r="S83" s="290"/>
      <c r="T83" s="290"/>
      <c r="U83" s="290"/>
      <c r="V83" s="290"/>
      <c r="W83" s="192"/>
      <c r="X83" s="178"/>
      <c r="Y83" s="165"/>
      <c r="Z83" s="163" t="str">
        <f>IFERROR(VLOOKUP(Y83, 【参考】数式用!$A$3:$B$48, 2, FALSE), "")</f>
        <v/>
      </c>
      <c r="AA83" s="39"/>
    </row>
    <row r="84" spans="1:27" ht="38.25" customHeight="1">
      <c r="A84" s="28"/>
      <c r="B84" s="145">
        <f t="shared" si="0"/>
        <v>41</v>
      </c>
      <c r="C84" s="284"/>
      <c r="D84" s="285"/>
      <c r="E84" s="285"/>
      <c r="F84" s="285"/>
      <c r="G84" s="285"/>
      <c r="H84" s="285"/>
      <c r="I84" s="285"/>
      <c r="J84" s="285"/>
      <c r="K84" s="285"/>
      <c r="L84" s="286"/>
      <c r="M84" s="291"/>
      <c r="N84" s="291"/>
      <c r="O84" s="291"/>
      <c r="P84" s="291"/>
      <c r="Q84" s="291"/>
      <c r="R84" s="290"/>
      <c r="S84" s="290"/>
      <c r="T84" s="290"/>
      <c r="U84" s="290"/>
      <c r="V84" s="290"/>
      <c r="W84" s="192"/>
      <c r="X84" s="178"/>
      <c r="Y84" s="165"/>
      <c r="Z84" s="163" t="str">
        <f>IFERROR(VLOOKUP(Y84, 【参考】数式用!$A$3:$B$48, 2, FALSE), "")</f>
        <v/>
      </c>
      <c r="AA84" s="39"/>
    </row>
    <row r="85" spans="1:27" ht="38.25" customHeight="1">
      <c r="A85" s="28"/>
      <c r="B85" s="145">
        <f t="shared" si="0"/>
        <v>42</v>
      </c>
      <c r="C85" s="284"/>
      <c r="D85" s="285"/>
      <c r="E85" s="285"/>
      <c r="F85" s="285"/>
      <c r="G85" s="285"/>
      <c r="H85" s="285"/>
      <c r="I85" s="285"/>
      <c r="J85" s="285"/>
      <c r="K85" s="285"/>
      <c r="L85" s="286"/>
      <c r="M85" s="291"/>
      <c r="N85" s="291"/>
      <c r="O85" s="291"/>
      <c r="P85" s="291"/>
      <c r="Q85" s="291"/>
      <c r="R85" s="290"/>
      <c r="S85" s="290"/>
      <c r="T85" s="290"/>
      <c r="U85" s="290"/>
      <c r="V85" s="290"/>
      <c r="W85" s="192"/>
      <c r="X85" s="178"/>
      <c r="Y85" s="165"/>
      <c r="Z85" s="163" t="str">
        <f>IFERROR(VLOOKUP(Y85, 【参考】数式用!$A$3:$B$48, 2, FALSE), "")</f>
        <v/>
      </c>
      <c r="AA85" s="39"/>
    </row>
    <row r="86" spans="1:27" ht="38.25" customHeight="1">
      <c r="A86" s="28"/>
      <c r="B86" s="145">
        <f t="shared" si="0"/>
        <v>43</v>
      </c>
      <c r="C86" s="284"/>
      <c r="D86" s="285"/>
      <c r="E86" s="285"/>
      <c r="F86" s="285"/>
      <c r="G86" s="285"/>
      <c r="H86" s="285"/>
      <c r="I86" s="285"/>
      <c r="J86" s="285"/>
      <c r="K86" s="285"/>
      <c r="L86" s="286"/>
      <c r="M86" s="291"/>
      <c r="N86" s="291"/>
      <c r="O86" s="291"/>
      <c r="P86" s="291"/>
      <c r="Q86" s="291"/>
      <c r="R86" s="290"/>
      <c r="S86" s="290"/>
      <c r="T86" s="290"/>
      <c r="U86" s="290"/>
      <c r="V86" s="290"/>
      <c r="W86" s="192"/>
      <c r="X86" s="178"/>
      <c r="Y86" s="165"/>
      <c r="Z86" s="163" t="str">
        <f>IFERROR(VLOOKUP(Y86, 【参考】数式用!$A$3:$B$48, 2, FALSE), "")</f>
        <v/>
      </c>
      <c r="AA86" s="39"/>
    </row>
    <row r="87" spans="1:27" ht="38.25" customHeight="1">
      <c r="A87" s="28"/>
      <c r="B87" s="145">
        <f t="shared" si="0"/>
        <v>44</v>
      </c>
      <c r="C87" s="284"/>
      <c r="D87" s="285"/>
      <c r="E87" s="285"/>
      <c r="F87" s="285"/>
      <c r="G87" s="285"/>
      <c r="H87" s="285"/>
      <c r="I87" s="285"/>
      <c r="J87" s="285"/>
      <c r="K87" s="285"/>
      <c r="L87" s="286"/>
      <c r="M87" s="291"/>
      <c r="N87" s="291"/>
      <c r="O87" s="291"/>
      <c r="P87" s="291"/>
      <c r="Q87" s="291"/>
      <c r="R87" s="290"/>
      <c r="S87" s="290"/>
      <c r="T87" s="290"/>
      <c r="U87" s="290"/>
      <c r="V87" s="290"/>
      <c r="W87" s="192"/>
      <c r="X87" s="178"/>
      <c r="Y87" s="165"/>
      <c r="Z87" s="163" t="str">
        <f>IFERROR(VLOOKUP(Y87, 【参考】数式用!$A$3:$B$48, 2, FALSE), "")</f>
        <v/>
      </c>
      <c r="AA87" s="39"/>
    </row>
    <row r="88" spans="1:27" ht="38.25" customHeight="1">
      <c r="A88" s="28"/>
      <c r="B88" s="145">
        <f t="shared" si="0"/>
        <v>45</v>
      </c>
      <c r="C88" s="284"/>
      <c r="D88" s="285"/>
      <c r="E88" s="285"/>
      <c r="F88" s="285"/>
      <c r="G88" s="285"/>
      <c r="H88" s="285"/>
      <c r="I88" s="285"/>
      <c r="J88" s="285"/>
      <c r="K88" s="285"/>
      <c r="L88" s="286"/>
      <c r="M88" s="291"/>
      <c r="N88" s="291"/>
      <c r="O88" s="291"/>
      <c r="P88" s="291"/>
      <c r="Q88" s="291"/>
      <c r="R88" s="290"/>
      <c r="S88" s="290"/>
      <c r="T88" s="290"/>
      <c r="U88" s="290"/>
      <c r="V88" s="290"/>
      <c r="W88" s="192"/>
      <c r="X88" s="178"/>
      <c r="Y88" s="165"/>
      <c r="Z88" s="163" t="str">
        <f>IFERROR(VLOOKUP(Y88, 【参考】数式用!$A$3:$B$48, 2, FALSE), "")</f>
        <v/>
      </c>
      <c r="AA88" s="39"/>
    </row>
    <row r="89" spans="1:27" ht="38.25" customHeight="1">
      <c r="A89" s="28"/>
      <c r="B89" s="145">
        <f t="shared" si="0"/>
        <v>46</v>
      </c>
      <c r="C89" s="284"/>
      <c r="D89" s="285"/>
      <c r="E89" s="285"/>
      <c r="F89" s="285"/>
      <c r="G89" s="285"/>
      <c r="H89" s="285"/>
      <c r="I89" s="285"/>
      <c r="J89" s="285"/>
      <c r="K89" s="285"/>
      <c r="L89" s="286"/>
      <c r="M89" s="291"/>
      <c r="N89" s="291"/>
      <c r="O89" s="291"/>
      <c r="P89" s="291"/>
      <c r="Q89" s="291"/>
      <c r="R89" s="290"/>
      <c r="S89" s="290"/>
      <c r="T89" s="290"/>
      <c r="U89" s="290"/>
      <c r="V89" s="290"/>
      <c r="W89" s="192"/>
      <c r="X89" s="178"/>
      <c r="Y89" s="165"/>
      <c r="Z89" s="163" t="str">
        <f>IFERROR(VLOOKUP(Y89, 【参考】数式用!$A$3:$B$48, 2, FALSE), "")</f>
        <v/>
      </c>
      <c r="AA89" s="39"/>
    </row>
    <row r="90" spans="1:27" ht="38.25" customHeight="1">
      <c r="A90" s="28"/>
      <c r="B90" s="145">
        <f t="shared" si="0"/>
        <v>47</v>
      </c>
      <c r="C90" s="284"/>
      <c r="D90" s="285"/>
      <c r="E90" s="285"/>
      <c r="F90" s="285"/>
      <c r="G90" s="285"/>
      <c r="H90" s="285"/>
      <c r="I90" s="285"/>
      <c r="J90" s="285"/>
      <c r="K90" s="285"/>
      <c r="L90" s="286"/>
      <c r="M90" s="291"/>
      <c r="N90" s="291"/>
      <c r="O90" s="291"/>
      <c r="P90" s="291"/>
      <c r="Q90" s="291"/>
      <c r="R90" s="290"/>
      <c r="S90" s="290"/>
      <c r="T90" s="290"/>
      <c r="U90" s="290"/>
      <c r="V90" s="290"/>
      <c r="W90" s="192"/>
      <c r="X90" s="178"/>
      <c r="Y90" s="165"/>
      <c r="Z90" s="163" t="str">
        <f>IFERROR(VLOOKUP(Y90, 【参考】数式用!$A$3:$B$48, 2, FALSE), "")</f>
        <v/>
      </c>
      <c r="AA90" s="39"/>
    </row>
    <row r="91" spans="1:27" ht="38.25" customHeight="1">
      <c r="A91" s="28"/>
      <c r="B91" s="145">
        <f t="shared" si="0"/>
        <v>48</v>
      </c>
      <c r="C91" s="284"/>
      <c r="D91" s="285"/>
      <c r="E91" s="285"/>
      <c r="F91" s="285"/>
      <c r="G91" s="285"/>
      <c r="H91" s="285"/>
      <c r="I91" s="285"/>
      <c r="J91" s="285"/>
      <c r="K91" s="285"/>
      <c r="L91" s="286"/>
      <c r="M91" s="291"/>
      <c r="N91" s="291"/>
      <c r="O91" s="291"/>
      <c r="P91" s="291"/>
      <c r="Q91" s="291"/>
      <c r="R91" s="290"/>
      <c r="S91" s="290"/>
      <c r="T91" s="290"/>
      <c r="U91" s="290"/>
      <c r="V91" s="290"/>
      <c r="W91" s="192"/>
      <c r="X91" s="178"/>
      <c r="Y91" s="165"/>
      <c r="Z91" s="163" t="str">
        <f>IFERROR(VLOOKUP(Y91, 【参考】数式用!$A$3:$B$48, 2, FALSE), "")</f>
        <v/>
      </c>
      <c r="AA91" s="39"/>
    </row>
    <row r="92" spans="1:27" ht="38.25" customHeight="1">
      <c r="A92" s="28"/>
      <c r="B92" s="145">
        <f t="shared" si="0"/>
        <v>49</v>
      </c>
      <c r="C92" s="284"/>
      <c r="D92" s="285"/>
      <c r="E92" s="285"/>
      <c r="F92" s="285"/>
      <c r="G92" s="285"/>
      <c r="H92" s="285"/>
      <c r="I92" s="285"/>
      <c r="J92" s="285"/>
      <c r="K92" s="285"/>
      <c r="L92" s="286"/>
      <c r="M92" s="291"/>
      <c r="N92" s="291"/>
      <c r="O92" s="291"/>
      <c r="P92" s="291"/>
      <c r="Q92" s="291"/>
      <c r="R92" s="290"/>
      <c r="S92" s="290"/>
      <c r="T92" s="290"/>
      <c r="U92" s="290"/>
      <c r="V92" s="290"/>
      <c r="W92" s="192"/>
      <c r="X92" s="178"/>
      <c r="Y92" s="165"/>
      <c r="Z92" s="163" t="str">
        <f>IFERROR(VLOOKUP(Y92, 【参考】数式用!$A$3:$B$48, 2, FALSE), "")</f>
        <v/>
      </c>
      <c r="AA92" s="39"/>
    </row>
    <row r="93" spans="1:27" ht="38.25" customHeight="1">
      <c r="A93" s="28"/>
      <c r="B93" s="145">
        <f t="shared" si="0"/>
        <v>50</v>
      </c>
      <c r="C93" s="284"/>
      <c r="D93" s="285"/>
      <c r="E93" s="285"/>
      <c r="F93" s="285"/>
      <c r="G93" s="285"/>
      <c r="H93" s="285"/>
      <c r="I93" s="285"/>
      <c r="J93" s="285"/>
      <c r="K93" s="285"/>
      <c r="L93" s="286"/>
      <c r="M93" s="291"/>
      <c r="N93" s="291"/>
      <c r="O93" s="291"/>
      <c r="P93" s="291"/>
      <c r="Q93" s="291"/>
      <c r="R93" s="290"/>
      <c r="S93" s="290"/>
      <c r="T93" s="290"/>
      <c r="U93" s="290"/>
      <c r="V93" s="290"/>
      <c r="W93" s="192"/>
      <c r="X93" s="178"/>
      <c r="Y93" s="165"/>
      <c r="Z93" s="163" t="str">
        <f>IFERROR(VLOOKUP(Y93, 【参考】数式用!$A$3:$B$48, 2, FALSE), "")</f>
        <v/>
      </c>
      <c r="AA93" s="39"/>
    </row>
    <row r="94" spans="1:27" ht="38.25" customHeight="1">
      <c r="A94" s="28"/>
      <c r="B94" s="145">
        <f t="shared" si="0"/>
        <v>51</v>
      </c>
      <c r="C94" s="284"/>
      <c r="D94" s="285"/>
      <c r="E94" s="285"/>
      <c r="F94" s="285"/>
      <c r="G94" s="285"/>
      <c r="H94" s="285"/>
      <c r="I94" s="285"/>
      <c r="J94" s="285"/>
      <c r="K94" s="285"/>
      <c r="L94" s="286"/>
      <c r="M94" s="291"/>
      <c r="N94" s="291"/>
      <c r="O94" s="291"/>
      <c r="P94" s="291"/>
      <c r="Q94" s="291"/>
      <c r="R94" s="290"/>
      <c r="S94" s="290"/>
      <c r="T94" s="290"/>
      <c r="U94" s="290"/>
      <c r="V94" s="290"/>
      <c r="W94" s="192"/>
      <c r="X94" s="178"/>
      <c r="Y94" s="165"/>
      <c r="Z94" s="163" t="str">
        <f>IFERROR(VLOOKUP(Y94, 【参考】数式用!$A$3:$B$48, 2, FALSE), "")</f>
        <v/>
      </c>
      <c r="AA94" s="39"/>
    </row>
    <row r="95" spans="1:27" ht="38.25" customHeight="1">
      <c r="A95" s="28"/>
      <c r="B95" s="145">
        <f t="shared" si="0"/>
        <v>52</v>
      </c>
      <c r="C95" s="284"/>
      <c r="D95" s="285"/>
      <c r="E95" s="285"/>
      <c r="F95" s="285"/>
      <c r="G95" s="285"/>
      <c r="H95" s="285"/>
      <c r="I95" s="285"/>
      <c r="J95" s="285"/>
      <c r="K95" s="285"/>
      <c r="L95" s="286"/>
      <c r="M95" s="291"/>
      <c r="N95" s="291"/>
      <c r="O95" s="291"/>
      <c r="P95" s="291"/>
      <c r="Q95" s="291"/>
      <c r="R95" s="290"/>
      <c r="S95" s="290"/>
      <c r="T95" s="290"/>
      <c r="U95" s="290"/>
      <c r="V95" s="290"/>
      <c r="W95" s="192"/>
      <c r="X95" s="178"/>
      <c r="Y95" s="165"/>
      <c r="Z95" s="163" t="str">
        <f>IFERROR(VLOOKUP(Y95, 【参考】数式用!$A$3:$B$48, 2, FALSE), "")</f>
        <v/>
      </c>
      <c r="AA95" s="39"/>
    </row>
    <row r="96" spans="1:27" ht="38.25" customHeight="1">
      <c r="A96" s="28"/>
      <c r="B96" s="145">
        <f t="shared" si="0"/>
        <v>53</v>
      </c>
      <c r="C96" s="284"/>
      <c r="D96" s="285"/>
      <c r="E96" s="285"/>
      <c r="F96" s="285"/>
      <c r="G96" s="285"/>
      <c r="H96" s="285"/>
      <c r="I96" s="285"/>
      <c r="J96" s="285"/>
      <c r="K96" s="285"/>
      <c r="L96" s="286"/>
      <c r="M96" s="291"/>
      <c r="N96" s="291"/>
      <c r="O96" s="291"/>
      <c r="P96" s="291"/>
      <c r="Q96" s="291"/>
      <c r="R96" s="290"/>
      <c r="S96" s="290"/>
      <c r="T96" s="290"/>
      <c r="U96" s="290"/>
      <c r="V96" s="290"/>
      <c r="W96" s="192"/>
      <c r="X96" s="178"/>
      <c r="Y96" s="165"/>
      <c r="Z96" s="163" t="str">
        <f>IFERROR(VLOOKUP(Y96, 【参考】数式用!$A$3:$B$48, 2, FALSE), "")</f>
        <v/>
      </c>
      <c r="AA96" s="39"/>
    </row>
    <row r="97" spans="1:27" ht="38.25" customHeight="1">
      <c r="A97" s="28"/>
      <c r="B97" s="145">
        <f t="shared" si="0"/>
        <v>54</v>
      </c>
      <c r="C97" s="284"/>
      <c r="D97" s="285"/>
      <c r="E97" s="285"/>
      <c r="F97" s="285"/>
      <c r="G97" s="285"/>
      <c r="H97" s="285"/>
      <c r="I97" s="285"/>
      <c r="J97" s="285"/>
      <c r="K97" s="285"/>
      <c r="L97" s="286"/>
      <c r="M97" s="291"/>
      <c r="N97" s="291"/>
      <c r="O97" s="291"/>
      <c r="P97" s="291"/>
      <c r="Q97" s="291"/>
      <c r="R97" s="290"/>
      <c r="S97" s="290"/>
      <c r="T97" s="290"/>
      <c r="U97" s="290"/>
      <c r="V97" s="290"/>
      <c r="W97" s="192"/>
      <c r="X97" s="178"/>
      <c r="Y97" s="165"/>
      <c r="Z97" s="163" t="str">
        <f>IFERROR(VLOOKUP(Y97, 【参考】数式用!$A$3:$B$48, 2, FALSE), "")</f>
        <v/>
      </c>
      <c r="AA97" s="39"/>
    </row>
    <row r="98" spans="1:27" ht="38.25" customHeight="1">
      <c r="A98" s="28"/>
      <c r="B98" s="145">
        <f t="shared" si="0"/>
        <v>55</v>
      </c>
      <c r="C98" s="284"/>
      <c r="D98" s="285"/>
      <c r="E98" s="285"/>
      <c r="F98" s="285"/>
      <c r="G98" s="285"/>
      <c r="H98" s="285"/>
      <c r="I98" s="285"/>
      <c r="J98" s="285"/>
      <c r="K98" s="285"/>
      <c r="L98" s="286"/>
      <c r="M98" s="291"/>
      <c r="N98" s="291"/>
      <c r="O98" s="291"/>
      <c r="P98" s="291"/>
      <c r="Q98" s="291"/>
      <c r="R98" s="290"/>
      <c r="S98" s="290"/>
      <c r="T98" s="290"/>
      <c r="U98" s="290"/>
      <c r="V98" s="290"/>
      <c r="W98" s="192"/>
      <c r="X98" s="178"/>
      <c r="Y98" s="165"/>
      <c r="Z98" s="163" t="str">
        <f>IFERROR(VLOOKUP(Y98, 【参考】数式用!$A$3:$B$48, 2, FALSE), "")</f>
        <v/>
      </c>
      <c r="AA98" s="39"/>
    </row>
    <row r="99" spans="1:27" ht="38.25" customHeight="1">
      <c r="A99" s="28"/>
      <c r="B99" s="145">
        <f t="shared" si="0"/>
        <v>56</v>
      </c>
      <c r="C99" s="284"/>
      <c r="D99" s="285"/>
      <c r="E99" s="285"/>
      <c r="F99" s="285"/>
      <c r="G99" s="285"/>
      <c r="H99" s="285"/>
      <c r="I99" s="285"/>
      <c r="J99" s="285"/>
      <c r="K99" s="285"/>
      <c r="L99" s="286"/>
      <c r="M99" s="291"/>
      <c r="N99" s="291"/>
      <c r="O99" s="291"/>
      <c r="P99" s="291"/>
      <c r="Q99" s="291"/>
      <c r="R99" s="290"/>
      <c r="S99" s="290"/>
      <c r="T99" s="290"/>
      <c r="U99" s="290"/>
      <c r="V99" s="290"/>
      <c r="W99" s="192"/>
      <c r="X99" s="178"/>
      <c r="Y99" s="165"/>
      <c r="Z99" s="163" t="str">
        <f>IFERROR(VLOOKUP(Y99, 【参考】数式用!$A$3:$B$48, 2, FALSE), "")</f>
        <v/>
      </c>
      <c r="AA99" s="39"/>
    </row>
    <row r="100" spans="1:27" ht="38.25" customHeight="1">
      <c r="A100" s="28"/>
      <c r="B100" s="145">
        <f t="shared" si="0"/>
        <v>57</v>
      </c>
      <c r="C100" s="284"/>
      <c r="D100" s="285"/>
      <c r="E100" s="285"/>
      <c r="F100" s="285"/>
      <c r="G100" s="285"/>
      <c r="H100" s="285"/>
      <c r="I100" s="285"/>
      <c r="J100" s="285"/>
      <c r="K100" s="285"/>
      <c r="L100" s="286"/>
      <c r="M100" s="291"/>
      <c r="N100" s="291"/>
      <c r="O100" s="291"/>
      <c r="P100" s="291"/>
      <c r="Q100" s="291"/>
      <c r="R100" s="290"/>
      <c r="S100" s="290"/>
      <c r="T100" s="290"/>
      <c r="U100" s="290"/>
      <c r="V100" s="290"/>
      <c r="W100" s="192"/>
      <c r="X100" s="178"/>
      <c r="Y100" s="165"/>
      <c r="Z100" s="163" t="str">
        <f>IFERROR(VLOOKUP(Y100, 【参考】数式用!$A$3:$B$48, 2, FALSE), "")</f>
        <v/>
      </c>
      <c r="AA100" s="39"/>
    </row>
    <row r="101" spans="1:27" ht="38.25" customHeight="1">
      <c r="A101" s="28"/>
      <c r="B101" s="145">
        <f t="shared" si="0"/>
        <v>58</v>
      </c>
      <c r="C101" s="284"/>
      <c r="D101" s="285"/>
      <c r="E101" s="285"/>
      <c r="F101" s="285"/>
      <c r="G101" s="285"/>
      <c r="H101" s="285"/>
      <c r="I101" s="285"/>
      <c r="J101" s="285"/>
      <c r="K101" s="285"/>
      <c r="L101" s="286"/>
      <c r="M101" s="291"/>
      <c r="N101" s="291"/>
      <c r="O101" s="291"/>
      <c r="P101" s="291"/>
      <c r="Q101" s="291"/>
      <c r="R101" s="290"/>
      <c r="S101" s="290"/>
      <c r="T101" s="290"/>
      <c r="U101" s="290"/>
      <c r="V101" s="290"/>
      <c r="W101" s="192"/>
      <c r="X101" s="178"/>
      <c r="Y101" s="165"/>
      <c r="Z101" s="163" t="str">
        <f>IFERROR(VLOOKUP(Y101, 【参考】数式用!$A$3:$B$48, 2, FALSE), "")</f>
        <v/>
      </c>
      <c r="AA101" s="39"/>
    </row>
    <row r="102" spans="1:27" ht="38.25" customHeight="1">
      <c r="A102" s="28"/>
      <c r="B102" s="145">
        <f t="shared" si="0"/>
        <v>59</v>
      </c>
      <c r="C102" s="284"/>
      <c r="D102" s="285"/>
      <c r="E102" s="285"/>
      <c r="F102" s="285"/>
      <c r="G102" s="285"/>
      <c r="H102" s="285"/>
      <c r="I102" s="285"/>
      <c r="J102" s="285"/>
      <c r="K102" s="285"/>
      <c r="L102" s="286"/>
      <c r="M102" s="291"/>
      <c r="N102" s="291"/>
      <c r="O102" s="291"/>
      <c r="P102" s="291"/>
      <c r="Q102" s="291"/>
      <c r="R102" s="290"/>
      <c r="S102" s="290"/>
      <c r="T102" s="290"/>
      <c r="U102" s="290"/>
      <c r="V102" s="290"/>
      <c r="W102" s="192"/>
      <c r="X102" s="178"/>
      <c r="Y102" s="165"/>
      <c r="Z102" s="163" t="str">
        <f>IFERROR(VLOOKUP(Y102, 【参考】数式用!$A$3:$B$48, 2, FALSE), "")</f>
        <v/>
      </c>
      <c r="AA102" s="39"/>
    </row>
    <row r="103" spans="1:27" ht="38.25" customHeight="1">
      <c r="A103" s="28"/>
      <c r="B103" s="145">
        <f t="shared" si="0"/>
        <v>60</v>
      </c>
      <c r="C103" s="284"/>
      <c r="D103" s="285"/>
      <c r="E103" s="285"/>
      <c r="F103" s="285"/>
      <c r="G103" s="285"/>
      <c r="H103" s="285"/>
      <c r="I103" s="285"/>
      <c r="J103" s="285"/>
      <c r="K103" s="285"/>
      <c r="L103" s="286"/>
      <c r="M103" s="291"/>
      <c r="N103" s="291"/>
      <c r="O103" s="291"/>
      <c r="P103" s="291"/>
      <c r="Q103" s="291"/>
      <c r="R103" s="290"/>
      <c r="S103" s="290"/>
      <c r="T103" s="290"/>
      <c r="U103" s="290"/>
      <c r="V103" s="290"/>
      <c r="W103" s="192"/>
      <c r="X103" s="178"/>
      <c r="Y103" s="165"/>
      <c r="Z103" s="163" t="str">
        <f>IFERROR(VLOOKUP(Y103, 【参考】数式用!$A$3:$B$48, 2, FALSE), "")</f>
        <v/>
      </c>
      <c r="AA103" s="39"/>
    </row>
    <row r="104" spans="1:27" ht="38.25" customHeight="1">
      <c r="A104" s="28"/>
      <c r="B104" s="145">
        <f t="shared" si="0"/>
        <v>61</v>
      </c>
      <c r="C104" s="284"/>
      <c r="D104" s="285"/>
      <c r="E104" s="285"/>
      <c r="F104" s="285"/>
      <c r="G104" s="285"/>
      <c r="H104" s="285"/>
      <c r="I104" s="285"/>
      <c r="J104" s="285"/>
      <c r="K104" s="285"/>
      <c r="L104" s="286"/>
      <c r="M104" s="291"/>
      <c r="N104" s="291"/>
      <c r="O104" s="291"/>
      <c r="P104" s="291"/>
      <c r="Q104" s="291"/>
      <c r="R104" s="290"/>
      <c r="S104" s="290"/>
      <c r="T104" s="290"/>
      <c r="U104" s="290"/>
      <c r="V104" s="290"/>
      <c r="W104" s="192"/>
      <c r="X104" s="178"/>
      <c r="Y104" s="165"/>
      <c r="Z104" s="163" t="str">
        <f>IFERROR(VLOOKUP(Y104, 【参考】数式用!$A$3:$B$48, 2, FALSE), "")</f>
        <v/>
      </c>
      <c r="AA104" s="39"/>
    </row>
    <row r="105" spans="1:27" ht="38.25" customHeight="1">
      <c r="A105" s="28"/>
      <c r="B105" s="145">
        <f t="shared" si="0"/>
        <v>62</v>
      </c>
      <c r="C105" s="284"/>
      <c r="D105" s="285"/>
      <c r="E105" s="285"/>
      <c r="F105" s="285"/>
      <c r="G105" s="285"/>
      <c r="H105" s="285"/>
      <c r="I105" s="285"/>
      <c r="J105" s="285"/>
      <c r="K105" s="285"/>
      <c r="L105" s="286"/>
      <c r="M105" s="291"/>
      <c r="N105" s="291"/>
      <c r="O105" s="291"/>
      <c r="P105" s="291"/>
      <c r="Q105" s="291"/>
      <c r="R105" s="290"/>
      <c r="S105" s="290"/>
      <c r="T105" s="290"/>
      <c r="U105" s="290"/>
      <c r="V105" s="290"/>
      <c r="W105" s="192"/>
      <c r="X105" s="178"/>
      <c r="Y105" s="165"/>
      <c r="Z105" s="163" t="str">
        <f>IFERROR(VLOOKUP(Y105, 【参考】数式用!$A$3:$B$48, 2, FALSE), "")</f>
        <v/>
      </c>
      <c r="AA105" s="39"/>
    </row>
    <row r="106" spans="1:27" ht="38.25" customHeight="1">
      <c r="A106" s="28"/>
      <c r="B106" s="145">
        <f t="shared" si="0"/>
        <v>63</v>
      </c>
      <c r="C106" s="284"/>
      <c r="D106" s="285"/>
      <c r="E106" s="285"/>
      <c r="F106" s="285"/>
      <c r="G106" s="285"/>
      <c r="H106" s="285"/>
      <c r="I106" s="285"/>
      <c r="J106" s="285"/>
      <c r="K106" s="285"/>
      <c r="L106" s="286"/>
      <c r="M106" s="291"/>
      <c r="N106" s="291"/>
      <c r="O106" s="291"/>
      <c r="P106" s="291"/>
      <c r="Q106" s="291"/>
      <c r="R106" s="290"/>
      <c r="S106" s="290"/>
      <c r="T106" s="290"/>
      <c r="U106" s="290"/>
      <c r="V106" s="290"/>
      <c r="W106" s="192"/>
      <c r="X106" s="178"/>
      <c r="Y106" s="165"/>
      <c r="Z106" s="163" t="str">
        <f>IFERROR(VLOOKUP(Y106, 【参考】数式用!$A$3:$B$48, 2, FALSE), "")</f>
        <v/>
      </c>
      <c r="AA106" s="39"/>
    </row>
    <row r="107" spans="1:27" ht="38.25" customHeight="1">
      <c r="A107" s="28"/>
      <c r="B107" s="145">
        <f t="shared" si="0"/>
        <v>64</v>
      </c>
      <c r="C107" s="284"/>
      <c r="D107" s="285"/>
      <c r="E107" s="285"/>
      <c r="F107" s="285"/>
      <c r="G107" s="285"/>
      <c r="H107" s="285"/>
      <c r="I107" s="285"/>
      <c r="J107" s="285"/>
      <c r="K107" s="285"/>
      <c r="L107" s="286"/>
      <c r="M107" s="291"/>
      <c r="N107" s="291"/>
      <c r="O107" s="291"/>
      <c r="P107" s="291"/>
      <c r="Q107" s="291"/>
      <c r="R107" s="290"/>
      <c r="S107" s="290"/>
      <c r="T107" s="290"/>
      <c r="U107" s="290"/>
      <c r="V107" s="290"/>
      <c r="W107" s="192"/>
      <c r="X107" s="178"/>
      <c r="Y107" s="165"/>
      <c r="Z107" s="163" t="str">
        <f>IFERROR(VLOOKUP(Y107, 【参考】数式用!$A$3:$B$48, 2, FALSE), "")</f>
        <v/>
      </c>
      <c r="AA107" s="39"/>
    </row>
    <row r="108" spans="1:27" ht="38.25" customHeight="1">
      <c r="A108" s="28"/>
      <c r="B108" s="145">
        <f t="shared" si="0"/>
        <v>65</v>
      </c>
      <c r="C108" s="284"/>
      <c r="D108" s="285"/>
      <c r="E108" s="285"/>
      <c r="F108" s="285"/>
      <c r="G108" s="285"/>
      <c r="H108" s="285"/>
      <c r="I108" s="285"/>
      <c r="J108" s="285"/>
      <c r="K108" s="285"/>
      <c r="L108" s="286"/>
      <c r="M108" s="291"/>
      <c r="N108" s="291"/>
      <c r="O108" s="291"/>
      <c r="P108" s="291"/>
      <c r="Q108" s="291"/>
      <c r="R108" s="290"/>
      <c r="S108" s="290"/>
      <c r="T108" s="290"/>
      <c r="U108" s="290"/>
      <c r="V108" s="290"/>
      <c r="W108" s="192"/>
      <c r="X108" s="178"/>
      <c r="Y108" s="165"/>
      <c r="Z108" s="163" t="str">
        <f>IFERROR(VLOOKUP(Y108, 【参考】数式用!$A$3:$B$48, 2, FALSE), "")</f>
        <v/>
      </c>
      <c r="AA108" s="39"/>
    </row>
    <row r="109" spans="1:27" ht="38.25" customHeight="1">
      <c r="A109" s="28"/>
      <c r="B109" s="145">
        <f t="shared" si="0"/>
        <v>66</v>
      </c>
      <c r="C109" s="284"/>
      <c r="D109" s="285"/>
      <c r="E109" s="285"/>
      <c r="F109" s="285"/>
      <c r="G109" s="285"/>
      <c r="H109" s="285"/>
      <c r="I109" s="285"/>
      <c r="J109" s="285"/>
      <c r="K109" s="285"/>
      <c r="L109" s="286"/>
      <c r="M109" s="291"/>
      <c r="N109" s="291"/>
      <c r="O109" s="291"/>
      <c r="P109" s="291"/>
      <c r="Q109" s="291"/>
      <c r="R109" s="290"/>
      <c r="S109" s="290"/>
      <c r="T109" s="290"/>
      <c r="U109" s="290"/>
      <c r="V109" s="290"/>
      <c r="W109" s="192"/>
      <c r="X109" s="178"/>
      <c r="Y109" s="165"/>
      <c r="Z109" s="163" t="str">
        <f>IFERROR(VLOOKUP(Y109, 【参考】数式用!$A$3:$B$48, 2, FALSE), "")</f>
        <v/>
      </c>
      <c r="AA109" s="39"/>
    </row>
    <row r="110" spans="1:27" ht="38.25" customHeight="1">
      <c r="A110" s="28"/>
      <c r="B110" s="145">
        <f t="shared" ref="B110:B143" si="1">B109+1</f>
        <v>67</v>
      </c>
      <c r="C110" s="284"/>
      <c r="D110" s="285"/>
      <c r="E110" s="285"/>
      <c r="F110" s="285"/>
      <c r="G110" s="285"/>
      <c r="H110" s="285"/>
      <c r="I110" s="285"/>
      <c r="J110" s="285"/>
      <c r="K110" s="285"/>
      <c r="L110" s="286"/>
      <c r="M110" s="291"/>
      <c r="N110" s="291"/>
      <c r="O110" s="291"/>
      <c r="P110" s="291"/>
      <c r="Q110" s="291"/>
      <c r="R110" s="290"/>
      <c r="S110" s="290"/>
      <c r="T110" s="290"/>
      <c r="U110" s="290"/>
      <c r="V110" s="290"/>
      <c r="W110" s="192"/>
      <c r="X110" s="178"/>
      <c r="Y110" s="165"/>
      <c r="Z110" s="163" t="str">
        <f>IFERROR(VLOOKUP(Y110, 【参考】数式用!$A$3:$B$48, 2, FALSE), "")</f>
        <v/>
      </c>
      <c r="AA110" s="39"/>
    </row>
    <row r="111" spans="1:27" ht="38.25" customHeight="1">
      <c r="A111" s="28"/>
      <c r="B111" s="145">
        <f t="shared" si="1"/>
        <v>68</v>
      </c>
      <c r="C111" s="284"/>
      <c r="D111" s="285"/>
      <c r="E111" s="285"/>
      <c r="F111" s="285"/>
      <c r="G111" s="285"/>
      <c r="H111" s="285"/>
      <c r="I111" s="285"/>
      <c r="J111" s="285"/>
      <c r="K111" s="285"/>
      <c r="L111" s="286"/>
      <c r="M111" s="291"/>
      <c r="N111" s="291"/>
      <c r="O111" s="291"/>
      <c r="P111" s="291"/>
      <c r="Q111" s="291"/>
      <c r="R111" s="290"/>
      <c r="S111" s="290"/>
      <c r="T111" s="290"/>
      <c r="U111" s="290"/>
      <c r="V111" s="290"/>
      <c r="W111" s="192"/>
      <c r="X111" s="178"/>
      <c r="Y111" s="165"/>
      <c r="Z111" s="163" t="str">
        <f>IFERROR(VLOOKUP(Y111, 【参考】数式用!$A$3:$B$48, 2, FALSE), "")</f>
        <v/>
      </c>
      <c r="AA111" s="39"/>
    </row>
    <row r="112" spans="1:27" ht="38.25" customHeight="1">
      <c r="A112" s="28"/>
      <c r="B112" s="145">
        <f t="shared" si="1"/>
        <v>69</v>
      </c>
      <c r="C112" s="284"/>
      <c r="D112" s="285"/>
      <c r="E112" s="285"/>
      <c r="F112" s="285"/>
      <c r="G112" s="285"/>
      <c r="H112" s="285"/>
      <c r="I112" s="285"/>
      <c r="J112" s="285"/>
      <c r="K112" s="285"/>
      <c r="L112" s="286"/>
      <c r="M112" s="291"/>
      <c r="N112" s="291"/>
      <c r="O112" s="291"/>
      <c r="P112" s="291"/>
      <c r="Q112" s="291"/>
      <c r="R112" s="290"/>
      <c r="S112" s="290"/>
      <c r="T112" s="290"/>
      <c r="U112" s="290"/>
      <c r="V112" s="290"/>
      <c r="W112" s="192"/>
      <c r="X112" s="178"/>
      <c r="Y112" s="165"/>
      <c r="Z112" s="163" t="str">
        <f>IFERROR(VLOOKUP(Y112, 【参考】数式用!$A$3:$B$48, 2, FALSE), "")</f>
        <v/>
      </c>
      <c r="AA112" s="39"/>
    </row>
    <row r="113" spans="1:27" ht="38.25" customHeight="1">
      <c r="A113" s="28"/>
      <c r="B113" s="145">
        <f t="shared" si="1"/>
        <v>70</v>
      </c>
      <c r="C113" s="284"/>
      <c r="D113" s="285"/>
      <c r="E113" s="285"/>
      <c r="F113" s="285"/>
      <c r="G113" s="285"/>
      <c r="H113" s="285"/>
      <c r="I113" s="285"/>
      <c r="J113" s="285"/>
      <c r="K113" s="285"/>
      <c r="L113" s="286"/>
      <c r="M113" s="291"/>
      <c r="N113" s="291"/>
      <c r="O113" s="291"/>
      <c r="P113" s="291"/>
      <c r="Q113" s="291"/>
      <c r="R113" s="290"/>
      <c r="S113" s="290"/>
      <c r="T113" s="290"/>
      <c r="U113" s="290"/>
      <c r="V113" s="290"/>
      <c r="W113" s="192"/>
      <c r="X113" s="178"/>
      <c r="Y113" s="165"/>
      <c r="Z113" s="163" t="str">
        <f>IFERROR(VLOOKUP(Y113, 【参考】数式用!$A$3:$B$48, 2, FALSE), "")</f>
        <v/>
      </c>
      <c r="AA113" s="39"/>
    </row>
    <row r="114" spans="1:27" ht="38.25" customHeight="1">
      <c r="A114" s="28"/>
      <c r="B114" s="145">
        <f t="shared" si="1"/>
        <v>71</v>
      </c>
      <c r="C114" s="284"/>
      <c r="D114" s="285"/>
      <c r="E114" s="285"/>
      <c r="F114" s="285"/>
      <c r="G114" s="285"/>
      <c r="H114" s="285"/>
      <c r="I114" s="285"/>
      <c r="J114" s="285"/>
      <c r="K114" s="285"/>
      <c r="L114" s="286"/>
      <c r="M114" s="291"/>
      <c r="N114" s="291"/>
      <c r="O114" s="291"/>
      <c r="P114" s="291"/>
      <c r="Q114" s="291"/>
      <c r="R114" s="290"/>
      <c r="S114" s="290"/>
      <c r="T114" s="290"/>
      <c r="U114" s="290"/>
      <c r="V114" s="290"/>
      <c r="W114" s="192"/>
      <c r="X114" s="178"/>
      <c r="Y114" s="165"/>
      <c r="Z114" s="163" t="str">
        <f>IFERROR(VLOOKUP(Y114, 【参考】数式用!$A$3:$B$48, 2, FALSE), "")</f>
        <v/>
      </c>
      <c r="AA114" s="39"/>
    </row>
    <row r="115" spans="1:27" ht="38.25" customHeight="1">
      <c r="A115" s="28"/>
      <c r="B115" s="145">
        <f t="shared" si="1"/>
        <v>72</v>
      </c>
      <c r="C115" s="284"/>
      <c r="D115" s="285"/>
      <c r="E115" s="285"/>
      <c r="F115" s="285"/>
      <c r="G115" s="285"/>
      <c r="H115" s="285"/>
      <c r="I115" s="285"/>
      <c r="J115" s="285"/>
      <c r="K115" s="285"/>
      <c r="L115" s="286"/>
      <c r="M115" s="291"/>
      <c r="N115" s="291"/>
      <c r="O115" s="291"/>
      <c r="P115" s="291"/>
      <c r="Q115" s="291"/>
      <c r="R115" s="290"/>
      <c r="S115" s="290"/>
      <c r="T115" s="290"/>
      <c r="U115" s="290"/>
      <c r="V115" s="290"/>
      <c r="W115" s="192"/>
      <c r="X115" s="178"/>
      <c r="Y115" s="165"/>
      <c r="Z115" s="163" t="str">
        <f>IFERROR(VLOOKUP(Y115, 【参考】数式用!$A$3:$B$48, 2, FALSE), "")</f>
        <v/>
      </c>
      <c r="AA115" s="39"/>
    </row>
    <row r="116" spans="1:27" ht="38.25" customHeight="1">
      <c r="A116" s="28"/>
      <c r="B116" s="145">
        <f t="shared" si="1"/>
        <v>73</v>
      </c>
      <c r="C116" s="284"/>
      <c r="D116" s="285"/>
      <c r="E116" s="285"/>
      <c r="F116" s="285"/>
      <c r="G116" s="285"/>
      <c r="H116" s="285"/>
      <c r="I116" s="285"/>
      <c r="J116" s="285"/>
      <c r="K116" s="285"/>
      <c r="L116" s="286"/>
      <c r="M116" s="291"/>
      <c r="N116" s="291"/>
      <c r="O116" s="291"/>
      <c r="P116" s="291"/>
      <c r="Q116" s="291"/>
      <c r="R116" s="290"/>
      <c r="S116" s="290"/>
      <c r="T116" s="290"/>
      <c r="U116" s="290"/>
      <c r="V116" s="290"/>
      <c r="W116" s="192"/>
      <c r="X116" s="178"/>
      <c r="Y116" s="165"/>
      <c r="Z116" s="163" t="str">
        <f>IFERROR(VLOOKUP(Y116, 【参考】数式用!$A$3:$B$48, 2, FALSE), "")</f>
        <v/>
      </c>
      <c r="AA116" s="39"/>
    </row>
    <row r="117" spans="1:27" ht="38.25" customHeight="1">
      <c r="A117" s="28"/>
      <c r="B117" s="145">
        <f t="shared" si="1"/>
        <v>74</v>
      </c>
      <c r="C117" s="284"/>
      <c r="D117" s="285"/>
      <c r="E117" s="285"/>
      <c r="F117" s="285"/>
      <c r="G117" s="285"/>
      <c r="H117" s="285"/>
      <c r="I117" s="285"/>
      <c r="J117" s="285"/>
      <c r="K117" s="285"/>
      <c r="L117" s="286"/>
      <c r="M117" s="291"/>
      <c r="N117" s="291"/>
      <c r="O117" s="291"/>
      <c r="P117" s="291"/>
      <c r="Q117" s="291"/>
      <c r="R117" s="290"/>
      <c r="S117" s="290"/>
      <c r="T117" s="290"/>
      <c r="U117" s="290"/>
      <c r="V117" s="290"/>
      <c r="W117" s="192"/>
      <c r="X117" s="178"/>
      <c r="Y117" s="165"/>
      <c r="Z117" s="163" t="str">
        <f>IFERROR(VLOOKUP(Y117, 【参考】数式用!$A$3:$B$48, 2, FALSE), "")</f>
        <v/>
      </c>
      <c r="AA117" s="39"/>
    </row>
    <row r="118" spans="1:27" ht="38.25" customHeight="1">
      <c r="A118" s="28"/>
      <c r="B118" s="145">
        <f t="shared" si="1"/>
        <v>75</v>
      </c>
      <c r="C118" s="284"/>
      <c r="D118" s="285"/>
      <c r="E118" s="285"/>
      <c r="F118" s="285"/>
      <c r="G118" s="285"/>
      <c r="H118" s="285"/>
      <c r="I118" s="285"/>
      <c r="J118" s="285"/>
      <c r="K118" s="285"/>
      <c r="L118" s="286"/>
      <c r="M118" s="291"/>
      <c r="N118" s="291"/>
      <c r="O118" s="291"/>
      <c r="P118" s="291"/>
      <c r="Q118" s="291"/>
      <c r="R118" s="290"/>
      <c r="S118" s="290"/>
      <c r="T118" s="290"/>
      <c r="U118" s="290"/>
      <c r="V118" s="290"/>
      <c r="W118" s="192"/>
      <c r="X118" s="178"/>
      <c r="Y118" s="165"/>
      <c r="Z118" s="163" t="str">
        <f>IFERROR(VLOOKUP(Y118, 【参考】数式用!$A$3:$B$48, 2, FALSE), "")</f>
        <v/>
      </c>
      <c r="AA118" s="39"/>
    </row>
    <row r="119" spans="1:27" ht="38.25" customHeight="1">
      <c r="A119" s="28"/>
      <c r="B119" s="145">
        <f t="shared" si="1"/>
        <v>76</v>
      </c>
      <c r="C119" s="284"/>
      <c r="D119" s="285"/>
      <c r="E119" s="285"/>
      <c r="F119" s="285"/>
      <c r="G119" s="285"/>
      <c r="H119" s="285"/>
      <c r="I119" s="285"/>
      <c r="J119" s="285"/>
      <c r="K119" s="285"/>
      <c r="L119" s="286"/>
      <c r="M119" s="291"/>
      <c r="N119" s="291"/>
      <c r="O119" s="291"/>
      <c r="P119" s="291"/>
      <c r="Q119" s="291"/>
      <c r="R119" s="290"/>
      <c r="S119" s="290"/>
      <c r="T119" s="290"/>
      <c r="U119" s="290"/>
      <c r="V119" s="290"/>
      <c r="W119" s="192"/>
      <c r="X119" s="178"/>
      <c r="Y119" s="165"/>
      <c r="Z119" s="163" t="str">
        <f>IFERROR(VLOOKUP(Y119, 【参考】数式用!$A$3:$B$48, 2, FALSE), "")</f>
        <v/>
      </c>
      <c r="AA119" s="39"/>
    </row>
    <row r="120" spans="1:27" ht="38.25" customHeight="1">
      <c r="A120" s="28"/>
      <c r="B120" s="145">
        <f t="shared" si="1"/>
        <v>77</v>
      </c>
      <c r="C120" s="284"/>
      <c r="D120" s="285"/>
      <c r="E120" s="285"/>
      <c r="F120" s="285"/>
      <c r="G120" s="285"/>
      <c r="H120" s="285"/>
      <c r="I120" s="285"/>
      <c r="J120" s="285"/>
      <c r="K120" s="285"/>
      <c r="L120" s="286"/>
      <c r="M120" s="291"/>
      <c r="N120" s="291"/>
      <c r="O120" s="291"/>
      <c r="P120" s="291"/>
      <c r="Q120" s="291"/>
      <c r="R120" s="290"/>
      <c r="S120" s="290"/>
      <c r="T120" s="290"/>
      <c r="U120" s="290"/>
      <c r="V120" s="290"/>
      <c r="W120" s="192"/>
      <c r="X120" s="178"/>
      <c r="Y120" s="165"/>
      <c r="Z120" s="163" t="str">
        <f>IFERROR(VLOOKUP(Y120, 【参考】数式用!$A$3:$B$48, 2, FALSE), "")</f>
        <v/>
      </c>
      <c r="AA120" s="39"/>
    </row>
    <row r="121" spans="1:27" ht="38.25" customHeight="1">
      <c r="A121" s="28"/>
      <c r="B121" s="145">
        <f t="shared" si="1"/>
        <v>78</v>
      </c>
      <c r="C121" s="284"/>
      <c r="D121" s="285"/>
      <c r="E121" s="285"/>
      <c r="F121" s="285"/>
      <c r="G121" s="285"/>
      <c r="H121" s="285"/>
      <c r="I121" s="285"/>
      <c r="J121" s="285"/>
      <c r="K121" s="285"/>
      <c r="L121" s="286"/>
      <c r="M121" s="291"/>
      <c r="N121" s="291"/>
      <c r="O121" s="291"/>
      <c r="P121" s="291"/>
      <c r="Q121" s="291"/>
      <c r="R121" s="290"/>
      <c r="S121" s="290"/>
      <c r="T121" s="290"/>
      <c r="U121" s="290"/>
      <c r="V121" s="290"/>
      <c r="W121" s="192"/>
      <c r="X121" s="178"/>
      <c r="Y121" s="165"/>
      <c r="Z121" s="163" t="str">
        <f>IFERROR(VLOOKUP(Y121, 【参考】数式用!$A$3:$B$48, 2, FALSE), "")</f>
        <v/>
      </c>
      <c r="AA121" s="39"/>
    </row>
    <row r="122" spans="1:27" ht="38.25" customHeight="1">
      <c r="A122" s="28"/>
      <c r="B122" s="145">
        <f t="shared" si="1"/>
        <v>79</v>
      </c>
      <c r="C122" s="284"/>
      <c r="D122" s="285"/>
      <c r="E122" s="285"/>
      <c r="F122" s="285"/>
      <c r="G122" s="285"/>
      <c r="H122" s="285"/>
      <c r="I122" s="285"/>
      <c r="J122" s="285"/>
      <c r="K122" s="285"/>
      <c r="L122" s="286"/>
      <c r="M122" s="291"/>
      <c r="N122" s="291"/>
      <c r="O122" s="291"/>
      <c r="P122" s="291"/>
      <c r="Q122" s="291"/>
      <c r="R122" s="290"/>
      <c r="S122" s="290"/>
      <c r="T122" s="290"/>
      <c r="U122" s="290"/>
      <c r="V122" s="290"/>
      <c r="W122" s="192"/>
      <c r="X122" s="178"/>
      <c r="Y122" s="165"/>
      <c r="Z122" s="163" t="str">
        <f>IFERROR(VLOOKUP(Y122, 【参考】数式用!$A$3:$B$48, 2, FALSE), "")</f>
        <v/>
      </c>
      <c r="AA122" s="39"/>
    </row>
    <row r="123" spans="1:27" ht="38.25" customHeight="1">
      <c r="A123" s="28"/>
      <c r="B123" s="145">
        <f t="shared" si="1"/>
        <v>80</v>
      </c>
      <c r="C123" s="284"/>
      <c r="D123" s="285"/>
      <c r="E123" s="285"/>
      <c r="F123" s="285"/>
      <c r="G123" s="285"/>
      <c r="H123" s="285"/>
      <c r="I123" s="285"/>
      <c r="J123" s="285"/>
      <c r="K123" s="285"/>
      <c r="L123" s="286"/>
      <c r="M123" s="291"/>
      <c r="N123" s="291"/>
      <c r="O123" s="291"/>
      <c r="P123" s="291"/>
      <c r="Q123" s="291"/>
      <c r="R123" s="290"/>
      <c r="S123" s="290"/>
      <c r="T123" s="290"/>
      <c r="U123" s="290"/>
      <c r="V123" s="290"/>
      <c r="W123" s="192"/>
      <c r="X123" s="178"/>
      <c r="Y123" s="165"/>
      <c r="Z123" s="163" t="str">
        <f>IFERROR(VLOOKUP(Y123, 【参考】数式用!$A$3:$B$48, 2, FALSE), "")</f>
        <v/>
      </c>
      <c r="AA123" s="39"/>
    </row>
    <row r="124" spans="1:27" ht="38.25" customHeight="1">
      <c r="A124" s="28"/>
      <c r="B124" s="145">
        <f t="shared" si="1"/>
        <v>81</v>
      </c>
      <c r="C124" s="284"/>
      <c r="D124" s="285"/>
      <c r="E124" s="285"/>
      <c r="F124" s="285"/>
      <c r="G124" s="285"/>
      <c r="H124" s="285"/>
      <c r="I124" s="285"/>
      <c r="J124" s="285"/>
      <c r="K124" s="285"/>
      <c r="L124" s="286"/>
      <c r="M124" s="291"/>
      <c r="N124" s="291"/>
      <c r="O124" s="291"/>
      <c r="P124" s="291"/>
      <c r="Q124" s="291"/>
      <c r="R124" s="290"/>
      <c r="S124" s="290"/>
      <c r="T124" s="290"/>
      <c r="U124" s="290"/>
      <c r="V124" s="290"/>
      <c r="W124" s="192"/>
      <c r="X124" s="178"/>
      <c r="Y124" s="165"/>
      <c r="Z124" s="163" t="str">
        <f>IFERROR(VLOOKUP(Y124, 【参考】数式用!$A$3:$B$48, 2, FALSE), "")</f>
        <v/>
      </c>
      <c r="AA124" s="39"/>
    </row>
    <row r="125" spans="1:27" ht="38.25" customHeight="1">
      <c r="A125" s="28"/>
      <c r="B125" s="145">
        <f t="shared" si="1"/>
        <v>82</v>
      </c>
      <c r="C125" s="284"/>
      <c r="D125" s="285"/>
      <c r="E125" s="285"/>
      <c r="F125" s="285"/>
      <c r="G125" s="285"/>
      <c r="H125" s="285"/>
      <c r="I125" s="285"/>
      <c r="J125" s="285"/>
      <c r="K125" s="285"/>
      <c r="L125" s="286"/>
      <c r="M125" s="291"/>
      <c r="N125" s="291"/>
      <c r="O125" s="291"/>
      <c r="P125" s="291"/>
      <c r="Q125" s="291"/>
      <c r="R125" s="290"/>
      <c r="S125" s="290"/>
      <c r="T125" s="290"/>
      <c r="U125" s="290"/>
      <c r="V125" s="290"/>
      <c r="W125" s="192"/>
      <c r="X125" s="178"/>
      <c r="Y125" s="165"/>
      <c r="Z125" s="163" t="str">
        <f>IFERROR(VLOOKUP(Y125, 【参考】数式用!$A$3:$B$48, 2, FALSE), "")</f>
        <v/>
      </c>
      <c r="AA125" s="39"/>
    </row>
    <row r="126" spans="1:27" ht="38.25" customHeight="1">
      <c r="A126" s="28"/>
      <c r="B126" s="145">
        <f t="shared" si="1"/>
        <v>83</v>
      </c>
      <c r="C126" s="284"/>
      <c r="D126" s="285"/>
      <c r="E126" s="285"/>
      <c r="F126" s="285"/>
      <c r="G126" s="285"/>
      <c r="H126" s="285"/>
      <c r="I126" s="285"/>
      <c r="J126" s="285"/>
      <c r="K126" s="285"/>
      <c r="L126" s="286"/>
      <c r="M126" s="290"/>
      <c r="N126" s="290"/>
      <c r="O126" s="290"/>
      <c r="P126" s="290"/>
      <c r="Q126" s="290"/>
      <c r="R126" s="290"/>
      <c r="S126" s="290"/>
      <c r="T126" s="290"/>
      <c r="U126" s="290"/>
      <c r="V126" s="290"/>
      <c r="W126" s="192"/>
      <c r="X126" s="178"/>
      <c r="Y126" s="165"/>
      <c r="Z126" s="163" t="str">
        <f>IFERROR(VLOOKUP(Y126, 【参考】数式用!$A$3:$B$48, 2, FALSE), "")</f>
        <v/>
      </c>
      <c r="AA126" s="39"/>
    </row>
    <row r="127" spans="1:27" ht="38.25" customHeight="1">
      <c r="A127" s="28"/>
      <c r="B127" s="145">
        <f t="shared" si="1"/>
        <v>84</v>
      </c>
      <c r="C127" s="284"/>
      <c r="D127" s="285"/>
      <c r="E127" s="285"/>
      <c r="F127" s="285"/>
      <c r="G127" s="285"/>
      <c r="H127" s="285"/>
      <c r="I127" s="285"/>
      <c r="J127" s="285"/>
      <c r="K127" s="285"/>
      <c r="L127" s="286"/>
      <c r="M127" s="290"/>
      <c r="N127" s="290"/>
      <c r="O127" s="290"/>
      <c r="P127" s="290"/>
      <c r="Q127" s="290"/>
      <c r="R127" s="290"/>
      <c r="S127" s="290"/>
      <c r="T127" s="290"/>
      <c r="U127" s="290"/>
      <c r="V127" s="290"/>
      <c r="W127" s="192"/>
      <c r="X127" s="178"/>
      <c r="Y127" s="165"/>
      <c r="Z127" s="163" t="str">
        <f>IFERROR(VLOOKUP(Y127, 【参考】数式用!$A$3:$B$48, 2, FALSE), "")</f>
        <v/>
      </c>
      <c r="AA127" s="39"/>
    </row>
    <row r="128" spans="1:27" ht="38.25" customHeight="1">
      <c r="A128" s="28"/>
      <c r="B128" s="145">
        <f t="shared" si="1"/>
        <v>85</v>
      </c>
      <c r="C128" s="284"/>
      <c r="D128" s="285"/>
      <c r="E128" s="285"/>
      <c r="F128" s="285"/>
      <c r="G128" s="285"/>
      <c r="H128" s="285"/>
      <c r="I128" s="285"/>
      <c r="J128" s="285"/>
      <c r="K128" s="285"/>
      <c r="L128" s="286"/>
      <c r="M128" s="290"/>
      <c r="N128" s="290"/>
      <c r="O128" s="290"/>
      <c r="P128" s="290"/>
      <c r="Q128" s="290"/>
      <c r="R128" s="290"/>
      <c r="S128" s="290"/>
      <c r="T128" s="290"/>
      <c r="U128" s="290"/>
      <c r="V128" s="290"/>
      <c r="W128" s="192"/>
      <c r="X128" s="178"/>
      <c r="Y128" s="165"/>
      <c r="Z128" s="163" t="str">
        <f>IFERROR(VLOOKUP(Y128, 【参考】数式用!$A$3:$B$48, 2, FALSE), "")</f>
        <v/>
      </c>
      <c r="AA128" s="39"/>
    </row>
    <row r="129" spans="1:27" ht="38.25" customHeight="1">
      <c r="A129" s="28"/>
      <c r="B129" s="145">
        <f t="shared" si="1"/>
        <v>86</v>
      </c>
      <c r="C129" s="284"/>
      <c r="D129" s="285"/>
      <c r="E129" s="285"/>
      <c r="F129" s="285"/>
      <c r="G129" s="285"/>
      <c r="H129" s="285"/>
      <c r="I129" s="285"/>
      <c r="J129" s="285"/>
      <c r="K129" s="285"/>
      <c r="L129" s="286"/>
      <c r="M129" s="290"/>
      <c r="N129" s="290"/>
      <c r="O129" s="290"/>
      <c r="P129" s="290"/>
      <c r="Q129" s="290"/>
      <c r="R129" s="290"/>
      <c r="S129" s="290"/>
      <c r="T129" s="290"/>
      <c r="U129" s="290"/>
      <c r="V129" s="290"/>
      <c r="W129" s="192"/>
      <c r="X129" s="178"/>
      <c r="Y129" s="165"/>
      <c r="Z129" s="163" t="str">
        <f>IFERROR(VLOOKUP(Y129, 【参考】数式用!$A$3:$B$48, 2, FALSE), "")</f>
        <v/>
      </c>
      <c r="AA129" s="39"/>
    </row>
    <row r="130" spans="1:27" ht="38.25" customHeight="1">
      <c r="A130" s="28"/>
      <c r="B130" s="145">
        <f t="shared" si="1"/>
        <v>87</v>
      </c>
      <c r="C130" s="284"/>
      <c r="D130" s="285"/>
      <c r="E130" s="285"/>
      <c r="F130" s="285"/>
      <c r="G130" s="285"/>
      <c r="H130" s="285"/>
      <c r="I130" s="285"/>
      <c r="J130" s="285"/>
      <c r="K130" s="285"/>
      <c r="L130" s="286"/>
      <c r="M130" s="290"/>
      <c r="N130" s="290"/>
      <c r="O130" s="290"/>
      <c r="P130" s="290"/>
      <c r="Q130" s="290"/>
      <c r="R130" s="290"/>
      <c r="S130" s="290"/>
      <c r="T130" s="290"/>
      <c r="U130" s="290"/>
      <c r="V130" s="290"/>
      <c r="W130" s="192"/>
      <c r="X130" s="178"/>
      <c r="Y130" s="165"/>
      <c r="Z130" s="163" t="str">
        <f>IFERROR(VLOOKUP(Y130, 【参考】数式用!$A$3:$B$48, 2, FALSE), "")</f>
        <v/>
      </c>
      <c r="AA130" s="39"/>
    </row>
    <row r="131" spans="1:27" ht="38.25" customHeight="1">
      <c r="A131" s="28"/>
      <c r="B131" s="145">
        <f t="shared" si="1"/>
        <v>88</v>
      </c>
      <c r="C131" s="284"/>
      <c r="D131" s="285"/>
      <c r="E131" s="285"/>
      <c r="F131" s="285"/>
      <c r="G131" s="285"/>
      <c r="H131" s="285"/>
      <c r="I131" s="285"/>
      <c r="J131" s="285"/>
      <c r="K131" s="285"/>
      <c r="L131" s="286"/>
      <c r="M131" s="290"/>
      <c r="N131" s="290"/>
      <c r="O131" s="290"/>
      <c r="P131" s="290"/>
      <c r="Q131" s="290"/>
      <c r="R131" s="290"/>
      <c r="S131" s="290"/>
      <c r="T131" s="290"/>
      <c r="U131" s="290"/>
      <c r="V131" s="290"/>
      <c r="W131" s="192"/>
      <c r="X131" s="178"/>
      <c r="Y131" s="165"/>
      <c r="Z131" s="163" t="str">
        <f>IFERROR(VLOOKUP(Y131, 【参考】数式用!$A$3:$B$48, 2, FALSE), "")</f>
        <v/>
      </c>
      <c r="AA131" s="39"/>
    </row>
    <row r="132" spans="1:27" ht="38.25" customHeight="1">
      <c r="A132" s="28"/>
      <c r="B132" s="145">
        <f t="shared" si="1"/>
        <v>89</v>
      </c>
      <c r="C132" s="284"/>
      <c r="D132" s="285"/>
      <c r="E132" s="285"/>
      <c r="F132" s="285"/>
      <c r="G132" s="285"/>
      <c r="H132" s="285"/>
      <c r="I132" s="285"/>
      <c r="J132" s="285"/>
      <c r="K132" s="285"/>
      <c r="L132" s="286"/>
      <c r="M132" s="290"/>
      <c r="N132" s="290"/>
      <c r="O132" s="290"/>
      <c r="P132" s="290"/>
      <c r="Q132" s="290"/>
      <c r="R132" s="290"/>
      <c r="S132" s="290"/>
      <c r="T132" s="290"/>
      <c r="U132" s="290"/>
      <c r="V132" s="290"/>
      <c r="W132" s="192"/>
      <c r="X132" s="178"/>
      <c r="Y132" s="165"/>
      <c r="Z132" s="163" t="str">
        <f>IFERROR(VLOOKUP(Y132, 【参考】数式用!$A$3:$B$48, 2, FALSE), "")</f>
        <v/>
      </c>
      <c r="AA132" s="39"/>
    </row>
    <row r="133" spans="1:27" ht="38.25" customHeight="1">
      <c r="A133" s="28"/>
      <c r="B133" s="145">
        <f t="shared" si="1"/>
        <v>90</v>
      </c>
      <c r="C133" s="284"/>
      <c r="D133" s="285"/>
      <c r="E133" s="285"/>
      <c r="F133" s="285"/>
      <c r="G133" s="285"/>
      <c r="H133" s="285"/>
      <c r="I133" s="285"/>
      <c r="J133" s="285"/>
      <c r="K133" s="285"/>
      <c r="L133" s="286"/>
      <c r="M133" s="290"/>
      <c r="N133" s="290"/>
      <c r="O133" s="290"/>
      <c r="P133" s="290"/>
      <c r="Q133" s="290"/>
      <c r="R133" s="290"/>
      <c r="S133" s="290"/>
      <c r="T133" s="290"/>
      <c r="U133" s="290"/>
      <c r="V133" s="290"/>
      <c r="W133" s="192"/>
      <c r="X133" s="178"/>
      <c r="Y133" s="165"/>
      <c r="Z133" s="163" t="str">
        <f>IFERROR(VLOOKUP(Y133, 【参考】数式用!$A$3:$B$48, 2, FALSE), "")</f>
        <v/>
      </c>
      <c r="AA133" s="39"/>
    </row>
    <row r="134" spans="1:27" ht="38.25" customHeight="1">
      <c r="A134" s="28"/>
      <c r="B134" s="145">
        <f t="shared" si="1"/>
        <v>91</v>
      </c>
      <c r="C134" s="284"/>
      <c r="D134" s="285"/>
      <c r="E134" s="285"/>
      <c r="F134" s="285"/>
      <c r="G134" s="285"/>
      <c r="H134" s="285"/>
      <c r="I134" s="285"/>
      <c r="J134" s="285"/>
      <c r="K134" s="285"/>
      <c r="L134" s="286"/>
      <c r="M134" s="290"/>
      <c r="N134" s="290"/>
      <c r="O134" s="290"/>
      <c r="P134" s="290"/>
      <c r="Q134" s="290"/>
      <c r="R134" s="290"/>
      <c r="S134" s="290"/>
      <c r="T134" s="290"/>
      <c r="U134" s="290"/>
      <c r="V134" s="290"/>
      <c r="W134" s="192"/>
      <c r="X134" s="178"/>
      <c r="Y134" s="165"/>
      <c r="Z134" s="163" t="str">
        <f>IFERROR(VLOOKUP(Y134, 【参考】数式用!$A$3:$B$48, 2, FALSE), "")</f>
        <v/>
      </c>
      <c r="AA134" s="39"/>
    </row>
    <row r="135" spans="1:27" ht="38.25" customHeight="1">
      <c r="A135" s="28"/>
      <c r="B135" s="145">
        <f t="shared" si="1"/>
        <v>92</v>
      </c>
      <c r="C135" s="284"/>
      <c r="D135" s="285"/>
      <c r="E135" s="285"/>
      <c r="F135" s="285"/>
      <c r="G135" s="285"/>
      <c r="H135" s="285"/>
      <c r="I135" s="285"/>
      <c r="J135" s="285"/>
      <c r="K135" s="285"/>
      <c r="L135" s="286"/>
      <c r="M135" s="290"/>
      <c r="N135" s="290"/>
      <c r="O135" s="290"/>
      <c r="P135" s="290"/>
      <c r="Q135" s="290"/>
      <c r="R135" s="290"/>
      <c r="S135" s="290"/>
      <c r="T135" s="290"/>
      <c r="U135" s="290"/>
      <c r="V135" s="290"/>
      <c r="W135" s="192"/>
      <c r="X135" s="178"/>
      <c r="Y135" s="165"/>
      <c r="Z135" s="163" t="str">
        <f>IFERROR(VLOOKUP(Y135, 【参考】数式用!$A$3:$B$48, 2, FALSE), "")</f>
        <v/>
      </c>
      <c r="AA135" s="39"/>
    </row>
    <row r="136" spans="1:27" ht="38.25" customHeight="1">
      <c r="A136" s="28"/>
      <c r="B136" s="145">
        <f t="shared" si="1"/>
        <v>93</v>
      </c>
      <c r="C136" s="284"/>
      <c r="D136" s="285"/>
      <c r="E136" s="285"/>
      <c r="F136" s="285"/>
      <c r="G136" s="285"/>
      <c r="H136" s="285"/>
      <c r="I136" s="285"/>
      <c r="J136" s="285"/>
      <c r="K136" s="285"/>
      <c r="L136" s="286"/>
      <c r="M136" s="290"/>
      <c r="N136" s="290"/>
      <c r="O136" s="290"/>
      <c r="P136" s="290"/>
      <c r="Q136" s="290"/>
      <c r="R136" s="290"/>
      <c r="S136" s="290"/>
      <c r="T136" s="290"/>
      <c r="U136" s="290"/>
      <c r="V136" s="290"/>
      <c r="W136" s="192"/>
      <c r="X136" s="178"/>
      <c r="Y136" s="165"/>
      <c r="Z136" s="163" t="str">
        <f>IFERROR(VLOOKUP(Y136, 【参考】数式用!$A$3:$B$48, 2, FALSE), "")</f>
        <v/>
      </c>
      <c r="AA136" s="39"/>
    </row>
    <row r="137" spans="1:27" ht="38.25" customHeight="1">
      <c r="A137" s="28"/>
      <c r="B137" s="145">
        <f t="shared" si="1"/>
        <v>94</v>
      </c>
      <c r="C137" s="284"/>
      <c r="D137" s="285"/>
      <c r="E137" s="285"/>
      <c r="F137" s="285"/>
      <c r="G137" s="285"/>
      <c r="H137" s="285"/>
      <c r="I137" s="285"/>
      <c r="J137" s="285"/>
      <c r="K137" s="285"/>
      <c r="L137" s="286"/>
      <c r="M137" s="290"/>
      <c r="N137" s="290"/>
      <c r="O137" s="290"/>
      <c r="P137" s="290"/>
      <c r="Q137" s="290"/>
      <c r="R137" s="290"/>
      <c r="S137" s="290"/>
      <c r="T137" s="290"/>
      <c r="U137" s="290"/>
      <c r="V137" s="290"/>
      <c r="W137" s="192"/>
      <c r="X137" s="178"/>
      <c r="Y137" s="165"/>
      <c r="Z137" s="163" t="str">
        <f>IFERROR(VLOOKUP(Y137, 【参考】数式用!$A$3:$B$48, 2, FALSE), "")</f>
        <v/>
      </c>
      <c r="AA137" s="39"/>
    </row>
    <row r="138" spans="1:27" ht="38.25" customHeight="1">
      <c r="A138" s="28"/>
      <c r="B138" s="145">
        <f t="shared" si="1"/>
        <v>95</v>
      </c>
      <c r="C138" s="284"/>
      <c r="D138" s="285"/>
      <c r="E138" s="285"/>
      <c r="F138" s="285"/>
      <c r="G138" s="285"/>
      <c r="H138" s="285"/>
      <c r="I138" s="285"/>
      <c r="J138" s="285"/>
      <c r="K138" s="285"/>
      <c r="L138" s="286"/>
      <c r="M138" s="290"/>
      <c r="N138" s="290"/>
      <c r="O138" s="290"/>
      <c r="P138" s="290"/>
      <c r="Q138" s="290"/>
      <c r="R138" s="290"/>
      <c r="S138" s="290"/>
      <c r="T138" s="290"/>
      <c r="U138" s="290"/>
      <c r="V138" s="290"/>
      <c r="W138" s="192"/>
      <c r="X138" s="178"/>
      <c r="Y138" s="165"/>
      <c r="Z138" s="163" t="str">
        <f>IFERROR(VLOOKUP(Y138, 【参考】数式用!$A$3:$B$48, 2, FALSE), "")</f>
        <v/>
      </c>
      <c r="AA138" s="39"/>
    </row>
    <row r="139" spans="1:27" ht="38.25" customHeight="1">
      <c r="A139" s="28"/>
      <c r="B139" s="145">
        <f t="shared" si="1"/>
        <v>96</v>
      </c>
      <c r="C139" s="284"/>
      <c r="D139" s="285"/>
      <c r="E139" s="285"/>
      <c r="F139" s="285"/>
      <c r="G139" s="285"/>
      <c r="H139" s="285"/>
      <c r="I139" s="285"/>
      <c r="J139" s="285"/>
      <c r="K139" s="285"/>
      <c r="L139" s="286"/>
      <c r="M139" s="290"/>
      <c r="N139" s="290"/>
      <c r="O139" s="290"/>
      <c r="P139" s="290"/>
      <c r="Q139" s="290"/>
      <c r="R139" s="290"/>
      <c r="S139" s="290"/>
      <c r="T139" s="290"/>
      <c r="U139" s="290"/>
      <c r="V139" s="290"/>
      <c r="W139" s="192"/>
      <c r="X139" s="178"/>
      <c r="Y139" s="165"/>
      <c r="Z139" s="163" t="str">
        <f>IFERROR(VLOOKUP(Y139, 【参考】数式用!$A$3:$B$48, 2, FALSE), "")</f>
        <v/>
      </c>
      <c r="AA139" s="39"/>
    </row>
    <row r="140" spans="1:27" ht="38.25" customHeight="1">
      <c r="A140" s="28"/>
      <c r="B140" s="145">
        <f t="shared" si="1"/>
        <v>97</v>
      </c>
      <c r="C140" s="284"/>
      <c r="D140" s="285"/>
      <c r="E140" s="285"/>
      <c r="F140" s="285"/>
      <c r="G140" s="285"/>
      <c r="H140" s="285"/>
      <c r="I140" s="285"/>
      <c r="J140" s="285"/>
      <c r="K140" s="285"/>
      <c r="L140" s="286"/>
      <c r="M140" s="290"/>
      <c r="N140" s="290"/>
      <c r="O140" s="290"/>
      <c r="P140" s="290"/>
      <c r="Q140" s="290"/>
      <c r="R140" s="290"/>
      <c r="S140" s="290"/>
      <c r="T140" s="290"/>
      <c r="U140" s="290"/>
      <c r="V140" s="290"/>
      <c r="W140" s="192"/>
      <c r="X140" s="178"/>
      <c r="Y140" s="165"/>
      <c r="Z140" s="163" t="str">
        <f>IFERROR(VLOOKUP(Y140, 【参考】数式用!$A$3:$B$48, 2, FALSE), "")</f>
        <v/>
      </c>
      <c r="AA140" s="39"/>
    </row>
    <row r="141" spans="1:27" ht="38.25" customHeight="1">
      <c r="A141" s="28"/>
      <c r="B141" s="145">
        <f t="shared" si="1"/>
        <v>98</v>
      </c>
      <c r="C141" s="284"/>
      <c r="D141" s="285"/>
      <c r="E141" s="285"/>
      <c r="F141" s="285"/>
      <c r="G141" s="285"/>
      <c r="H141" s="285"/>
      <c r="I141" s="285"/>
      <c r="J141" s="285"/>
      <c r="K141" s="285"/>
      <c r="L141" s="286"/>
      <c r="M141" s="290"/>
      <c r="N141" s="290"/>
      <c r="O141" s="290"/>
      <c r="P141" s="290"/>
      <c r="Q141" s="290"/>
      <c r="R141" s="290"/>
      <c r="S141" s="290"/>
      <c r="T141" s="290"/>
      <c r="U141" s="290"/>
      <c r="V141" s="290"/>
      <c r="W141" s="192"/>
      <c r="X141" s="178"/>
      <c r="Y141" s="165"/>
      <c r="Z141" s="163" t="str">
        <f>IFERROR(VLOOKUP(Y141, 【参考】数式用!$A$3:$B$48, 2, FALSE), "")</f>
        <v/>
      </c>
      <c r="AA141" s="39"/>
    </row>
    <row r="142" spans="1:27" ht="38.25" customHeight="1">
      <c r="A142" s="28"/>
      <c r="B142" s="145">
        <f t="shared" si="1"/>
        <v>99</v>
      </c>
      <c r="C142" s="284"/>
      <c r="D142" s="285"/>
      <c r="E142" s="285"/>
      <c r="F142" s="285"/>
      <c r="G142" s="285"/>
      <c r="H142" s="285"/>
      <c r="I142" s="285"/>
      <c r="J142" s="285"/>
      <c r="K142" s="285"/>
      <c r="L142" s="286"/>
      <c r="M142" s="290"/>
      <c r="N142" s="290"/>
      <c r="O142" s="290"/>
      <c r="P142" s="290"/>
      <c r="Q142" s="290"/>
      <c r="R142" s="290"/>
      <c r="S142" s="290"/>
      <c r="T142" s="290"/>
      <c r="U142" s="290"/>
      <c r="V142" s="290"/>
      <c r="W142" s="192"/>
      <c r="X142" s="178"/>
      <c r="Y142" s="165"/>
      <c r="Z142" s="163" t="str">
        <f>IFERROR(VLOOKUP(Y142, 【参考】数式用!$A$3:$B$48, 2, FALSE), "")</f>
        <v/>
      </c>
      <c r="AA142" s="39"/>
    </row>
    <row r="143" spans="1:27" ht="38.25" customHeight="1" thickBot="1">
      <c r="A143" s="28"/>
      <c r="B143" s="145">
        <f t="shared" si="1"/>
        <v>100</v>
      </c>
      <c r="C143" s="287"/>
      <c r="D143" s="288"/>
      <c r="E143" s="288"/>
      <c r="F143" s="288"/>
      <c r="G143" s="288"/>
      <c r="H143" s="288"/>
      <c r="I143" s="288"/>
      <c r="J143" s="288"/>
      <c r="K143" s="288"/>
      <c r="L143" s="289"/>
      <c r="M143" s="292"/>
      <c r="N143" s="292"/>
      <c r="O143" s="292"/>
      <c r="P143" s="292"/>
      <c r="Q143" s="292"/>
      <c r="R143" s="292"/>
      <c r="S143" s="292"/>
      <c r="T143" s="292"/>
      <c r="U143" s="292"/>
      <c r="V143" s="292"/>
      <c r="W143" s="193"/>
      <c r="X143" s="5"/>
      <c r="Y143" s="166"/>
      <c r="Z143" s="163" t="str">
        <f>IFERROR(VLOOKUP(Y143, 【参考】数式用!$A$3:$B$48, 2, FALSE), "")</f>
        <v/>
      </c>
      <c r="AA143" s="39"/>
    </row>
    <row r="144" spans="1:27" ht="18" customHeight="1">
      <c r="B144" s="40"/>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row>
    <row r="148" spans="22:23" ht="20.100000000000001" customHeight="1">
      <c r="V148" s="149"/>
      <c r="W148" s="149"/>
    </row>
    <row r="149" spans="22:23" ht="20.100000000000001" customHeight="1">
      <c r="V149" s="150"/>
      <c r="W149" s="150"/>
    </row>
    <row r="150" spans="22:23" ht="20.100000000000001" customHeight="1">
      <c r="V150" s="151"/>
      <c r="W150" s="151"/>
    </row>
  </sheetData>
  <sheetProtection insertRows="0" deleteRows="0" sort="0" autoFilter="0"/>
  <mergeCells count="349">
    <mergeCell ref="AC44:AO44"/>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B42:B43"/>
    <mergeCell ref="C42:L43"/>
    <mergeCell ref="M42:Q43"/>
    <mergeCell ref="X42:X43"/>
    <mergeCell ref="Y42:Y43"/>
    <mergeCell ref="Z42:Z43"/>
    <mergeCell ref="B34:B36"/>
    <mergeCell ref="C34:L34"/>
    <mergeCell ref="M34:X34"/>
    <mergeCell ref="C35:L35"/>
    <mergeCell ref="C41:AA41"/>
    <mergeCell ref="R43:V43"/>
    <mergeCell ref="M35:T35"/>
    <mergeCell ref="U35:W35"/>
    <mergeCell ref="C36:L36"/>
    <mergeCell ref="M36:V36"/>
    <mergeCell ref="W36:X36"/>
    <mergeCell ref="B37:L37"/>
    <mergeCell ref="M37:V37"/>
    <mergeCell ref="W37:X37"/>
    <mergeCell ref="M44:Q44"/>
    <mergeCell ref="R44:V44"/>
    <mergeCell ref="R42:W42"/>
    <mergeCell ref="C44:L44"/>
    <mergeCell ref="C45:L45"/>
    <mergeCell ref="C46:L46"/>
    <mergeCell ref="C47:L47"/>
    <mergeCell ref="C51:L51"/>
    <mergeCell ref="C53:L53"/>
    <mergeCell ref="M45:Q45"/>
    <mergeCell ref="R45:V45"/>
    <mergeCell ref="M46:Q46"/>
    <mergeCell ref="R46:V46"/>
    <mergeCell ref="M47:Q47"/>
    <mergeCell ref="M51:Q51"/>
    <mergeCell ref="R51:V51"/>
    <mergeCell ref="M52:Q52"/>
    <mergeCell ref="R52:V52"/>
    <mergeCell ref="M53:Q53"/>
    <mergeCell ref="R53:V53"/>
    <mergeCell ref="R48:V48"/>
    <mergeCell ref="M49:Q49"/>
    <mergeCell ref="R49:V49"/>
    <mergeCell ref="M48:Q48"/>
    <mergeCell ref="C49:L49"/>
    <mergeCell ref="C48:L48"/>
    <mergeCell ref="R50:V50"/>
    <mergeCell ref="R47:V47"/>
    <mergeCell ref="M57:Q57"/>
    <mergeCell ref="R57:V57"/>
    <mergeCell ref="M58:Q58"/>
    <mergeCell ref="R58:V58"/>
    <mergeCell ref="M59:Q59"/>
    <mergeCell ref="R59:V59"/>
    <mergeCell ref="M54:Q54"/>
    <mergeCell ref="R54:V54"/>
    <mergeCell ref="M55:Q55"/>
    <mergeCell ref="R55:V55"/>
    <mergeCell ref="M56:Q56"/>
    <mergeCell ref="R56:V56"/>
    <mergeCell ref="C54:L54"/>
    <mergeCell ref="C55:L55"/>
    <mergeCell ref="C56:L56"/>
    <mergeCell ref="C57:L57"/>
    <mergeCell ref="C58:L58"/>
    <mergeCell ref="C59:L59"/>
    <mergeCell ref="M63:Q63"/>
    <mergeCell ref="R63:V63"/>
    <mergeCell ref="M64:Q64"/>
    <mergeCell ref="R64:V64"/>
    <mergeCell ref="M65:Q65"/>
    <mergeCell ref="R65:V65"/>
    <mergeCell ref="M60:Q60"/>
    <mergeCell ref="R60:V60"/>
    <mergeCell ref="M61:Q61"/>
    <mergeCell ref="R61:V61"/>
    <mergeCell ref="M62:Q62"/>
    <mergeCell ref="R62:V62"/>
    <mergeCell ref="M69:Q69"/>
    <mergeCell ref="R69:V69"/>
    <mergeCell ref="M70:Q70"/>
    <mergeCell ref="R70:V70"/>
    <mergeCell ref="M71:Q71"/>
    <mergeCell ref="R71:V71"/>
    <mergeCell ref="M66:Q66"/>
    <mergeCell ref="R66:V66"/>
    <mergeCell ref="M67:Q67"/>
    <mergeCell ref="R67:V67"/>
    <mergeCell ref="M68:Q68"/>
    <mergeCell ref="R68:V68"/>
    <mergeCell ref="M75:Q75"/>
    <mergeCell ref="R75:V75"/>
    <mergeCell ref="M76:Q76"/>
    <mergeCell ref="R76:V76"/>
    <mergeCell ref="M77:Q77"/>
    <mergeCell ref="R77:V77"/>
    <mergeCell ref="M72:Q72"/>
    <mergeCell ref="R72:V72"/>
    <mergeCell ref="M73:Q73"/>
    <mergeCell ref="R73:V73"/>
    <mergeCell ref="M74:Q74"/>
    <mergeCell ref="R74:V74"/>
    <mergeCell ref="M81:Q81"/>
    <mergeCell ref="R81:V81"/>
    <mergeCell ref="M82:Q82"/>
    <mergeCell ref="R82:V82"/>
    <mergeCell ref="M143:Q143"/>
    <mergeCell ref="R143:V143"/>
    <mergeCell ref="M78:Q78"/>
    <mergeCell ref="R78:V78"/>
    <mergeCell ref="M79:Q79"/>
    <mergeCell ref="R79:V79"/>
    <mergeCell ref="M80:Q80"/>
    <mergeCell ref="R80:V80"/>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R125:V125"/>
    <mergeCell ref="M126:Q126"/>
    <mergeCell ref="R126:V126"/>
    <mergeCell ref="M127:Q127"/>
    <mergeCell ref="R127:V12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M140:Q140"/>
    <mergeCell ref="R140:V140"/>
    <mergeCell ref="M141:Q141"/>
    <mergeCell ref="R141:V141"/>
    <mergeCell ref="M142:Q142"/>
    <mergeCell ref="R142:V142"/>
    <mergeCell ref="M133:Q133"/>
    <mergeCell ref="R133:V133"/>
    <mergeCell ref="M134:Q134"/>
    <mergeCell ref="R134:V134"/>
    <mergeCell ref="M135:Q135"/>
    <mergeCell ref="R135:V135"/>
    <mergeCell ref="M136:Q136"/>
    <mergeCell ref="R136:V136"/>
    <mergeCell ref="M137:Q137"/>
    <mergeCell ref="R137:V137"/>
    <mergeCell ref="M138:Q138"/>
    <mergeCell ref="R138:V138"/>
    <mergeCell ref="M139:Q139"/>
    <mergeCell ref="R139:V139"/>
    <mergeCell ref="M128:Q128"/>
    <mergeCell ref="R128:V128"/>
    <mergeCell ref="M129:Q129"/>
    <mergeCell ref="R129:V129"/>
    <mergeCell ref="M130:Q130"/>
    <mergeCell ref="R130:V130"/>
    <mergeCell ref="M131:Q131"/>
    <mergeCell ref="R131:V131"/>
    <mergeCell ref="M132:Q132"/>
    <mergeCell ref="R132:V132"/>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98:L98"/>
    <mergeCell ref="C81:L81"/>
    <mergeCell ref="C82:L82"/>
    <mergeCell ref="C83:L83"/>
    <mergeCell ref="C84:L84"/>
    <mergeCell ref="C85:L85"/>
    <mergeCell ref="C86:L86"/>
    <mergeCell ref="C87:L87"/>
    <mergeCell ref="C88:L88"/>
    <mergeCell ref="C89:L89"/>
    <mergeCell ref="C142:L142"/>
    <mergeCell ref="C143:L143"/>
    <mergeCell ref="C129:L129"/>
    <mergeCell ref="C130:L130"/>
    <mergeCell ref="C131:L131"/>
    <mergeCell ref="C132:L132"/>
    <mergeCell ref="C133:L133"/>
    <mergeCell ref="C134:L134"/>
    <mergeCell ref="C135:L135"/>
    <mergeCell ref="C136:L136"/>
    <mergeCell ref="C137:L137"/>
    <mergeCell ref="C141:L141"/>
    <mergeCell ref="C138:L138"/>
    <mergeCell ref="C139:L139"/>
    <mergeCell ref="C140:L140"/>
    <mergeCell ref="C128:L128"/>
    <mergeCell ref="C99:L99"/>
    <mergeCell ref="C100:L100"/>
    <mergeCell ref="C101:L101"/>
    <mergeCell ref="C102:L102"/>
    <mergeCell ref="C103:L103"/>
    <mergeCell ref="C104:L104"/>
    <mergeCell ref="C105:L105"/>
    <mergeCell ref="C106:L106"/>
    <mergeCell ref="C107:L107"/>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A14:AA14"/>
    <mergeCell ref="B17:Y17"/>
    <mergeCell ref="M23:X23"/>
    <mergeCell ref="C24:L24"/>
    <mergeCell ref="B29:L29"/>
    <mergeCell ref="M29:T29"/>
    <mergeCell ref="A4:Y4"/>
    <mergeCell ref="C126:L126"/>
    <mergeCell ref="C127:L127"/>
    <mergeCell ref="C90:L90"/>
    <mergeCell ref="C91:L91"/>
    <mergeCell ref="C92:L92"/>
    <mergeCell ref="C93:L93"/>
    <mergeCell ref="C94:L94"/>
    <mergeCell ref="C95:L95"/>
    <mergeCell ref="C113:L113"/>
    <mergeCell ref="C114:L114"/>
    <mergeCell ref="C115:L115"/>
    <mergeCell ref="C116:L116"/>
    <mergeCell ref="C78:L78"/>
    <mergeCell ref="C79:L79"/>
    <mergeCell ref="C80:L80"/>
    <mergeCell ref="C96:L96"/>
    <mergeCell ref="C97:L97"/>
  </mergeCells>
  <phoneticPr fontId="4"/>
  <dataValidations xWindow="350" yWindow="478" count="6">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6:L143 C44:L48" xr:uid="{64CB5DAE-65A5-4152-BED5-DC138790116F}">
      <formula1>10</formula1>
    </dataValidation>
    <dataValidation type="list" allowBlank="1" showInputMessage="1" showErrorMessage="1" sqref="W44:W143" xr:uid="{1D106DCD-C627-41D2-AFF0-5BA04D83EA61}">
      <formula1>INDIRECT(R44)</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9:L55" xr:uid="{7E620390-F087-42C8-AA01-033D8A3F9B5D}">
      <formula1>10</formula1>
    </dataValidation>
    <dataValidation type="list" allowBlank="1" showInputMessage="1" showErrorMessage="1" prompt="変更交付申請をした法人は「令和７年８月29日」、それ以外法人は「令和７年６月10日」を選択してください。" sqref="M34:X34" xr:uid="{C0AF6893-1F57-44C3-8D74-BF417AD30E7D}">
      <formula1>"令和7年6月10日,令和7年8月29日"</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xWindow="350" yWindow="478"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R44:V143</xm:sqref>
        </x14:dataValidation>
        <x14:dataValidation type="list" allowBlank="1" showInputMessage="1" showErrorMessage="1" xr:uid="{E7E594CA-68DA-4A94-AE5F-5519CF52A62B}">
          <x14:formula1>
            <xm:f>【参考】数式用!$A$3:$A$37</xm:f>
          </x14:formula1>
          <xm:sqref>Y44:Y143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W284"/>
  <sheetViews>
    <sheetView view="pageBreakPreview" zoomScale="70" zoomScaleNormal="85" zoomScaleSheetLayoutView="70" zoomScalePageLayoutView="70" workbookViewId="0">
      <selection activeCell="Q24" sqref="Q24"/>
    </sheetView>
  </sheetViews>
  <sheetFormatPr defaultColWidth="2.44140625" defaultRowHeight="13.2"/>
  <cols>
    <col min="1" max="1" width="4" style="24" customWidth="1"/>
    <col min="2" max="2" width="16.6640625" style="70" customWidth="1"/>
    <col min="3" max="3" width="20.44140625" style="71" customWidth="1"/>
    <col min="4" max="4" width="11.6640625" style="24" customWidth="1"/>
    <col min="5" max="5" width="15.88671875" style="24" customWidth="1"/>
    <col min="6" max="6" width="31.109375" style="24" customWidth="1"/>
    <col min="7" max="7" width="31.33203125" style="24" customWidth="1"/>
    <col min="8" max="8" width="5.33203125" style="88" customWidth="1"/>
    <col min="9" max="9" width="29" style="24" customWidth="1"/>
    <col min="10" max="10" width="17.44140625" style="24" customWidth="1"/>
    <col min="11" max="11" width="4.109375" style="92" customWidth="1"/>
    <col min="12" max="17" width="2.44140625" style="24"/>
    <col min="18" max="20" width="2.44140625" style="24" customWidth="1"/>
    <col min="21" max="21" width="34.6640625" style="24" bestFit="1" customWidth="1"/>
    <col min="22" max="23" width="13.109375" style="24" customWidth="1"/>
    <col min="24" max="16384" width="2.44140625" style="24"/>
  </cols>
  <sheetData>
    <row r="1" spans="1:23" ht="23.25" customHeight="1" thickBot="1">
      <c r="A1" s="125" t="s">
        <v>1836</v>
      </c>
      <c r="B1" s="126"/>
      <c r="C1" s="127"/>
      <c r="D1" s="128" t="s">
        <v>1855</v>
      </c>
      <c r="E1" s="92"/>
      <c r="F1" s="92"/>
      <c r="G1" s="92"/>
      <c r="H1" s="129"/>
      <c r="I1" s="130" t="s">
        <v>10</v>
      </c>
      <c r="J1" s="131" t="str">
        <f>IF(基本情報入力シート!C18="", "", 基本情報入力シート!C18)</f>
        <v>長野県</v>
      </c>
    </row>
    <row r="2" spans="1:23" ht="21" customHeight="1" thickBot="1">
      <c r="A2" s="92"/>
      <c r="B2" s="132"/>
      <c r="C2" s="133"/>
      <c r="D2" s="128"/>
      <c r="E2" s="128"/>
      <c r="F2" s="128"/>
      <c r="G2" s="92"/>
      <c r="H2" s="129"/>
      <c r="I2" s="134"/>
      <c r="J2" s="134"/>
    </row>
    <row r="3" spans="1:23" ht="27" customHeight="1" thickBot="1">
      <c r="A3" s="401" t="s">
        <v>15</v>
      </c>
      <c r="B3" s="402"/>
      <c r="C3" s="403" t="str">
        <f>IF(基本情報入力シート!M23="","",基本情報入力シート!M23)</f>
        <v>社会福祉法人長野○○会</v>
      </c>
      <c r="D3" s="404"/>
      <c r="E3" s="404"/>
      <c r="F3" s="405"/>
      <c r="G3" s="92"/>
      <c r="H3" s="129"/>
      <c r="I3" s="400" t="s">
        <v>1854</v>
      </c>
      <c r="J3" s="400"/>
      <c r="K3" s="147"/>
      <c r="L3" s="146"/>
      <c r="M3" s="146"/>
      <c r="N3" s="146"/>
      <c r="O3" s="146"/>
      <c r="P3" s="146"/>
      <c r="Q3" s="146"/>
    </row>
    <row r="4" spans="1:23" ht="21" customHeight="1" thickBot="1">
      <c r="A4" s="135"/>
      <c r="B4" s="136"/>
      <c r="C4" s="137"/>
      <c r="D4" s="138"/>
      <c r="E4" s="138"/>
      <c r="F4" s="138"/>
      <c r="G4" s="134"/>
      <c r="H4" s="139"/>
      <c r="I4" s="400"/>
      <c r="J4" s="400"/>
      <c r="K4" s="147"/>
      <c r="L4" s="146"/>
      <c r="M4" s="146"/>
      <c r="N4" s="146"/>
      <c r="O4" s="146"/>
      <c r="P4" s="146"/>
      <c r="Q4" s="146"/>
    </row>
    <row r="5" spans="1:23" ht="27.75" customHeight="1" thickBot="1">
      <c r="A5" s="419" t="s">
        <v>1846</v>
      </c>
      <c r="B5" s="420"/>
      <c r="C5" s="420"/>
      <c r="D5" s="420"/>
      <c r="E5" s="421"/>
      <c r="F5" s="425">
        <f>IFERROR(SUM(I11:J110),"")</f>
        <v>180600</v>
      </c>
      <c r="G5" s="134"/>
      <c r="H5" s="139"/>
      <c r="I5" s="400"/>
      <c r="J5" s="400"/>
      <c r="K5" s="147"/>
      <c r="L5" s="146"/>
      <c r="M5" s="146"/>
      <c r="N5" s="146"/>
      <c r="O5" s="146"/>
      <c r="P5" s="146"/>
      <c r="Q5" s="146"/>
      <c r="U5" s="260" t="s">
        <v>2003</v>
      </c>
      <c r="V5" s="261">
        <f>F5-V6</f>
        <v>118600</v>
      </c>
    </row>
    <row r="6" spans="1:23" ht="27.75" customHeight="1" thickBot="1">
      <c r="A6" s="422"/>
      <c r="B6" s="423"/>
      <c r="C6" s="423"/>
      <c r="D6" s="423"/>
      <c r="E6" s="424"/>
      <c r="F6" s="426"/>
      <c r="G6" s="134"/>
      <c r="H6" s="139"/>
      <c r="I6" s="400"/>
      <c r="J6" s="400"/>
      <c r="U6" s="260" t="s">
        <v>2004</v>
      </c>
      <c r="V6" s="260">
        <f>SUM(W9:W15)</f>
        <v>62000</v>
      </c>
    </row>
    <row r="7" spans="1:23" ht="21" customHeight="1" thickBot="1">
      <c r="A7" s="92"/>
      <c r="B7" s="126"/>
      <c r="C7" s="127"/>
      <c r="D7" s="92"/>
      <c r="E7" s="92"/>
      <c r="F7" s="92"/>
      <c r="G7" s="92"/>
      <c r="H7" s="129"/>
      <c r="I7" s="140"/>
      <c r="J7" s="92"/>
    </row>
    <row r="8" spans="1:23" ht="42.75" customHeight="1" thickBot="1">
      <c r="A8" s="406"/>
      <c r="B8" s="409" t="s">
        <v>1856</v>
      </c>
      <c r="C8" s="412" t="s">
        <v>28</v>
      </c>
      <c r="D8" s="415" t="s">
        <v>32</v>
      </c>
      <c r="E8" s="415"/>
      <c r="F8" s="416" t="s">
        <v>39</v>
      </c>
      <c r="G8" s="416" t="s">
        <v>6</v>
      </c>
      <c r="H8" s="427" t="s">
        <v>1833</v>
      </c>
      <c r="I8" s="394" t="s">
        <v>1845</v>
      </c>
      <c r="J8" s="395"/>
    </row>
    <row r="9" spans="1:23" ht="39" customHeight="1" thickBot="1">
      <c r="A9" s="407"/>
      <c r="B9" s="410"/>
      <c r="C9" s="413"/>
      <c r="D9" s="401"/>
      <c r="E9" s="401"/>
      <c r="F9" s="417"/>
      <c r="G9" s="417"/>
      <c r="H9" s="428"/>
      <c r="I9" s="396"/>
      <c r="J9" s="397"/>
      <c r="V9" s="260" t="s">
        <v>1885</v>
      </c>
      <c r="W9" s="260">
        <f>SUMIF(G11:G110,V9,I11:I110)</f>
        <v>0</v>
      </c>
    </row>
    <row r="10" spans="1:23" ht="57.75" customHeight="1" thickBot="1">
      <c r="A10" s="408"/>
      <c r="B10" s="411"/>
      <c r="C10" s="414"/>
      <c r="D10" s="148" t="s">
        <v>33</v>
      </c>
      <c r="E10" s="148" t="s">
        <v>34</v>
      </c>
      <c r="F10" s="418"/>
      <c r="G10" s="418"/>
      <c r="H10" s="429"/>
      <c r="I10" s="398"/>
      <c r="J10" s="399"/>
      <c r="V10" s="260" t="s">
        <v>1886</v>
      </c>
      <c r="W10" s="260">
        <f>SUMIF(G11:G110,V10,I11:I110)</f>
        <v>0</v>
      </c>
    </row>
    <row r="11" spans="1:23" ht="36.75" customHeight="1" thickBot="1">
      <c r="A11" s="72">
        <v>1</v>
      </c>
      <c r="B11" s="73" t="str">
        <f>IF(基本情報入力シート!C44="","",基本情報入力シート!C44)</f>
        <v>2000000000</v>
      </c>
      <c r="C11" s="74" t="str">
        <f>IF(基本情報入力シート!M44="","",基本情報入力シート!M44)</f>
        <v>長野県</v>
      </c>
      <c r="D11" s="74" t="str">
        <f>IF(基本情報入力シート!R44="","",基本情報入力シート!R44)</f>
        <v>長野県</v>
      </c>
      <c r="E11" s="74" t="str">
        <f>IF(基本情報入力シート!W44="","",基本情報入力シート!W44)</f>
        <v>上田市</v>
      </c>
      <c r="F11" s="74" t="str">
        <f>IF(基本情報入力シート!X44="","",基本情報入力シート!X44)</f>
        <v>上田事業所</v>
      </c>
      <c r="G11" s="75" t="str">
        <f>IF(基本情報入力シート!Y44="","",基本情報入力シート!Y44)</f>
        <v>生活介護</v>
      </c>
      <c r="H11" s="167" t="str">
        <f>IF(基本情報入力シート!Z44="","",基本情報入力シート!Z44)</f>
        <v>22</v>
      </c>
      <c r="I11" s="392">
        <v>65000</v>
      </c>
      <c r="J11" s="393"/>
      <c r="V11" s="260" t="s">
        <v>1887</v>
      </c>
      <c r="W11" s="260">
        <f>SUMIF(G11:G110,V11,I11:I110)</f>
        <v>62000</v>
      </c>
    </row>
    <row r="12" spans="1:23" ht="36.75" customHeight="1" thickBot="1">
      <c r="A12" s="76">
        <f>A11+1</f>
        <v>2</v>
      </c>
      <c r="B12" s="77" t="str">
        <f>IF(基本情報入力シート!C45="","",基本情報入力シート!C45)</f>
        <v>2000000001</v>
      </c>
      <c r="C12" s="78" t="str">
        <f>IF(基本情報入力シート!M45="","",基本情報入力シート!M45)</f>
        <v>長野県</v>
      </c>
      <c r="D12" s="78" t="str">
        <f>IF(基本情報入力シート!R45="","",基本情報入力シート!R45)</f>
        <v>長野県</v>
      </c>
      <c r="E12" s="78" t="str">
        <f>IF(基本情報入力シート!W45="","",基本情報入力シート!W45)</f>
        <v>長野市</v>
      </c>
      <c r="F12" s="78" t="str">
        <f>IF(基本情報入力シート!X45="","",基本情報入力シート!X45)</f>
        <v>長野事業所</v>
      </c>
      <c r="G12" s="79" t="str">
        <f>IF(基本情報入力シート!Y45="","",基本情報入力シート!Y45)</f>
        <v>就労継続支援Ａ型</v>
      </c>
      <c r="H12" s="168" t="str">
        <f>IF(基本情報入力シート!Z45="","",基本情報入力シート!Z45)</f>
        <v>45</v>
      </c>
      <c r="I12" s="388">
        <v>47000</v>
      </c>
      <c r="J12" s="389"/>
      <c r="V12" s="260" t="s">
        <v>1889</v>
      </c>
      <c r="W12" s="260">
        <f>SUMIF(G11:G110,V12,I11:I110)</f>
        <v>0</v>
      </c>
    </row>
    <row r="13" spans="1:23" ht="36.75" customHeight="1" thickBot="1">
      <c r="A13" s="76">
        <f t="shared" ref="A13:A76" si="0">A12+1</f>
        <v>3</v>
      </c>
      <c r="B13" s="77" t="str">
        <f>IF(基本情報入力シート!C46="","",基本情報入力シート!C46)</f>
        <v>2000000002</v>
      </c>
      <c r="C13" s="78" t="str">
        <f>IF(基本情報入力シート!M46="","",基本情報入力シート!M46)</f>
        <v>長野県</v>
      </c>
      <c r="D13" s="78" t="str">
        <f>IF(基本情報入力シート!R46="","",基本情報入力シート!R46)</f>
        <v>長野県</v>
      </c>
      <c r="E13" s="78" t="str">
        <f>IF(基本情報入力シート!W46="","",基本情報入力シート!W46)</f>
        <v>松本市</v>
      </c>
      <c r="F13" s="78" t="str">
        <f>IF(基本情報入力シート!X46="","",基本情報入力シート!X46)</f>
        <v>松本事業所</v>
      </c>
      <c r="G13" s="78" t="str">
        <f>IF(基本情報入力シート!Y46="","",基本情報入力シート!Y46)</f>
        <v>自立生活援助</v>
      </c>
      <c r="H13" s="168" t="str">
        <f>IF(基本情報入力シート!Z46="","",基本情報入力シート!Z46)</f>
        <v>35</v>
      </c>
      <c r="I13" s="388">
        <v>6600</v>
      </c>
      <c r="J13" s="389"/>
      <c r="V13" s="260" t="s">
        <v>1890</v>
      </c>
      <c r="W13" s="260">
        <f>SUMIF(G11:G110,V13,I11:I110)</f>
        <v>0</v>
      </c>
    </row>
    <row r="14" spans="1:23" ht="36.75" customHeight="1" thickBot="1">
      <c r="A14" s="76">
        <f t="shared" si="0"/>
        <v>4</v>
      </c>
      <c r="B14" s="77" t="str">
        <f>IF(基本情報入力シート!C47="","",基本情報入力シート!C47)</f>
        <v>2000000003</v>
      </c>
      <c r="C14" s="78" t="str">
        <f>IF(基本情報入力シート!M47="","",基本情報入力シート!M47)</f>
        <v>長野県</v>
      </c>
      <c r="D14" s="78" t="str">
        <f>IF(基本情報入力シート!R47="","",基本情報入力シート!R47)</f>
        <v>長野県</v>
      </c>
      <c r="E14" s="78" t="str">
        <f>IF(基本情報入力シート!W47="","",基本情報入力シート!W47)</f>
        <v>伊那市</v>
      </c>
      <c r="F14" s="78" t="str">
        <f>IF(基本情報入力シート!X47="","",基本情報入力シート!X47)</f>
        <v>伊那事業所</v>
      </c>
      <c r="G14" s="79" t="str">
        <f>IF(基本情報入力シート!Y47="","",基本情報入力シート!Y47)</f>
        <v>放課後等デイサービス</v>
      </c>
      <c r="H14" s="168" t="str">
        <f>IF(基本情報入力シート!Z47="","",基本情報入力シート!Z47)</f>
        <v>63</v>
      </c>
      <c r="I14" s="388">
        <v>62000</v>
      </c>
      <c r="J14" s="389"/>
      <c r="V14" s="260" t="s">
        <v>1891</v>
      </c>
      <c r="W14" s="260">
        <f>SUMIF(G11:G110,V14,I11:I110)</f>
        <v>0</v>
      </c>
    </row>
    <row r="15" spans="1:23" ht="36.75" customHeight="1" thickBot="1">
      <c r="A15" s="76">
        <f t="shared" si="0"/>
        <v>5</v>
      </c>
      <c r="B15" s="77" t="str">
        <f>IF(基本情報入力シート!C48="","",基本情報入力シート!C48)</f>
        <v/>
      </c>
      <c r="C15" s="78" t="str">
        <f>IF(基本情報入力シート!M48="","",基本情報入力シート!M48)</f>
        <v/>
      </c>
      <c r="D15" s="78" t="str">
        <f>IF(基本情報入力シート!R48="","",基本情報入力シート!R48)</f>
        <v/>
      </c>
      <c r="E15" s="78" t="str">
        <f>IF(基本情報入力シート!W48="","",基本情報入力シート!W48)</f>
        <v/>
      </c>
      <c r="F15" s="78" t="str">
        <f>IF(基本情報入力シート!X48="","",基本情報入力シート!X48)</f>
        <v/>
      </c>
      <c r="G15" s="78" t="str">
        <f>IF(基本情報入力シート!Y48="","",基本情報入力シート!Y48)</f>
        <v/>
      </c>
      <c r="H15" s="168" t="str">
        <f>IF(基本情報入力シート!Z48="","",基本情報入力シート!Z48)</f>
        <v/>
      </c>
      <c r="I15" s="388"/>
      <c r="J15" s="389"/>
      <c r="V15" s="260" t="s">
        <v>1892</v>
      </c>
      <c r="W15" s="260">
        <f>SUMIF(G11:G110,V15,I11:I110)</f>
        <v>0</v>
      </c>
    </row>
    <row r="16" spans="1:23" ht="36.75" customHeight="1">
      <c r="A16" s="76">
        <f t="shared" si="0"/>
        <v>6</v>
      </c>
      <c r="B16" s="77" t="str">
        <f>IF(基本情報入力シート!C49="","",基本情報入力シート!C49)</f>
        <v/>
      </c>
      <c r="C16" s="78" t="str">
        <f>IF(基本情報入力シート!M49="","",基本情報入力シート!M49)</f>
        <v/>
      </c>
      <c r="D16" s="78" t="str">
        <f>IF(基本情報入力シート!R49="","",基本情報入力シート!R49)</f>
        <v/>
      </c>
      <c r="E16" s="78" t="str">
        <f>IF(基本情報入力シート!W49="","",基本情報入力シート!W49)</f>
        <v/>
      </c>
      <c r="F16" s="78" t="str">
        <f>IF(基本情報入力シート!X49="","",基本情報入力シート!X49)</f>
        <v/>
      </c>
      <c r="G16" s="79" t="str">
        <f>IF(基本情報入力シート!Y49="","",基本情報入力シート!Y49)</f>
        <v/>
      </c>
      <c r="H16" s="168" t="str">
        <f>IF(基本情報入力シート!Z49="","",基本情報入力シート!Z49)</f>
        <v/>
      </c>
      <c r="I16" s="388"/>
      <c r="J16" s="389"/>
    </row>
    <row r="17" spans="1:10" ht="36.75" customHeight="1">
      <c r="A17" s="76">
        <f t="shared" si="0"/>
        <v>7</v>
      </c>
      <c r="B17" s="77" t="str">
        <f>IF(基本情報入力シート!C50="","",基本情報入力シート!C50)</f>
        <v/>
      </c>
      <c r="C17" s="78" t="str">
        <f>IF(基本情報入力シート!M50="","",基本情報入力シート!M50)</f>
        <v/>
      </c>
      <c r="D17" s="78" t="str">
        <f>IF(基本情報入力シート!R50="","",基本情報入力シート!R50)</f>
        <v/>
      </c>
      <c r="E17" s="78" t="str">
        <f>IF(基本情報入力シート!W50="","",基本情報入力シート!W50)</f>
        <v/>
      </c>
      <c r="F17" s="78" t="str">
        <f>IF(基本情報入力シート!X50="","",基本情報入力シート!X50)</f>
        <v/>
      </c>
      <c r="G17" s="78" t="str">
        <f>IF(基本情報入力シート!Y50="","",基本情報入力シート!Y50)</f>
        <v/>
      </c>
      <c r="H17" s="168" t="str">
        <f>IF(基本情報入力シート!Z50="","",基本情報入力シート!Z50)</f>
        <v/>
      </c>
      <c r="I17" s="388"/>
      <c r="J17" s="389"/>
    </row>
    <row r="18" spans="1:10" ht="36.75" customHeight="1">
      <c r="A18" s="76">
        <f t="shared" si="0"/>
        <v>8</v>
      </c>
      <c r="B18" s="77" t="str">
        <f>IF(基本情報入力シート!C51="","",基本情報入力シート!C51)</f>
        <v/>
      </c>
      <c r="C18" s="78" t="str">
        <f>IF(基本情報入力シート!M51="","",基本情報入力シート!M51)</f>
        <v/>
      </c>
      <c r="D18" s="78" t="str">
        <f>IF(基本情報入力シート!R51="","",基本情報入力シート!R51)</f>
        <v/>
      </c>
      <c r="E18" s="78" t="str">
        <f>IF(基本情報入力シート!W51="","",基本情報入力シート!W51)</f>
        <v/>
      </c>
      <c r="F18" s="78" t="str">
        <f>IF(基本情報入力シート!X51="","",基本情報入力シート!X51)</f>
        <v/>
      </c>
      <c r="G18" s="79" t="str">
        <f>IF(基本情報入力シート!Y51="","",基本情報入力シート!Y51)</f>
        <v/>
      </c>
      <c r="H18" s="168" t="str">
        <f>IF(基本情報入力シート!Z51="","",基本情報入力シート!Z51)</f>
        <v/>
      </c>
      <c r="I18" s="388"/>
      <c r="J18" s="389"/>
    </row>
    <row r="19" spans="1:10" ht="36.75" customHeight="1">
      <c r="A19" s="76">
        <f t="shared" si="0"/>
        <v>9</v>
      </c>
      <c r="B19" s="77" t="str">
        <f>IF(基本情報入力シート!C52="","",基本情報入力シート!C52)</f>
        <v/>
      </c>
      <c r="C19" s="78" t="str">
        <f>IF(基本情報入力シート!M52="","",基本情報入力シート!M52)</f>
        <v/>
      </c>
      <c r="D19" s="78" t="str">
        <f>IF(基本情報入力シート!R52="","",基本情報入力シート!R52)</f>
        <v/>
      </c>
      <c r="E19" s="78" t="str">
        <f>IF(基本情報入力シート!W52="","",基本情報入力シート!W52)</f>
        <v/>
      </c>
      <c r="F19" s="78" t="str">
        <f>IF(基本情報入力シート!X52="","",基本情報入力シート!X52)</f>
        <v/>
      </c>
      <c r="G19" s="78" t="str">
        <f>IF(基本情報入力シート!Y52="","",基本情報入力シート!Y52)</f>
        <v/>
      </c>
      <c r="H19" s="168" t="str">
        <f>IF(基本情報入力シート!Z52="","",基本情報入力シート!Z52)</f>
        <v/>
      </c>
      <c r="I19" s="388"/>
      <c r="J19" s="389"/>
    </row>
    <row r="20" spans="1:10" ht="36.75" customHeight="1">
      <c r="A20" s="76">
        <f t="shared" si="0"/>
        <v>10</v>
      </c>
      <c r="B20" s="77" t="str">
        <f>IF(基本情報入力シート!C53="","",基本情報入力シート!C53)</f>
        <v/>
      </c>
      <c r="C20" s="78" t="str">
        <f>IF(基本情報入力シート!M53="","",基本情報入力シート!M53)</f>
        <v/>
      </c>
      <c r="D20" s="78" t="str">
        <f>IF(基本情報入力シート!R53="","",基本情報入力シート!R53)</f>
        <v/>
      </c>
      <c r="E20" s="78" t="str">
        <f>IF(基本情報入力シート!W53="","",基本情報入力シート!W53)</f>
        <v/>
      </c>
      <c r="F20" s="78" t="str">
        <f>IF(基本情報入力シート!X53="","",基本情報入力シート!X53)</f>
        <v/>
      </c>
      <c r="G20" s="79" t="str">
        <f>IF(基本情報入力シート!Y53="","",基本情報入力シート!Y53)</f>
        <v/>
      </c>
      <c r="H20" s="168" t="str">
        <f>IF(基本情報入力シート!Z53="","",基本情報入力シート!Z53)</f>
        <v/>
      </c>
      <c r="I20" s="388"/>
      <c r="J20" s="389"/>
    </row>
    <row r="21" spans="1:10" ht="36.75" customHeight="1">
      <c r="A21" s="76">
        <f t="shared" si="0"/>
        <v>11</v>
      </c>
      <c r="B21" s="77" t="str">
        <f>IF(基本情報入力シート!C54="","",基本情報入力シート!C54)</f>
        <v/>
      </c>
      <c r="C21" s="78" t="str">
        <f>IF(基本情報入力シート!M54="","",基本情報入力シート!M54)</f>
        <v/>
      </c>
      <c r="D21" s="78" t="str">
        <f>IF(基本情報入力シート!R54="","",基本情報入力シート!R54)</f>
        <v/>
      </c>
      <c r="E21" s="78" t="str">
        <f>IF(基本情報入力シート!W54="","",基本情報入力シート!W54)</f>
        <v/>
      </c>
      <c r="F21" s="78" t="str">
        <f>IF(基本情報入力シート!X54="","",基本情報入力シート!X54)</f>
        <v/>
      </c>
      <c r="G21" s="78" t="str">
        <f>IF(基本情報入力シート!Y54="","",基本情報入力シート!Y54)</f>
        <v/>
      </c>
      <c r="H21" s="168" t="str">
        <f>IF(基本情報入力シート!Z54="","",基本情報入力シート!Z54)</f>
        <v/>
      </c>
      <c r="I21" s="388"/>
      <c r="J21" s="389"/>
    </row>
    <row r="22" spans="1:10" ht="36.75" customHeight="1">
      <c r="A22" s="76">
        <f t="shared" si="0"/>
        <v>12</v>
      </c>
      <c r="B22" s="77" t="str">
        <f>IF(基本情報入力シート!C55="","",基本情報入力シート!C55)</f>
        <v/>
      </c>
      <c r="C22" s="78" t="str">
        <f>IF(基本情報入力シート!M55="","",基本情報入力シート!M55)</f>
        <v/>
      </c>
      <c r="D22" s="78" t="str">
        <f>IF(基本情報入力シート!R55="","",基本情報入力シート!R55)</f>
        <v/>
      </c>
      <c r="E22" s="78" t="str">
        <f>IF(基本情報入力シート!W55="","",基本情報入力シート!W55)</f>
        <v/>
      </c>
      <c r="F22" s="78" t="str">
        <f>IF(基本情報入力シート!X55="","",基本情報入力シート!X55)</f>
        <v/>
      </c>
      <c r="G22" s="79" t="str">
        <f>IF(基本情報入力シート!Y55="","",基本情報入力シート!Y55)</f>
        <v/>
      </c>
      <c r="H22" s="168" t="str">
        <f>IF(基本情報入力シート!Z55="","",基本情報入力シート!Z55)</f>
        <v/>
      </c>
      <c r="I22" s="388"/>
      <c r="J22" s="389"/>
    </row>
    <row r="23" spans="1:10" ht="36.75" customHeight="1">
      <c r="A23" s="76">
        <f t="shared" si="0"/>
        <v>13</v>
      </c>
      <c r="B23" s="77" t="str">
        <f>IF(基本情報入力シート!C56="","",基本情報入力シート!C56)</f>
        <v/>
      </c>
      <c r="C23" s="78" t="str">
        <f>IF(基本情報入力シート!M56="","",基本情報入力シート!M56)</f>
        <v/>
      </c>
      <c r="D23" s="78" t="str">
        <f>IF(基本情報入力シート!R56="","",基本情報入力シート!R56)</f>
        <v/>
      </c>
      <c r="E23" s="78" t="str">
        <f>IF(基本情報入力シート!W56="","",基本情報入力シート!W56)</f>
        <v/>
      </c>
      <c r="F23" s="78" t="str">
        <f>IF(基本情報入力シート!X56="","",基本情報入力シート!X56)</f>
        <v/>
      </c>
      <c r="G23" s="78" t="str">
        <f>IF(基本情報入力シート!Y56="","",基本情報入力シート!Y56)</f>
        <v/>
      </c>
      <c r="H23" s="168" t="str">
        <f>IF(基本情報入力シート!Z56="","",基本情報入力シート!Z56)</f>
        <v/>
      </c>
      <c r="I23" s="388"/>
      <c r="J23" s="389"/>
    </row>
    <row r="24" spans="1:10" ht="36.75" customHeight="1">
      <c r="A24" s="76">
        <f t="shared" si="0"/>
        <v>14</v>
      </c>
      <c r="B24" s="77" t="str">
        <f>IF(基本情報入力シート!C57="","",基本情報入力シート!C57)</f>
        <v/>
      </c>
      <c r="C24" s="78" t="str">
        <f>IF(基本情報入力シート!M57="","",基本情報入力シート!M57)</f>
        <v/>
      </c>
      <c r="D24" s="78" t="str">
        <f>IF(基本情報入力シート!R57="","",基本情報入力シート!R57)</f>
        <v/>
      </c>
      <c r="E24" s="78" t="str">
        <f>IF(基本情報入力シート!W57="","",基本情報入力シート!W57)</f>
        <v/>
      </c>
      <c r="F24" s="78" t="str">
        <f>IF(基本情報入力シート!X57="","",基本情報入力シート!X57)</f>
        <v/>
      </c>
      <c r="G24" s="79" t="str">
        <f>IF(基本情報入力シート!Y57="","",基本情報入力シート!Y57)</f>
        <v/>
      </c>
      <c r="H24" s="168" t="str">
        <f>IF(基本情報入力シート!Z57="","",基本情報入力シート!Z57)</f>
        <v/>
      </c>
      <c r="I24" s="388"/>
      <c r="J24" s="389"/>
    </row>
    <row r="25" spans="1:10" ht="36.75" customHeight="1">
      <c r="A25" s="76">
        <f t="shared" si="0"/>
        <v>15</v>
      </c>
      <c r="B25" s="77" t="str">
        <f>IF(基本情報入力シート!C58="","",基本情報入力シート!C58)</f>
        <v/>
      </c>
      <c r="C25" s="78" t="str">
        <f>IF(基本情報入力シート!M58="","",基本情報入力シート!M58)</f>
        <v/>
      </c>
      <c r="D25" s="78" t="str">
        <f>IF(基本情報入力シート!R58="","",基本情報入力シート!R58)</f>
        <v/>
      </c>
      <c r="E25" s="78" t="str">
        <f>IF(基本情報入力シート!W58="","",基本情報入力シート!W58)</f>
        <v/>
      </c>
      <c r="F25" s="78" t="str">
        <f>IF(基本情報入力シート!X58="","",基本情報入力シート!X58)</f>
        <v/>
      </c>
      <c r="G25" s="78" t="str">
        <f>IF(基本情報入力シート!Y58="","",基本情報入力シート!Y58)</f>
        <v/>
      </c>
      <c r="H25" s="168" t="str">
        <f>IF(基本情報入力シート!Z58="","",基本情報入力シート!Z58)</f>
        <v/>
      </c>
      <c r="I25" s="388"/>
      <c r="J25" s="389"/>
    </row>
    <row r="26" spans="1:10" ht="36.75" customHeight="1">
      <c r="A26" s="76">
        <f t="shared" si="0"/>
        <v>16</v>
      </c>
      <c r="B26" s="77" t="str">
        <f>IF(基本情報入力シート!C59="","",基本情報入力シート!C59)</f>
        <v/>
      </c>
      <c r="C26" s="78" t="str">
        <f>IF(基本情報入力シート!M59="","",基本情報入力シート!M59)</f>
        <v/>
      </c>
      <c r="D26" s="78" t="str">
        <f>IF(基本情報入力シート!R59="","",基本情報入力シート!R59)</f>
        <v/>
      </c>
      <c r="E26" s="78" t="str">
        <f>IF(基本情報入力シート!W59="","",基本情報入力シート!W59)</f>
        <v/>
      </c>
      <c r="F26" s="78" t="str">
        <f>IF(基本情報入力シート!X59="","",基本情報入力シート!X59)</f>
        <v/>
      </c>
      <c r="G26" s="79" t="str">
        <f>IF(基本情報入力シート!Y59="","",基本情報入力シート!Y59)</f>
        <v/>
      </c>
      <c r="H26" s="168" t="str">
        <f>IF(基本情報入力シート!Z59="","",基本情報入力シート!Z59)</f>
        <v/>
      </c>
      <c r="I26" s="388"/>
      <c r="J26" s="389"/>
    </row>
    <row r="27" spans="1:10" ht="36.75" customHeight="1">
      <c r="A27" s="76">
        <f t="shared" si="0"/>
        <v>17</v>
      </c>
      <c r="B27" s="77" t="str">
        <f>IF(基本情報入力シート!C60="","",基本情報入力シート!C60)</f>
        <v/>
      </c>
      <c r="C27" s="78" t="str">
        <f>IF(基本情報入力シート!M60="","",基本情報入力シート!M60)</f>
        <v/>
      </c>
      <c r="D27" s="78" t="str">
        <f>IF(基本情報入力シート!R60="","",基本情報入力シート!R60)</f>
        <v/>
      </c>
      <c r="E27" s="78" t="str">
        <f>IF(基本情報入力シート!W60="","",基本情報入力シート!W60)</f>
        <v/>
      </c>
      <c r="F27" s="78" t="str">
        <f>IF(基本情報入力シート!X60="","",基本情報入力シート!X60)</f>
        <v/>
      </c>
      <c r="G27" s="78" t="str">
        <f>IF(基本情報入力シート!Y60="","",基本情報入力シート!Y60)</f>
        <v/>
      </c>
      <c r="H27" s="168" t="str">
        <f>IF(基本情報入力シート!Z60="","",基本情報入力シート!Z60)</f>
        <v/>
      </c>
      <c r="I27" s="388"/>
      <c r="J27" s="389"/>
    </row>
    <row r="28" spans="1:10" ht="36.75" customHeight="1">
      <c r="A28" s="76">
        <f t="shared" si="0"/>
        <v>18</v>
      </c>
      <c r="B28" s="77" t="str">
        <f>IF(基本情報入力シート!C61="","",基本情報入力シート!C61)</f>
        <v/>
      </c>
      <c r="C28" s="78" t="str">
        <f>IF(基本情報入力シート!M61="","",基本情報入力シート!M61)</f>
        <v/>
      </c>
      <c r="D28" s="78" t="str">
        <f>IF(基本情報入力シート!R61="","",基本情報入力シート!R61)</f>
        <v/>
      </c>
      <c r="E28" s="78" t="str">
        <f>IF(基本情報入力シート!W61="","",基本情報入力シート!W61)</f>
        <v/>
      </c>
      <c r="F28" s="78" t="str">
        <f>IF(基本情報入力シート!X61="","",基本情報入力シート!X61)</f>
        <v/>
      </c>
      <c r="G28" s="79" t="str">
        <f>IF(基本情報入力シート!Y61="","",基本情報入力シート!Y61)</f>
        <v/>
      </c>
      <c r="H28" s="168" t="str">
        <f>IF(基本情報入力シート!Z61="","",基本情報入力シート!Z61)</f>
        <v/>
      </c>
      <c r="I28" s="388"/>
      <c r="J28" s="389"/>
    </row>
    <row r="29" spans="1:10" ht="36.75" customHeight="1">
      <c r="A29" s="76">
        <f t="shared" si="0"/>
        <v>19</v>
      </c>
      <c r="B29" s="77" t="str">
        <f>IF(基本情報入力シート!C62="","",基本情報入力シート!C62)</f>
        <v/>
      </c>
      <c r="C29" s="78" t="str">
        <f>IF(基本情報入力シート!M62="","",基本情報入力シート!M62)</f>
        <v/>
      </c>
      <c r="D29" s="78" t="str">
        <f>IF(基本情報入力シート!R62="","",基本情報入力シート!R62)</f>
        <v/>
      </c>
      <c r="E29" s="78" t="str">
        <f>IF(基本情報入力シート!W62="","",基本情報入力シート!W62)</f>
        <v/>
      </c>
      <c r="F29" s="78" t="str">
        <f>IF(基本情報入力シート!X62="","",基本情報入力シート!X62)</f>
        <v/>
      </c>
      <c r="G29" s="78" t="str">
        <f>IF(基本情報入力シート!Y62="","",基本情報入力シート!Y62)</f>
        <v/>
      </c>
      <c r="H29" s="168" t="str">
        <f>IF(基本情報入力シート!Z62="","",基本情報入力シート!Z62)</f>
        <v/>
      </c>
      <c r="I29" s="388"/>
      <c r="J29" s="389"/>
    </row>
    <row r="30" spans="1:10" ht="36.75" customHeight="1">
      <c r="A30" s="76">
        <f t="shared" si="0"/>
        <v>20</v>
      </c>
      <c r="B30" s="77" t="str">
        <f>IF(基本情報入力シート!C63="","",基本情報入力シート!C63)</f>
        <v/>
      </c>
      <c r="C30" s="78" t="str">
        <f>IF(基本情報入力シート!M63="","",基本情報入力シート!M63)</f>
        <v/>
      </c>
      <c r="D30" s="78" t="str">
        <f>IF(基本情報入力シート!R63="","",基本情報入力シート!R63)</f>
        <v/>
      </c>
      <c r="E30" s="78" t="str">
        <f>IF(基本情報入力シート!W63="","",基本情報入力シート!W63)</f>
        <v/>
      </c>
      <c r="F30" s="78" t="str">
        <f>IF(基本情報入力シート!X63="","",基本情報入力シート!X63)</f>
        <v/>
      </c>
      <c r="G30" s="79" t="str">
        <f>IF(基本情報入力シート!Y63="","",基本情報入力シート!Y63)</f>
        <v/>
      </c>
      <c r="H30" s="168" t="str">
        <f>IF(基本情報入力シート!Z63="","",基本情報入力シート!Z63)</f>
        <v/>
      </c>
      <c r="I30" s="388"/>
      <c r="J30" s="389"/>
    </row>
    <row r="31" spans="1:10" ht="36.75" customHeight="1">
      <c r="A31" s="76">
        <f t="shared" si="0"/>
        <v>21</v>
      </c>
      <c r="B31" s="77" t="str">
        <f>IF(基本情報入力シート!C64="","",基本情報入力シート!C64)</f>
        <v/>
      </c>
      <c r="C31" s="78" t="str">
        <f>IF(基本情報入力シート!M64="","",基本情報入力シート!M64)</f>
        <v/>
      </c>
      <c r="D31" s="78" t="str">
        <f>IF(基本情報入力シート!R64="","",基本情報入力シート!R64)</f>
        <v/>
      </c>
      <c r="E31" s="78" t="str">
        <f>IF(基本情報入力シート!W64="","",基本情報入力シート!W64)</f>
        <v/>
      </c>
      <c r="F31" s="78" t="str">
        <f>IF(基本情報入力シート!X64="","",基本情報入力シート!X64)</f>
        <v/>
      </c>
      <c r="G31" s="78" t="str">
        <f>IF(基本情報入力シート!Y64="","",基本情報入力シート!Y64)</f>
        <v/>
      </c>
      <c r="H31" s="168" t="str">
        <f>IF(基本情報入力シート!Z64="","",基本情報入力シート!Z64)</f>
        <v/>
      </c>
      <c r="I31" s="388"/>
      <c r="J31" s="389"/>
    </row>
    <row r="32" spans="1:10" ht="36.75" customHeight="1">
      <c r="A32" s="76">
        <f t="shared" si="0"/>
        <v>22</v>
      </c>
      <c r="B32" s="77" t="str">
        <f>IF(基本情報入力シート!C65="","",基本情報入力シート!C65)</f>
        <v/>
      </c>
      <c r="C32" s="78" t="str">
        <f>IF(基本情報入力シート!M65="","",基本情報入力シート!M65)</f>
        <v/>
      </c>
      <c r="D32" s="78" t="str">
        <f>IF(基本情報入力シート!R65="","",基本情報入力シート!R65)</f>
        <v/>
      </c>
      <c r="E32" s="78" t="str">
        <f>IF(基本情報入力シート!W65="","",基本情報入力シート!W65)</f>
        <v/>
      </c>
      <c r="F32" s="78" t="str">
        <f>IF(基本情報入力シート!X65="","",基本情報入力シート!X65)</f>
        <v/>
      </c>
      <c r="G32" s="79" t="str">
        <f>IF(基本情報入力シート!Y65="","",基本情報入力シート!Y65)</f>
        <v/>
      </c>
      <c r="H32" s="168" t="str">
        <f>IF(基本情報入力シート!Z65="","",基本情報入力シート!Z65)</f>
        <v/>
      </c>
      <c r="I32" s="388"/>
      <c r="J32" s="389"/>
    </row>
    <row r="33" spans="1:10" ht="36.75" customHeight="1">
      <c r="A33" s="76">
        <f t="shared" si="0"/>
        <v>23</v>
      </c>
      <c r="B33" s="77" t="str">
        <f>IF(基本情報入力シート!C66="","",基本情報入力シート!C66)</f>
        <v/>
      </c>
      <c r="C33" s="78" t="str">
        <f>IF(基本情報入力シート!M66="","",基本情報入力シート!M66)</f>
        <v/>
      </c>
      <c r="D33" s="78" t="str">
        <f>IF(基本情報入力シート!R66="","",基本情報入力シート!R66)</f>
        <v/>
      </c>
      <c r="E33" s="78" t="str">
        <f>IF(基本情報入力シート!W66="","",基本情報入力シート!W66)</f>
        <v/>
      </c>
      <c r="F33" s="78" t="str">
        <f>IF(基本情報入力シート!X66="","",基本情報入力シート!X66)</f>
        <v/>
      </c>
      <c r="G33" s="78" t="str">
        <f>IF(基本情報入力シート!Y66="","",基本情報入力シート!Y66)</f>
        <v/>
      </c>
      <c r="H33" s="168" t="str">
        <f>IF(基本情報入力シート!Z66="","",基本情報入力シート!Z66)</f>
        <v/>
      </c>
      <c r="I33" s="388"/>
      <c r="J33" s="389"/>
    </row>
    <row r="34" spans="1:10" ht="36.75" customHeight="1">
      <c r="A34" s="76">
        <f t="shared" si="0"/>
        <v>24</v>
      </c>
      <c r="B34" s="77" t="str">
        <f>IF(基本情報入力シート!C67="","",基本情報入力シート!C67)</f>
        <v/>
      </c>
      <c r="C34" s="78" t="str">
        <f>IF(基本情報入力シート!M67="","",基本情報入力シート!M67)</f>
        <v/>
      </c>
      <c r="D34" s="78" t="str">
        <f>IF(基本情報入力シート!R67="","",基本情報入力シート!R67)</f>
        <v/>
      </c>
      <c r="E34" s="78" t="str">
        <f>IF(基本情報入力シート!W67="","",基本情報入力シート!W67)</f>
        <v/>
      </c>
      <c r="F34" s="78" t="str">
        <f>IF(基本情報入力シート!X67="","",基本情報入力シート!X67)</f>
        <v/>
      </c>
      <c r="G34" s="79" t="str">
        <f>IF(基本情報入力シート!Y67="","",基本情報入力シート!Y67)</f>
        <v/>
      </c>
      <c r="H34" s="168" t="str">
        <f>IF(基本情報入力シート!Z67="","",基本情報入力シート!Z67)</f>
        <v/>
      </c>
      <c r="I34" s="388"/>
      <c r="J34" s="389"/>
    </row>
    <row r="35" spans="1:10" ht="36.75" customHeight="1">
      <c r="A35" s="76">
        <f t="shared" si="0"/>
        <v>25</v>
      </c>
      <c r="B35" s="77" t="str">
        <f>IF(基本情報入力シート!C68="","",基本情報入力シート!C68)</f>
        <v/>
      </c>
      <c r="C35" s="78" t="str">
        <f>IF(基本情報入力シート!M68="","",基本情報入力シート!M68)</f>
        <v/>
      </c>
      <c r="D35" s="78" t="str">
        <f>IF(基本情報入力シート!R68="","",基本情報入力シート!R68)</f>
        <v/>
      </c>
      <c r="E35" s="78" t="str">
        <f>IF(基本情報入力シート!W68="","",基本情報入力シート!W68)</f>
        <v/>
      </c>
      <c r="F35" s="78" t="str">
        <f>IF(基本情報入力シート!X68="","",基本情報入力シート!X68)</f>
        <v/>
      </c>
      <c r="G35" s="78" t="str">
        <f>IF(基本情報入力シート!Y68="","",基本情報入力シート!Y68)</f>
        <v/>
      </c>
      <c r="H35" s="168" t="str">
        <f>IF(基本情報入力シート!Z68="","",基本情報入力シート!Z68)</f>
        <v/>
      </c>
      <c r="I35" s="388"/>
      <c r="J35" s="389"/>
    </row>
    <row r="36" spans="1:10" ht="36.75" customHeight="1">
      <c r="A36" s="76">
        <f t="shared" si="0"/>
        <v>26</v>
      </c>
      <c r="B36" s="77" t="str">
        <f>IF(基本情報入力シート!C69="","",基本情報入力シート!C69)</f>
        <v/>
      </c>
      <c r="C36" s="78" t="str">
        <f>IF(基本情報入力シート!M69="","",基本情報入力シート!M69)</f>
        <v/>
      </c>
      <c r="D36" s="78" t="str">
        <f>IF(基本情報入力シート!R69="","",基本情報入力シート!R69)</f>
        <v/>
      </c>
      <c r="E36" s="78" t="str">
        <f>IF(基本情報入力シート!W69="","",基本情報入力シート!W69)</f>
        <v/>
      </c>
      <c r="F36" s="78" t="str">
        <f>IF(基本情報入力シート!X69="","",基本情報入力シート!X69)</f>
        <v/>
      </c>
      <c r="G36" s="79" t="str">
        <f>IF(基本情報入力シート!Y69="","",基本情報入力シート!Y69)</f>
        <v/>
      </c>
      <c r="H36" s="168" t="str">
        <f>IF(基本情報入力シート!Z69="","",基本情報入力シート!Z69)</f>
        <v/>
      </c>
      <c r="I36" s="388"/>
      <c r="J36" s="389"/>
    </row>
    <row r="37" spans="1:10" ht="36.75" customHeight="1">
      <c r="A37" s="76">
        <f t="shared" si="0"/>
        <v>27</v>
      </c>
      <c r="B37" s="77" t="str">
        <f>IF(基本情報入力シート!C70="","",基本情報入力シート!C70)</f>
        <v/>
      </c>
      <c r="C37" s="78" t="str">
        <f>IF(基本情報入力シート!M70="","",基本情報入力シート!M70)</f>
        <v/>
      </c>
      <c r="D37" s="78" t="str">
        <f>IF(基本情報入力シート!R70="","",基本情報入力シート!R70)</f>
        <v/>
      </c>
      <c r="E37" s="78" t="str">
        <f>IF(基本情報入力シート!W70="","",基本情報入力シート!W70)</f>
        <v/>
      </c>
      <c r="F37" s="78" t="str">
        <f>IF(基本情報入力シート!X70="","",基本情報入力シート!X70)</f>
        <v/>
      </c>
      <c r="G37" s="78" t="str">
        <f>IF(基本情報入力シート!Y70="","",基本情報入力シート!Y70)</f>
        <v/>
      </c>
      <c r="H37" s="168" t="str">
        <f>IF(基本情報入力シート!Z70="","",基本情報入力シート!Z70)</f>
        <v/>
      </c>
      <c r="I37" s="388"/>
      <c r="J37" s="389"/>
    </row>
    <row r="38" spans="1:10" ht="36.75" customHeight="1">
      <c r="A38" s="76">
        <f t="shared" si="0"/>
        <v>28</v>
      </c>
      <c r="B38" s="77" t="str">
        <f>IF(基本情報入力シート!C71="","",基本情報入力シート!C71)</f>
        <v/>
      </c>
      <c r="C38" s="78" t="str">
        <f>IF(基本情報入力シート!M71="","",基本情報入力シート!M71)</f>
        <v/>
      </c>
      <c r="D38" s="78" t="str">
        <f>IF(基本情報入力シート!R71="","",基本情報入力シート!R71)</f>
        <v/>
      </c>
      <c r="E38" s="78" t="str">
        <f>IF(基本情報入力シート!W71="","",基本情報入力シート!W71)</f>
        <v/>
      </c>
      <c r="F38" s="78" t="str">
        <f>IF(基本情報入力シート!X71="","",基本情報入力シート!X71)</f>
        <v/>
      </c>
      <c r="G38" s="79" t="str">
        <f>IF(基本情報入力シート!Y71="","",基本情報入力シート!Y71)</f>
        <v/>
      </c>
      <c r="H38" s="168" t="str">
        <f>IF(基本情報入力シート!Z71="","",基本情報入力シート!Z71)</f>
        <v/>
      </c>
      <c r="I38" s="388"/>
      <c r="J38" s="389"/>
    </row>
    <row r="39" spans="1:10" ht="36.75" customHeight="1">
      <c r="A39" s="76">
        <f t="shared" si="0"/>
        <v>29</v>
      </c>
      <c r="B39" s="77" t="str">
        <f>IF(基本情報入力シート!C72="","",基本情報入力シート!C72)</f>
        <v/>
      </c>
      <c r="C39" s="78" t="str">
        <f>IF(基本情報入力シート!M72="","",基本情報入力シート!M72)</f>
        <v/>
      </c>
      <c r="D39" s="78" t="str">
        <f>IF(基本情報入力シート!R72="","",基本情報入力シート!R72)</f>
        <v/>
      </c>
      <c r="E39" s="78" t="str">
        <f>IF(基本情報入力シート!W72="","",基本情報入力シート!W72)</f>
        <v/>
      </c>
      <c r="F39" s="78" t="str">
        <f>IF(基本情報入力シート!X72="","",基本情報入力シート!X72)</f>
        <v/>
      </c>
      <c r="G39" s="78" t="str">
        <f>IF(基本情報入力シート!Y72="","",基本情報入力シート!Y72)</f>
        <v/>
      </c>
      <c r="H39" s="168" t="str">
        <f>IF(基本情報入力シート!Z72="","",基本情報入力シート!Z72)</f>
        <v/>
      </c>
      <c r="I39" s="388"/>
      <c r="J39" s="389"/>
    </row>
    <row r="40" spans="1:10" ht="36.75" customHeight="1">
      <c r="A40" s="76">
        <f t="shared" si="0"/>
        <v>30</v>
      </c>
      <c r="B40" s="77" t="str">
        <f>IF(基本情報入力シート!C73="","",基本情報入力シート!C73)</f>
        <v/>
      </c>
      <c r="C40" s="78" t="str">
        <f>IF(基本情報入力シート!M73="","",基本情報入力シート!M73)</f>
        <v/>
      </c>
      <c r="D40" s="78" t="str">
        <f>IF(基本情報入力シート!R73="","",基本情報入力シート!R73)</f>
        <v/>
      </c>
      <c r="E40" s="78" t="str">
        <f>IF(基本情報入力シート!W73="","",基本情報入力シート!W73)</f>
        <v/>
      </c>
      <c r="F40" s="78" t="str">
        <f>IF(基本情報入力シート!X73="","",基本情報入力シート!X73)</f>
        <v/>
      </c>
      <c r="G40" s="79" t="str">
        <f>IF(基本情報入力シート!Y73="","",基本情報入力シート!Y73)</f>
        <v/>
      </c>
      <c r="H40" s="168" t="str">
        <f>IF(基本情報入力シート!Z73="","",基本情報入力シート!Z73)</f>
        <v/>
      </c>
      <c r="I40" s="388"/>
      <c r="J40" s="389"/>
    </row>
    <row r="41" spans="1:10" ht="36.75" customHeight="1">
      <c r="A41" s="76">
        <f t="shared" si="0"/>
        <v>31</v>
      </c>
      <c r="B41" s="77" t="str">
        <f>IF(基本情報入力シート!C74="","",基本情報入力シート!C74)</f>
        <v/>
      </c>
      <c r="C41" s="78" t="str">
        <f>IF(基本情報入力シート!M74="","",基本情報入力シート!M74)</f>
        <v/>
      </c>
      <c r="D41" s="78" t="str">
        <f>IF(基本情報入力シート!R74="","",基本情報入力シート!R74)</f>
        <v/>
      </c>
      <c r="E41" s="78" t="str">
        <f>IF(基本情報入力シート!W74="","",基本情報入力シート!W74)</f>
        <v/>
      </c>
      <c r="F41" s="78" t="str">
        <f>IF(基本情報入力シート!X74="","",基本情報入力シート!X74)</f>
        <v/>
      </c>
      <c r="G41" s="78" t="str">
        <f>IF(基本情報入力シート!Y74="","",基本情報入力シート!Y74)</f>
        <v/>
      </c>
      <c r="H41" s="168" t="str">
        <f>IF(基本情報入力シート!Z74="","",基本情報入力シート!Z74)</f>
        <v/>
      </c>
      <c r="I41" s="388"/>
      <c r="J41" s="389"/>
    </row>
    <row r="42" spans="1:10" ht="36.75" customHeight="1">
      <c r="A42" s="76">
        <f t="shared" si="0"/>
        <v>32</v>
      </c>
      <c r="B42" s="77" t="str">
        <f>IF(基本情報入力シート!C75="","",基本情報入力シート!C75)</f>
        <v/>
      </c>
      <c r="C42" s="78" t="str">
        <f>IF(基本情報入力シート!M75="","",基本情報入力シート!M75)</f>
        <v/>
      </c>
      <c r="D42" s="78" t="str">
        <f>IF(基本情報入力シート!R75="","",基本情報入力シート!R75)</f>
        <v/>
      </c>
      <c r="E42" s="78" t="str">
        <f>IF(基本情報入力シート!W75="","",基本情報入力シート!W75)</f>
        <v/>
      </c>
      <c r="F42" s="78" t="str">
        <f>IF(基本情報入力シート!X75="","",基本情報入力シート!X75)</f>
        <v/>
      </c>
      <c r="G42" s="79" t="str">
        <f>IF(基本情報入力シート!Y75="","",基本情報入力シート!Y75)</f>
        <v/>
      </c>
      <c r="H42" s="168" t="str">
        <f>IF(基本情報入力シート!Z75="","",基本情報入力シート!Z75)</f>
        <v/>
      </c>
      <c r="I42" s="388"/>
      <c r="J42" s="389"/>
    </row>
    <row r="43" spans="1:10" ht="36.75" customHeight="1">
      <c r="A43" s="76">
        <f t="shared" si="0"/>
        <v>33</v>
      </c>
      <c r="B43" s="77" t="str">
        <f>IF(基本情報入力シート!C76="","",基本情報入力シート!C76)</f>
        <v/>
      </c>
      <c r="C43" s="78" t="str">
        <f>IF(基本情報入力シート!M76="","",基本情報入力シート!M76)</f>
        <v/>
      </c>
      <c r="D43" s="78" t="str">
        <f>IF(基本情報入力シート!R76="","",基本情報入力シート!R76)</f>
        <v/>
      </c>
      <c r="E43" s="78" t="str">
        <f>IF(基本情報入力シート!W76="","",基本情報入力シート!W76)</f>
        <v/>
      </c>
      <c r="F43" s="78" t="str">
        <f>IF(基本情報入力シート!X76="","",基本情報入力シート!X76)</f>
        <v/>
      </c>
      <c r="G43" s="78" t="str">
        <f>IF(基本情報入力シート!Y76="","",基本情報入力シート!Y76)</f>
        <v/>
      </c>
      <c r="H43" s="168" t="str">
        <f>IF(基本情報入力シート!Z76="","",基本情報入力シート!Z76)</f>
        <v/>
      </c>
      <c r="I43" s="388"/>
      <c r="J43" s="389"/>
    </row>
    <row r="44" spans="1:10" ht="36.75" customHeight="1">
      <c r="A44" s="76">
        <f t="shared" si="0"/>
        <v>34</v>
      </c>
      <c r="B44" s="77" t="str">
        <f>IF(基本情報入力シート!C77="","",基本情報入力シート!C77)</f>
        <v/>
      </c>
      <c r="C44" s="78" t="str">
        <f>IF(基本情報入力シート!M77="","",基本情報入力シート!M77)</f>
        <v/>
      </c>
      <c r="D44" s="78" t="str">
        <f>IF(基本情報入力シート!R77="","",基本情報入力シート!R77)</f>
        <v/>
      </c>
      <c r="E44" s="78" t="str">
        <f>IF(基本情報入力シート!W77="","",基本情報入力シート!W77)</f>
        <v/>
      </c>
      <c r="F44" s="78" t="str">
        <f>IF(基本情報入力シート!X77="","",基本情報入力シート!X77)</f>
        <v/>
      </c>
      <c r="G44" s="79" t="str">
        <f>IF(基本情報入力シート!Y77="","",基本情報入力シート!Y77)</f>
        <v/>
      </c>
      <c r="H44" s="168" t="str">
        <f>IF(基本情報入力シート!Z77="","",基本情報入力シート!Z77)</f>
        <v/>
      </c>
      <c r="I44" s="388"/>
      <c r="J44" s="389"/>
    </row>
    <row r="45" spans="1:10" ht="36.75" customHeight="1">
      <c r="A45" s="76">
        <f t="shared" si="0"/>
        <v>35</v>
      </c>
      <c r="B45" s="77" t="str">
        <f>IF(基本情報入力シート!C78="","",基本情報入力シート!C78)</f>
        <v/>
      </c>
      <c r="C45" s="78" t="str">
        <f>IF(基本情報入力シート!M78="","",基本情報入力シート!M78)</f>
        <v/>
      </c>
      <c r="D45" s="78" t="str">
        <f>IF(基本情報入力シート!R78="","",基本情報入力シート!R78)</f>
        <v/>
      </c>
      <c r="E45" s="78" t="str">
        <f>IF(基本情報入力シート!W78="","",基本情報入力シート!W78)</f>
        <v/>
      </c>
      <c r="F45" s="78" t="str">
        <f>IF(基本情報入力シート!X78="","",基本情報入力シート!X78)</f>
        <v/>
      </c>
      <c r="G45" s="78" t="str">
        <f>IF(基本情報入力シート!Y78="","",基本情報入力シート!Y78)</f>
        <v/>
      </c>
      <c r="H45" s="168" t="str">
        <f>IF(基本情報入力シート!Z78="","",基本情報入力シート!Z78)</f>
        <v/>
      </c>
      <c r="I45" s="388"/>
      <c r="J45" s="389"/>
    </row>
    <row r="46" spans="1:10" ht="36.75" customHeight="1">
      <c r="A46" s="76">
        <f t="shared" si="0"/>
        <v>36</v>
      </c>
      <c r="B46" s="77" t="str">
        <f>IF(基本情報入力シート!C79="","",基本情報入力シート!C79)</f>
        <v/>
      </c>
      <c r="C46" s="78" t="str">
        <f>IF(基本情報入力シート!M79="","",基本情報入力シート!M79)</f>
        <v/>
      </c>
      <c r="D46" s="78" t="str">
        <f>IF(基本情報入力シート!R79="","",基本情報入力シート!R79)</f>
        <v/>
      </c>
      <c r="E46" s="78" t="str">
        <f>IF(基本情報入力シート!W79="","",基本情報入力シート!W79)</f>
        <v/>
      </c>
      <c r="F46" s="78" t="str">
        <f>IF(基本情報入力シート!X79="","",基本情報入力シート!X79)</f>
        <v/>
      </c>
      <c r="G46" s="79" t="str">
        <f>IF(基本情報入力シート!Y79="","",基本情報入力シート!Y79)</f>
        <v/>
      </c>
      <c r="H46" s="168" t="str">
        <f>IF(基本情報入力シート!Z79="","",基本情報入力シート!Z79)</f>
        <v/>
      </c>
      <c r="I46" s="388"/>
      <c r="J46" s="389"/>
    </row>
    <row r="47" spans="1:10" ht="36.75" customHeight="1">
      <c r="A47" s="76">
        <f t="shared" si="0"/>
        <v>37</v>
      </c>
      <c r="B47" s="77" t="str">
        <f>IF(基本情報入力シート!C80="","",基本情報入力シート!C80)</f>
        <v/>
      </c>
      <c r="C47" s="78" t="str">
        <f>IF(基本情報入力シート!M80="","",基本情報入力シート!M80)</f>
        <v/>
      </c>
      <c r="D47" s="78" t="str">
        <f>IF(基本情報入力シート!R80="","",基本情報入力シート!R80)</f>
        <v/>
      </c>
      <c r="E47" s="78" t="str">
        <f>IF(基本情報入力シート!W80="","",基本情報入力シート!W80)</f>
        <v/>
      </c>
      <c r="F47" s="78" t="str">
        <f>IF(基本情報入力シート!X80="","",基本情報入力シート!X80)</f>
        <v/>
      </c>
      <c r="G47" s="78" t="str">
        <f>IF(基本情報入力シート!Y80="","",基本情報入力シート!Y80)</f>
        <v/>
      </c>
      <c r="H47" s="168" t="str">
        <f>IF(基本情報入力シート!Z80="","",基本情報入力シート!Z80)</f>
        <v/>
      </c>
      <c r="I47" s="388"/>
      <c r="J47" s="389"/>
    </row>
    <row r="48" spans="1:10" ht="36.75" customHeight="1">
      <c r="A48" s="76">
        <f t="shared" si="0"/>
        <v>38</v>
      </c>
      <c r="B48" s="77" t="str">
        <f>IF(基本情報入力シート!C81="","",基本情報入力シート!C81)</f>
        <v/>
      </c>
      <c r="C48" s="78" t="str">
        <f>IF(基本情報入力シート!M81="","",基本情報入力シート!M81)</f>
        <v/>
      </c>
      <c r="D48" s="78" t="str">
        <f>IF(基本情報入力シート!R81="","",基本情報入力シート!R81)</f>
        <v/>
      </c>
      <c r="E48" s="78" t="str">
        <f>IF(基本情報入力シート!W81="","",基本情報入力シート!W81)</f>
        <v/>
      </c>
      <c r="F48" s="78" t="str">
        <f>IF(基本情報入力シート!X81="","",基本情報入力シート!X81)</f>
        <v/>
      </c>
      <c r="G48" s="79" t="str">
        <f>IF(基本情報入力シート!Y81="","",基本情報入力シート!Y81)</f>
        <v/>
      </c>
      <c r="H48" s="168" t="str">
        <f>IF(基本情報入力シート!Z81="","",基本情報入力シート!Z81)</f>
        <v/>
      </c>
      <c r="I48" s="388"/>
      <c r="J48" s="389"/>
    </row>
    <row r="49" spans="1:10" ht="36.75" customHeight="1">
      <c r="A49" s="76">
        <f t="shared" si="0"/>
        <v>39</v>
      </c>
      <c r="B49" s="77" t="str">
        <f>IF(基本情報入力シート!C82="","",基本情報入力シート!C82)</f>
        <v/>
      </c>
      <c r="C49" s="78" t="str">
        <f>IF(基本情報入力シート!M82="","",基本情報入力シート!M82)</f>
        <v/>
      </c>
      <c r="D49" s="78" t="str">
        <f>IF(基本情報入力シート!R82="","",基本情報入力シート!R82)</f>
        <v/>
      </c>
      <c r="E49" s="78" t="str">
        <f>IF(基本情報入力シート!W82="","",基本情報入力シート!W82)</f>
        <v/>
      </c>
      <c r="F49" s="78" t="str">
        <f>IF(基本情報入力シート!X82="","",基本情報入力シート!X82)</f>
        <v/>
      </c>
      <c r="G49" s="78" t="str">
        <f>IF(基本情報入力シート!Y82="","",基本情報入力シート!Y82)</f>
        <v/>
      </c>
      <c r="H49" s="168" t="str">
        <f>IF(基本情報入力シート!Z82="","",基本情報入力シート!Z82)</f>
        <v/>
      </c>
      <c r="I49" s="388"/>
      <c r="J49" s="389"/>
    </row>
    <row r="50" spans="1:10" ht="36.75" customHeight="1">
      <c r="A50" s="76">
        <f t="shared" si="0"/>
        <v>40</v>
      </c>
      <c r="B50" s="77" t="str">
        <f>IF(基本情報入力シート!C83="","",基本情報入力シート!C83)</f>
        <v/>
      </c>
      <c r="C50" s="78" t="str">
        <f>IF(基本情報入力シート!M83="","",基本情報入力シート!M83)</f>
        <v/>
      </c>
      <c r="D50" s="78" t="str">
        <f>IF(基本情報入力シート!R83="","",基本情報入力シート!R83)</f>
        <v/>
      </c>
      <c r="E50" s="78" t="str">
        <f>IF(基本情報入力シート!W83="","",基本情報入力シート!W83)</f>
        <v/>
      </c>
      <c r="F50" s="78" t="str">
        <f>IF(基本情報入力シート!X83="","",基本情報入力シート!X83)</f>
        <v/>
      </c>
      <c r="G50" s="79" t="str">
        <f>IF(基本情報入力シート!Y83="","",基本情報入力シート!Y83)</f>
        <v/>
      </c>
      <c r="H50" s="168" t="str">
        <f>IF(基本情報入力シート!Z83="","",基本情報入力シート!Z83)</f>
        <v/>
      </c>
      <c r="I50" s="388"/>
      <c r="J50" s="389"/>
    </row>
    <row r="51" spans="1:10" ht="36.75" customHeight="1">
      <c r="A51" s="76">
        <f t="shared" si="0"/>
        <v>41</v>
      </c>
      <c r="B51" s="77" t="str">
        <f>IF(基本情報入力シート!C84="","",基本情報入力シート!C84)</f>
        <v/>
      </c>
      <c r="C51" s="78" t="str">
        <f>IF(基本情報入力シート!M84="","",基本情報入力シート!M84)</f>
        <v/>
      </c>
      <c r="D51" s="78" t="str">
        <f>IF(基本情報入力シート!R84="","",基本情報入力シート!R84)</f>
        <v/>
      </c>
      <c r="E51" s="78" t="str">
        <f>IF(基本情報入力シート!W84="","",基本情報入力シート!W84)</f>
        <v/>
      </c>
      <c r="F51" s="78" t="str">
        <f>IF(基本情報入力シート!X84="","",基本情報入力シート!X84)</f>
        <v/>
      </c>
      <c r="G51" s="78" t="str">
        <f>IF(基本情報入力シート!Y84="","",基本情報入力シート!Y84)</f>
        <v/>
      </c>
      <c r="H51" s="168" t="str">
        <f>IF(基本情報入力シート!Z84="","",基本情報入力シート!Z84)</f>
        <v/>
      </c>
      <c r="I51" s="388"/>
      <c r="J51" s="389"/>
    </row>
    <row r="52" spans="1:10" ht="36.75" customHeight="1">
      <c r="A52" s="76">
        <f t="shared" si="0"/>
        <v>42</v>
      </c>
      <c r="B52" s="77" t="str">
        <f>IF(基本情報入力シート!C85="","",基本情報入力シート!C85)</f>
        <v/>
      </c>
      <c r="C52" s="78" t="str">
        <f>IF(基本情報入力シート!M85="","",基本情報入力シート!M85)</f>
        <v/>
      </c>
      <c r="D52" s="78" t="str">
        <f>IF(基本情報入力シート!R85="","",基本情報入力シート!R85)</f>
        <v/>
      </c>
      <c r="E52" s="78" t="str">
        <f>IF(基本情報入力シート!W85="","",基本情報入力シート!W85)</f>
        <v/>
      </c>
      <c r="F52" s="78" t="str">
        <f>IF(基本情報入力シート!X85="","",基本情報入力シート!X85)</f>
        <v/>
      </c>
      <c r="G52" s="79" t="str">
        <f>IF(基本情報入力シート!Y85="","",基本情報入力シート!Y85)</f>
        <v/>
      </c>
      <c r="H52" s="168" t="str">
        <f>IF(基本情報入力シート!Z85="","",基本情報入力シート!Z85)</f>
        <v/>
      </c>
      <c r="I52" s="388"/>
      <c r="J52" s="389"/>
    </row>
    <row r="53" spans="1:10" ht="36.75" customHeight="1">
      <c r="A53" s="76">
        <f t="shared" si="0"/>
        <v>43</v>
      </c>
      <c r="B53" s="77" t="str">
        <f>IF(基本情報入力シート!C86="","",基本情報入力シート!C86)</f>
        <v/>
      </c>
      <c r="C53" s="78" t="str">
        <f>IF(基本情報入力シート!M86="","",基本情報入力シート!M86)</f>
        <v/>
      </c>
      <c r="D53" s="78" t="str">
        <f>IF(基本情報入力シート!R86="","",基本情報入力シート!R86)</f>
        <v/>
      </c>
      <c r="E53" s="78" t="str">
        <f>IF(基本情報入力シート!W86="","",基本情報入力シート!W86)</f>
        <v/>
      </c>
      <c r="F53" s="78" t="str">
        <f>IF(基本情報入力シート!X86="","",基本情報入力シート!X86)</f>
        <v/>
      </c>
      <c r="G53" s="78" t="str">
        <f>IF(基本情報入力シート!Y86="","",基本情報入力シート!Y86)</f>
        <v/>
      </c>
      <c r="H53" s="168" t="str">
        <f>IF(基本情報入力シート!Z86="","",基本情報入力シート!Z86)</f>
        <v/>
      </c>
      <c r="I53" s="388"/>
      <c r="J53" s="389"/>
    </row>
    <row r="54" spans="1:10" ht="36.75" customHeight="1">
      <c r="A54" s="76">
        <f t="shared" si="0"/>
        <v>44</v>
      </c>
      <c r="B54" s="77" t="str">
        <f>IF(基本情報入力シート!C87="","",基本情報入力シート!C87)</f>
        <v/>
      </c>
      <c r="C54" s="78" t="str">
        <f>IF(基本情報入力シート!M87="","",基本情報入力シート!M87)</f>
        <v/>
      </c>
      <c r="D54" s="78" t="str">
        <f>IF(基本情報入力シート!R87="","",基本情報入力シート!R87)</f>
        <v/>
      </c>
      <c r="E54" s="78" t="str">
        <f>IF(基本情報入力シート!W87="","",基本情報入力シート!W87)</f>
        <v/>
      </c>
      <c r="F54" s="78" t="str">
        <f>IF(基本情報入力シート!X87="","",基本情報入力シート!X87)</f>
        <v/>
      </c>
      <c r="G54" s="79" t="str">
        <f>IF(基本情報入力シート!Y87="","",基本情報入力シート!Y87)</f>
        <v/>
      </c>
      <c r="H54" s="168" t="str">
        <f>IF(基本情報入力シート!Z87="","",基本情報入力シート!Z87)</f>
        <v/>
      </c>
      <c r="I54" s="388"/>
      <c r="J54" s="389"/>
    </row>
    <row r="55" spans="1:10" ht="36.75" customHeight="1">
      <c r="A55" s="76">
        <f t="shared" si="0"/>
        <v>45</v>
      </c>
      <c r="B55" s="77" t="str">
        <f>IF(基本情報入力シート!C88="","",基本情報入力シート!C88)</f>
        <v/>
      </c>
      <c r="C55" s="78" t="str">
        <f>IF(基本情報入力シート!M88="","",基本情報入力シート!M88)</f>
        <v/>
      </c>
      <c r="D55" s="78" t="str">
        <f>IF(基本情報入力シート!R88="","",基本情報入力シート!R88)</f>
        <v/>
      </c>
      <c r="E55" s="78" t="str">
        <f>IF(基本情報入力シート!W88="","",基本情報入力シート!W88)</f>
        <v/>
      </c>
      <c r="F55" s="78" t="str">
        <f>IF(基本情報入力シート!X88="","",基本情報入力シート!X88)</f>
        <v/>
      </c>
      <c r="G55" s="78" t="str">
        <f>IF(基本情報入力シート!Y88="","",基本情報入力シート!Y88)</f>
        <v/>
      </c>
      <c r="H55" s="168" t="str">
        <f>IF(基本情報入力シート!Z88="","",基本情報入力シート!Z88)</f>
        <v/>
      </c>
      <c r="I55" s="388"/>
      <c r="J55" s="389"/>
    </row>
    <row r="56" spans="1:10" ht="36.75" customHeight="1">
      <c r="A56" s="76">
        <f t="shared" si="0"/>
        <v>46</v>
      </c>
      <c r="B56" s="77" t="str">
        <f>IF(基本情報入力シート!C89="","",基本情報入力シート!C89)</f>
        <v/>
      </c>
      <c r="C56" s="78" t="str">
        <f>IF(基本情報入力シート!M89="","",基本情報入力シート!M89)</f>
        <v/>
      </c>
      <c r="D56" s="78" t="str">
        <f>IF(基本情報入力シート!R89="","",基本情報入力シート!R89)</f>
        <v/>
      </c>
      <c r="E56" s="78" t="str">
        <f>IF(基本情報入力シート!W89="","",基本情報入力シート!W89)</f>
        <v/>
      </c>
      <c r="F56" s="78" t="str">
        <f>IF(基本情報入力シート!X89="","",基本情報入力シート!X89)</f>
        <v/>
      </c>
      <c r="G56" s="79" t="str">
        <f>IF(基本情報入力シート!Y89="","",基本情報入力シート!Y89)</f>
        <v/>
      </c>
      <c r="H56" s="168" t="str">
        <f>IF(基本情報入力シート!Z89="","",基本情報入力シート!Z89)</f>
        <v/>
      </c>
      <c r="I56" s="388"/>
      <c r="J56" s="389"/>
    </row>
    <row r="57" spans="1:10" ht="36.75" customHeight="1">
      <c r="A57" s="76">
        <f t="shared" si="0"/>
        <v>47</v>
      </c>
      <c r="B57" s="77" t="str">
        <f>IF(基本情報入力シート!C90="","",基本情報入力シート!C90)</f>
        <v/>
      </c>
      <c r="C57" s="78" t="str">
        <f>IF(基本情報入力シート!M90="","",基本情報入力シート!M90)</f>
        <v/>
      </c>
      <c r="D57" s="78" t="str">
        <f>IF(基本情報入力シート!R90="","",基本情報入力シート!R90)</f>
        <v/>
      </c>
      <c r="E57" s="78" t="str">
        <f>IF(基本情報入力シート!W90="","",基本情報入力シート!W90)</f>
        <v/>
      </c>
      <c r="F57" s="78" t="str">
        <f>IF(基本情報入力シート!X90="","",基本情報入力シート!X90)</f>
        <v/>
      </c>
      <c r="G57" s="78" t="str">
        <f>IF(基本情報入力シート!Y90="","",基本情報入力シート!Y90)</f>
        <v/>
      </c>
      <c r="H57" s="168" t="str">
        <f>IF(基本情報入力シート!Z90="","",基本情報入力シート!Z90)</f>
        <v/>
      </c>
      <c r="I57" s="388"/>
      <c r="J57" s="389"/>
    </row>
    <row r="58" spans="1:10" ht="36.75" customHeight="1">
      <c r="A58" s="76">
        <f t="shared" si="0"/>
        <v>48</v>
      </c>
      <c r="B58" s="77" t="str">
        <f>IF(基本情報入力シート!C91="","",基本情報入力シート!C91)</f>
        <v/>
      </c>
      <c r="C58" s="78" t="str">
        <f>IF(基本情報入力シート!M91="","",基本情報入力シート!M91)</f>
        <v/>
      </c>
      <c r="D58" s="78" t="str">
        <f>IF(基本情報入力シート!R91="","",基本情報入力シート!R91)</f>
        <v/>
      </c>
      <c r="E58" s="78" t="str">
        <f>IF(基本情報入力シート!W91="","",基本情報入力シート!W91)</f>
        <v/>
      </c>
      <c r="F58" s="78" t="str">
        <f>IF(基本情報入力シート!X91="","",基本情報入力シート!X91)</f>
        <v/>
      </c>
      <c r="G58" s="79" t="str">
        <f>IF(基本情報入力シート!Y91="","",基本情報入力シート!Y91)</f>
        <v/>
      </c>
      <c r="H58" s="168" t="str">
        <f>IF(基本情報入力シート!Z91="","",基本情報入力シート!Z91)</f>
        <v/>
      </c>
      <c r="I58" s="388"/>
      <c r="J58" s="389"/>
    </row>
    <row r="59" spans="1:10" ht="36.75" customHeight="1">
      <c r="A59" s="76">
        <f t="shared" si="0"/>
        <v>49</v>
      </c>
      <c r="B59" s="77" t="str">
        <f>IF(基本情報入力シート!C92="","",基本情報入力シート!C92)</f>
        <v/>
      </c>
      <c r="C59" s="78" t="str">
        <f>IF(基本情報入力シート!M92="","",基本情報入力シート!M92)</f>
        <v/>
      </c>
      <c r="D59" s="78" t="str">
        <f>IF(基本情報入力シート!R92="","",基本情報入力シート!R92)</f>
        <v/>
      </c>
      <c r="E59" s="78" t="str">
        <f>IF(基本情報入力シート!W92="","",基本情報入力シート!W92)</f>
        <v/>
      </c>
      <c r="F59" s="78" t="str">
        <f>IF(基本情報入力シート!X92="","",基本情報入力シート!X92)</f>
        <v/>
      </c>
      <c r="G59" s="78" t="str">
        <f>IF(基本情報入力シート!Y92="","",基本情報入力シート!Y92)</f>
        <v/>
      </c>
      <c r="H59" s="168" t="str">
        <f>IF(基本情報入力シート!Z92="","",基本情報入力シート!Z92)</f>
        <v/>
      </c>
      <c r="I59" s="388"/>
      <c r="J59" s="389"/>
    </row>
    <row r="60" spans="1:10" ht="36.75" customHeight="1">
      <c r="A60" s="76">
        <f t="shared" si="0"/>
        <v>50</v>
      </c>
      <c r="B60" s="77" t="str">
        <f>IF(基本情報入力シート!C93="","",基本情報入力シート!C93)</f>
        <v/>
      </c>
      <c r="C60" s="78" t="str">
        <f>IF(基本情報入力シート!M93="","",基本情報入力シート!M93)</f>
        <v/>
      </c>
      <c r="D60" s="78" t="str">
        <f>IF(基本情報入力シート!R93="","",基本情報入力シート!R93)</f>
        <v/>
      </c>
      <c r="E60" s="78" t="str">
        <f>IF(基本情報入力シート!W93="","",基本情報入力シート!W93)</f>
        <v/>
      </c>
      <c r="F60" s="78" t="str">
        <f>IF(基本情報入力シート!X93="","",基本情報入力シート!X93)</f>
        <v/>
      </c>
      <c r="G60" s="79" t="str">
        <f>IF(基本情報入力シート!Y93="","",基本情報入力シート!Y93)</f>
        <v/>
      </c>
      <c r="H60" s="168" t="str">
        <f>IF(基本情報入力シート!Z93="","",基本情報入力シート!Z93)</f>
        <v/>
      </c>
      <c r="I60" s="388"/>
      <c r="J60" s="389"/>
    </row>
    <row r="61" spans="1:10" ht="36.75" customHeight="1">
      <c r="A61" s="76">
        <f t="shared" si="0"/>
        <v>51</v>
      </c>
      <c r="B61" s="77" t="str">
        <f>IF(基本情報入力シート!C94="","",基本情報入力シート!C94)</f>
        <v/>
      </c>
      <c r="C61" s="78" t="str">
        <f>IF(基本情報入力シート!M94="","",基本情報入力シート!M94)</f>
        <v/>
      </c>
      <c r="D61" s="78" t="str">
        <f>IF(基本情報入力シート!R94="","",基本情報入力シート!R94)</f>
        <v/>
      </c>
      <c r="E61" s="78" t="str">
        <f>IF(基本情報入力シート!W94="","",基本情報入力シート!W94)</f>
        <v/>
      </c>
      <c r="F61" s="78" t="str">
        <f>IF(基本情報入力シート!X94="","",基本情報入力シート!X94)</f>
        <v/>
      </c>
      <c r="G61" s="78" t="str">
        <f>IF(基本情報入力シート!Y94="","",基本情報入力シート!Y94)</f>
        <v/>
      </c>
      <c r="H61" s="168" t="str">
        <f>IF(基本情報入力シート!Z94="","",基本情報入力シート!Z94)</f>
        <v/>
      </c>
      <c r="I61" s="388"/>
      <c r="J61" s="389"/>
    </row>
    <row r="62" spans="1:10" ht="36.75" customHeight="1">
      <c r="A62" s="76">
        <f t="shared" si="0"/>
        <v>52</v>
      </c>
      <c r="B62" s="77" t="str">
        <f>IF(基本情報入力シート!C95="","",基本情報入力シート!C95)</f>
        <v/>
      </c>
      <c r="C62" s="78" t="str">
        <f>IF(基本情報入力シート!M95="","",基本情報入力シート!M95)</f>
        <v/>
      </c>
      <c r="D62" s="78" t="str">
        <f>IF(基本情報入力シート!R95="","",基本情報入力シート!R95)</f>
        <v/>
      </c>
      <c r="E62" s="78" t="str">
        <f>IF(基本情報入力シート!W95="","",基本情報入力シート!W95)</f>
        <v/>
      </c>
      <c r="F62" s="78" t="str">
        <f>IF(基本情報入力シート!X95="","",基本情報入力シート!X95)</f>
        <v/>
      </c>
      <c r="G62" s="79" t="str">
        <f>IF(基本情報入力シート!Y95="","",基本情報入力シート!Y95)</f>
        <v/>
      </c>
      <c r="H62" s="168" t="str">
        <f>IF(基本情報入力シート!Z95="","",基本情報入力シート!Z95)</f>
        <v/>
      </c>
      <c r="I62" s="388"/>
      <c r="J62" s="389"/>
    </row>
    <row r="63" spans="1:10" ht="36.75" customHeight="1">
      <c r="A63" s="76">
        <f t="shared" si="0"/>
        <v>53</v>
      </c>
      <c r="B63" s="77" t="str">
        <f>IF(基本情報入力シート!C96="","",基本情報入力シート!C96)</f>
        <v/>
      </c>
      <c r="C63" s="78" t="str">
        <f>IF(基本情報入力シート!M96="","",基本情報入力シート!M96)</f>
        <v/>
      </c>
      <c r="D63" s="78" t="str">
        <f>IF(基本情報入力シート!R96="","",基本情報入力シート!R96)</f>
        <v/>
      </c>
      <c r="E63" s="78" t="str">
        <f>IF(基本情報入力シート!W96="","",基本情報入力シート!W96)</f>
        <v/>
      </c>
      <c r="F63" s="78" t="str">
        <f>IF(基本情報入力シート!X96="","",基本情報入力シート!X96)</f>
        <v/>
      </c>
      <c r="G63" s="78" t="str">
        <f>IF(基本情報入力シート!Y96="","",基本情報入力シート!Y96)</f>
        <v/>
      </c>
      <c r="H63" s="168" t="str">
        <f>IF(基本情報入力シート!Z96="","",基本情報入力シート!Z96)</f>
        <v/>
      </c>
      <c r="I63" s="388"/>
      <c r="J63" s="389"/>
    </row>
    <row r="64" spans="1:10" ht="36.75" customHeight="1">
      <c r="A64" s="76">
        <f t="shared" si="0"/>
        <v>54</v>
      </c>
      <c r="B64" s="77" t="str">
        <f>IF(基本情報入力シート!C97="","",基本情報入力シート!C97)</f>
        <v/>
      </c>
      <c r="C64" s="78" t="str">
        <f>IF(基本情報入力シート!M97="","",基本情報入力シート!M97)</f>
        <v/>
      </c>
      <c r="D64" s="78" t="str">
        <f>IF(基本情報入力シート!R97="","",基本情報入力シート!R97)</f>
        <v/>
      </c>
      <c r="E64" s="78" t="str">
        <f>IF(基本情報入力シート!W97="","",基本情報入力シート!W97)</f>
        <v/>
      </c>
      <c r="F64" s="78" t="str">
        <f>IF(基本情報入力シート!X97="","",基本情報入力シート!X97)</f>
        <v/>
      </c>
      <c r="G64" s="79" t="str">
        <f>IF(基本情報入力シート!Y97="","",基本情報入力シート!Y97)</f>
        <v/>
      </c>
      <c r="H64" s="168" t="str">
        <f>IF(基本情報入力シート!Z97="","",基本情報入力シート!Z97)</f>
        <v/>
      </c>
      <c r="I64" s="388"/>
      <c r="J64" s="389"/>
    </row>
    <row r="65" spans="1:10" ht="36.75" customHeight="1">
      <c r="A65" s="76">
        <f t="shared" si="0"/>
        <v>55</v>
      </c>
      <c r="B65" s="77" t="str">
        <f>IF(基本情報入力シート!C98="","",基本情報入力シート!C98)</f>
        <v/>
      </c>
      <c r="C65" s="78" t="str">
        <f>IF(基本情報入力シート!M98="","",基本情報入力シート!M98)</f>
        <v/>
      </c>
      <c r="D65" s="78" t="str">
        <f>IF(基本情報入力シート!R98="","",基本情報入力シート!R98)</f>
        <v/>
      </c>
      <c r="E65" s="78" t="str">
        <f>IF(基本情報入力シート!W98="","",基本情報入力シート!W98)</f>
        <v/>
      </c>
      <c r="F65" s="78" t="str">
        <f>IF(基本情報入力シート!X98="","",基本情報入力シート!X98)</f>
        <v/>
      </c>
      <c r="G65" s="78" t="str">
        <f>IF(基本情報入力シート!Y98="","",基本情報入力シート!Y98)</f>
        <v/>
      </c>
      <c r="H65" s="168" t="str">
        <f>IF(基本情報入力シート!Z98="","",基本情報入力シート!Z98)</f>
        <v/>
      </c>
      <c r="I65" s="388"/>
      <c r="J65" s="389"/>
    </row>
    <row r="66" spans="1:10" ht="36.75" customHeight="1">
      <c r="A66" s="76">
        <f t="shared" si="0"/>
        <v>56</v>
      </c>
      <c r="B66" s="77" t="str">
        <f>IF(基本情報入力シート!C99="","",基本情報入力シート!C99)</f>
        <v/>
      </c>
      <c r="C66" s="78" t="str">
        <f>IF(基本情報入力シート!M99="","",基本情報入力シート!M99)</f>
        <v/>
      </c>
      <c r="D66" s="78" t="str">
        <f>IF(基本情報入力シート!R99="","",基本情報入力シート!R99)</f>
        <v/>
      </c>
      <c r="E66" s="78" t="str">
        <f>IF(基本情報入力シート!W99="","",基本情報入力シート!W99)</f>
        <v/>
      </c>
      <c r="F66" s="78" t="str">
        <f>IF(基本情報入力シート!X99="","",基本情報入力シート!X99)</f>
        <v/>
      </c>
      <c r="G66" s="79" t="str">
        <f>IF(基本情報入力シート!Y99="","",基本情報入力シート!Y99)</f>
        <v/>
      </c>
      <c r="H66" s="168" t="str">
        <f>IF(基本情報入力シート!Z99="","",基本情報入力シート!Z99)</f>
        <v/>
      </c>
      <c r="I66" s="388"/>
      <c r="J66" s="389"/>
    </row>
    <row r="67" spans="1:10" ht="36.75" customHeight="1">
      <c r="A67" s="76">
        <f t="shared" si="0"/>
        <v>57</v>
      </c>
      <c r="B67" s="77" t="str">
        <f>IF(基本情報入力シート!C100="","",基本情報入力シート!C100)</f>
        <v/>
      </c>
      <c r="C67" s="78" t="str">
        <f>IF(基本情報入力シート!M100="","",基本情報入力シート!M100)</f>
        <v/>
      </c>
      <c r="D67" s="78" t="str">
        <f>IF(基本情報入力シート!R100="","",基本情報入力シート!R100)</f>
        <v/>
      </c>
      <c r="E67" s="78" t="str">
        <f>IF(基本情報入力シート!W100="","",基本情報入力シート!W100)</f>
        <v/>
      </c>
      <c r="F67" s="78" t="str">
        <f>IF(基本情報入力シート!X100="","",基本情報入力シート!X100)</f>
        <v/>
      </c>
      <c r="G67" s="78" t="str">
        <f>IF(基本情報入力シート!Y100="","",基本情報入力シート!Y100)</f>
        <v/>
      </c>
      <c r="H67" s="168" t="str">
        <f>IF(基本情報入力シート!Z100="","",基本情報入力シート!Z100)</f>
        <v/>
      </c>
      <c r="I67" s="388"/>
      <c r="J67" s="389"/>
    </row>
    <row r="68" spans="1:10" ht="36.75" customHeight="1">
      <c r="A68" s="76">
        <f t="shared" si="0"/>
        <v>58</v>
      </c>
      <c r="B68" s="77" t="str">
        <f>IF(基本情報入力シート!C101="","",基本情報入力シート!C101)</f>
        <v/>
      </c>
      <c r="C68" s="78" t="str">
        <f>IF(基本情報入力シート!M101="","",基本情報入力シート!M101)</f>
        <v/>
      </c>
      <c r="D68" s="78" t="str">
        <f>IF(基本情報入力シート!R101="","",基本情報入力シート!R101)</f>
        <v/>
      </c>
      <c r="E68" s="78" t="str">
        <f>IF(基本情報入力シート!W101="","",基本情報入力シート!W101)</f>
        <v/>
      </c>
      <c r="F68" s="78" t="str">
        <f>IF(基本情報入力シート!X101="","",基本情報入力シート!X101)</f>
        <v/>
      </c>
      <c r="G68" s="79" t="str">
        <f>IF(基本情報入力シート!Y101="","",基本情報入力シート!Y101)</f>
        <v/>
      </c>
      <c r="H68" s="168" t="str">
        <f>IF(基本情報入力シート!Z101="","",基本情報入力シート!Z101)</f>
        <v/>
      </c>
      <c r="I68" s="388"/>
      <c r="J68" s="389"/>
    </row>
    <row r="69" spans="1:10" ht="36.75" customHeight="1">
      <c r="A69" s="76">
        <f t="shared" si="0"/>
        <v>59</v>
      </c>
      <c r="B69" s="77" t="str">
        <f>IF(基本情報入力シート!C102="","",基本情報入力シート!C102)</f>
        <v/>
      </c>
      <c r="C69" s="78" t="str">
        <f>IF(基本情報入力シート!M102="","",基本情報入力シート!M102)</f>
        <v/>
      </c>
      <c r="D69" s="78" t="str">
        <f>IF(基本情報入力シート!R102="","",基本情報入力シート!R102)</f>
        <v/>
      </c>
      <c r="E69" s="78" t="str">
        <f>IF(基本情報入力シート!W102="","",基本情報入力シート!W102)</f>
        <v/>
      </c>
      <c r="F69" s="78" t="str">
        <f>IF(基本情報入力シート!X102="","",基本情報入力シート!X102)</f>
        <v/>
      </c>
      <c r="G69" s="78" t="str">
        <f>IF(基本情報入力シート!Y102="","",基本情報入力シート!Y102)</f>
        <v/>
      </c>
      <c r="H69" s="168" t="str">
        <f>IF(基本情報入力シート!Z102="","",基本情報入力シート!Z102)</f>
        <v/>
      </c>
      <c r="I69" s="388"/>
      <c r="J69" s="389"/>
    </row>
    <row r="70" spans="1:10" ht="36.75" customHeight="1">
      <c r="A70" s="76">
        <f t="shared" si="0"/>
        <v>60</v>
      </c>
      <c r="B70" s="77" t="str">
        <f>IF(基本情報入力シート!C103="","",基本情報入力シート!C103)</f>
        <v/>
      </c>
      <c r="C70" s="78" t="str">
        <f>IF(基本情報入力シート!M103="","",基本情報入力シート!M103)</f>
        <v/>
      </c>
      <c r="D70" s="78" t="str">
        <f>IF(基本情報入力シート!R103="","",基本情報入力シート!R103)</f>
        <v/>
      </c>
      <c r="E70" s="78" t="str">
        <f>IF(基本情報入力シート!W103="","",基本情報入力シート!W103)</f>
        <v/>
      </c>
      <c r="F70" s="78" t="str">
        <f>IF(基本情報入力シート!X103="","",基本情報入力シート!X103)</f>
        <v/>
      </c>
      <c r="G70" s="79" t="str">
        <f>IF(基本情報入力シート!Y103="","",基本情報入力シート!Y103)</f>
        <v/>
      </c>
      <c r="H70" s="168" t="str">
        <f>IF(基本情報入力シート!Z103="","",基本情報入力シート!Z103)</f>
        <v/>
      </c>
      <c r="I70" s="388"/>
      <c r="J70" s="389"/>
    </row>
    <row r="71" spans="1:10" ht="36.75" customHeight="1">
      <c r="A71" s="76">
        <f t="shared" si="0"/>
        <v>61</v>
      </c>
      <c r="B71" s="77" t="str">
        <f>IF(基本情報入力シート!C104="","",基本情報入力シート!C104)</f>
        <v/>
      </c>
      <c r="C71" s="78" t="str">
        <f>IF(基本情報入力シート!M104="","",基本情報入力シート!M104)</f>
        <v/>
      </c>
      <c r="D71" s="78" t="str">
        <f>IF(基本情報入力シート!R104="","",基本情報入力シート!R104)</f>
        <v/>
      </c>
      <c r="E71" s="78" t="str">
        <f>IF(基本情報入力シート!W104="","",基本情報入力シート!W104)</f>
        <v/>
      </c>
      <c r="F71" s="78" t="str">
        <f>IF(基本情報入力シート!X104="","",基本情報入力シート!X104)</f>
        <v/>
      </c>
      <c r="G71" s="78" t="str">
        <f>IF(基本情報入力シート!Y104="","",基本情報入力シート!Y104)</f>
        <v/>
      </c>
      <c r="H71" s="168" t="str">
        <f>IF(基本情報入力シート!Z104="","",基本情報入力シート!Z104)</f>
        <v/>
      </c>
      <c r="I71" s="388"/>
      <c r="J71" s="389"/>
    </row>
    <row r="72" spans="1:10" ht="36.75" customHeight="1">
      <c r="A72" s="76">
        <f t="shared" si="0"/>
        <v>62</v>
      </c>
      <c r="B72" s="77" t="str">
        <f>IF(基本情報入力シート!C105="","",基本情報入力シート!C105)</f>
        <v/>
      </c>
      <c r="C72" s="78" t="str">
        <f>IF(基本情報入力シート!M105="","",基本情報入力シート!M105)</f>
        <v/>
      </c>
      <c r="D72" s="78" t="str">
        <f>IF(基本情報入力シート!R105="","",基本情報入力シート!R105)</f>
        <v/>
      </c>
      <c r="E72" s="78" t="str">
        <f>IF(基本情報入力シート!W105="","",基本情報入力シート!W105)</f>
        <v/>
      </c>
      <c r="F72" s="78" t="str">
        <f>IF(基本情報入力シート!X105="","",基本情報入力シート!X105)</f>
        <v/>
      </c>
      <c r="G72" s="79" t="str">
        <f>IF(基本情報入力シート!Y105="","",基本情報入力シート!Y105)</f>
        <v/>
      </c>
      <c r="H72" s="168" t="str">
        <f>IF(基本情報入力シート!Z105="","",基本情報入力シート!Z105)</f>
        <v/>
      </c>
      <c r="I72" s="388"/>
      <c r="J72" s="389"/>
    </row>
    <row r="73" spans="1:10" ht="36.75" customHeight="1">
      <c r="A73" s="76">
        <f t="shared" si="0"/>
        <v>63</v>
      </c>
      <c r="B73" s="77" t="str">
        <f>IF(基本情報入力シート!C106="","",基本情報入力シート!C106)</f>
        <v/>
      </c>
      <c r="C73" s="78" t="str">
        <f>IF(基本情報入力シート!M106="","",基本情報入力シート!M106)</f>
        <v/>
      </c>
      <c r="D73" s="78" t="str">
        <f>IF(基本情報入力シート!R106="","",基本情報入力シート!R106)</f>
        <v/>
      </c>
      <c r="E73" s="78" t="str">
        <f>IF(基本情報入力シート!W106="","",基本情報入力シート!W106)</f>
        <v/>
      </c>
      <c r="F73" s="78" t="str">
        <f>IF(基本情報入力シート!X106="","",基本情報入力シート!X106)</f>
        <v/>
      </c>
      <c r="G73" s="78" t="str">
        <f>IF(基本情報入力シート!Y106="","",基本情報入力シート!Y106)</f>
        <v/>
      </c>
      <c r="H73" s="168" t="str">
        <f>IF(基本情報入力シート!Z106="","",基本情報入力シート!Z106)</f>
        <v/>
      </c>
      <c r="I73" s="388"/>
      <c r="J73" s="389"/>
    </row>
    <row r="74" spans="1:10" ht="36.75" customHeight="1">
      <c r="A74" s="76">
        <f t="shared" si="0"/>
        <v>64</v>
      </c>
      <c r="B74" s="77" t="str">
        <f>IF(基本情報入力シート!C107="","",基本情報入力シート!C107)</f>
        <v/>
      </c>
      <c r="C74" s="78" t="str">
        <f>IF(基本情報入力シート!M107="","",基本情報入力シート!M107)</f>
        <v/>
      </c>
      <c r="D74" s="78" t="str">
        <f>IF(基本情報入力シート!R107="","",基本情報入力シート!R107)</f>
        <v/>
      </c>
      <c r="E74" s="78" t="str">
        <f>IF(基本情報入力シート!W107="","",基本情報入力シート!W107)</f>
        <v/>
      </c>
      <c r="F74" s="78" t="str">
        <f>IF(基本情報入力シート!X107="","",基本情報入力シート!X107)</f>
        <v/>
      </c>
      <c r="G74" s="79" t="str">
        <f>IF(基本情報入力シート!Y107="","",基本情報入力シート!Y107)</f>
        <v/>
      </c>
      <c r="H74" s="168" t="str">
        <f>IF(基本情報入力シート!Z107="","",基本情報入力シート!Z107)</f>
        <v/>
      </c>
      <c r="I74" s="388"/>
      <c r="J74" s="389"/>
    </row>
    <row r="75" spans="1:10" ht="36.75" customHeight="1">
      <c r="A75" s="76">
        <f t="shared" si="0"/>
        <v>65</v>
      </c>
      <c r="B75" s="77" t="str">
        <f>IF(基本情報入力シート!C108="","",基本情報入力シート!C108)</f>
        <v/>
      </c>
      <c r="C75" s="78" t="str">
        <f>IF(基本情報入力シート!M108="","",基本情報入力シート!M108)</f>
        <v/>
      </c>
      <c r="D75" s="78" t="str">
        <f>IF(基本情報入力シート!R108="","",基本情報入力シート!R108)</f>
        <v/>
      </c>
      <c r="E75" s="78" t="str">
        <f>IF(基本情報入力シート!W108="","",基本情報入力シート!W108)</f>
        <v/>
      </c>
      <c r="F75" s="78" t="str">
        <f>IF(基本情報入力シート!X108="","",基本情報入力シート!X108)</f>
        <v/>
      </c>
      <c r="G75" s="78" t="str">
        <f>IF(基本情報入力シート!Y108="","",基本情報入力シート!Y108)</f>
        <v/>
      </c>
      <c r="H75" s="168" t="str">
        <f>IF(基本情報入力シート!Z108="","",基本情報入力シート!Z108)</f>
        <v/>
      </c>
      <c r="I75" s="388"/>
      <c r="J75" s="389"/>
    </row>
    <row r="76" spans="1:10" ht="36.75" customHeight="1">
      <c r="A76" s="76">
        <f t="shared" si="0"/>
        <v>66</v>
      </c>
      <c r="B76" s="77" t="str">
        <f>IF(基本情報入力シート!C109="","",基本情報入力シート!C109)</f>
        <v/>
      </c>
      <c r="C76" s="78" t="str">
        <f>IF(基本情報入力シート!M109="","",基本情報入力シート!M109)</f>
        <v/>
      </c>
      <c r="D76" s="78" t="str">
        <f>IF(基本情報入力シート!R109="","",基本情報入力シート!R109)</f>
        <v/>
      </c>
      <c r="E76" s="78" t="str">
        <f>IF(基本情報入力シート!W109="","",基本情報入力シート!W109)</f>
        <v/>
      </c>
      <c r="F76" s="78" t="str">
        <f>IF(基本情報入力シート!X109="","",基本情報入力シート!X109)</f>
        <v/>
      </c>
      <c r="G76" s="79" t="str">
        <f>IF(基本情報入力シート!Y109="","",基本情報入力シート!Y109)</f>
        <v/>
      </c>
      <c r="H76" s="168" t="str">
        <f>IF(基本情報入力シート!Z109="","",基本情報入力シート!Z109)</f>
        <v/>
      </c>
      <c r="I76" s="388"/>
      <c r="J76" s="389"/>
    </row>
    <row r="77" spans="1:10" ht="36.75" customHeight="1">
      <c r="A77" s="76">
        <f t="shared" ref="A77:A110" si="1">A76+1</f>
        <v>67</v>
      </c>
      <c r="B77" s="77" t="str">
        <f>IF(基本情報入力シート!C110="","",基本情報入力シート!C110)</f>
        <v/>
      </c>
      <c r="C77" s="78" t="str">
        <f>IF(基本情報入力シート!M110="","",基本情報入力シート!M110)</f>
        <v/>
      </c>
      <c r="D77" s="78" t="str">
        <f>IF(基本情報入力シート!R110="","",基本情報入力シート!R110)</f>
        <v/>
      </c>
      <c r="E77" s="78" t="str">
        <f>IF(基本情報入力シート!W110="","",基本情報入力シート!W110)</f>
        <v/>
      </c>
      <c r="F77" s="78" t="str">
        <f>IF(基本情報入力シート!X110="","",基本情報入力シート!X110)</f>
        <v/>
      </c>
      <c r="G77" s="78" t="str">
        <f>IF(基本情報入力シート!Y110="","",基本情報入力シート!Y110)</f>
        <v/>
      </c>
      <c r="H77" s="168" t="str">
        <f>IF(基本情報入力シート!Z110="","",基本情報入力シート!Z110)</f>
        <v/>
      </c>
      <c r="I77" s="388"/>
      <c r="J77" s="389"/>
    </row>
    <row r="78" spans="1:10" ht="36.75" customHeight="1">
      <c r="A78" s="76">
        <f t="shared" si="1"/>
        <v>68</v>
      </c>
      <c r="B78" s="77" t="str">
        <f>IF(基本情報入力シート!C111="","",基本情報入力シート!C111)</f>
        <v/>
      </c>
      <c r="C78" s="78" t="str">
        <f>IF(基本情報入力シート!M111="","",基本情報入力シート!M111)</f>
        <v/>
      </c>
      <c r="D78" s="78" t="str">
        <f>IF(基本情報入力シート!R111="","",基本情報入力シート!R111)</f>
        <v/>
      </c>
      <c r="E78" s="78" t="str">
        <f>IF(基本情報入力シート!W111="","",基本情報入力シート!W111)</f>
        <v/>
      </c>
      <c r="F78" s="78" t="str">
        <f>IF(基本情報入力シート!X111="","",基本情報入力シート!X111)</f>
        <v/>
      </c>
      <c r="G78" s="79" t="str">
        <f>IF(基本情報入力シート!Y111="","",基本情報入力シート!Y111)</f>
        <v/>
      </c>
      <c r="H78" s="168" t="str">
        <f>IF(基本情報入力シート!Z111="","",基本情報入力シート!Z111)</f>
        <v/>
      </c>
      <c r="I78" s="388"/>
      <c r="J78" s="389"/>
    </row>
    <row r="79" spans="1:10" ht="36.75" customHeight="1">
      <c r="A79" s="76">
        <f t="shared" si="1"/>
        <v>69</v>
      </c>
      <c r="B79" s="77" t="str">
        <f>IF(基本情報入力シート!C112="","",基本情報入力シート!C112)</f>
        <v/>
      </c>
      <c r="C79" s="78" t="str">
        <f>IF(基本情報入力シート!M112="","",基本情報入力シート!M112)</f>
        <v/>
      </c>
      <c r="D79" s="78" t="str">
        <f>IF(基本情報入力シート!R112="","",基本情報入力シート!R112)</f>
        <v/>
      </c>
      <c r="E79" s="78" t="str">
        <f>IF(基本情報入力シート!W112="","",基本情報入力シート!W112)</f>
        <v/>
      </c>
      <c r="F79" s="78" t="str">
        <f>IF(基本情報入力シート!X112="","",基本情報入力シート!X112)</f>
        <v/>
      </c>
      <c r="G79" s="78" t="str">
        <f>IF(基本情報入力シート!Y112="","",基本情報入力シート!Y112)</f>
        <v/>
      </c>
      <c r="H79" s="168" t="str">
        <f>IF(基本情報入力シート!Z112="","",基本情報入力シート!Z112)</f>
        <v/>
      </c>
      <c r="I79" s="388"/>
      <c r="J79" s="389"/>
    </row>
    <row r="80" spans="1:10" ht="36.75" customHeight="1">
      <c r="A80" s="76">
        <f t="shared" si="1"/>
        <v>70</v>
      </c>
      <c r="B80" s="77" t="str">
        <f>IF(基本情報入力シート!C113="","",基本情報入力シート!C113)</f>
        <v/>
      </c>
      <c r="C80" s="78" t="str">
        <f>IF(基本情報入力シート!M113="","",基本情報入力シート!M113)</f>
        <v/>
      </c>
      <c r="D80" s="78" t="str">
        <f>IF(基本情報入力シート!R113="","",基本情報入力シート!R113)</f>
        <v/>
      </c>
      <c r="E80" s="78" t="str">
        <f>IF(基本情報入力シート!W113="","",基本情報入力シート!W113)</f>
        <v/>
      </c>
      <c r="F80" s="78" t="str">
        <f>IF(基本情報入力シート!X113="","",基本情報入力シート!X113)</f>
        <v/>
      </c>
      <c r="G80" s="79" t="str">
        <f>IF(基本情報入力シート!Y113="","",基本情報入力シート!Y113)</f>
        <v/>
      </c>
      <c r="H80" s="168" t="str">
        <f>IF(基本情報入力シート!Z113="","",基本情報入力シート!Z113)</f>
        <v/>
      </c>
      <c r="I80" s="388"/>
      <c r="J80" s="389"/>
    </row>
    <row r="81" spans="1:10" ht="36.75" customHeight="1">
      <c r="A81" s="76">
        <f t="shared" si="1"/>
        <v>71</v>
      </c>
      <c r="B81" s="77" t="str">
        <f>IF(基本情報入力シート!C114="","",基本情報入力シート!C114)</f>
        <v/>
      </c>
      <c r="C81" s="78" t="str">
        <f>IF(基本情報入力シート!M114="","",基本情報入力シート!M114)</f>
        <v/>
      </c>
      <c r="D81" s="78" t="str">
        <f>IF(基本情報入力シート!R114="","",基本情報入力シート!R114)</f>
        <v/>
      </c>
      <c r="E81" s="78" t="str">
        <f>IF(基本情報入力シート!W114="","",基本情報入力シート!W114)</f>
        <v/>
      </c>
      <c r="F81" s="78" t="str">
        <f>IF(基本情報入力シート!X114="","",基本情報入力シート!X114)</f>
        <v/>
      </c>
      <c r="G81" s="78" t="str">
        <f>IF(基本情報入力シート!Y114="","",基本情報入力シート!Y114)</f>
        <v/>
      </c>
      <c r="H81" s="168" t="str">
        <f>IF(基本情報入力シート!Z114="","",基本情報入力シート!Z114)</f>
        <v/>
      </c>
      <c r="I81" s="388"/>
      <c r="J81" s="389"/>
    </row>
    <row r="82" spans="1:10" ht="36.75" customHeight="1">
      <c r="A82" s="76">
        <f t="shared" si="1"/>
        <v>72</v>
      </c>
      <c r="B82" s="77" t="str">
        <f>IF(基本情報入力シート!C115="","",基本情報入力シート!C115)</f>
        <v/>
      </c>
      <c r="C82" s="78" t="str">
        <f>IF(基本情報入力シート!M115="","",基本情報入力シート!M115)</f>
        <v/>
      </c>
      <c r="D82" s="78" t="str">
        <f>IF(基本情報入力シート!R115="","",基本情報入力シート!R115)</f>
        <v/>
      </c>
      <c r="E82" s="78" t="str">
        <f>IF(基本情報入力シート!W115="","",基本情報入力シート!W115)</f>
        <v/>
      </c>
      <c r="F82" s="78" t="str">
        <f>IF(基本情報入力シート!X115="","",基本情報入力シート!X115)</f>
        <v/>
      </c>
      <c r="G82" s="79" t="str">
        <f>IF(基本情報入力シート!Y115="","",基本情報入力シート!Y115)</f>
        <v/>
      </c>
      <c r="H82" s="168" t="str">
        <f>IF(基本情報入力シート!Z115="","",基本情報入力シート!Z115)</f>
        <v/>
      </c>
      <c r="I82" s="388"/>
      <c r="J82" s="389"/>
    </row>
    <row r="83" spans="1:10" ht="36.75" customHeight="1">
      <c r="A83" s="76">
        <f t="shared" si="1"/>
        <v>73</v>
      </c>
      <c r="B83" s="77" t="str">
        <f>IF(基本情報入力シート!C116="","",基本情報入力シート!C116)</f>
        <v/>
      </c>
      <c r="C83" s="78" t="str">
        <f>IF(基本情報入力シート!M116="","",基本情報入力シート!M116)</f>
        <v/>
      </c>
      <c r="D83" s="78" t="str">
        <f>IF(基本情報入力シート!R116="","",基本情報入力シート!R116)</f>
        <v/>
      </c>
      <c r="E83" s="78" t="str">
        <f>IF(基本情報入力シート!W116="","",基本情報入力シート!W116)</f>
        <v/>
      </c>
      <c r="F83" s="78" t="str">
        <f>IF(基本情報入力シート!X116="","",基本情報入力シート!X116)</f>
        <v/>
      </c>
      <c r="G83" s="78" t="str">
        <f>IF(基本情報入力シート!Y116="","",基本情報入力シート!Y116)</f>
        <v/>
      </c>
      <c r="H83" s="168" t="str">
        <f>IF(基本情報入力シート!Z116="","",基本情報入力シート!Z116)</f>
        <v/>
      </c>
      <c r="I83" s="388"/>
      <c r="J83" s="389"/>
    </row>
    <row r="84" spans="1:10" ht="36.75" customHeight="1">
      <c r="A84" s="76">
        <f t="shared" si="1"/>
        <v>74</v>
      </c>
      <c r="B84" s="77" t="str">
        <f>IF(基本情報入力シート!C117="","",基本情報入力シート!C117)</f>
        <v/>
      </c>
      <c r="C84" s="78" t="str">
        <f>IF(基本情報入力シート!M117="","",基本情報入力シート!M117)</f>
        <v/>
      </c>
      <c r="D84" s="78" t="str">
        <f>IF(基本情報入力シート!R117="","",基本情報入力シート!R117)</f>
        <v/>
      </c>
      <c r="E84" s="78" t="str">
        <f>IF(基本情報入力シート!W117="","",基本情報入力シート!W117)</f>
        <v/>
      </c>
      <c r="F84" s="78" t="str">
        <f>IF(基本情報入力シート!X117="","",基本情報入力シート!X117)</f>
        <v/>
      </c>
      <c r="G84" s="79" t="str">
        <f>IF(基本情報入力シート!Y117="","",基本情報入力シート!Y117)</f>
        <v/>
      </c>
      <c r="H84" s="168" t="str">
        <f>IF(基本情報入力シート!Z117="","",基本情報入力シート!Z117)</f>
        <v/>
      </c>
      <c r="I84" s="388"/>
      <c r="J84" s="389"/>
    </row>
    <row r="85" spans="1:10" ht="36.75" customHeight="1">
      <c r="A85" s="76">
        <f t="shared" si="1"/>
        <v>75</v>
      </c>
      <c r="B85" s="77" t="str">
        <f>IF(基本情報入力シート!C118="","",基本情報入力シート!C118)</f>
        <v/>
      </c>
      <c r="C85" s="78" t="str">
        <f>IF(基本情報入力シート!M118="","",基本情報入力シート!M118)</f>
        <v/>
      </c>
      <c r="D85" s="78" t="str">
        <f>IF(基本情報入力シート!R118="","",基本情報入力シート!R118)</f>
        <v/>
      </c>
      <c r="E85" s="78" t="str">
        <f>IF(基本情報入力シート!W118="","",基本情報入力シート!W118)</f>
        <v/>
      </c>
      <c r="F85" s="78" t="str">
        <f>IF(基本情報入力シート!X118="","",基本情報入力シート!X118)</f>
        <v/>
      </c>
      <c r="G85" s="78" t="str">
        <f>IF(基本情報入力シート!Y118="","",基本情報入力シート!Y118)</f>
        <v/>
      </c>
      <c r="H85" s="168" t="str">
        <f>IF(基本情報入力シート!Z118="","",基本情報入力シート!Z118)</f>
        <v/>
      </c>
      <c r="I85" s="388"/>
      <c r="J85" s="389"/>
    </row>
    <row r="86" spans="1:10" ht="36.75" customHeight="1">
      <c r="A86" s="76">
        <f t="shared" si="1"/>
        <v>76</v>
      </c>
      <c r="B86" s="77" t="str">
        <f>IF(基本情報入力シート!C119="","",基本情報入力シート!C119)</f>
        <v/>
      </c>
      <c r="C86" s="78" t="str">
        <f>IF(基本情報入力シート!M119="","",基本情報入力シート!M119)</f>
        <v/>
      </c>
      <c r="D86" s="78" t="str">
        <f>IF(基本情報入力シート!R119="","",基本情報入力シート!R119)</f>
        <v/>
      </c>
      <c r="E86" s="78" t="str">
        <f>IF(基本情報入力シート!W119="","",基本情報入力シート!W119)</f>
        <v/>
      </c>
      <c r="F86" s="78" t="str">
        <f>IF(基本情報入力シート!X119="","",基本情報入力シート!X119)</f>
        <v/>
      </c>
      <c r="G86" s="79" t="str">
        <f>IF(基本情報入力シート!Y119="","",基本情報入力シート!Y119)</f>
        <v/>
      </c>
      <c r="H86" s="168" t="str">
        <f>IF(基本情報入力シート!Z119="","",基本情報入力シート!Z119)</f>
        <v/>
      </c>
      <c r="I86" s="388"/>
      <c r="J86" s="389"/>
    </row>
    <row r="87" spans="1:10" ht="36.75" customHeight="1">
      <c r="A87" s="76">
        <f t="shared" si="1"/>
        <v>77</v>
      </c>
      <c r="B87" s="77" t="str">
        <f>IF(基本情報入力シート!C120="","",基本情報入力シート!C120)</f>
        <v/>
      </c>
      <c r="C87" s="78" t="str">
        <f>IF(基本情報入力シート!M120="","",基本情報入力シート!M120)</f>
        <v/>
      </c>
      <c r="D87" s="78" t="str">
        <f>IF(基本情報入力シート!R120="","",基本情報入力シート!R120)</f>
        <v/>
      </c>
      <c r="E87" s="78" t="str">
        <f>IF(基本情報入力シート!W120="","",基本情報入力シート!W120)</f>
        <v/>
      </c>
      <c r="F87" s="78" t="str">
        <f>IF(基本情報入力シート!X120="","",基本情報入力シート!X120)</f>
        <v/>
      </c>
      <c r="G87" s="78" t="str">
        <f>IF(基本情報入力シート!Y120="","",基本情報入力シート!Y120)</f>
        <v/>
      </c>
      <c r="H87" s="168" t="str">
        <f>IF(基本情報入力シート!Z120="","",基本情報入力シート!Z120)</f>
        <v/>
      </c>
      <c r="I87" s="388"/>
      <c r="J87" s="389"/>
    </row>
    <row r="88" spans="1:10" ht="36.75" customHeight="1">
      <c r="A88" s="76">
        <f t="shared" si="1"/>
        <v>78</v>
      </c>
      <c r="B88" s="77" t="str">
        <f>IF(基本情報入力シート!C121="","",基本情報入力シート!C121)</f>
        <v/>
      </c>
      <c r="C88" s="78" t="str">
        <f>IF(基本情報入力シート!M121="","",基本情報入力シート!M121)</f>
        <v/>
      </c>
      <c r="D88" s="78" t="str">
        <f>IF(基本情報入力シート!R121="","",基本情報入力シート!R121)</f>
        <v/>
      </c>
      <c r="E88" s="78" t="str">
        <f>IF(基本情報入力シート!W121="","",基本情報入力シート!W121)</f>
        <v/>
      </c>
      <c r="F88" s="78" t="str">
        <f>IF(基本情報入力シート!X121="","",基本情報入力シート!X121)</f>
        <v/>
      </c>
      <c r="G88" s="79" t="str">
        <f>IF(基本情報入力シート!Y121="","",基本情報入力シート!Y121)</f>
        <v/>
      </c>
      <c r="H88" s="168" t="str">
        <f>IF(基本情報入力シート!Z121="","",基本情報入力シート!Z121)</f>
        <v/>
      </c>
      <c r="I88" s="388"/>
      <c r="J88" s="389"/>
    </row>
    <row r="89" spans="1:10" ht="36.75" customHeight="1">
      <c r="A89" s="76">
        <f t="shared" si="1"/>
        <v>79</v>
      </c>
      <c r="B89" s="77" t="str">
        <f>IF(基本情報入力シート!C122="","",基本情報入力シート!C122)</f>
        <v/>
      </c>
      <c r="C89" s="78" t="str">
        <f>IF(基本情報入力シート!M122="","",基本情報入力シート!M122)</f>
        <v/>
      </c>
      <c r="D89" s="78" t="str">
        <f>IF(基本情報入力シート!R122="","",基本情報入力シート!R122)</f>
        <v/>
      </c>
      <c r="E89" s="78" t="str">
        <f>IF(基本情報入力シート!W122="","",基本情報入力シート!W122)</f>
        <v/>
      </c>
      <c r="F89" s="78" t="str">
        <f>IF(基本情報入力シート!X122="","",基本情報入力シート!X122)</f>
        <v/>
      </c>
      <c r="G89" s="78" t="str">
        <f>IF(基本情報入力シート!Y122="","",基本情報入力シート!Y122)</f>
        <v/>
      </c>
      <c r="H89" s="168" t="str">
        <f>IF(基本情報入力シート!Z122="","",基本情報入力シート!Z122)</f>
        <v/>
      </c>
      <c r="I89" s="388"/>
      <c r="J89" s="389"/>
    </row>
    <row r="90" spans="1:10" ht="36.75" customHeight="1">
      <c r="A90" s="76">
        <f t="shared" si="1"/>
        <v>80</v>
      </c>
      <c r="B90" s="77" t="str">
        <f>IF(基本情報入力シート!C123="","",基本情報入力シート!C123)</f>
        <v/>
      </c>
      <c r="C90" s="78" t="str">
        <f>IF(基本情報入力シート!M123="","",基本情報入力シート!M123)</f>
        <v/>
      </c>
      <c r="D90" s="78" t="str">
        <f>IF(基本情報入力シート!R123="","",基本情報入力シート!R123)</f>
        <v/>
      </c>
      <c r="E90" s="78" t="str">
        <f>IF(基本情報入力シート!W123="","",基本情報入力シート!W123)</f>
        <v/>
      </c>
      <c r="F90" s="78" t="str">
        <f>IF(基本情報入力シート!X123="","",基本情報入力シート!X123)</f>
        <v/>
      </c>
      <c r="G90" s="79" t="str">
        <f>IF(基本情報入力シート!Y123="","",基本情報入力シート!Y123)</f>
        <v/>
      </c>
      <c r="H90" s="168" t="str">
        <f>IF(基本情報入力シート!Z123="","",基本情報入力シート!Z123)</f>
        <v/>
      </c>
      <c r="I90" s="388"/>
      <c r="J90" s="389"/>
    </row>
    <row r="91" spans="1:10" ht="36.75" customHeight="1">
      <c r="A91" s="76">
        <f t="shared" si="1"/>
        <v>81</v>
      </c>
      <c r="B91" s="77" t="str">
        <f>IF(基本情報入力シート!C124="","",基本情報入力シート!C124)</f>
        <v/>
      </c>
      <c r="C91" s="78" t="str">
        <f>IF(基本情報入力シート!M124="","",基本情報入力シート!M124)</f>
        <v/>
      </c>
      <c r="D91" s="78" t="str">
        <f>IF(基本情報入力シート!R124="","",基本情報入力シート!R124)</f>
        <v/>
      </c>
      <c r="E91" s="78" t="str">
        <f>IF(基本情報入力シート!W124="","",基本情報入力シート!W124)</f>
        <v/>
      </c>
      <c r="F91" s="78" t="str">
        <f>IF(基本情報入力シート!X124="","",基本情報入力シート!X124)</f>
        <v/>
      </c>
      <c r="G91" s="78" t="str">
        <f>IF(基本情報入力シート!Y124="","",基本情報入力シート!Y124)</f>
        <v/>
      </c>
      <c r="H91" s="168" t="str">
        <f>IF(基本情報入力シート!Z124="","",基本情報入力シート!Z124)</f>
        <v/>
      </c>
      <c r="I91" s="388"/>
      <c r="J91" s="389"/>
    </row>
    <row r="92" spans="1:10" ht="36.75" customHeight="1">
      <c r="A92" s="76">
        <f t="shared" si="1"/>
        <v>82</v>
      </c>
      <c r="B92" s="77" t="str">
        <f>IF(基本情報入力シート!C125="","",基本情報入力シート!C125)</f>
        <v/>
      </c>
      <c r="C92" s="78" t="str">
        <f>IF(基本情報入力シート!M125="","",基本情報入力シート!M125)</f>
        <v/>
      </c>
      <c r="D92" s="78" t="str">
        <f>IF(基本情報入力シート!R125="","",基本情報入力シート!R125)</f>
        <v/>
      </c>
      <c r="E92" s="78" t="str">
        <f>IF(基本情報入力シート!W125="","",基本情報入力シート!W125)</f>
        <v/>
      </c>
      <c r="F92" s="78" t="str">
        <f>IF(基本情報入力シート!X125="","",基本情報入力シート!X125)</f>
        <v/>
      </c>
      <c r="G92" s="79" t="str">
        <f>IF(基本情報入力シート!Y125="","",基本情報入力シート!Y125)</f>
        <v/>
      </c>
      <c r="H92" s="168" t="str">
        <f>IF(基本情報入力シート!Z125="","",基本情報入力シート!Z125)</f>
        <v/>
      </c>
      <c r="I92" s="388"/>
      <c r="J92" s="389"/>
    </row>
    <row r="93" spans="1:10" ht="36.75" customHeight="1">
      <c r="A93" s="76">
        <f t="shared" si="1"/>
        <v>83</v>
      </c>
      <c r="B93" s="77" t="str">
        <f>IF(基本情報入力シート!C126="","",基本情報入力シート!C126)</f>
        <v/>
      </c>
      <c r="C93" s="78" t="str">
        <f>IF(基本情報入力シート!M126="","",基本情報入力シート!M126)</f>
        <v/>
      </c>
      <c r="D93" s="78" t="str">
        <f>IF(基本情報入力シート!R126="","",基本情報入力シート!R126)</f>
        <v/>
      </c>
      <c r="E93" s="78" t="str">
        <f>IF(基本情報入力シート!W126="","",基本情報入力シート!W126)</f>
        <v/>
      </c>
      <c r="F93" s="78" t="str">
        <f>IF(基本情報入力シート!X126="","",基本情報入力シート!X126)</f>
        <v/>
      </c>
      <c r="G93" s="78" t="str">
        <f>IF(基本情報入力シート!Y126="","",基本情報入力シート!Y126)</f>
        <v/>
      </c>
      <c r="H93" s="168" t="str">
        <f>IF(基本情報入力シート!Z126="","",基本情報入力シート!Z126)</f>
        <v/>
      </c>
      <c r="I93" s="388"/>
      <c r="J93" s="389"/>
    </row>
    <row r="94" spans="1:10" ht="36.75" customHeight="1">
      <c r="A94" s="76">
        <f t="shared" si="1"/>
        <v>84</v>
      </c>
      <c r="B94" s="77" t="str">
        <f>IF(基本情報入力シート!C127="","",基本情報入力シート!C127)</f>
        <v/>
      </c>
      <c r="C94" s="78" t="str">
        <f>IF(基本情報入力シート!M127="","",基本情報入力シート!M127)</f>
        <v/>
      </c>
      <c r="D94" s="78" t="str">
        <f>IF(基本情報入力シート!R127="","",基本情報入力シート!R127)</f>
        <v/>
      </c>
      <c r="E94" s="78" t="str">
        <f>IF(基本情報入力シート!W127="","",基本情報入力シート!W127)</f>
        <v/>
      </c>
      <c r="F94" s="78" t="str">
        <f>IF(基本情報入力シート!X127="","",基本情報入力シート!X127)</f>
        <v/>
      </c>
      <c r="G94" s="79" t="str">
        <f>IF(基本情報入力シート!Y127="","",基本情報入力シート!Y127)</f>
        <v/>
      </c>
      <c r="H94" s="168" t="str">
        <f>IF(基本情報入力シート!Z127="","",基本情報入力シート!Z127)</f>
        <v/>
      </c>
      <c r="I94" s="388"/>
      <c r="J94" s="389"/>
    </row>
    <row r="95" spans="1:10" ht="36.75" customHeight="1">
      <c r="A95" s="76">
        <f t="shared" si="1"/>
        <v>85</v>
      </c>
      <c r="B95" s="77" t="str">
        <f>IF(基本情報入力シート!C128="","",基本情報入力シート!C128)</f>
        <v/>
      </c>
      <c r="C95" s="78" t="str">
        <f>IF(基本情報入力シート!M128="","",基本情報入力シート!M128)</f>
        <v/>
      </c>
      <c r="D95" s="78" t="str">
        <f>IF(基本情報入力シート!R128="","",基本情報入力シート!R128)</f>
        <v/>
      </c>
      <c r="E95" s="78" t="str">
        <f>IF(基本情報入力シート!W128="","",基本情報入力シート!W128)</f>
        <v/>
      </c>
      <c r="F95" s="78" t="str">
        <f>IF(基本情報入力シート!X128="","",基本情報入力シート!X128)</f>
        <v/>
      </c>
      <c r="G95" s="78" t="str">
        <f>IF(基本情報入力シート!Y128="","",基本情報入力シート!Y128)</f>
        <v/>
      </c>
      <c r="H95" s="168" t="str">
        <f>IF(基本情報入力シート!Z128="","",基本情報入力シート!Z128)</f>
        <v/>
      </c>
      <c r="I95" s="388"/>
      <c r="J95" s="389"/>
    </row>
    <row r="96" spans="1:10" ht="36.75" customHeight="1">
      <c r="A96" s="76">
        <f t="shared" si="1"/>
        <v>86</v>
      </c>
      <c r="B96" s="77" t="str">
        <f>IF(基本情報入力シート!C129="","",基本情報入力シート!C129)</f>
        <v/>
      </c>
      <c r="C96" s="78" t="str">
        <f>IF(基本情報入力シート!M129="","",基本情報入力シート!M129)</f>
        <v/>
      </c>
      <c r="D96" s="78"/>
      <c r="E96" s="78" t="str">
        <f>IF(基本情報入力シート!W129="","",基本情報入力シート!W129)</f>
        <v/>
      </c>
      <c r="F96" s="78" t="str">
        <f>IF(基本情報入力シート!X129="","",基本情報入力シート!X129)</f>
        <v/>
      </c>
      <c r="G96" s="79" t="str">
        <f>IF(基本情報入力シート!Y129="","",基本情報入力シート!Y129)</f>
        <v/>
      </c>
      <c r="H96" s="168" t="str">
        <f>IF(基本情報入力シート!Z129="","",基本情報入力シート!Z129)</f>
        <v/>
      </c>
      <c r="I96" s="388"/>
      <c r="J96" s="389"/>
    </row>
    <row r="97" spans="1:10" ht="36.75" customHeight="1">
      <c r="A97" s="76">
        <f t="shared" si="1"/>
        <v>87</v>
      </c>
      <c r="B97" s="77" t="str">
        <f>IF(基本情報入力シート!C130="","",基本情報入力シート!C130)</f>
        <v/>
      </c>
      <c r="C97" s="78" t="str">
        <f>IF(基本情報入力シート!M130="","",基本情報入力シート!M130)</f>
        <v/>
      </c>
      <c r="D97" s="78" t="str">
        <f>IF(基本情報入力シート!R130="","",基本情報入力シート!R130)</f>
        <v/>
      </c>
      <c r="E97" s="78" t="str">
        <f>IF(基本情報入力シート!W130="","",基本情報入力シート!W130)</f>
        <v/>
      </c>
      <c r="F97" s="78" t="str">
        <f>IF(基本情報入力シート!X130="","",基本情報入力シート!X130)</f>
        <v/>
      </c>
      <c r="G97" s="78" t="str">
        <f>IF(基本情報入力シート!Y130="","",基本情報入力シート!Y130)</f>
        <v/>
      </c>
      <c r="H97" s="168" t="str">
        <f>IF(基本情報入力シート!Z130="","",基本情報入力シート!Z130)</f>
        <v/>
      </c>
      <c r="I97" s="388"/>
      <c r="J97" s="389"/>
    </row>
    <row r="98" spans="1:10" ht="36.75" customHeight="1">
      <c r="A98" s="76">
        <f t="shared" si="1"/>
        <v>88</v>
      </c>
      <c r="B98" s="77" t="str">
        <f>IF(基本情報入力シート!C131="","",基本情報入力シート!C131)</f>
        <v/>
      </c>
      <c r="C98" s="78" t="str">
        <f>IF(基本情報入力シート!M131="","",基本情報入力シート!M131)</f>
        <v/>
      </c>
      <c r="D98" s="78" t="str">
        <f>IF(基本情報入力シート!R131="","",基本情報入力シート!R131)</f>
        <v/>
      </c>
      <c r="E98" s="78" t="str">
        <f>IF(基本情報入力シート!W131="","",基本情報入力シート!W131)</f>
        <v/>
      </c>
      <c r="F98" s="78" t="str">
        <f>IF(基本情報入力シート!X131="","",基本情報入力シート!X131)</f>
        <v/>
      </c>
      <c r="G98" s="79" t="str">
        <f>IF(基本情報入力シート!Y131="","",基本情報入力シート!Y131)</f>
        <v/>
      </c>
      <c r="H98" s="168" t="str">
        <f>IF(基本情報入力シート!Z131="","",基本情報入力シート!Z131)</f>
        <v/>
      </c>
      <c r="I98" s="388"/>
      <c r="J98" s="389"/>
    </row>
    <row r="99" spans="1:10" ht="36.75" customHeight="1">
      <c r="A99" s="76">
        <f t="shared" si="1"/>
        <v>89</v>
      </c>
      <c r="B99" s="77" t="str">
        <f>IF(基本情報入力シート!C132="","",基本情報入力シート!C132)</f>
        <v/>
      </c>
      <c r="C99" s="78" t="str">
        <f>IF(基本情報入力シート!M132="","",基本情報入力シート!M132)</f>
        <v/>
      </c>
      <c r="D99" s="78" t="str">
        <f>IF(基本情報入力シート!R132="","",基本情報入力シート!R132)</f>
        <v/>
      </c>
      <c r="E99" s="78" t="str">
        <f>IF(基本情報入力シート!W132="","",基本情報入力シート!W132)</f>
        <v/>
      </c>
      <c r="F99" s="78" t="str">
        <f>IF(基本情報入力シート!X132="","",基本情報入力シート!X132)</f>
        <v/>
      </c>
      <c r="G99" s="78" t="str">
        <f>IF(基本情報入力シート!Y132="","",基本情報入力シート!Y132)</f>
        <v/>
      </c>
      <c r="H99" s="168" t="str">
        <f>IF(基本情報入力シート!Z132="","",基本情報入力シート!Z132)</f>
        <v/>
      </c>
      <c r="I99" s="388"/>
      <c r="J99" s="389"/>
    </row>
    <row r="100" spans="1:10" ht="36.75" customHeight="1">
      <c r="A100" s="76">
        <f t="shared" si="1"/>
        <v>90</v>
      </c>
      <c r="B100" s="77" t="str">
        <f>IF(基本情報入力シート!C133="","",基本情報入力シート!C133)</f>
        <v/>
      </c>
      <c r="C100" s="78" t="str">
        <f>IF(基本情報入力シート!M133="","",基本情報入力シート!M133)</f>
        <v/>
      </c>
      <c r="D100" s="78" t="str">
        <f>IF(基本情報入力シート!R133="","",基本情報入力シート!R133)</f>
        <v/>
      </c>
      <c r="E100" s="78" t="str">
        <f>IF(基本情報入力シート!W133="","",基本情報入力シート!W133)</f>
        <v/>
      </c>
      <c r="F100" s="78" t="str">
        <f>IF(基本情報入力シート!X133="","",基本情報入力シート!X133)</f>
        <v/>
      </c>
      <c r="G100" s="79" t="str">
        <f>IF(基本情報入力シート!Y133="","",基本情報入力シート!Y133)</f>
        <v/>
      </c>
      <c r="H100" s="168" t="str">
        <f>IF(基本情報入力シート!Z133="","",基本情報入力シート!Z133)</f>
        <v/>
      </c>
      <c r="I100" s="388"/>
      <c r="J100" s="389"/>
    </row>
    <row r="101" spans="1:10" ht="36.75" customHeight="1">
      <c r="A101" s="76">
        <f t="shared" si="1"/>
        <v>91</v>
      </c>
      <c r="B101" s="77" t="str">
        <f>IF(基本情報入力シート!C134="","",基本情報入力シート!C134)</f>
        <v/>
      </c>
      <c r="C101" s="78" t="str">
        <f>IF(基本情報入力シート!M134="","",基本情報入力シート!M134)</f>
        <v/>
      </c>
      <c r="D101" s="78" t="str">
        <f>IF(基本情報入力シート!R134="","",基本情報入力シート!R134)</f>
        <v/>
      </c>
      <c r="E101" s="78" t="str">
        <f>IF(基本情報入力シート!W134="","",基本情報入力シート!W134)</f>
        <v/>
      </c>
      <c r="F101" s="78" t="str">
        <f>IF(基本情報入力シート!X134="","",基本情報入力シート!X134)</f>
        <v/>
      </c>
      <c r="G101" s="78" t="str">
        <f>IF(基本情報入力シート!Y134="","",基本情報入力シート!Y134)</f>
        <v/>
      </c>
      <c r="H101" s="168" t="str">
        <f>IF(基本情報入力シート!Z134="","",基本情報入力シート!Z134)</f>
        <v/>
      </c>
      <c r="I101" s="388"/>
      <c r="J101" s="389"/>
    </row>
    <row r="102" spans="1:10" ht="36.75" customHeight="1">
      <c r="A102" s="76">
        <f t="shared" si="1"/>
        <v>92</v>
      </c>
      <c r="B102" s="77" t="str">
        <f>IF(基本情報入力シート!C135="","",基本情報入力シート!C135)</f>
        <v/>
      </c>
      <c r="C102" s="78" t="str">
        <f>IF(基本情報入力シート!M135="","",基本情報入力シート!M135)</f>
        <v/>
      </c>
      <c r="D102" s="78" t="str">
        <f>IF(基本情報入力シート!R135="","",基本情報入力シート!R135)</f>
        <v/>
      </c>
      <c r="E102" s="78" t="str">
        <f>IF(基本情報入力シート!W135="","",基本情報入力シート!W135)</f>
        <v/>
      </c>
      <c r="F102" s="78" t="str">
        <f>IF(基本情報入力シート!X135="","",基本情報入力シート!X135)</f>
        <v/>
      </c>
      <c r="G102" s="79" t="str">
        <f>IF(基本情報入力シート!Y135="","",基本情報入力シート!Y135)</f>
        <v/>
      </c>
      <c r="H102" s="168" t="str">
        <f>IF(基本情報入力シート!Z135="","",基本情報入力シート!Z135)</f>
        <v/>
      </c>
      <c r="I102" s="388"/>
      <c r="J102" s="389"/>
    </row>
    <row r="103" spans="1:10" ht="36.75" customHeight="1">
      <c r="A103" s="76">
        <f t="shared" si="1"/>
        <v>93</v>
      </c>
      <c r="B103" s="77" t="str">
        <f>IF(基本情報入力シート!C136="","",基本情報入力シート!C136)</f>
        <v/>
      </c>
      <c r="C103" s="78" t="str">
        <f>IF(基本情報入力シート!M136="","",基本情報入力シート!M136)</f>
        <v/>
      </c>
      <c r="D103" s="78" t="str">
        <f>IF(基本情報入力シート!R136="","",基本情報入力シート!R136)</f>
        <v/>
      </c>
      <c r="E103" s="78" t="str">
        <f>IF(基本情報入力シート!W136="","",基本情報入力シート!W136)</f>
        <v/>
      </c>
      <c r="F103" s="78" t="str">
        <f>IF(基本情報入力シート!X136="","",基本情報入力シート!X136)</f>
        <v/>
      </c>
      <c r="G103" s="78" t="str">
        <f>IF(基本情報入力シート!Y136="","",基本情報入力シート!Y136)</f>
        <v/>
      </c>
      <c r="H103" s="168" t="str">
        <f>IF(基本情報入力シート!Z136="","",基本情報入力シート!Z136)</f>
        <v/>
      </c>
      <c r="I103" s="388"/>
      <c r="J103" s="389"/>
    </row>
    <row r="104" spans="1:10" ht="36.75" customHeight="1">
      <c r="A104" s="76">
        <f t="shared" si="1"/>
        <v>94</v>
      </c>
      <c r="B104" s="77" t="str">
        <f>IF(基本情報入力シート!C137="","",基本情報入力シート!C137)</f>
        <v/>
      </c>
      <c r="C104" s="78" t="str">
        <f>IF(基本情報入力シート!M137="","",基本情報入力シート!M137)</f>
        <v/>
      </c>
      <c r="D104" s="78" t="str">
        <f>IF(基本情報入力シート!R137="","",基本情報入力シート!R137)</f>
        <v/>
      </c>
      <c r="E104" s="78" t="str">
        <f>IF(基本情報入力シート!W137="","",基本情報入力シート!W137)</f>
        <v/>
      </c>
      <c r="F104" s="78" t="str">
        <f>IF(基本情報入力シート!X137="","",基本情報入力シート!X137)</f>
        <v/>
      </c>
      <c r="G104" s="79" t="str">
        <f>IF(基本情報入力シート!Y137="","",基本情報入力シート!Y137)</f>
        <v/>
      </c>
      <c r="H104" s="168" t="str">
        <f>IF(基本情報入力シート!Z137="","",基本情報入力シート!Z137)</f>
        <v/>
      </c>
      <c r="I104" s="388"/>
      <c r="J104" s="389"/>
    </row>
    <row r="105" spans="1:10" ht="36.75" customHeight="1">
      <c r="A105" s="76">
        <f t="shared" si="1"/>
        <v>95</v>
      </c>
      <c r="B105" s="77" t="str">
        <f>IF(基本情報入力シート!C138="","",基本情報入力シート!C138)</f>
        <v/>
      </c>
      <c r="C105" s="78" t="str">
        <f>IF(基本情報入力シート!M138="","",基本情報入力シート!M138)</f>
        <v/>
      </c>
      <c r="D105" s="78" t="str">
        <f>IF(基本情報入力シート!R138="","",基本情報入力シート!R138)</f>
        <v/>
      </c>
      <c r="E105" s="78" t="str">
        <f>IF(基本情報入力シート!W138="","",基本情報入力シート!W138)</f>
        <v/>
      </c>
      <c r="F105" s="78" t="str">
        <f>IF(基本情報入力シート!X138="","",基本情報入力シート!X138)</f>
        <v/>
      </c>
      <c r="G105" s="78" t="str">
        <f>IF(基本情報入力シート!Y138="","",基本情報入力シート!Y138)</f>
        <v/>
      </c>
      <c r="H105" s="168" t="str">
        <f>IF(基本情報入力シート!Z138="","",基本情報入力シート!Z138)</f>
        <v/>
      </c>
      <c r="I105" s="388"/>
      <c r="J105" s="389"/>
    </row>
    <row r="106" spans="1:10" ht="36.75" customHeight="1">
      <c r="A106" s="76">
        <f t="shared" si="1"/>
        <v>96</v>
      </c>
      <c r="B106" s="77" t="str">
        <f>IF(基本情報入力シート!C139="","",基本情報入力シート!C139)</f>
        <v/>
      </c>
      <c r="C106" s="78" t="str">
        <f>IF(基本情報入力シート!M139="","",基本情報入力シート!M139)</f>
        <v/>
      </c>
      <c r="D106" s="78" t="str">
        <f>IF(基本情報入力シート!R139="","",基本情報入力シート!R139)</f>
        <v/>
      </c>
      <c r="E106" s="78" t="str">
        <f>IF(基本情報入力シート!W139="","",基本情報入力シート!W139)</f>
        <v/>
      </c>
      <c r="F106" s="78" t="str">
        <f>IF(基本情報入力シート!X139="","",基本情報入力シート!X139)</f>
        <v/>
      </c>
      <c r="G106" s="79" t="str">
        <f>IF(基本情報入力シート!Y139="","",基本情報入力シート!Y139)</f>
        <v/>
      </c>
      <c r="H106" s="168" t="str">
        <f>IF(基本情報入力シート!Z139="","",基本情報入力シート!Z139)</f>
        <v/>
      </c>
      <c r="I106" s="388"/>
      <c r="J106" s="389"/>
    </row>
    <row r="107" spans="1:10" ht="36.75" customHeight="1">
      <c r="A107" s="76">
        <f t="shared" si="1"/>
        <v>97</v>
      </c>
      <c r="B107" s="77" t="str">
        <f>IF(基本情報入力シート!C140="","",基本情報入力シート!C140)</f>
        <v/>
      </c>
      <c r="C107" s="78" t="str">
        <f>IF(基本情報入力シート!M140="","",基本情報入力シート!M140)</f>
        <v/>
      </c>
      <c r="D107" s="78" t="str">
        <f>IF(基本情報入力シート!R140="","",基本情報入力シート!R140)</f>
        <v/>
      </c>
      <c r="E107" s="78" t="str">
        <f>IF(基本情報入力シート!W140="","",基本情報入力シート!W140)</f>
        <v/>
      </c>
      <c r="F107" s="78" t="str">
        <f>IF(基本情報入力シート!X140="","",基本情報入力シート!X140)</f>
        <v/>
      </c>
      <c r="G107" s="78" t="str">
        <f>IF(基本情報入力シート!Y140="","",基本情報入力シート!Y140)</f>
        <v/>
      </c>
      <c r="H107" s="168" t="str">
        <f>IF(基本情報入力シート!Z140="","",基本情報入力シート!Z140)</f>
        <v/>
      </c>
      <c r="I107" s="388"/>
      <c r="J107" s="389"/>
    </row>
    <row r="108" spans="1:10" ht="36.75" customHeight="1">
      <c r="A108" s="76">
        <f t="shared" si="1"/>
        <v>98</v>
      </c>
      <c r="B108" s="77" t="str">
        <f>IF(基本情報入力シート!C141="","",基本情報入力シート!C141)</f>
        <v/>
      </c>
      <c r="C108" s="78" t="str">
        <f>IF(基本情報入力シート!M141="","",基本情報入力シート!M141)</f>
        <v/>
      </c>
      <c r="D108" s="78" t="str">
        <f>IF(基本情報入力シート!R141="","",基本情報入力シート!R141)</f>
        <v/>
      </c>
      <c r="E108" s="78" t="str">
        <f>IF(基本情報入力シート!W141="","",基本情報入力シート!W141)</f>
        <v/>
      </c>
      <c r="F108" s="78" t="str">
        <f>IF(基本情報入力シート!X141="","",基本情報入力シート!X141)</f>
        <v/>
      </c>
      <c r="G108" s="79" t="str">
        <f>IF(基本情報入力シート!Y141="","",基本情報入力シート!Y141)</f>
        <v/>
      </c>
      <c r="H108" s="168" t="str">
        <f>IF(基本情報入力シート!Z141="","",基本情報入力シート!Z141)</f>
        <v/>
      </c>
      <c r="I108" s="388"/>
      <c r="J108" s="389"/>
    </row>
    <row r="109" spans="1:10" ht="36.75" customHeight="1">
      <c r="A109" s="76">
        <f t="shared" si="1"/>
        <v>99</v>
      </c>
      <c r="B109" s="77" t="str">
        <f>IF(基本情報入力シート!C142="","",基本情報入力シート!C142)</f>
        <v/>
      </c>
      <c r="C109" s="78" t="str">
        <f>IF(基本情報入力シート!M142="","",基本情報入力シート!M142)</f>
        <v/>
      </c>
      <c r="D109" s="78" t="str">
        <f>IF(基本情報入力シート!R142="","",基本情報入力シート!R142)</f>
        <v/>
      </c>
      <c r="E109" s="78" t="str">
        <f>IF(基本情報入力シート!W142="","",基本情報入力シート!W142)</f>
        <v/>
      </c>
      <c r="F109" s="78" t="str">
        <f>IF(基本情報入力シート!X142="","",基本情報入力シート!X142)</f>
        <v/>
      </c>
      <c r="G109" s="78" t="str">
        <f>IF(基本情報入力シート!Y142="","",基本情報入力シート!Y142)</f>
        <v/>
      </c>
      <c r="H109" s="168" t="str">
        <f>IF(基本情報入力シート!Z142="","",基本情報入力シート!Z142)</f>
        <v/>
      </c>
      <c r="I109" s="388"/>
      <c r="J109" s="389"/>
    </row>
    <row r="110" spans="1:10" ht="36.75" customHeight="1" thickBot="1">
      <c r="A110" s="80">
        <f t="shared" si="1"/>
        <v>100</v>
      </c>
      <c r="B110" s="81" t="str">
        <f>IF(基本情報入力シート!C143="","",基本情報入力シート!C143)</f>
        <v/>
      </c>
      <c r="C110" s="82" t="str">
        <f>IF(基本情報入力シート!M143="","",基本情報入力シート!M143)</f>
        <v/>
      </c>
      <c r="D110" s="82" t="str">
        <f>IF(基本情報入力シート!R143="","",基本情報入力シート!R143)</f>
        <v/>
      </c>
      <c r="E110" s="83" t="str">
        <f>IF(基本情報入力シート!W143="","",基本情報入力シート!W143)</f>
        <v/>
      </c>
      <c r="F110" s="82" t="str">
        <f>IF(基本情報入力シート!X143="","",基本情報入力シート!X143)</f>
        <v/>
      </c>
      <c r="G110" s="83" t="str">
        <f>IF(基本情報入力シート!Y143="","",基本情報入力シート!Y143)</f>
        <v/>
      </c>
      <c r="H110" s="169" t="str">
        <f>IF(基本情報入力シート!Z143="","",基本情報入力シート!Z143)</f>
        <v/>
      </c>
      <c r="I110" s="390"/>
      <c r="J110" s="391"/>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BmOVvMzbV3Q6V90iIGWetPNaSiJgOd4kUcc+JfxQWt4oU1RiWtX1WNOIJHjKC0zfSXSZuhZkrnRWda1uo+xZzQ==" saltValue="HhLs/AZIi/ukAHECgNHmsw=="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6"/>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rowBreaks count="1" manualBreakCount="1">
    <brk id="30" max="32"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34" zoomScaleNormal="120" zoomScaleSheetLayoutView="100" workbookViewId="0">
      <selection activeCell="A24" sqref="A24:AH24"/>
    </sheetView>
  </sheetViews>
  <sheetFormatPr defaultColWidth="9" defaultRowHeight="13.2"/>
  <cols>
    <col min="1" max="1" width="2.44140625" style="42" customWidth="1"/>
    <col min="2" max="3" width="2.77734375" style="42" customWidth="1"/>
    <col min="4" max="4" width="3.44140625" style="42" customWidth="1"/>
    <col min="5" max="6" width="2.77734375" style="42" customWidth="1"/>
    <col min="7" max="11" width="2.44140625" style="42" customWidth="1"/>
    <col min="12" max="13" width="3" style="42" customWidth="1"/>
    <col min="14" max="24" width="2.44140625" style="42" customWidth="1"/>
    <col min="25" max="25" width="5.88671875" style="42" customWidth="1"/>
    <col min="26" max="34" width="2.44140625" style="42" customWidth="1"/>
    <col min="35" max="35" width="2.88671875" style="42" customWidth="1"/>
    <col min="36" max="36" width="2.44140625" style="42" customWidth="1"/>
    <col min="37" max="37" width="4.109375" style="42" customWidth="1"/>
    <col min="38" max="46" width="9" style="42"/>
    <col min="47" max="47" width="13.2187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479" t="s">
        <v>10</v>
      </c>
      <c r="AD1" s="480"/>
      <c r="AE1" s="480"/>
      <c r="AF1" s="479" t="str">
        <f>IF(基本情報入力シート!C18="", "", 基本情報入力シート!C18)</f>
        <v>長野県</v>
      </c>
      <c r="AG1" s="480"/>
      <c r="AH1" s="480"/>
      <c r="AI1" s="480"/>
      <c r="AJ1" s="481"/>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6.2">
      <c r="A3" s="482" t="s">
        <v>1851</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484" t="s">
        <v>0</v>
      </c>
      <c r="B6" s="485"/>
      <c r="C6" s="485"/>
      <c r="D6" s="485"/>
      <c r="E6" s="485"/>
      <c r="F6" s="486"/>
      <c r="G6" s="467" t="str">
        <f>IF(基本情報入力シート!M22="","",基本情報入力シート!M22)</f>
        <v>ｼｬｶｲﾌｸｼﾎｳｼﾞﾝﾅｶﾞﾉ○○ｶｲ</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9"/>
    </row>
    <row r="7" spans="1:47" s="43" customFormat="1" ht="22.5" customHeight="1">
      <c r="A7" s="501" t="s">
        <v>15</v>
      </c>
      <c r="B7" s="502"/>
      <c r="C7" s="502"/>
      <c r="D7" s="502"/>
      <c r="E7" s="502"/>
      <c r="F7" s="503"/>
      <c r="G7" s="504" t="str">
        <f>IF(基本情報入力シート!M23="","",基本情報入力シート!M23)</f>
        <v>社会福祉法人長野○○会</v>
      </c>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6"/>
    </row>
    <row r="8" spans="1:47" s="43" customFormat="1" ht="12.75" customHeight="1">
      <c r="A8" s="507" t="s">
        <v>11</v>
      </c>
      <c r="B8" s="508"/>
      <c r="C8" s="508"/>
      <c r="D8" s="508"/>
      <c r="E8" s="508"/>
      <c r="F8" s="508"/>
      <c r="G8" s="124" t="s">
        <v>1</v>
      </c>
      <c r="H8" s="468" t="str">
        <f>IF(基本情報入力シート!AB24="－","",基本情報入力シート!AB24)</f>
        <v>380－0570</v>
      </c>
      <c r="I8" s="468"/>
      <c r="J8" s="468"/>
      <c r="K8" s="468"/>
      <c r="L8" s="469"/>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470"/>
      <c r="B9" s="471"/>
      <c r="C9" s="471"/>
      <c r="D9" s="471"/>
      <c r="E9" s="471"/>
      <c r="F9" s="471"/>
      <c r="G9" s="511" t="str">
        <f>IF(基本情報入力シート!M25="","",基本情報入力シート!M25)</f>
        <v>長野市大字南長野字幅下６９２－２</v>
      </c>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3"/>
    </row>
    <row r="10" spans="1:47" s="43" customFormat="1" ht="12" customHeight="1">
      <c r="A10" s="509"/>
      <c r="B10" s="510"/>
      <c r="C10" s="510"/>
      <c r="D10" s="510"/>
      <c r="E10" s="510"/>
      <c r="F10" s="510"/>
      <c r="G10" s="472" t="str">
        <f>IF(基本情報入力シート!M26="","",基本情報入力シート!M26)</f>
        <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4"/>
    </row>
    <row r="11" spans="1:47" s="43" customFormat="1" ht="15" customHeight="1">
      <c r="A11" s="465" t="s">
        <v>0</v>
      </c>
      <c r="B11" s="466"/>
      <c r="C11" s="466"/>
      <c r="D11" s="466"/>
      <c r="E11" s="466"/>
      <c r="F11" s="466"/>
      <c r="G11" s="467" t="str">
        <f>IF(基本情報入力シート!M30="","",基本情報入力シート!M30)</f>
        <v>ナガノ　ジロウ</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9"/>
      <c r="AS11" s="44"/>
    </row>
    <row r="12" spans="1:47" s="43" customFormat="1" ht="22.5" customHeight="1">
      <c r="A12" s="470" t="s">
        <v>12</v>
      </c>
      <c r="B12" s="471"/>
      <c r="C12" s="471"/>
      <c r="D12" s="471"/>
      <c r="E12" s="471"/>
      <c r="F12" s="471"/>
      <c r="G12" s="472" t="str">
        <f>IF(基本情報入力シート!M31="","",基本情報入力シート!M31)</f>
        <v>長野　二郎</v>
      </c>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4"/>
      <c r="AS12" s="44"/>
    </row>
    <row r="13" spans="1:47" s="43" customFormat="1" ht="17.25" customHeight="1">
      <c r="A13" s="475" t="s">
        <v>13</v>
      </c>
      <c r="B13" s="475"/>
      <c r="C13" s="475"/>
      <c r="D13" s="475"/>
      <c r="E13" s="475"/>
      <c r="F13" s="475"/>
      <c r="G13" s="476" t="s">
        <v>7</v>
      </c>
      <c r="H13" s="476"/>
      <c r="I13" s="476"/>
      <c r="J13" s="477"/>
      <c r="K13" s="478" t="str">
        <f>IF(基本情報入力シート!M32="","",基本情報入力シート!M32)</f>
        <v>000-0000-0000</v>
      </c>
      <c r="L13" s="478"/>
      <c r="M13" s="478"/>
      <c r="N13" s="478"/>
      <c r="O13" s="478"/>
      <c r="P13" s="478"/>
      <c r="Q13" s="478"/>
      <c r="R13" s="478"/>
      <c r="S13" s="478"/>
      <c r="T13" s="478"/>
      <c r="U13" s="475" t="s">
        <v>14</v>
      </c>
      <c r="V13" s="475"/>
      <c r="W13" s="475"/>
      <c r="X13" s="475"/>
      <c r="Y13" s="478" t="str">
        <f>IF(基本情報入力シート!M33="","",基本情報入力シート!M33)</f>
        <v>aaa@aaa.aa.jp</v>
      </c>
      <c r="Z13" s="478"/>
      <c r="AA13" s="478"/>
      <c r="AB13" s="478"/>
      <c r="AC13" s="478"/>
      <c r="AD13" s="478"/>
      <c r="AE13" s="478"/>
      <c r="AF13" s="478"/>
      <c r="AG13" s="478"/>
      <c r="AH13" s="478"/>
      <c r="AI13" s="478"/>
      <c r="AJ13" s="478"/>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3.8"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494" t="s">
        <v>1839</v>
      </c>
      <c r="B16" s="496"/>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0">
        <f>'別紙様式3-2（補助金）'!F5</f>
        <v>180600</v>
      </c>
      <c r="AA16" s="491"/>
      <c r="AB16" s="491"/>
      <c r="AC16" s="491"/>
      <c r="AD16" s="491"/>
      <c r="AE16" s="491"/>
      <c r="AF16" s="491"/>
      <c r="AG16" s="492" t="s">
        <v>4</v>
      </c>
      <c r="AH16" s="493"/>
      <c r="AI16" s="46" t="str">
        <f>IF(G7="", "", IF(SUM(Z17:AF18)&gt;=Z16, "〇", "×"))</f>
        <v>〇</v>
      </c>
      <c r="AK16" t="s">
        <v>1847</v>
      </c>
      <c r="AL16"/>
      <c r="AM16"/>
      <c r="AN16"/>
      <c r="AO16"/>
      <c r="AP16"/>
      <c r="AQ16"/>
      <c r="AR16"/>
      <c r="AS16"/>
      <c r="AT16"/>
      <c r="AU16"/>
    </row>
    <row r="17" spans="1:47" s="24" customFormat="1" ht="19.5" customHeight="1">
      <c r="A17" s="494" t="s">
        <v>1840</v>
      </c>
      <c r="B17" s="495"/>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33">
        <v>100000</v>
      </c>
      <c r="AA17" s="433"/>
      <c r="AB17" s="433"/>
      <c r="AC17" s="433"/>
      <c r="AD17" s="433"/>
      <c r="AE17" s="433"/>
      <c r="AF17" s="433"/>
      <c r="AG17" s="434" t="s">
        <v>4</v>
      </c>
      <c r="AH17" s="435"/>
      <c r="AI17" s="92"/>
      <c r="AJ17" s="92"/>
    </row>
    <row r="18" spans="1:47" s="24" customFormat="1" ht="19.5" customHeight="1">
      <c r="A18" s="498" t="s">
        <v>1827</v>
      </c>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500"/>
      <c r="Z18" s="487">
        <f>SUM(Z19:AF21)</f>
        <v>80600</v>
      </c>
      <c r="AA18" s="487"/>
      <c r="AB18" s="487"/>
      <c r="AC18" s="487"/>
      <c r="AD18" s="487"/>
      <c r="AE18" s="487"/>
      <c r="AF18" s="487"/>
      <c r="AG18" s="434" t="s">
        <v>4</v>
      </c>
      <c r="AH18" s="435"/>
      <c r="AI18" s="103"/>
      <c r="AJ18" s="103"/>
      <c r="AK18" s="47"/>
      <c r="AL18" s="47"/>
      <c r="AT18" s="45"/>
    </row>
    <row r="19" spans="1:47" s="24" customFormat="1" ht="19.5" customHeight="1">
      <c r="A19" s="188"/>
      <c r="B19" s="105"/>
      <c r="C19" s="105"/>
      <c r="D19" s="105"/>
      <c r="E19" s="105"/>
      <c r="F19" s="105"/>
      <c r="G19" s="105"/>
      <c r="H19" s="105"/>
      <c r="I19" s="105"/>
      <c r="J19" s="105"/>
      <c r="K19" s="105"/>
      <c r="L19" s="488" t="s">
        <v>1826</v>
      </c>
      <c r="M19" s="488"/>
      <c r="N19" s="488"/>
      <c r="O19" s="488"/>
      <c r="P19" s="488"/>
      <c r="Q19" s="488"/>
      <c r="R19" s="488"/>
      <c r="S19" s="488"/>
      <c r="T19" s="488"/>
      <c r="U19" s="488"/>
      <c r="V19" s="488"/>
      <c r="W19" s="488"/>
      <c r="X19" s="488"/>
      <c r="Y19" s="489"/>
      <c r="Z19" s="497">
        <v>30000</v>
      </c>
      <c r="AA19" s="433"/>
      <c r="AB19" s="433"/>
      <c r="AC19" s="433"/>
      <c r="AD19" s="433"/>
      <c r="AE19" s="433"/>
      <c r="AF19" s="433"/>
      <c r="AG19" s="434" t="s">
        <v>4</v>
      </c>
      <c r="AH19" s="435"/>
      <c r="AI19" s="103"/>
      <c r="AJ19" s="103"/>
      <c r="AK19" s="47"/>
      <c r="AL19" s="47"/>
      <c r="AP19" s="171"/>
      <c r="AT19" s="45"/>
    </row>
    <row r="20" spans="1:47" s="24" customFormat="1" ht="19.5" customHeight="1">
      <c r="A20" s="188"/>
      <c r="B20" s="105"/>
      <c r="C20" s="105"/>
      <c r="D20" s="105"/>
      <c r="E20" s="105"/>
      <c r="F20" s="105"/>
      <c r="G20" s="105"/>
      <c r="H20" s="105"/>
      <c r="I20" s="105"/>
      <c r="J20" s="105"/>
      <c r="K20" s="105"/>
      <c r="L20" s="430" t="s">
        <v>1852</v>
      </c>
      <c r="M20" s="431"/>
      <c r="N20" s="431"/>
      <c r="O20" s="431"/>
      <c r="P20" s="431"/>
      <c r="Q20" s="431"/>
      <c r="R20" s="431"/>
      <c r="S20" s="431"/>
      <c r="T20" s="431"/>
      <c r="U20" s="431"/>
      <c r="V20" s="431"/>
      <c r="W20" s="431"/>
      <c r="X20" s="431"/>
      <c r="Y20" s="432"/>
      <c r="Z20" s="433">
        <v>30000</v>
      </c>
      <c r="AA20" s="433"/>
      <c r="AB20" s="433"/>
      <c r="AC20" s="433"/>
      <c r="AD20" s="433"/>
      <c r="AE20" s="433"/>
      <c r="AF20" s="433"/>
      <c r="AG20" s="434" t="s">
        <v>4</v>
      </c>
      <c r="AH20" s="435"/>
      <c r="AI20" s="103"/>
      <c r="AJ20" s="103"/>
      <c r="AK20" s="47"/>
      <c r="AL20" s="47"/>
      <c r="AT20" s="45"/>
    </row>
    <row r="21" spans="1:47" s="24" customFormat="1" ht="19.5" customHeight="1">
      <c r="A21" s="189"/>
      <c r="B21" s="106"/>
      <c r="C21" s="106"/>
      <c r="D21" s="106"/>
      <c r="E21" s="106"/>
      <c r="F21" s="106"/>
      <c r="G21" s="106"/>
      <c r="H21" s="106"/>
      <c r="I21" s="106"/>
      <c r="J21" s="106"/>
      <c r="K21" s="106"/>
      <c r="L21" s="436" t="s">
        <v>1825</v>
      </c>
      <c r="M21" s="437"/>
      <c r="N21" s="437"/>
      <c r="O21" s="437"/>
      <c r="P21" s="437"/>
      <c r="Q21" s="437"/>
      <c r="R21" s="437"/>
      <c r="S21" s="437"/>
      <c r="T21" s="437"/>
      <c r="U21" s="437"/>
      <c r="V21" s="437"/>
      <c r="W21" s="437"/>
      <c r="X21" s="437"/>
      <c r="Y21" s="438"/>
      <c r="Z21" s="433">
        <v>20600</v>
      </c>
      <c r="AA21" s="433"/>
      <c r="AB21" s="433"/>
      <c r="AC21" s="433"/>
      <c r="AD21" s="433"/>
      <c r="AE21" s="433"/>
      <c r="AF21" s="433"/>
      <c r="AG21" s="434" t="s">
        <v>4</v>
      </c>
      <c r="AH21" s="435"/>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439" t="s">
        <v>1841</v>
      </c>
      <c r="B23" s="440"/>
      <c r="C23" s="440"/>
      <c r="D23" s="440"/>
      <c r="E23" s="440"/>
      <c r="F23" s="440"/>
      <c r="G23" s="440"/>
      <c r="H23" s="440"/>
      <c r="I23" s="440"/>
      <c r="J23" s="440"/>
      <c r="K23" s="440"/>
      <c r="L23" s="441"/>
      <c r="M23" s="442" t="s">
        <v>1902</v>
      </c>
      <c r="N23" s="443"/>
      <c r="O23" s="443"/>
      <c r="P23" s="443"/>
      <c r="Q23" s="443"/>
      <c r="R23" s="443"/>
      <c r="S23" s="443"/>
      <c r="T23" s="443"/>
      <c r="U23" s="443"/>
      <c r="V23" s="443"/>
      <c r="W23" s="443"/>
      <c r="X23" s="443"/>
      <c r="Y23" s="443"/>
      <c r="Z23" s="443"/>
      <c r="AA23" s="443"/>
      <c r="AB23" s="443"/>
      <c r="AC23" s="443"/>
      <c r="AD23" s="443"/>
      <c r="AE23" s="443"/>
      <c r="AF23" s="443"/>
      <c r="AG23" s="443"/>
      <c r="AH23" s="444"/>
      <c r="AI23" s="155"/>
      <c r="AJ23" s="103"/>
      <c r="AK23" s="47"/>
      <c r="AL23" s="47"/>
      <c r="AT23" s="45"/>
    </row>
    <row r="24" spans="1:47" s="24" customFormat="1" ht="51" customHeight="1" thickBot="1">
      <c r="A24" s="449" t="s">
        <v>2033</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0"/>
      <c r="AF24" s="450"/>
      <c r="AG24" s="450"/>
      <c r="AH24" s="451"/>
      <c r="AI24" s="46" t="str">
        <f>IF(G7="", "", IF(AND(Z21&gt;0, A24=""), "×", "○"))</f>
        <v>○</v>
      </c>
      <c r="AK24" t="s">
        <v>2006</v>
      </c>
      <c r="AL24"/>
      <c r="AM24"/>
      <c r="AN24"/>
      <c r="AO24"/>
      <c r="AP24"/>
      <c r="AQ24"/>
      <c r="AR24"/>
      <c r="AS24"/>
      <c r="AT24"/>
      <c r="AU24"/>
    </row>
    <row r="25" spans="1:47" s="43" customFormat="1" ht="123.6" customHeight="1">
      <c r="A25" s="447" t="s">
        <v>1925</v>
      </c>
      <c r="B25" s="447"/>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c r="AH25" s="447"/>
      <c r="AI25" s="447"/>
      <c r="AJ25" s="99"/>
      <c r="AM25" s="170"/>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452" t="s">
        <v>1815</v>
      </c>
      <c r="B27" s="452"/>
      <c r="C27" s="452"/>
      <c r="D27" s="452"/>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row>
    <row r="28" spans="1:47" s="24" customFormat="1" ht="18.75" customHeight="1" thickBot="1">
      <c r="A28" s="172" t="s">
        <v>2032</v>
      </c>
      <c r="B28" s="445" t="s">
        <v>1842</v>
      </c>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6"/>
      <c r="AI28" s="46" t="str">
        <f>IF(Z17=0,"",IF(A28="","×","○"))</f>
        <v>○</v>
      </c>
      <c r="AK28" s="24" t="s">
        <v>2007</v>
      </c>
    </row>
    <row r="29" spans="1:47" s="24" customFormat="1" ht="36.6" customHeight="1">
      <c r="A29" s="447" t="s">
        <v>1844</v>
      </c>
      <c r="B29" s="447"/>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399999999999999" customHeight="1">
      <c r="A31" s="453"/>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54"/>
      <c r="AF31" s="454"/>
      <c r="AG31" s="454"/>
      <c r="AH31" s="454"/>
      <c r="AI31" s="455"/>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461" t="s">
        <v>1929</v>
      </c>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row>
    <row r="34" spans="1:47" customFormat="1" ht="40.950000000000003" customHeight="1" thickBot="1">
      <c r="A34" s="172" t="s">
        <v>2032</v>
      </c>
      <c r="B34" s="462" t="s">
        <v>1928</v>
      </c>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4"/>
      <c r="AI34" s="190" t="str">
        <f>IF(Z18=0,"",IF(A34="","×","○"))</f>
        <v>○</v>
      </c>
      <c r="AK34" t="s">
        <v>2007</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520" t="s">
        <v>1926</v>
      </c>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1"/>
      <c r="AI36" s="46" t="str">
        <f>IF(G7="", "", IF(AND(B38="✓",AND(G40&lt;&gt;"",J40&lt;&gt;"",Q40&lt;&gt;"",S41&lt;&gt;"",Z41&lt;&gt;"")),"○","×"))</f>
        <v>○</v>
      </c>
      <c r="AJ36" s="115"/>
      <c r="AK36" t="s">
        <v>1820</v>
      </c>
      <c r="AL36"/>
      <c r="AM36"/>
      <c r="AN36"/>
      <c r="AO36"/>
      <c r="AP36"/>
      <c r="AQ36"/>
      <c r="AR36"/>
      <c r="AS36"/>
      <c r="AT36"/>
      <c r="AU36"/>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2" t="s">
        <v>2032</v>
      </c>
      <c r="C38" s="52"/>
      <c r="D38" s="456" t="s">
        <v>1821</v>
      </c>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457">
        <v>7</v>
      </c>
      <c r="E40" s="458"/>
      <c r="F40" s="56" t="s">
        <v>2</v>
      </c>
      <c r="G40" s="459">
        <v>10</v>
      </c>
      <c r="H40" s="460"/>
      <c r="I40" s="56" t="s">
        <v>3</v>
      </c>
      <c r="J40" s="459">
        <v>31</v>
      </c>
      <c r="K40" s="460"/>
      <c r="L40" s="56" t="s">
        <v>5</v>
      </c>
      <c r="M40" s="57"/>
      <c r="N40" s="457" t="s">
        <v>15</v>
      </c>
      <c r="O40" s="457"/>
      <c r="P40" s="457"/>
      <c r="Q40" s="448" t="str">
        <f>IF(基本情報入力シート!M23="","", 基本情報入力シート!M23)</f>
        <v>社会福祉法人長野○○会</v>
      </c>
      <c r="R40" s="448"/>
      <c r="S40" s="448"/>
      <c r="T40" s="448"/>
      <c r="U40" s="448"/>
      <c r="V40" s="448"/>
      <c r="W40" s="448"/>
      <c r="X40" s="448"/>
      <c r="Y40" s="448"/>
      <c r="Z40" s="448"/>
      <c r="AA40" s="448"/>
      <c r="AB40" s="448"/>
      <c r="AC40" s="448"/>
      <c r="AD40" s="448"/>
      <c r="AE40" s="448"/>
      <c r="AF40" s="448"/>
      <c r="AG40" s="448"/>
      <c r="AH40" s="448"/>
      <c r="AI40" s="58"/>
      <c r="AJ40" s="117"/>
    </row>
    <row r="41" spans="1:47" s="59" customFormat="1" ht="19.5" customHeight="1">
      <c r="A41" s="55"/>
      <c r="B41" s="60"/>
      <c r="C41" s="56"/>
      <c r="D41" s="56"/>
      <c r="E41" s="56"/>
      <c r="F41" s="56"/>
      <c r="G41" s="56"/>
      <c r="H41" s="56"/>
      <c r="I41" s="56"/>
      <c r="J41" s="56"/>
      <c r="K41" s="56"/>
      <c r="L41" s="56"/>
      <c r="M41" s="56"/>
      <c r="N41" s="528" t="s">
        <v>91</v>
      </c>
      <c r="O41" s="528"/>
      <c r="P41" s="528"/>
      <c r="Q41" s="522" t="s">
        <v>23</v>
      </c>
      <c r="R41" s="522"/>
      <c r="S41" s="523" t="str">
        <f>IF(基本情報入力シート!M27="", "", 基本情報入力シート!M27)</f>
        <v>理事長</v>
      </c>
      <c r="T41" s="523"/>
      <c r="U41" s="523"/>
      <c r="V41" s="523"/>
      <c r="W41" s="523"/>
      <c r="X41" s="527" t="s">
        <v>24</v>
      </c>
      <c r="Y41" s="527"/>
      <c r="Z41" s="523" t="str">
        <f>IF(基本情報入力シート!M28="", "", 基本情報入力シート!M28)</f>
        <v>長野　太郎</v>
      </c>
      <c r="AA41" s="523"/>
      <c r="AB41" s="523"/>
      <c r="AC41" s="523"/>
      <c r="AD41" s="523"/>
      <c r="AE41" s="523"/>
      <c r="AF41" s="523"/>
      <c r="AG41" s="523"/>
      <c r="AH41" s="523"/>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 customHeight="1">
      <c r="A43" s="529" t="s">
        <v>1819</v>
      </c>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4">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4">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514" t="s">
        <v>38</v>
      </c>
      <c r="B48" s="515"/>
      <c r="C48" s="515"/>
      <c r="D48" s="515"/>
      <c r="E48" s="515"/>
      <c r="F48" s="515"/>
      <c r="G48" s="515"/>
      <c r="H48" s="515"/>
      <c r="I48" s="515"/>
      <c r="J48" s="515"/>
      <c r="K48" s="515"/>
      <c r="L48" s="515"/>
      <c r="M48" s="515"/>
      <c r="N48" s="515"/>
      <c r="O48" s="515"/>
      <c r="P48" s="515"/>
      <c r="Q48" s="515"/>
      <c r="R48" s="515"/>
      <c r="S48" s="515"/>
      <c r="T48" s="515"/>
      <c r="U48" s="515"/>
      <c r="V48" s="515"/>
      <c r="W48" s="515"/>
      <c r="X48" s="515"/>
      <c r="Y48" s="515"/>
      <c r="Z48" s="515"/>
      <c r="AA48" s="515"/>
      <c r="AB48" s="515"/>
      <c r="AC48" s="515"/>
      <c r="AD48" s="515"/>
      <c r="AE48" s="515"/>
      <c r="AF48" s="515"/>
      <c r="AG48" s="515"/>
      <c r="AH48" s="515"/>
      <c r="AI48" s="515"/>
      <c r="AJ48" s="516"/>
    </row>
    <row r="49" spans="1:36">
      <c r="A49" s="67" t="s">
        <v>9</v>
      </c>
      <c r="B49" s="533" t="s">
        <v>1924</v>
      </c>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5"/>
      <c r="AJ49" s="68" t="str">
        <f>AI16</f>
        <v>〇</v>
      </c>
    </row>
    <row r="50" spans="1:36">
      <c r="A50" s="69" t="s">
        <v>94</v>
      </c>
      <c r="B50" s="536" t="s">
        <v>1853</v>
      </c>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8"/>
      <c r="AJ50" s="68" t="str">
        <f>AI24</f>
        <v>○</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514" t="s">
        <v>95</v>
      </c>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6"/>
    </row>
    <row r="53" spans="1:36">
      <c r="A53" s="530" t="s">
        <v>1843</v>
      </c>
      <c r="B53" s="531"/>
      <c r="C53" s="531"/>
      <c r="D53" s="531"/>
      <c r="E53" s="531"/>
      <c r="F53" s="531"/>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2"/>
      <c r="AJ53" s="68" t="str">
        <f>AI28</f>
        <v>○</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524" t="s">
        <v>1930</v>
      </c>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5"/>
    </row>
    <row r="56" spans="1:36" customFormat="1">
      <c r="A56" s="526" t="s">
        <v>1931</v>
      </c>
      <c r="B56" s="526"/>
      <c r="C56" s="526"/>
      <c r="D56" s="526"/>
      <c r="E56" s="526"/>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191" t="str">
        <f>IF(G7="", "", AI34)</f>
        <v>○</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514" t="s">
        <v>1927</v>
      </c>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6"/>
    </row>
    <row r="59" spans="1:36">
      <c r="A59" s="517" t="s">
        <v>1822</v>
      </c>
      <c r="B59" s="518"/>
      <c r="C59" s="518"/>
      <c r="D59" s="518"/>
      <c r="E59" s="518"/>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9"/>
      <c r="AJ59" s="68" t="str">
        <f>AI36</f>
        <v>○</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lgorithmName="SHA-512" hashValue="quYzr+ZSM+esLvDxd/YImlMbM7YxACKa4tzBrzHb/tNnHsgPPwPbATQ9qc5RSORdkssLGNN6euV499PKSH9bJw==" saltValue="/+13Of8KLBqlDsrHzeVkMw==" spinCount="100000" sheet="1" autoFilter="0"/>
  <mergeCells count="70">
    <mergeCell ref="A58:AJ58"/>
    <mergeCell ref="A59:AI59"/>
    <mergeCell ref="A36:AH36"/>
    <mergeCell ref="Q41:R41"/>
    <mergeCell ref="S41:W41"/>
    <mergeCell ref="A55:AJ55"/>
    <mergeCell ref="A56:AI56"/>
    <mergeCell ref="X41:Y41"/>
    <mergeCell ref="Z41:AH41"/>
    <mergeCell ref="N41:P41"/>
    <mergeCell ref="A43:AI43"/>
    <mergeCell ref="A52:AJ52"/>
    <mergeCell ref="A53:AI53"/>
    <mergeCell ref="A48:AJ48"/>
    <mergeCell ref="B49:AI49"/>
    <mergeCell ref="B50:AI50"/>
    <mergeCell ref="A7:F7"/>
    <mergeCell ref="G7:AJ7"/>
    <mergeCell ref="A8:F10"/>
    <mergeCell ref="H8:L8"/>
    <mergeCell ref="G9:AJ9"/>
    <mergeCell ref="G10:AJ10"/>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23:L23"/>
    <mergeCell ref="M23:AH23"/>
    <mergeCell ref="B28:AH28"/>
    <mergeCell ref="A25:AI25"/>
    <mergeCell ref="Q40:AH40"/>
    <mergeCell ref="A24:AH24"/>
    <mergeCell ref="A29:AI29"/>
    <mergeCell ref="A27:AJ27"/>
    <mergeCell ref="A31:AI31"/>
    <mergeCell ref="D38:AH38"/>
    <mergeCell ref="D40:E40"/>
    <mergeCell ref="G40:H40"/>
    <mergeCell ref="J40:K40"/>
    <mergeCell ref="N40:P40"/>
    <mergeCell ref="A33:AJ33"/>
    <mergeCell ref="B34:AH34"/>
    <mergeCell ref="L20:Y20"/>
    <mergeCell ref="Z20:AF20"/>
    <mergeCell ref="Z21:AF21"/>
    <mergeCell ref="AG19:AH19"/>
    <mergeCell ref="AG20:AH20"/>
    <mergeCell ref="AG21:AH21"/>
    <mergeCell ref="L21:Y21"/>
  </mergeCells>
  <phoneticPr fontId="6"/>
  <conditionalFormatting sqref="A23:AI24">
    <cfRule type="expression" dxfId="6" priority="3">
      <formula>OR(AND($G$7&lt;&gt;"", $Z$21=0), AND($G$7&lt;&gt;"", $Z$21=""))</formula>
    </cfRule>
  </conditionalFormatting>
  <conditionalFormatting sqref="A27:AJ27 A28:AI28 A29:AJ31">
    <cfRule type="expression" dxfId="5" priority="10">
      <formula>AND($Z$17=0, $G$7&lt;&gt;"")</formula>
    </cfRule>
  </conditionalFormatting>
  <conditionalFormatting sqref="A33:AJ34">
    <cfRule type="expression" dxfId="4" priority="2">
      <formula>AND($G$7&lt;&gt;"", $Z$18=0)</formula>
    </cfRule>
  </conditionalFormatting>
  <conditionalFormatting sqref="A52:AJ53">
    <cfRule type="expression" dxfId="3" priority="9">
      <formula>AND($G$7&lt;&gt;"", $Z$17=0)</formula>
    </cfRule>
  </conditionalFormatting>
  <conditionalFormatting sqref="A55:AJ56">
    <cfRule type="expression" dxfId="2" priority="1">
      <formula>AND($G$7&lt;&gt;"", $Z$18=0)</formula>
    </cfRule>
  </conditionalFormatting>
  <conditionalFormatting sqref="B28">
    <cfRule type="expression" dxfId="1" priority="19">
      <formula>AND($BA$48=0, $H$7&lt;&gt;"")</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C144-7999-49C2-9363-3C44B82B67AB}">
  <dimension ref="A1:M25"/>
  <sheetViews>
    <sheetView view="pageBreakPreview" zoomScale="85" zoomScaleNormal="85" zoomScaleSheetLayoutView="85" workbookViewId="0">
      <selection activeCell="Q24" sqref="Q24"/>
    </sheetView>
  </sheetViews>
  <sheetFormatPr defaultRowHeight="13.2"/>
  <cols>
    <col min="1" max="1" width="31.88671875" customWidth="1"/>
    <col min="2" max="5" width="14.6640625" customWidth="1"/>
  </cols>
  <sheetData>
    <row r="1" spans="1:7" s="195" customFormat="1" ht="14.4">
      <c r="A1" s="6" t="s">
        <v>1940</v>
      </c>
      <c r="C1" s="196"/>
      <c r="D1" s="197"/>
    </row>
    <row r="2" spans="1:7" s="195" customFormat="1" ht="61.8" customHeight="1">
      <c r="A2" s="542" t="s">
        <v>1941</v>
      </c>
      <c r="B2" s="542"/>
      <c r="C2" s="542"/>
      <c r="D2" s="542"/>
      <c r="E2" s="542"/>
      <c r="F2" s="542"/>
    </row>
    <row r="3" spans="1:7" s="195" customFormat="1" ht="16.2">
      <c r="A3" s="198"/>
      <c r="B3" s="199"/>
      <c r="C3" s="199"/>
      <c r="D3" s="199"/>
    </row>
    <row r="4" spans="1:7" s="195" customFormat="1" ht="14.4">
      <c r="A4" s="543" t="s">
        <v>1942</v>
      </c>
      <c r="B4" s="543"/>
      <c r="C4" s="543"/>
      <c r="D4" s="543"/>
      <c r="E4" s="543"/>
      <c r="F4" s="543"/>
    </row>
    <row r="5" spans="1:7" s="195" customFormat="1" ht="14.4">
      <c r="A5" s="200"/>
      <c r="B5" s="200"/>
      <c r="C5" s="200"/>
      <c r="D5" s="200"/>
    </row>
    <row r="6" spans="1:7" s="195" customFormat="1" ht="14.4">
      <c r="A6" s="201" t="s">
        <v>15</v>
      </c>
      <c r="B6" s="544" t="str">
        <f>IF(基本情報入力シート!M23="","",基本情報入力シート!M23)</f>
        <v>社会福祉法人長野○○会</v>
      </c>
      <c r="C6" s="544"/>
      <c r="D6" s="544"/>
      <c r="E6" s="544"/>
    </row>
    <row r="7" spans="1:7" s="195" customFormat="1" ht="14.4">
      <c r="A7" s="545" t="s">
        <v>11</v>
      </c>
      <c r="B7" s="547" t="str">
        <f>IF(基本情報入力シート!M25="","",基本情報入力シート!M25)</f>
        <v>長野市大字南長野字幅下６９２－２</v>
      </c>
      <c r="C7" s="547"/>
      <c r="D7" s="547"/>
      <c r="E7" s="547"/>
    </row>
    <row r="8" spans="1:7" s="195" customFormat="1" ht="14.4">
      <c r="A8" s="546"/>
      <c r="B8" s="547" t="str">
        <f>IF(基本情報入力シート!M26="","",基本情報入力シート!M26)</f>
        <v/>
      </c>
      <c r="C8" s="547"/>
      <c r="D8" s="547"/>
      <c r="E8" s="547"/>
    </row>
    <row r="9" spans="1:7" s="195" customFormat="1" ht="14.4">
      <c r="A9" s="201" t="s">
        <v>22</v>
      </c>
      <c r="B9" s="544" t="str">
        <f>IF(基本情報入力シート!M27="","",基本情報入力シート!M27)</f>
        <v>理事長</v>
      </c>
      <c r="C9" s="544"/>
      <c r="D9" s="544" t="str">
        <f>IF(基本情報入力シート!M28="","",基本情報入力シート!M28)</f>
        <v>長野　太郎</v>
      </c>
      <c r="E9" s="544"/>
    </row>
    <row r="10" spans="1:7" s="195" customFormat="1" ht="15" thickBot="1">
      <c r="A10" s="200"/>
      <c r="B10" s="200"/>
      <c r="C10" s="200"/>
      <c r="D10" s="200"/>
    </row>
    <row r="11" spans="1:7" ht="13.8" thickBot="1">
      <c r="F11" s="202"/>
      <c r="G11" s="203"/>
    </row>
    <row r="12" spans="1:7" ht="14.4">
      <c r="A12" s="204" t="s">
        <v>1943</v>
      </c>
      <c r="B12" s="548"/>
      <c r="C12" s="549"/>
      <c r="D12" s="549"/>
      <c r="F12" s="205" t="str">
        <f>IF(B6="","",IF(AND(B12&lt;&gt;"",B13&lt;&gt;"",B15&lt;&gt;"",B16&lt;&gt;"",B18&lt;&gt;"",B19&lt;&gt;"",B20&lt;&gt;"",B21&lt;&gt;""),"○",IFERROR(1/0,"×")))</f>
        <v>×</v>
      </c>
      <c r="G12" t="s">
        <v>1944</v>
      </c>
    </row>
    <row r="13" spans="1:7" ht="14.4">
      <c r="A13" s="204" t="s">
        <v>1945</v>
      </c>
      <c r="B13" s="206"/>
      <c r="C13" s="195"/>
      <c r="D13" s="207"/>
    </row>
    <row r="14" spans="1:7" ht="16.2">
      <c r="A14" s="195"/>
      <c r="B14" s="195"/>
      <c r="C14" s="195"/>
      <c r="D14" s="195"/>
      <c r="G14" s="208" t="s">
        <v>1946</v>
      </c>
    </row>
    <row r="15" spans="1:7" ht="14.4">
      <c r="A15" s="209" t="s">
        <v>1947</v>
      </c>
      <c r="B15" s="550"/>
      <c r="C15" s="551"/>
      <c r="D15" s="552"/>
    </row>
    <row r="16" spans="1:7" ht="14.4">
      <c r="A16" s="204" t="s">
        <v>1948</v>
      </c>
      <c r="B16" s="210"/>
      <c r="C16" s="195"/>
      <c r="D16" s="207"/>
    </row>
    <row r="17" spans="1:13" ht="9.4499999999999993" customHeight="1"/>
    <row r="18" spans="1:13" ht="14.4">
      <c r="A18" s="204" t="s">
        <v>1949</v>
      </c>
      <c r="B18" s="211"/>
      <c r="C18" s="212" t="s">
        <v>1950</v>
      </c>
      <c r="D18" s="213"/>
    </row>
    <row r="19" spans="1:13" ht="14.4">
      <c r="A19" s="204" t="s">
        <v>1951</v>
      </c>
      <c r="B19" s="214"/>
      <c r="C19" s="212" t="s">
        <v>1950</v>
      </c>
      <c r="D19" s="213"/>
    </row>
    <row r="20" spans="1:13" ht="14.4">
      <c r="A20" s="204" t="s">
        <v>1952</v>
      </c>
      <c r="B20" s="553"/>
      <c r="C20" s="554"/>
      <c r="D20" s="555"/>
    </row>
    <row r="21" spans="1:13" ht="14.4">
      <c r="A21" s="204" t="s">
        <v>1953</v>
      </c>
      <c r="B21" s="539"/>
      <c r="C21" s="540"/>
      <c r="D21" s="541"/>
      <c r="E21" s="202"/>
    </row>
    <row r="22" spans="1:13" s="216" customFormat="1" ht="10.8">
      <c r="A22" s="215" t="s">
        <v>1954</v>
      </c>
    </row>
    <row r="23" spans="1:13" s="216" customFormat="1">
      <c r="A23" s="215" t="s">
        <v>1955</v>
      </c>
      <c r="E23" s="215"/>
      <c r="M23"/>
    </row>
    <row r="24" spans="1:13" s="216" customFormat="1" ht="10.8">
      <c r="A24" s="215" t="s">
        <v>1956</v>
      </c>
      <c r="E24" s="215"/>
    </row>
    <row r="25" spans="1:13" s="216" customFormat="1" ht="10.8">
      <c r="A25" s="215" t="s">
        <v>1957</v>
      </c>
    </row>
  </sheetData>
  <sheetProtection algorithmName="SHA-512" hashValue="ubCjzHlEVhAarMwzCkEtZqGVKL1OW2ne9YFXGWC9oX2vqojWgDs88anIkDWV0RUNXje8bDXifOJR54GplXk83g==" saltValue="puP/2810uxFm75X0iAqHMA==" spinCount="100000" sheet="1" objects="1" scenarios="1"/>
  <mergeCells count="12">
    <mergeCell ref="B21:D21"/>
    <mergeCell ref="A2:F2"/>
    <mergeCell ref="A4:F4"/>
    <mergeCell ref="B6:E6"/>
    <mergeCell ref="A7:A8"/>
    <mergeCell ref="B7:E7"/>
    <mergeCell ref="B8:E8"/>
    <mergeCell ref="B9:C9"/>
    <mergeCell ref="D9:E9"/>
    <mergeCell ref="B12:D12"/>
    <mergeCell ref="B15:D15"/>
    <mergeCell ref="B20:D20"/>
  </mergeCells>
  <phoneticPr fontId="6"/>
  <conditionalFormatting sqref="G11">
    <cfRule type="expression" dxfId="0" priority="1">
      <formula>$A$4&lt;&gt;""</formula>
    </cfRule>
  </conditionalFormatting>
  <dataValidations count="9">
    <dataValidation type="list" showInputMessage="1" showErrorMessage="1" sqref="B19" xr:uid="{C68DB11C-D434-4D95-8A26-2379509D7BA4}">
      <formula1>"　,1,2,4,9"</formula1>
    </dataValidation>
    <dataValidation type="list" allowBlank="1" showInputMessage="1" showErrorMessage="1" sqref="B18" xr:uid="{57F3F547-5A6F-4535-811F-8A4F8DB0B20B}">
      <formula1>"　,普通,当座,貯蓄,別段"</formula1>
    </dataValidation>
    <dataValidation imeMode="halfKatakana" allowBlank="1" showInputMessage="1" showErrorMessage="1" sqref="B21:B22" xr:uid="{288B1F2C-F273-43DD-98E6-938373E75652}"/>
    <dataValidation type="textLength" imeMode="halfAlpha" operator="equal" allowBlank="1" showInputMessage="1" showErrorMessage="1" error="４桁の数字を入力してください。" sqref="D13" xr:uid="{EF96B460-FEEB-4767-8222-9633DF8DFDC7}">
      <formula1>4</formula1>
    </dataValidation>
    <dataValidation type="textLength" imeMode="halfAlpha" operator="equal" allowBlank="1" showInputMessage="1" showErrorMessage="1" error="３桁の数字を入力してください。" sqref="D16" xr:uid="{EC856E96-765D-49FF-8FEC-6A28A11FC175}">
      <formula1>3</formula1>
    </dataValidation>
    <dataValidation type="textLength" imeMode="disabled" operator="equal" allowBlank="1" showInputMessage="1" showErrorMessage="1" error="7桁の数字を入力してください。_x000a_※７桁に満たない場合は、頭に「０」を付けて入力してください。" prompt="7桁の半角数字を入力してください。" sqref="B20" xr:uid="{1DC88ECC-E182-4B44-BE03-94BE58DBD472}">
      <formula1>7</formula1>
    </dataValidation>
    <dataValidation type="textLength" imeMode="disabled" operator="equal" allowBlank="1" showInputMessage="1" showErrorMessage="1" error="4桁の半角数字で入力してください。_x000a_※4桁に満たない場合は、頭に「０」を付けて入力してください。" prompt="4桁の半角数字で入力してください" sqref="B13" xr:uid="{63C52101-B90D-4F3C-A80F-E03A0D313C79}">
      <formula1>4</formula1>
    </dataValidation>
    <dataValidation imeMode="off" allowBlank="1" showInputMessage="1" showErrorMessage="1" error="4桁の半角で入力してください。" sqref="B14 B17" xr:uid="{C362BEFB-F0AE-43C0-8313-B8401EC6893B}"/>
    <dataValidation type="textLength" imeMode="disabled" operator="equal" allowBlank="1" showInputMessage="1" showErrorMessage="1" error="3桁の半角で入力してください。_x000a_※3桁に満たない場合は、頭に「０」を付けて入力してください。" prompt="3桁の半角で入力してください。" sqref="B16" xr:uid="{C624719B-5DD3-45C5-9FE3-2AC05FB67907}">
      <formula1>3</formula1>
    </dataValidation>
  </dataValidations>
  <pageMargins left="0.7" right="0.7" top="0.75" bottom="0.75" header="0.3" footer="0.3"/>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F57E-0B11-4017-BA1E-87BC79D316EB}">
  <dimension ref="A1:AB42"/>
  <sheetViews>
    <sheetView view="pageBreakPreview" zoomScale="70" zoomScaleNormal="100" zoomScaleSheetLayoutView="70" workbookViewId="0">
      <selection activeCell="A20" sqref="A20:S21"/>
    </sheetView>
  </sheetViews>
  <sheetFormatPr defaultColWidth="8.77734375" defaultRowHeight="13.2"/>
  <cols>
    <col min="1" max="1" width="4.6640625" style="249" customWidth="1"/>
    <col min="2" max="2" width="4.88671875" style="249" customWidth="1"/>
    <col min="3" max="3" width="3.77734375" style="249" customWidth="1"/>
    <col min="4" max="4" width="3.109375" style="249" customWidth="1"/>
    <col min="5" max="5" width="3.6640625" style="249" customWidth="1"/>
    <col min="6" max="7" width="3.5546875" style="249" customWidth="1"/>
    <col min="8" max="8" width="4.33203125" style="249" customWidth="1"/>
    <col min="9" max="9" width="9.5546875" style="249" customWidth="1"/>
    <col min="10" max="10" width="18.77734375" style="249" customWidth="1"/>
    <col min="11" max="11" width="6.21875" style="249" customWidth="1"/>
    <col min="12" max="12" width="9.88671875" style="249" customWidth="1"/>
    <col min="13" max="13" width="13" style="249" customWidth="1"/>
    <col min="14" max="14" width="5.33203125" style="249" customWidth="1"/>
    <col min="15" max="15" width="4.21875" style="249" customWidth="1"/>
    <col min="16" max="16" width="5.21875" style="249" customWidth="1"/>
    <col min="17" max="17" width="4.21875" style="249" customWidth="1"/>
    <col min="18" max="18" width="6" style="249" customWidth="1"/>
    <col min="19" max="19" width="3" style="249" customWidth="1"/>
    <col min="20" max="20" width="8.77734375" style="217"/>
    <col min="21" max="21" width="12.6640625" style="217" bestFit="1" customWidth="1"/>
    <col min="22" max="16384" width="8.77734375" style="217"/>
  </cols>
  <sheetData>
    <row r="1" spans="1:28" ht="26.4" customHeight="1" thickBot="1"/>
    <row r="2" spans="1:28" ht="25.2" customHeight="1" thickBot="1">
      <c r="B2" s="556" t="s">
        <v>2000</v>
      </c>
      <c r="C2" s="556"/>
      <c r="D2" s="556"/>
      <c r="E2" s="556"/>
      <c r="F2" s="556" t="s">
        <v>2001</v>
      </c>
      <c r="G2" s="556"/>
      <c r="H2" s="556"/>
      <c r="I2" s="556"/>
      <c r="J2" s="258" t="s">
        <v>1980</v>
      </c>
      <c r="K2" s="556" t="s">
        <v>1981</v>
      </c>
      <c r="L2" s="556"/>
      <c r="M2" s="556"/>
      <c r="N2" s="556"/>
      <c r="O2" s="556"/>
      <c r="P2" s="556"/>
      <c r="Q2" s="556"/>
      <c r="R2" s="556"/>
    </row>
    <row r="3" spans="1:28" ht="36" customHeight="1" thickBot="1">
      <c r="B3" s="559">
        <f>'別紙様式3-2（補助金）'!F5</f>
        <v>180600</v>
      </c>
      <c r="C3" s="560"/>
      <c r="D3" s="560"/>
      <c r="E3" s="561"/>
      <c r="F3" s="562">
        <f>基本情報入力シート!M37</f>
        <v>200000</v>
      </c>
      <c r="G3" s="562"/>
      <c r="H3" s="562"/>
      <c r="I3" s="562"/>
      <c r="J3" s="259">
        <f>B3-F3</f>
        <v>-19400</v>
      </c>
      <c r="K3" s="563" t="str">
        <f>IF(J3=0,"補助金の精算は終了しています",IF(J3&lt;0,"返還納入通知書を後日発送（1月中旬頃）しますので差額分を返納してください","補助金確定後に差額分を精算払いします（1月中旬頃）"))</f>
        <v>返還納入通知書を後日発送（1月中旬頃）しますので差額分を返納してください</v>
      </c>
      <c r="L3" s="563"/>
      <c r="M3" s="563"/>
      <c r="N3" s="563"/>
      <c r="O3" s="563"/>
      <c r="P3" s="563"/>
      <c r="Q3" s="563"/>
      <c r="R3" s="563"/>
    </row>
    <row r="4" spans="1:28">
      <c r="A4" s="253"/>
      <c r="B4" s="253"/>
      <c r="C4" s="253"/>
      <c r="D4" s="253"/>
      <c r="E4" s="253"/>
      <c r="F4" s="253"/>
      <c r="G4" s="253"/>
      <c r="H4" s="253"/>
      <c r="I4" s="253"/>
      <c r="J4" s="253"/>
      <c r="K4" s="253"/>
      <c r="L4" s="253"/>
      <c r="M4" s="253"/>
      <c r="N4" s="253"/>
      <c r="O4" s="253"/>
      <c r="P4" s="253"/>
      <c r="Q4" s="253"/>
      <c r="R4" s="253"/>
      <c r="S4" s="253"/>
    </row>
    <row r="5" spans="1:28" ht="20.399999999999999" customHeight="1">
      <c r="A5" s="574" t="s">
        <v>1958</v>
      </c>
      <c r="B5" s="574"/>
      <c r="C5" s="574"/>
      <c r="D5" s="574"/>
      <c r="E5" s="574"/>
      <c r="F5" s="574"/>
      <c r="G5" s="574"/>
      <c r="H5" s="574"/>
      <c r="I5" s="574"/>
      <c r="J5" s="574"/>
      <c r="K5" s="574"/>
      <c r="L5" s="574"/>
      <c r="M5" s="574"/>
      <c r="N5" s="574"/>
      <c r="O5" s="574"/>
      <c r="P5" s="574"/>
      <c r="Q5" s="574"/>
      <c r="R5" s="574"/>
      <c r="S5" s="574"/>
    </row>
    <row r="6" spans="1:28" ht="18" customHeight="1">
      <c r="A6" s="218"/>
      <c r="B6" s="218"/>
      <c r="C6" s="218"/>
      <c r="D6" s="218"/>
      <c r="E6" s="218"/>
      <c r="F6" s="218"/>
      <c r="G6" s="218"/>
      <c r="H6" s="218"/>
      <c r="I6" s="218"/>
      <c r="J6" s="218"/>
      <c r="K6" s="218"/>
      <c r="L6" s="218"/>
      <c r="M6" s="218"/>
      <c r="N6" s="218"/>
      <c r="O6" s="218"/>
      <c r="P6" s="218"/>
      <c r="Q6" s="218"/>
      <c r="R6" s="218"/>
      <c r="S6" s="218"/>
    </row>
    <row r="7" spans="1:28" ht="14.4">
      <c r="A7" s="575" t="s">
        <v>1959</v>
      </c>
      <c r="B7" s="575"/>
      <c r="C7" s="575"/>
      <c r="D7" s="575"/>
      <c r="E7" s="575"/>
      <c r="F7" s="575"/>
      <c r="G7" s="575"/>
      <c r="H7" s="575"/>
      <c r="I7" s="575"/>
      <c r="J7" s="575"/>
      <c r="K7" s="575"/>
      <c r="L7" s="575"/>
      <c r="M7" s="575"/>
      <c r="N7" s="575"/>
      <c r="O7" s="575"/>
      <c r="P7" s="575"/>
      <c r="Q7" s="575"/>
      <c r="R7" s="575"/>
      <c r="S7" s="575"/>
    </row>
    <row r="8" spans="1:28" s="224" customFormat="1" ht="14.4">
      <c r="A8" s="219"/>
      <c r="B8" s="219"/>
      <c r="C8" s="219"/>
      <c r="D8" s="219"/>
      <c r="E8" s="219"/>
      <c r="F8" s="219"/>
      <c r="G8" s="219"/>
      <c r="H8" s="219"/>
      <c r="I8" s="219"/>
      <c r="J8" s="219"/>
      <c r="K8" s="219"/>
      <c r="L8" s="220"/>
      <c r="M8" s="220" t="s">
        <v>8</v>
      </c>
      <c r="N8" s="221">
        <v>7</v>
      </c>
      <c r="O8" s="222" t="s">
        <v>2</v>
      </c>
      <c r="P8" s="221"/>
      <c r="Q8" s="222" t="s">
        <v>1960</v>
      </c>
      <c r="R8" s="221"/>
      <c r="S8" s="222" t="s">
        <v>5</v>
      </c>
      <c r="T8" s="223"/>
    </row>
    <row r="9" spans="1:28" ht="18" customHeight="1">
      <c r="A9" s="569"/>
      <c r="B9" s="569"/>
      <c r="C9" s="569"/>
      <c r="D9" s="569"/>
      <c r="E9" s="569"/>
      <c r="F9" s="569"/>
      <c r="G9" s="569"/>
      <c r="H9" s="569"/>
      <c r="I9" s="569"/>
      <c r="J9" s="569"/>
      <c r="K9" s="569"/>
      <c r="L9" s="569"/>
      <c r="M9" s="569"/>
      <c r="N9" s="569"/>
      <c r="O9" s="569"/>
      <c r="P9" s="569"/>
      <c r="Q9" s="569"/>
      <c r="R9" s="569"/>
      <c r="S9" s="569"/>
    </row>
    <row r="10" spans="1:28" ht="14.4">
      <c r="A10" s="564" t="s">
        <v>1961</v>
      </c>
      <c r="B10" s="564"/>
      <c r="C10" s="564"/>
      <c r="D10" s="564"/>
      <c r="E10" s="564"/>
      <c r="F10" s="564"/>
      <c r="G10" s="564"/>
      <c r="H10" s="564"/>
      <c r="I10" s="564"/>
      <c r="J10" s="564"/>
      <c r="K10" s="564"/>
      <c r="L10" s="564"/>
      <c r="M10" s="564"/>
      <c r="N10" s="564"/>
      <c r="O10" s="564"/>
      <c r="P10" s="564"/>
      <c r="Q10" s="564"/>
      <c r="R10" s="564"/>
      <c r="S10" s="564"/>
    </row>
    <row r="11" spans="1:28" ht="21" customHeight="1">
      <c r="A11" s="569"/>
      <c r="B11" s="569"/>
      <c r="C11" s="569"/>
      <c r="D11" s="569"/>
      <c r="E11" s="569"/>
      <c r="F11" s="569"/>
      <c r="G11" s="569"/>
      <c r="H11" s="569"/>
      <c r="I11" s="569"/>
      <c r="J11" s="569"/>
      <c r="K11" s="569"/>
      <c r="L11" s="569"/>
      <c r="M11" s="569"/>
      <c r="N11" s="569"/>
      <c r="O11" s="569"/>
      <c r="P11" s="569"/>
      <c r="Q11" s="569"/>
      <c r="R11" s="569"/>
      <c r="S11" s="569"/>
    </row>
    <row r="12" spans="1:28" ht="14.4">
      <c r="A12" s="225"/>
      <c r="B12" s="225"/>
      <c r="C12" s="225"/>
      <c r="D12" s="225"/>
      <c r="E12" s="225"/>
      <c r="F12" s="225"/>
      <c r="G12" s="225"/>
      <c r="H12" s="225"/>
      <c r="I12" s="225"/>
      <c r="J12" s="567" t="s">
        <v>1962</v>
      </c>
      <c r="K12" s="567"/>
      <c r="L12" s="565" t="str">
        <f>IF(基本情報入力シート!M25="","",基本情報入力シート!M25)</f>
        <v>長野市大字南長野字幅下６９２－２</v>
      </c>
      <c r="M12" s="565"/>
      <c r="N12" s="565"/>
      <c r="O12" s="565"/>
      <c r="P12" s="565"/>
      <c r="Q12" s="565"/>
      <c r="R12" s="565"/>
      <c r="S12" s="565"/>
      <c r="U12" s="226"/>
      <c r="V12" s="226"/>
      <c r="W12" s="227"/>
      <c r="X12" s="226"/>
      <c r="Y12" s="226"/>
    </row>
    <row r="13" spans="1:28" ht="14.4">
      <c r="A13" s="225"/>
      <c r="B13" s="225"/>
      <c r="C13" s="225"/>
      <c r="D13" s="225"/>
      <c r="E13" s="225"/>
      <c r="F13" s="225"/>
      <c r="G13" s="225"/>
      <c r="H13" s="225"/>
      <c r="I13" s="225"/>
      <c r="J13" s="228"/>
      <c r="K13" s="229"/>
      <c r="L13" s="565" t="str">
        <f>IF(基本情報入力シート!M26="","",基本情報入力シート!M26)</f>
        <v/>
      </c>
      <c r="M13" s="565"/>
      <c r="N13" s="565"/>
      <c r="O13" s="565"/>
      <c r="P13" s="565"/>
      <c r="Q13" s="565"/>
      <c r="R13" s="565"/>
      <c r="S13" s="565"/>
      <c r="U13" s="226"/>
      <c r="V13" s="226"/>
      <c r="W13" s="227"/>
      <c r="X13" s="226"/>
      <c r="Y13" s="226"/>
    </row>
    <row r="14" spans="1:28" ht="14.4">
      <c r="A14" s="225"/>
      <c r="B14" s="225"/>
      <c r="C14" s="225"/>
      <c r="D14" s="225"/>
      <c r="E14" s="225"/>
      <c r="F14" s="225"/>
      <c r="G14" s="225"/>
      <c r="H14" s="225"/>
      <c r="I14" s="225"/>
      <c r="J14" s="566" t="s">
        <v>1963</v>
      </c>
      <c r="K14" s="566"/>
      <c r="L14" s="565" t="str">
        <f>IF(基本情報入力シート!M23="","",基本情報入力シート!M23)</f>
        <v>社会福祉法人長野○○会</v>
      </c>
      <c r="M14" s="565"/>
      <c r="N14" s="565"/>
      <c r="O14" s="565"/>
      <c r="P14" s="565"/>
      <c r="Q14" s="565"/>
      <c r="R14" s="565"/>
      <c r="S14" s="565"/>
      <c r="U14" s="226"/>
      <c r="V14" s="230"/>
      <c r="W14" s="227"/>
      <c r="X14" s="230"/>
      <c r="Y14" s="230"/>
      <c r="Z14" s="230"/>
      <c r="AA14" s="230"/>
      <c r="AB14" s="230"/>
    </row>
    <row r="15" spans="1:28" ht="14.4">
      <c r="A15" s="225"/>
      <c r="B15" s="225"/>
      <c r="C15" s="225"/>
      <c r="D15" s="225"/>
      <c r="E15" s="225"/>
      <c r="F15" s="225"/>
      <c r="G15" s="225"/>
      <c r="H15" s="225"/>
      <c r="I15" s="225"/>
      <c r="J15" s="228"/>
      <c r="K15" s="229"/>
      <c r="L15" s="256"/>
      <c r="M15" s="256"/>
      <c r="N15" s="256"/>
      <c r="O15" s="256"/>
      <c r="P15" s="256"/>
      <c r="Q15" s="256"/>
      <c r="R15" s="256"/>
      <c r="S15" s="256"/>
      <c r="U15" s="226"/>
      <c r="V15" s="226"/>
      <c r="W15" s="227"/>
      <c r="X15" s="226"/>
      <c r="Y15" s="226"/>
    </row>
    <row r="16" spans="1:28" ht="14.4">
      <c r="A16" s="225"/>
      <c r="B16" s="225"/>
      <c r="C16" s="225"/>
      <c r="D16" s="225"/>
      <c r="E16" s="225"/>
      <c r="F16" s="225"/>
      <c r="G16" s="225"/>
      <c r="H16" s="225"/>
      <c r="I16" s="225"/>
      <c r="J16" s="567" t="s">
        <v>1964</v>
      </c>
      <c r="K16" s="567"/>
      <c r="L16" s="568" t="str">
        <f>基本情報入力シート!M27&amp;"　"&amp;基本情報入力シート!M28</f>
        <v>理事長　長野　太郎</v>
      </c>
      <c r="M16" s="568"/>
      <c r="N16" s="568"/>
      <c r="O16" s="568"/>
      <c r="P16" s="568"/>
      <c r="Q16" s="568"/>
      <c r="R16" s="568"/>
      <c r="S16" s="568"/>
      <c r="U16" s="226"/>
      <c r="V16" s="226"/>
      <c r="W16" s="227"/>
      <c r="X16" s="226"/>
      <c r="Y16" s="226"/>
    </row>
    <row r="17" spans="1:24" ht="21" customHeight="1">
      <c r="A17" s="569"/>
      <c r="B17" s="569"/>
      <c r="C17" s="569"/>
      <c r="D17" s="569"/>
      <c r="E17" s="569"/>
      <c r="F17" s="569"/>
      <c r="G17" s="569"/>
      <c r="H17" s="569"/>
      <c r="I17" s="569"/>
      <c r="J17" s="569"/>
      <c r="K17" s="569"/>
      <c r="L17" s="569"/>
      <c r="M17" s="569"/>
      <c r="N17" s="569"/>
      <c r="O17" s="569"/>
      <c r="P17" s="569"/>
      <c r="Q17" s="569"/>
      <c r="R17" s="569"/>
      <c r="S17" s="569"/>
      <c r="U17" s="226"/>
      <c r="V17" s="226"/>
      <c r="W17" s="227"/>
    </row>
    <row r="18" spans="1:24" ht="18" customHeight="1">
      <c r="A18" s="231"/>
      <c r="B18" s="231"/>
      <c r="C18" s="231"/>
      <c r="D18" s="231"/>
      <c r="E18" s="231"/>
      <c r="F18" s="231"/>
      <c r="G18" s="231"/>
      <c r="H18" s="231"/>
      <c r="I18" s="231"/>
      <c r="J18" s="231"/>
      <c r="K18" s="231"/>
      <c r="L18" s="231"/>
      <c r="M18" s="231"/>
      <c r="N18" s="231"/>
      <c r="O18" s="231"/>
      <c r="P18" s="231"/>
      <c r="Q18" s="231"/>
      <c r="R18" s="231"/>
      <c r="S18" s="231"/>
    </row>
    <row r="19" spans="1:24" ht="18" customHeight="1">
      <c r="A19" s="569"/>
      <c r="B19" s="569"/>
      <c r="C19" s="569"/>
      <c r="D19" s="569"/>
      <c r="E19" s="569"/>
      <c r="F19" s="569"/>
      <c r="G19" s="569"/>
      <c r="H19" s="569"/>
      <c r="I19" s="569"/>
      <c r="J19" s="569"/>
      <c r="K19" s="569"/>
      <c r="L19" s="569"/>
      <c r="M19" s="569"/>
      <c r="N19" s="569"/>
      <c r="O19" s="569"/>
      <c r="P19" s="569"/>
      <c r="Q19" s="569"/>
      <c r="R19" s="569"/>
      <c r="S19" s="569"/>
    </row>
    <row r="20" spans="1:24" ht="21" customHeight="1">
      <c r="A20" s="573" t="s">
        <v>1977</v>
      </c>
      <c r="B20" s="558"/>
      <c r="C20" s="558"/>
      <c r="D20" s="558"/>
      <c r="E20" s="558"/>
      <c r="F20" s="558"/>
      <c r="G20" s="558"/>
      <c r="H20" s="558"/>
      <c r="I20" s="558"/>
      <c r="J20" s="558"/>
      <c r="K20" s="558"/>
      <c r="L20" s="558"/>
      <c r="M20" s="558"/>
      <c r="N20" s="558"/>
      <c r="O20" s="558"/>
      <c r="P20" s="558"/>
      <c r="Q20" s="558"/>
      <c r="R20" s="558"/>
      <c r="S20" s="558"/>
    </row>
    <row r="21" spans="1:24" ht="21" customHeight="1">
      <c r="A21" s="558"/>
      <c r="B21" s="558"/>
      <c r="C21" s="558"/>
      <c r="D21" s="558"/>
      <c r="E21" s="558"/>
      <c r="F21" s="558"/>
      <c r="G21" s="558"/>
      <c r="H21" s="558"/>
      <c r="I21" s="558"/>
      <c r="J21" s="558"/>
      <c r="K21" s="558"/>
      <c r="L21" s="558"/>
      <c r="M21" s="558"/>
      <c r="N21" s="558"/>
      <c r="O21" s="558"/>
      <c r="P21" s="558"/>
      <c r="Q21" s="558"/>
      <c r="R21" s="558"/>
      <c r="S21" s="558"/>
    </row>
    <row r="22" spans="1:24" ht="14.4">
      <c r="A22" s="232"/>
      <c r="B22" s="232"/>
      <c r="C22" s="232"/>
      <c r="D22" s="232"/>
      <c r="E22" s="232"/>
      <c r="F22" s="232"/>
      <c r="G22" s="232"/>
      <c r="H22" s="232"/>
      <c r="I22" s="232"/>
      <c r="J22" s="232"/>
      <c r="K22" s="232"/>
      <c r="L22" s="232"/>
      <c r="M22" s="232"/>
      <c r="N22" s="232"/>
      <c r="O22" s="232"/>
      <c r="P22" s="232"/>
      <c r="Q22" s="232"/>
      <c r="R22" s="232"/>
      <c r="S22" s="232"/>
    </row>
    <row r="23" spans="1:24" ht="18" customHeight="1">
      <c r="A23" s="569"/>
      <c r="B23" s="569"/>
      <c r="C23" s="569"/>
      <c r="D23" s="569"/>
      <c r="E23" s="569"/>
      <c r="F23" s="569"/>
      <c r="G23" s="569"/>
      <c r="H23" s="569"/>
      <c r="I23" s="569"/>
      <c r="J23" s="569"/>
      <c r="K23" s="569"/>
      <c r="L23" s="569"/>
      <c r="M23" s="569"/>
      <c r="N23" s="569"/>
      <c r="O23" s="569"/>
      <c r="P23" s="569"/>
      <c r="Q23" s="569"/>
      <c r="R23" s="569"/>
      <c r="S23" s="569"/>
    </row>
    <row r="24" spans="1:24" s="235" customFormat="1" ht="14.4">
      <c r="A24" s="233" t="s">
        <v>35</v>
      </c>
      <c r="B24" s="233" t="s">
        <v>8</v>
      </c>
      <c r="C24" s="219">
        <v>7</v>
      </c>
      <c r="D24" s="233" t="s">
        <v>2</v>
      </c>
      <c r="E24" s="219"/>
      <c r="F24" s="219" t="s">
        <v>1960</v>
      </c>
      <c r="G24" s="219"/>
      <c r="H24" s="219" t="s">
        <v>5</v>
      </c>
      <c r="I24" s="234" t="s">
        <v>2002</v>
      </c>
      <c r="J24" s="234"/>
      <c r="K24" s="263">
        <f>基本情報入力シート!U35</f>
        <v>0</v>
      </c>
      <c r="L24" s="234" t="s">
        <v>1978</v>
      </c>
      <c r="M24" s="233"/>
      <c r="N24" s="233"/>
      <c r="O24" s="233"/>
      <c r="P24" s="233"/>
      <c r="Q24" s="233"/>
      <c r="R24" s="233"/>
      <c r="S24" s="233"/>
    </row>
    <row r="25" spans="1:24" s="235" customFormat="1" ht="14.4">
      <c r="A25" s="233" t="s">
        <v>1965</v>
      </c>
      <c r="B25" s="233"/>
      <c r="C25" s="233"/>
      <c r="D25" s="233"/>
      <c r="E25" s="233"/>
      <c r="F25" s="233"/>
      <c r="G25" s="233"/>
      <c r="H25" s="233"/>
      <c r="I25" s="233"/>
      <c r="J25" s="233"/>
      <c r="K25" s="233"/>
      <c r="L25" s="233"/>
      <c r="M25" s="233"/>
      <c r="N25" s="233"/>
      <c r="O25" s="233"/>
      <c r="P25" s="233"/>
      <c r="Q25" s="233"/>
      <c r="R25" s="233"/>
      <c r="S25" s="233"/>
    </row>
    <row r="26" spans="1:24" s="236" customFormat="1" ht="14.4">
      <c r="A26" s="564"/>
      <c r="B26" s="564"/>
      <c r="C26" s="564"/>
      <c r="D26" s="564"/>
      <c r="E26" s="564"/>
      <c r="F26" s="564"/>
      <c r="G26" s="564"/>
      <c r="H26" s="564"/>
      <c r="I26" s="564"/>
      <c r="J26" s="564"/>
      <c r="K26" s="564"/>
      <c r="L26" s="564"/>
      <c r="M26" s="564"/>
      <c r="N26" s="564"/>
      <c r="O26" s="564"/>
      <c r="P26" s="564"/>
      <c r="Q26" s="564"/>
      <c r="R26" s="564"/>
      <c r="S26" s="564"/>
    </row>
    <row r="27" spans="1:24" s="236" customFormat="1" ht="14.4">
      <c r="A27" s="237"/>
      <c r="B27" s="237"/>
      <c r="C27" s="237"/>
      <c r="D27" s="237"/>
      <c r="E27" s="237"/>
      <c r="F27" s="237"/>
      <c r="G27" s="237"/>
      <c r="H27" s="237"/>
      <c r="I27" s="237"/>
      <c r="J27" s="237"/>
      <c r="K27" s="237"/>
      <c r="L27" s="237"/>
      <c r="M27" s="237"/>
      <c r="N27" s="237"/>
      <c r="O27" s="237"/>
      <c r="P27" s="237"/>
      <c r="Q27" s="237"/>
      <c r="R27" s="237"/>
      <c r="S27" s="237"/>
    </row>
    <row r="28" spans="1:24" s="236" customFormat="1" ht="14.4">
      <c r="A28" s="558" t="s">
        <v>1966</v>
      </c>
      <c r="B28" s="558"/>
      <c r="C28" s="558"/>
      <c r="D28" s="558"/>
      <c r="E28" s="558"/>
      <c r="F28" s="558"/>
      <c r="G28" s="558"/>
      <c r="H28" s="558"/>
      <c r="I28" s="558"/>
      <c r="J28" s="558"/>
      <c r="K28" s="558"/>
      <c r="L28" s="558"/>
      <c r="M28" s="558"/>
      <c r="N28" s="558"/>
      <c r="O28" s="558"/>
      <c r="P28" s="558"/>
      <c r="Q28" s="558"/>
      <c r="R28" s="558"/>
      <c r="S28" s="558"/>
    </row>
    <row r="29" spans="1:24" s="236" customFormat="1" ht="14.4">
      <c r="A29" s="232"/>
      <c r="B29" s="232"/>
      <c r="C29" s="232"/>
      <c r="D29" s="232"/>
      <c r="E29" s="232"/>
      <c r="F29" s="232"/>
      <c r="G29" s="232"/>
      <c r="H29" s="232"/>
      <c r="I29" s="232"/>
      <c r="J29" s="232"/>
      <c r="K29" s="232"/>
      <c r="L29" s="232"/>
      <c r="M29" s="232"/>
      <c r="N29" s="232"/>
      <c r="O29" s="232"/>
      <c r="P29" s="232"/>
      <c r="Q29" s="232"/>
      <c r="R29" s="232"/>
      <c r="S29" s="232"/>
    </row>
    <row r="30" spans="1:24" s="236" customFormat="1" ht="14.4">
      <c r="A30" s="564"/>
      <c r="B30" s="564"/>
      <c r="C30" s="564"/>
      <c r="D30" s="564"/>
      <c r="E30" s="564"/>
      <c r="F30" s="564"/>
      <c r="G30" s="564"/>
      <c r="H30" s="564"/>
      <c r="I30" s="564"/>
      <c r="J30" s="564"/>
      <c r="K30" s="564"/>
      <c r="L30" s="564"/>
      <c r="M30" s="564"/>
      <c r="N30" s="564"/>
      <c r="O30" s="564"/>
      <c r="P30" s="564"/>
      <c r="Q30" s="564"/>
      <c r="R30" s="564"/>
      <c r="S30" s="564"/>
    </row>
    <row r="31" spans="1:24" s="236" customFormat="1" ht="14.4">
      <c r="A31" s="238"/>
      <c r="B31" s="239" t="s">
        <v>1967</v>
      </c>
      <c r="C31" s="570" t="s">
        <v>1979</v>
      </c>
      <c r="D31" s="570"/>
      <c r="E31" s="570"/>
      <c r="F31" s="570"/>
      <c r="G31" s="570"/>
      <c r="H31" s="570"/>
      <c r="I31" s="570"/>
      <c r="J31" s="237" t="s">
        <v>1968</v>
      </c>
      <c r="K31" s="571">
        <f>'別紙様式3-2（補助金）'!F5</f>
        <v>180600</v>
      </c>
      <c r="L31" s="572"/>
      <c r="M31" s="572"/>
      <c r="N31" s="240" t="s">
        <v>4</v>
      </c>
      <c r="O31" s="240"/>
      <c r="P31" s="240"/>
      <c r="Q31" s="240"/>
      <c r="R31" s="240"/>
      <c r="S31" s="240"/>
      <c r="U31" s="241"/>
      <c r="V31" s="242"/>
      <c r="W31" s="242"/>
      <c r="X31" s="242"/>
    </row>
    <row r="32" spans="1:24" s="236" customFormat="1" ht="14.4">
      <c r="A32" s="240"/>
      <c r="B32" s="229"/>
      <c r="C32" s="243"/>
      <c r="D32" s="243"/>
      <c r="E32" s="243"/>
      <c r="F32" s="243"/>
      <c r="G32" s="243"/>
      <c r="H32" s="237"/>
      <c r="I32" s="237"/>
      <c r="J32" s="237"/>
      <c r="K32" s="250"/>
      <c r="L32" s="250"/>
      <c r="M32" s="250"/>
      <c r="N32" s="240"/>
      <c r="O32" s="240"/>
      <c r="P32" s="240"/>
      <c r="Q32" s="240"/>
      <c r="R32" s="240"/>
      <c r="S32" s="240"/>
      <c r="V32" s="242"/>
      <c r="W32" s="242"/>
      <c r="X32" s="242"/>
    </row>
    <row r="33" spans="1:24" s="236" customFormat="1" ht="14.4">
      <c r="A33" s="238"/>
      <c r="B33" s="239" t="s">
        <v>1969</v>
      </c>
      <c r="C33" s="570" t="s">
        <v>1970</v>
      </c>
      <c r="D33" s="570"/>
      <c r="E33" s="570"/>
      <c r="F33" s="570"/>
      <c r="G33" s="570"/>
      <c r="H33" s="570"/>
      <c r="I33" s="570"/>
      <c r="J33" s="237" t="s">
        <v>1968</v>
      </c>
      <c r="K33" s="571">
        <f>基本情報入力シート!M37</f>
        <v>200000</v>
      </c>
      <c r="L33" s="572"/>
      <c r="M33" s="572"/>
      <c r="N33" s="240" t="s">
        <v>4</v>
      </c>
      <c r="O33" s="240"/>
      <c r="P33" s="240"/>
      <c r="Q33" s="240"/>
      <c r="R33" s="240"/>
      <c r="S33" s="240"/>
      <c r="U33" s="244"/>
      <c r="V33" s="242"/>
      <c r="W33" s="242"/>
      <c r="X33" s="242"/>
    </row>
    <row r="34" spans="1:24" s="236" customFormat="1" ht="14.4">
      <c r="A34" s="240"/>
      <c r="B34" s="229"/>
      <c r="C34" s="243"/>
      <c r="D34" s="243"/>
      <c r="E34" s="243"/>
      <c r="F34" s="243"/>
      <c r="G34" s="243"/>
      <c r="H34" s="237"/>
      <c r="I34" s="237"/>
      <c r="J34" s="237"/>
      <c r="K34" s="250"/>
      <c r="L34" s="250"/>
      <c r="M34" s="251"/>
      <c r="N34" s="240"/>
      <c r="O34" s="240"/>
      <c r="P34" s="240"/>
      <c r="Q34" s="240"/>
      <c r="R34" s="240"/>
      <c r="S34" s="240"/>
      <c r="V34" s="242"/>
      <c r="W34" s="242"/>
      <c r="X34" s="242"/>
    </row>
    <row r="35" spans="1:24" s="236" customFormat="1" ht="14.4">
      <c r="A35" s="238"/>
      <c r="B35" s="239" t="s">
        <v>1971</v>
      </c>
      <c r="C35" s="570" t="s">
        <v>1972</v>
      </c>
      <c r="D35" s="570"/>
      <c r="E35" s="570"/>
      <c r="F35" s="570"/>
      <c r="G35" s="570"/>
      <c r="H35" s="570"/>
      <c r="I35" s="570"/>
      <c r="J35" s="237" t="s">
        <v>1968</v>
      </c>
      <c r="K35" s="571">
        <f>K31-K33</f>
        <v>-19400</v>
      </c>
      <c r="L35" s="572"/>
      <c r="M35" s="572"/>
      <c r="N35" s="240" t="s">
        <v>4</v>
      </c>
      <c r="O35" s="240"/>
      <c r="P35" s="240"/>
      <c r="Q35" s="240"/>
      <c r="R35" s="240"/>
      <c r="S35" s="240"/>
      <c r="U35" s="245"/>
      <c r="V35" s="242"/>
      <c r="W35" s="242"/>
      <c r="X35" s="242"/>
    </row>
    <row r="36" spans="1:24" s="236" customFormat="1" ht="14.4">
      <c r="A36" s="240"/>
      <c r="B36" s="240"/>
      <c r="C36" s="243"/>
      <c r="D36" s="243"/>
      <c r="E36" s="243"/>
      <c r="F36" s="243"/>
      <c r="G36" s="243"/>
      <c r="H36" s="237"/>
      <c r="I36" s="237"/>
      <c r="J36" s="237"/>
      <c r="K36" s="252"/>
      <c r="L36" s="252"/>
      <c r="M36" s="252"/>
      <c r="N36" s="240"/>
      <c r="O36" s="240"/>
      <c r="P36" s="240"/>
      <c r="Q36" s="240"/>
      <c r="R36" s="240"/>
      <c r="S36" s="240"/>
      <c r="U36" s="245"/>
      <c r="V36" s="246"/>
      <c r="W36" s="246"/>
      <c r="X36" s="246"/>
    </row>
    <row r="37" spans="1:24" s="236" customFormat="1" ht="14.4">
      <c r="A37" s="238"/>
      <c r="B37" s="239" t="s">
        <v>1973</v>
      </c>
      <c r="C37" s="570" t="s">
        <v>1974</v>
      </c>
      <c r="D37" s="570"/>
      <c r="E37" s="570"/>
      <c r="F37" s="570"/>
      <c r="G37" s="570"/>
      <c r="H37" s="570"/>
      <c r="I37" s="570"/>
      <c r="J37" s="237" t="s">
        <v>1968</v>
      </c>
      <c r="K37" s="571">
        <f>K31-(K33+K35)</f>
        <v>0</v>
      </c>
      <c r="L37" s="572"/>
      <c r="M37" s="572"/>
      <c r="N37" s="240" t="s">
        <v>4</v>
      </c>
      <c r="O37" s="240"/>
      <c r="P37" s="240"/>
      <c r="Q37" s="240"/>
      <c r="R37" s="240"/>
      <c r="S37" s="240"/>
      <c r="V37" s="557"/>
      <c r="W37" s="557"/>
      <c r="X37" s="557"/>
    </row>
    <row r="38" spans="1:24" s="236" customFormat="1" ht="14.4">
      <c r="A38" s="240"/>
      <c r="B38" s="247" t="s">
        <v>1975</v>
      </c>
      <c r="C38" s="240" t="s">
        <v>1976</v>
      </c>
      <c r="D38" s="247"/>
      <c r="E38" s="240"/>
      <c r="F38" s="240"/>
      <c r="G38" s="240"/>
      <c r="H38" s="240"/>
      <c r="I38" s="240"/>
      <c r="J38" s="240"/>
      <c r="K38" s="240"/>
      <c r="L38" s="240"/>
      <c r="M38" s="240"/>
      <c r="N38" s="240"/>
      <c r="O38" s="240"/>
      <c r="P38" s="240"/>
      <c r="Q38" s="240"/>
      <c r="R38" s="240"/>
      <c r="S38" s="240"/>
      <c r="V38" s="248"/>
      <c r="W38" s="248"/>
      <c r="X38" s="246"/>
    </row>
    <row r="39" spans="1:24" s="236" customFormat="1" ht="14.4">
      <c r="A39" s="240"/>
      <c r="B39" s="240"/>
      <c r="C39" s="240"/>
      <c r="D39" s="240"/>
      <c r="E39" s="240"/>
      <c r="F39" s="240"/>
      <c r="G39" s="240"/>
      <c r="H39" s="240"/>
      <c r="I39" s="240"/>
      <c r="J39" s="558"/>
      <c r="K39" s="558"/>
      <c r="L39" s="558"/>
      <c r="M39" s="232"/>
      <c r="N39" s="558"/>
      <c r="O39" s="558"/>
      <c r="P39" s="558"/>
      <c r="Q39" s="558"/>
      <c r="R39" s="558"/>
      <c r="S39" s="558"/>
    </row>
    <row r="40" spans="1:24" s="236" customFormat="1" ht="14.4">
      <c r="A40" s="240"/>
      <c r="B40" s="240"/>
      <c r="C40" s="240"/>
      <c r="D40" s="240"/>
      <c r="E40" s="240"/>
      <c r="F40" s="240"/>
      <c r="G40" s="240"/>
      <c r="H40" s="240"/>
      <c r="I40" s="240"/>
      <c r="J40" s="558"/>
      <c r="K40" s="558"/>
      <c r="L40" s="558"/>
      <c r="M40" s="232"/>
      <c r="N40" s="558"/>
      <c r="O40" s="558"/>
      <c r="P40" s="558"/>
      <c r="Q40" s="558"/>
      <c r="R40" s="558"/>
      <c r="S40" s="558"/>
    </row>
    <row r="41" spans="1:24" ht="14.4">
      <c r="J41" s="558"/>
      <c r="K41" s="558"/>
      <c r="L41" s="558"/>
      <c r="M41" s="232"/>
      <c r="N41" s="558"/>
      <c r="O41" s="558"/>
      <c r="P41" s="558"/>
      <c r="Q41" s="558"/>
      <c r="R41" s="558"/>
      <c r="S41" s="558"/>
    </row>
    <row r="42" spans="1:24" ht="14.4">
      <c r="J42" s="558"/>
      <c r="K42" s="558"/>
      <c r="L42" s="558"/>
      <c r="M42" s="232"/>
      <c r="N42" s="558"/>
      <c r="O42" s="558"/>
      <c r="P42" s="558"/>
      <c r="Q42" s="558"/>
      <c r="R42" s="558"/>
      <c r="S42" s="558"/>
    </row>
  </sheetData>
  <sheetProtection algorithmName="SHA-512" hashValue="YXIE2OTfqScNxk7mwLkgnoe6xeJB3x3DqsKUQMzXHha1Dd+cSrdNsccWNbPZrxk7LTPwh9apGq9otLiG7B169Q==" saltValue="8Ubwkrp4PM3IjCIJW+1law==" spinCount="100000" sheet="1" objects="1" scenarios="1"/>
  <mergeCells count="38">
    <mergeCell ref="J12:K12"/>
    <mergeCell ref="L12:S12"/>
    <mergeCell ref="A5:S5"/>
    <mergeCell ref="A7:S7"/>
    <mergeCell ref="A9:S9"/>
    <mergeCell ref="A10:S10"/>
    <mergeCell ref="A11:S11"/>
    <mergeCell ref="A19:S19"/>
    <mergeCell ref="A20:S21"/>
    <mergeCell ref="A23:S23"/>
    <mergeCell ref="A26:S26"/>
    <mergeCell ref="A28:S28"/>
    <mergeCell ref="J41:L42"/>
    <mergeCell ref="N41:S42"/>
    <mergeCell ref="C31:I31"/>
    <mergeCell ref="K31:M31"/>
    <mergeCell ref="C33:I33"/>
    <mergeCell ref="K33:M33"/>
    <mergeCell ref="C35:I35"/>
    <mergeCell ref="K35:M35"/>
    <mergeCell ref="C37:I37"/>
    <mergeCell ref="K37:M37"/>
    <mergeCell ref="K2:R2"/>
    <mergeCell ref="B2:E2"/>
    <mergeCell ref="F2:I2"/>
    <mergeCell ref="V37:X37"/>
    <mergeCell ref="J39:L40"/>
    <mergeCell ref="N39:S40"/>
    <mergeCell ref="B3:E3"/>
    <mergeCell ref="F3:I3"/>
    <mergeCell ref="K3:R3"/>
    <mergeCell ref="A30:S30"/>
    <mergeCell ref="L13:S13"/>
    <mergeCell ref="J14:K14"/>
    <mergeCell ref="L14:S14"/>
    <mergeCell ref="J16:K16"/>
    <mergeCell ref="L16:S16"/>
    <mergeCell ref="A17:S17"/>
  </mergeCells>
  <phoneticPr fontId="6"/>
  <pageMargins left="0.7" right="0.7" top="0.75" bottom="0.75" header="0.3" footer="0.3"/>
  <pageSetup paperSize="9" scale="75" orientation="portrait" r:id="rId1"/>
  <ignoredErrors>
    <ignoredError sqref="K3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BFB3C-BBC9-434C-B0F8-DC94BD2BBBF6}">
  <dimension ref="A1:X29"/>
  <sheetViews>
    <sheetView view="pageBreakPreview" zoomScale="85" zoomScaleNormal="100" zoomScaleSheetLayoutView="85" workbookViewId="0">
      <selection activeCell="S21" sqref="S21"/>
    </sheetView>
  </sheetViews>
  <sheetFormatPr defaultRowHeight="13.2"/>
  <cols>
    <col min="1" max="1" width="3.33203125" customWidth="1"/>
    <col min="2" max="2" width="5.6640625" customWidth="1"/>
    <col min="3" max="5" width="3.6640625" customWidth="1"/>
    <col min="6" max="6" width="1.44140625" customWidth="1"/>
    <col min="7" max="11" width="3.6640625" customWidth="1"/>
    <col min="12" max="12" width="4.33203125" customWidth="1"/>
    <col min="13" max="17" width="3.6640625" customWidth="1"/>
    <col min="18" max="18" width="6.88671875" customWidth="1"/>
    <col min="19" max="23" width="3.6640625" customWidth="1"/>
    <col min="24" max="24" width="4.109375" customWidth="1"/>
    <col min="25" max="25" width="4.5546875" customWidth="1"/>
  </cols>
  <sheetData>
    <row r="1" spans="1:24">
      <c r="A1" t="s">
        <v>1982</v>
      </c>
    </row>
    <row r="3" spans="1:24">
      <c r="S3" s="576" t="s">
        <v>1999</v>
      </c>
      <c r="T3" s="576"/>
      <c r="U3" s="576"/>
      <c r="V3" s="576"/>
      <c r="W3" s="576"/>
      <c r="X3" s="576"/>
    </row>
    <row r="4" spans="1:24">
      <c r="R4" s="254"/>
      <c r="S4" s="254"/>
      <c r="T4" s="255" t="s">
        <v>1991</v>
      </c>
      <c r="U4" s="264">
        <f>'別紙様式3-1（補助金）'!G40</f>
        <v>10</v>
      </c>
      <c r="V4" s="254" t="s">
        <v>1983</v>
      </c>
      <c r="W4" s="264">
        <f>'別紙様式3-1（補助金）'!J40</f>
        <v>31</v>
      </c>
      <c r="X4" s="254" t="s">
        <v>5</v>
      </c>
    </row>
    <row r="7" spans="1:24">
      <c r="A7" t="s">
        <v>1984</v>
      </c>
    </row>
    <row r="9" spans="1:24">
      <c r="L9" t="s">
        <v>1985</v>
      </c>
      <c r="O9" s="577" t="str">
        <f>IF(基本情報入力シート!M25="","",基本情報入力シート!M25)</f>
        <v>長野市大字南長野字幅下６９２－２</v>
      </c>
      <c r="P9" s="577"/>
      <c r="Q9" s="577"/>
      <c r="R9" s="577"/>
      <c r="S9" s="577"/>
      <c r="T9" s="577"/>
      <c r="U9" s="577"/>
      <c r="V9" s="577"/>
      <c r="W9" s="577"/>
      <c r="X9" s="577"/>
    </row>
    <row r="10" spans="1:24">
      <c r="O10" s="577" t="str">
        <f>IF(基本情報入力シート!M26="","",基本情報入力シート!M26)</f>
        <v/>
      </c>
      <c r="P10" s="577"/>
      <c r="Q10" s="577"/>
      <c r="R10" s="577"/>
      <c r="S10" s="577"/>
      <c r="T10" s="577"/>
      <c r="U10" s="577"/>
      <c r="V10" s="577"/>
      <c r="W10" s="577"/>
      <c r="X10" s="577"/>
    </row>
    <row r="11" spans="1:24">
      <c r="L11" t="s">
        <v>1986</v>
      </c>
      <c r="O11" s="577" t="str">
        <f>IF(基本情報入力シート!M23="","",基本情報入力シート!M23)</f>
        <v>社会福祉法人長野○○会</v>
      </c>
      <c r="P11" s="577"/>
      <c r="Q11" s="577"/>
      <c r="R11" s="577"/>
      <c r="S11" s="577"/>
      <c r="T11" s="577"/>
      <c r="U11" s="577"/>
      <c r="V11" s="577"/>
      <c r="W11" s="577"/>
      <c r="X11" s="577"/>
    </row>
    <row r="12" spans="1:24">
      <c r="L12" t="s">
        <v>91</v>
      </c>
      <c r="O12" s="579" t="str">
        <f>基本情報入力シート!M27&amp;"　"&amp;基本情報入力シート!M28</f>
        <v>理事長　長野　太郎</v>
      </c>
      <c r="P12" s="579"/>
      <c r="Q12" s="579"/>
      <c r="R12" s="579"/>
      <c r="S12" s="579"/>
      <c r="T12" s="579"/>
      <c r="U12" s="579"/>
      <c r="V12" s="579"/>
      <c r="W12" s="579"/>
      <c r="X12" s="579"/>
    </row>
    <row r="15" spans="1:24">
      <c r="A15" s="578" t="s">
        <v>1992</v>
      </c>
      <c r="B15" s="578"/>
      <c r="C15" s="578"/>
      <c r="D15" s="578"/>
      <c r="E15" s="578"/>
      <c r="F15" s="578"/>
      <c r="G15" s="578"/>
      <c r="H15" s="578"/>
      <c r="I15" s="578"/>
      <c r="J15" s="578"/>
      <c r="K15" s="578"/>
      <c r="L15" s="578"/>
      <c r="M15" s="578"/>
      <c r="N15" s="578"/>
      <c r="O15" s="578"/>
      <c r="P15" s="578"/>
      <c r="Q15" s="578"/>
      <c r="R15" s="578"/>
      <c r="S15" s="578"/>
      <c r="T15" s="578"/>
      <c r="U15" s="578"/>
      <c r="V15" s="578"/>
      <c r="W15" s="578"/>
      <c r="X15" s="578"/>
    </row>
    <row r="18" spans="2:16">
      <c r="B18" s="257" t="str">
        <f>基本情報入力シート!M34</f>
        <v>令和7年6月10日</v>
      </c>
      <c r="G18" t="s">
        <v>1993</v>
      </c>
      <c r="M18" t="s">
        <v>1994</v>
      </c>
      <c r="O18" s="22">
        <f>基本情報入力シート!U35</f>
        <v>0</v>
      </c>
      <c r="P18" t="s">
        <v>1995</v>
      </c>
    </row>
    <row r="19" spans="2:16">
      <c r="B19" t="s">
        <v>1996</v>
      </c>
    </row>
    <row r="20" spans="2:16">
      <c r="B20" t="s">
        <v>1987</v>
      </c>
    </row>
    <row r="24" spans="2:16">
      <c r="B24" t="s">
        <v>1990</v>
      </c>
    </row>
    <row r="26" spans="2:16">
      <c r="B26" t="s">
        <v>1988</v>
      </c>
    </row>
    <row r="27" spans="2:16">
      <c r="B27" t="s">
        <v>1997</v>
      </c>
    </row>
    <row r="28" spans="2:16">
      <c r="C28" t="s">
        <v>1998</v>
      </c>
    </row>
    <row r="29" spans="2:16">
      <c r="B29" t="s">
        <v>1989</v>
      </c>
    </row>
  </sheetData>
  <sheetProtection algorithmName="SHA-512" hashValue="fRL4zKoMGI7kcBwLuTK0W2VH6xo6wv5fud2LlyaPc/7xLiMs4jWVOf+7DkwfYRuhwqdFVyttdkouNmidhnsdYQ==" saltValue="fcN0FdKu71ZF3IWuZm6I7g==" spinCount="100000" sheet="1" objects="1" scenarios="1"/>
  <mergeCells count="6">
    <mergeCell ref="S3:X3"/>
    <mergeCell ref="O9:X9"/>
    <mergeCell ref="O11:X11"/>
    <mergeCell ref="A15:X15"/>
    <mergeCell ref="O10:X10"/>
    <mergeCell ref="O12:X12"/>
  </mergeCells>
  <phoneticPr fontId="6"/>
  <pageMargins left="0.7" right="0.7" top="0.75" bottom="0.75" header="0.3" footer="0.3"/>
  <pageSetup paperSize="9" scale="92" orientation="portrait" r:id="rId1"/>
  <ignoredErrors>
    <ignoredError sqref="O1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8671875" defaultRowHeight="13.2"/>
  <cols>
    <col min="1" max="1" width="51.44140625" style="177" customWidth="1"/>
    <col min="2" max="2" width="9.6640625" style="177" customWidth="1"/>
    <col min="6" max="6" width="9" style="13"/>
    <col min="7" max="7" width="10" style="13" customWidth="1"/>
    <col min="9" max="9" width="43.88671875" style="157" customWidth="1"/>
  </cols>
  <sheetData>
    <row r="1" spans="1:11" ht="13.8" thickBot="1">
      <c r="A1" s="12" t="s">
        <v>90</v>
      </c>
      <c r="B1" s="12"/>
      <c r="D1" s="7" t="s">
        <v>89</v>
      </c>
      <c r="F1" s="7" t="s">
        <v>1813</v>
      </c>
      <c r="I1" s="157" t="s">
        <v>1837</v>
      </c>
      <c r="K1" s="6" t="s">
        <v>1824</v>
      </c>
    </row>
    <row r="2" spans="1:11" ht="27" thickBot="1">
      <c r="A2" s="173" t="s">
        <v>1831</v>
      </c>
      <c r="B2" s="184" t="s">
        <v>1832</v>
      </c>
      <c r="D2" s="8" t="s">
        <v>33</v>
      </c>
      <c r="F2" s="8" t="s">
        <v>33</v>
      </c>
      <c r="G2" s="14" t="s">
        <v>96</v>
      </c>
      <c r="I2" s="158" t="s">
        <v>1838</v>
      </c>
      <c r="K2" s="19" t="s">
        <v>1817</v>
      </c>
    </row>
    <row r="3" spans="1:11" ht="26.4">
      <c r="A3" s="174" t="s">
        <v>1857</v>
      </c>
      <c r="B3" s="185" t="s">
        <v>1858</v>
      </c>
      <c r="D3" s="9" t="s">
        <v>40</v>
      </c>
      <c r="F3" s="15" t="s">
        <v>40</v>
      </c>
      <c r="G3" s="16" t="s">
        <v>97</v>
      </c>
      <c r="I3" s="159" t="s">
        <v>1903</v>
      </c>
      <c r="K3" s="20" t="s">
        <v>1818</v>
      </c>
    </row>
    <row r="4" spans="1:11" ht="27" thickBot="1">
      <c r="A4" s="175" t="s">
        <v>1859</v>
      </c>
      <c r="B4" s="186" t="s">
        <v>1863</v>
      </c>
      <c r="D4" s="10" t="s">
        <v>41</v>
      </c>
      <c r="F4" s="10" t="s">
        <v>40</v>
      </c>
      <c r="G4" s="17" t="s">
        <v>98</v>
      </c>
      <c r="I4" s="160" t="s">
        <v>1902</v>
      </c>
      <c r="K4" s="21"/>
    </row>
    <row r="5" spans="1:11" ht="27" thickBot="1">
      <c r="A5" s="175" t="s">
        <v>1861</v>
      </c>
      <c r="B5" s="186" t="s">
        <v>1867</v>
      </c>
      <c r="D5" s="10" t="s">
        <v>42</v>
      </c>
      <c r="F5" s="10" t="s">
        <v>40</v>
      </c>
      <c r="G5" s="17" t="s">
        <v>99</v>
      </c>
      <c r="I5" s="161" t="s">
        <v>1904</v>
      </c>
    </row>
    <row r="6" spans="1:11">
      <c r="A6" s="176" t="s">
        <v>1862</v>
      </c>
      <c r="B6" s="186" t="s">
        <v>1912</v>
      </c>
      <c r="D6" s="10" t="s">
        <v>43</v>
      </c>
      <c r="F6" s="10" t="s">
        <v>40</v>
      </c>
      <c r="G6" s="17" t="s">
        <v>100</v>
      </c>
    </row>
    <row r="7" spans="1:11">
      <c r="A7" s="175" t="s">
        <v>1864</v>
      </c>
      <c r="B7" s="186" t="s">
        <v>1913</v>
      </c>
      <c r="D7" s="10" t="s">
        <v>44</v>
      </c>
      <c r="F7" s="10" t="s">
        <v>40</v>
      </c>
      <c r="G7" s="17" t="s">
        <v>101</v>
      </c>
    </row>
    <row r="8" spans="1:11">
      <c r="A8" s="175" t="s">
        <v>1866</v>
      </c>
      <c r="B8" s="186" t="s">
        <v>1900</v>
      </c>
      <c r="D8" s="10" t="s">
        <v>45</v>
      </c>
      <c r="F8" s="10" t="s">
        <v>40</v>
      </c>
      <c r="G8" s="17" t="s">
        <v>102</v>
      </c>
    </row>
    <row r="9" spans="1:11">
      <c r="A9" s="175" t="s">
        <v>1868</v>
      </c>
      <c r="B9" s="186" t="s">
        <v>1888</v>
      </c>
      <c r="D9" s="10" t="s">
        <v>46</v>
      </c>
      <c r="F9" s="10" t="s">
        <v>40</v>
      </c>
      <c r="G9" s="17" t="s">
        <v>103</v>
      </c>
    </row>
    <row r="10" spans="1:11">
      <c r="A10" s="175" t="s">
        <v>1869</v>
      </c>
      <c r="B10" s="186" t="s">
        <v>1897</v>
      </c>
      <c r="D10" s="10" t="s">
        <v>47</v>
      </c>
      <c r="F10" s="10" t="s">
        <v>40</v>
      </c>
      <c r="G10" s="17" t="s">
        <v>104</v>
      </c>
    </row>
    <row r="11" spans="1:11">
      <c r="A11" s="175" t="s">
        <v>1870</v>
      </c>
      <c r="B11" s="186" t="s">
        <v>1895</v>
      </c>
      <c r="D11" s="10" t="s">
        <v>48</v>
      </c>
      <c r="F11" s="10" t="s">
        <v>40</v>
      </c>
      <c r="G11" s="17" t="s">
        <v>105</v>
      </c>
    </row>
    <row r="12" spans="1:11">
      <c r="A12" s="175" t="s">
        <v>1871</v>
      </c>
      <c r="B12" s="186" t="s">
        <v>1914</v>
      </c>
      <c r="D12" s="10" t="s">
        <v>49</v>
      </c>
      <c r="F12" s="10" t="s">
        <v>40</v>
      </c>
      <c r="G12" s="17" t="s">
        <v>106</v>
      </c>
    </row>
    <row r="13" spans="1:11">
      <c r="A13" s="175" t="s">
        <v>1873</v>
      </c>
      <c r="B13" s="186" t="s">
        <v>1915</v>
      </c>
      <c r="D13" s="10" t="s">
        <v>50</v>
      </c>
      <c r="F13" s="10" t="s">
        <v>40</v>
      </c>
      <c r="G13" s="17" t="s">
        <v>107</v>
      </c>
    </row>
    <row r="14" spans="1:11">
      <c r="A14" s="175" t="s">
        <v>1910</v>
      </c>
      <c r="B14" s="186" t="s">
        <v>1911</v>
      </c>
      <c r="D14" s="10" t="s">
        <v>51</v>
      </c>
      <c r="F14" s="10" t="s">
        <v>40</v>
      </c>
      <c r="G14" s="17" t="s">
        <v>108</v>
      </c>
    </row>
    <row r="15" spans="1:11">
      <c r="A15" s="175" t="s">
        <v>1874</v>
      </c>
      <c r="B15" s="186"/>
      <c r="D15" s="10" t="s">
        <v>1814</v>
      </c>
      <c r="F15" s="10" t="s">
        <v>40</v>
      </c>
      <c r="G15" s="17" t="s">
        <v>109</v>
      </c>
    </row>
    <row r="16" spans="1:11">
      <c r="A16" s="175" t="s">
        <v>1876</v>
      </c>
      <c r="B16" s="186" t="s">
        <v>1916</v>
      </c>
      <c r="D16" s="10" t="s">
        <v>53</v>
      </c>
      <c r="F16" s="10" t="s">
        <v>40</v>
      </c>
      <c r="G16" s="17" t="s">
        <v>110</v>
      </c>
    </row>
    <row r="17" spans="1:7">
      <c r="A17" s="175" t="s">
        <v>1908</v>
      </c>
      <c r="B17" s="186" t="s">
        <v>1909</v>
      </c>
      <c r="D17" s="10" t="s">
        <v>54</v>
      </c>
      <c r="F17" s="10" t="s">
        <v>40</v>
      </c>
      <c r="G17" s="17" t="s">
        <v>111</v>
      </c>
    </row>
    <row r="18" spans="1:7">
      <c r="A18" s="175" t="s">
        <v>1877</v>
      </c>
      <c r="B18" s="186" t="s">
        <v>1917</v>
      </c>
      <c r="D18" s="10" t="s">
        <v>55</v>
      </c>
      <c r="F18" s="10" t="s">
        <v>40</v>
      </c>
      <c r="G18" s="17" t="s">
        <v>112</v>
      </c>
    </row>
    <row r="19" spans="1:7">
      <c r="A19" s="175" t="s">
        <v>1878</v>
      </c>
      <c r="B19" s="186" t="s">
        <v>1918</v>
      </c>
      <c r="D19" s="10" t="s">
        <v>56</v>
      </c>
      <c r="F19" s="10" t="s">
        <v>40</v>
      </c>
      <c r="G19" s="17" t="s">
        <v>113</v>
      </c>
    </row>
    <row r="20" spans="1:7">
      <c r="A20" s="175" t="s">
        <v>1880</v>
      </c>
      <c r="B20" s="186" t="s">
        <v>1919</v>
      </c>
      <c r="D20" s="10" t="s">
        <v>57</v>
      </c>
      <c r="F20" s="10" t="s">
        <v>40</v>
      </c>
      <c r="G20" s="17" t="s">
        <v>114</v>
      </c>
    </row>
    <row r="21" spans="1:7">
      <c r="A21" s="175" t="s">
        <v>1881</v>
      </c>
      <c r="B21" s="186" t="s">
        <v>1875</v>
      </c>
      <c r="D21" s="10" t="s">
        <v>58</v>
      </c>
      <c r="F21" s="10" t="s">
        <v>40</v>
      </c>
      <c r="G21" s="17" t="s">
        <v>115</v>
      </c>
    </row>
    <row r="22" spans="1:7">
      <c r="A22" s="175" t="s">
        <v>1882</v>
      </c>
      <c r="B22" s="186" t="s">
        <v>1872</v>
      </c>
      <c r="D22" s="10" t="s">
        <v>59</v>
      </c>
      <c r="F22" s="10" t="s">
        <v>40</v>
      </c>
      <c r="G22" s="17" t="s">
        <v>116</v>
      </c>
    </row>
    <row r="23" spans="1:7">
      <c r="A23" s="175" t="s">
        <v>1883</v>
      </c>
      <c r="B23" s="186" t="s">
        <v>1872</v>
      </c>
      <c r="D23" s="10" t="s">
        <v>60</v>
      </c>
      <c r="F23" s="10" t="s">
        <v>40</v>
      </c>
      <c r="G23" s="17" t="s">
        <v>117</v>
      </c>
    </row>
    <row r="24" spans="1:7">
      <c r="A24" s="175" t="s">
        <v>1884</v>
      </c>
      <c r="B24" s="186" t="s">
        <v>1872</v>
      </c>
      <c r="D24" s="10" t="s">
        <v>61</v>
      </c>
      <c r="F24" s="10" t="s">
        <v>40</v>
      </c>
      <c r="G24" s="17" t="s">
        <v>118</v>
      </c>
    </row>
    <row r="25" spans="1:7">
      <c r="A25" s="175" t="s">
        <v>1885</v>
      </c>
      <c r="B25" s="186" t="s">
        <v>1920</v>
      </c>
      <c r="D25" s="10" t="s">
        <v>62</v>
      </c>
      <c r="F25" s="10" t="s">
        <v>40</v>
      </c>
      <c r="G25" s="17" t="s">
        <v>119</v>
      </c>
    </row>
    <row r="26" spans="1:7">
      <c r="A26" s="175" t="s">
        <v>1886</v>
      </c>
      <c r="B26" s="186" t="s">
        <v>1865</v>
      </c>
      <c r="D26" s="10" t="s">
        <v>63</v>
      </c>
      <c r="F26" s="10" t="s">
        <v>40</v>
      </c>
      <c r="G26" s="17" t="s">
        <v>120</v>
      </c>
    </row>
    <row r="27" spans="1:7">
      <c r="A27" s="175" t="s">
        <v>1887</v>
      </c>
      <c r="B27" s="186" t="s">
        <v>1921</v>
      </c>
      <c r="D27" s="10" t="s">
        <v>64</v>
      </c>
      <c r="F27" s="10" t="s">
        <v>40</v>
      </c>
      <c r="G27" s="17" t="s">
        <v>121</v>
      </c>
    </row>
    <row r="28" spans="1:7">
      <c r="A28" s="175" t="s">
        <v>1889</v>
      </c>
      <c r="B28" s="186" t="s">
        <v>1922</v>
      </c>
      <c r="D28" s="10" t="s">
        <v>65</v>
      </c>
      <c r="F28" s="10" t="s">
        <v>40</v>
      </c>
      <c r="G28" s="17" t="s">
        <v>122</v>
      </c>
    </row>
    <row r="29" spans="1:7">
      <c r="A29" s="175" t="s">
        <v>1890</v>
      </c>
      <c r="B29" s="186" t="s">
        <v>1923</v>
      </c>
      <c r="D29" s="10" t="s">
        <v>66</v>
      </c>
      <c r="F29" s="10" t="s">
        <v>40</v>
      </c>
      <c r="G29" s="17" t="s">
        <v>123</v>
      </c>
    </row>
    <row r="30" spans="1:7">
      <c r="A30" s="175" t="s">
        <v>1891</v>
      </c>
      <c r="B30" s="186" t="s">
        <v>1860</v>
      </c>
      <c r="D30" s="10" t="s">
        <v>67</v>
      </c>
      <c r="F30" s="10" t="s">
        <v>40</v>
      </c>
      <c r="G30" s="17" t="s">
        <v>124</v>
      </c>
    </row>
    <row r="31" spans="1:7">
      <c r="A31" s="175" t="s">
        <v>1892</v>
      </c>
      <c r="B31" s="186" t="s">
        <v>1879</v>
      </c>
      <c r="D31" s="10" t="s">
        <v>68</v>
      </c>
      <c r="F31" s="10" t="s">
        <v>40</v>
      </c>
      <c r="G31" s="17" t="s">
        <v>125</v>
      </c>
    </row>
    <row r="32" spans="1:7">
      <c r="A32" s="175" t="s">
        <v>1893</v>
      </c>
      <c r="B32" s="186" t="s">
        <v>1900</v>
      </c>
      <c r="D32" s="10" t="s">
        <v>69</v>
      </c>
      <c r="F32" s="10" t="s">
        <v>40</v>
      </c>
      <c r="G32" s="17" t="s">
        <v>126</v>
      </c>
    </row>
    <row r="33" spans="1:7">
      <c r="A33" s="175" t="s">
        <v>1894</v>
      </c>
      <c r="B33" s="186" t="s">
        <v>1914</v>
      </c>
      <c r="D33" s="10" t="s">
        <v>70</v>
      </c>
      <c r="F33" s="10" t="s">
        <v>40</v>
      </c>
      <c r="G33" s="17" t="s">
        <v>127</v>
      </c>
    </row>
    <row r="34" spans="1:7">
      <c r="A34" s="175" t="s">
        <v>1896</v>
      </c>
      <c r="B34" s="186" t="s">
        <v>1915</v>
      </c>
      <c r="D34" s="10" t="s">
        <v>71</v>
      </c>
      <c r="F34" s="10" t="s">
        <v>40</v>
      </c>
      <c r="G34" s="17" t="s">
        <v>128</v>
      </c>
    </row>
    <row r="35" spans="1:7">
      <c r="A35" s="175" t="s">
        <v>1898</v>
      </c>
      <c r="B35" s="186" t="s">
        <v>1916</v>
      </c>
      <c r="D35" s="10" t="s">
        <v>72</v>
      </c>
      <c r="F35" s="10" t="s">
        <v>40</v>
      </c>
      <c r="G35" s="17" t="s">
        <v>129</v>
      </c>
    </row>
    <row r="36" spans="1:7">
      <c r="A36" s="175" t="s">
        <v>1899</v>
      </c>
      <c r="B36" s="186" t="s">
        <v>1917</v>
      </c>
      <c r="D36" s="10" t="s">
        <v>73</v>
      </c>
      <c r="F36" s="10" t="s">
        <v>40</v>
      </c>
      <c r="G36" s="17" t="s">
        <v>130</v>
      </c>
    </row>
    <row r="37" spans="1:7" ht="13.8" thickBot="1">
      <c r="A37" s="179" t="s">
        <v>1901</v>
      </c>
      <c r="B37" s="187" t="s">
        <v>1918</v>
      </c>
      <c r="D37" s="10" t="s">
        <v>74</v>
      </c>
      <c r="F37" s="10" t="s">
        <v>40</v>
      </c>
      <c r="G37" s="17" t="s">
        <v>131</v>
      </c>
    </row>
    <row r="38" spans="1:7">
      <c r="A38" s="180"/>
      <c r="B38" s="181"/>
      <c r="D38" s="10" t="s">
        <v>75</v>
      </c>
      <c r="F38" s="10" t="s">
        <v>40</v>
      </c>
      <c r="G38" s="17" t="s">
        <v>132</v>
      </c>
    </row>
    <row r="39" spans="1:7">
      <c r="A39" s="182"/>
      <c r="B39" s="183"/>
      <c r="D39" s="10" t="s">
        <v>76</v>
      </c>
      <c r="F39" s="10" t="s">
        <v>40</v>
      </c>
      <c r="G39" s="17" t="s">
        <v>133</v>
      </c>
    </row>
    <row r="40" spans="1:7">
      <c r="A40" s="182"/>
      <c r="B40" s="183"/>
      <c r="D40" s="10" t="s">
        <v>77</v>
      </c>
      <c r="F40" s="10" t="s">
        <v>40</v>
      </c>
      <c r="G40" s="17" t="s">
        <v>134</v>
      </c>
    </row>
    <row r="41" spans="1:7">
      <c r="A41" s="182"/>
      <c r="B41" s="183"/>
      <c r="D41" s="10" t="s">
        <v>78</v>
      </c>
      <c r="F41" s="10" t="s">
        <v>40</v>
      </c>
      <c r="G41" s="17" t="s">
        <v>135</v>
      </c>
    </row>
    <row r="42" spans="1:7">
      <c r="A42" s="182"/>
      <c r="B42" s="183"/>
      <c r="D42" s="10" t="s">
        <v>79</v>
      </c>
      <c r="F42" s="10" t="s">
        <v>40</v>
      </c>
      <c r="G42" s="17" t="s">
        <v>136</v>
      </c>
    </row>
    <row r="43" spans="1:7">
      <c r="A43" s="182"/>
      <c r="B43" s="183"/>
      <c r="D43" s="10" t="s">
        <v>80</v>
      </c>
      <c r="F43" s="10" t="s">
        <v>40</v>
      </c>
      <c r="G43" s="17" t="s">
        <v>137</v>
      </c>
    </row>
    <row r="44" spans="1:7">
      <c r="A44" s="182"/>
      <c r="B44" s="183"/>
      <c r="D44" s="10" t="s">
        <v>81</v>
      </c>
      <c r="F44" s="10" t="s">
        <v>40</v>
      </c>
      <c r="G44" s="17" t="s">
        <v>138</v>
      </c>
    </row>
    <row r="45" spans="1:7">
      <c r="A45" s="182"/>
      <c r="B45" s="183"/>
      <c r="D45" s="10" t="s">
        <v>82</v>
      </c>
      <c r="F45" s="10" t="s">
        <v>40</v>
      </c>
      <c r="G45" s="17" t="s">
        <v>139</v>
      </c>
    </row>
    <row r="46" spans="1:7">
      <c r="A46" s="182"/>
      <c r="B46" s="183"/>
      <c r="D46" s="10" t="s">
        <v>83</v>
      </c>
      <c r="F46" s="10" t="s">
        <v>40</v>
      </c>
      <c r="G46" s="17" t="s">
        <v>140</v>
      </c>
    </row>
    <row r="47" spans="1:7">
      <c r="A47" s="182"/>
      <c r="B47" s="183"/>
      <c r="D47" s="10" t="s">
        <v>84</v>
      </c>
      <c r="F47" s="10" t="s">
        <v>40</v>
      </c>
      <c r="G47" s="17" t="s">
        <v>141</v>
      </c>
    </row>
    <row r="48" spans="1:7">
      <c r="A48" s="182"/>
      <c r="B48" s="183"/>
      <c r="D48" s="10" t="s">
        <v>85</v>
      </c>
      <c r="F48" s="10" t="s">
        <v>40</v>
      </c>
      <c r="G48" s="17" t="s">
        <v>142</v>
      </c>
    </row>
    <row r="49" spans="4:7" ht="13.8"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3.8" thickBot="1">
      <c r="F1749" s="11" t="s">
        <v>86</v>
      </c>
      <c r="G1749" s="18" t="s">
        <v>1812</v>
      </c>
    </row>
  </sheetData>
  <phoneticPr fontId="6"/>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59</vt:i4>
      </vt:variant>
    </vt:vector>
  </HeadingPairs>
  <TitlesOfParts>
    <vt:vector size="66" baseType="lpstr">
      <vt:lpstr>基本情報入力シート</vt:lpstr>
      <vt:lpstr>別紙様式3-2（補助金）</vt:lpstr>
      <vt:lpstr>別紙様式3-1（補助金）</vt:lpstr>
      <vt:lpstr>別紙様式2-５(振込先)※振込先を変更する法人のみ</vt:lpstr>
      <vt:lpstr>様式第６号（入力不要）</vt:lpstr>
      <vt:lpstr>様式第５号（入力不要）</vt:lpstr>
      <vt:lpstr>【参考】数式用</vt:lpstr>
      <vt:lpstr>_new1</vt:lpstr>
      <vt:lpstr>【参考】数式用!erea</vt:lpstr>
      <vt:lpstr>【参考】数式用!new</vt:lpstr>
      <vt:lpstr>【参考】数式用!Print_Area</vt:lpstr>
      <vt:lpstr>基本情報入力シート!Print_Area</vt:lpstr>
      <vt:lpstr>'別紙様式2-５(振込先)※振込先を変更する法人のみ'!Print_Area</vt:lpstr>
      <vt:lpstr>'別紙様式3-1（補助金）'!Print_Area</vt:lpstr>
      <vt:lpstr>'別紙様式3-2（補助金）'!Print_Area</vt:lpstr>
      <vt:lpstr>'様式第５号（入力不要）'!Print_Area</vt:lpstr>
      <vt:lpstr>'様式第６号（入力不要）'!Print_Area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奈木野　広之</cp:lastModifiedBy>
  <cp:lastPrinted>2025-09-26T11:04:56Z</cp:lastPrinted>
  <dcterms:created xsi:type="dcterms:W3CDTF">2023-01-10T13:53:21Z</dcterms:created>
  <dcterms:modified xsi:type="dcterms:W3CDTF">2025-09-26T11:05:05Z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