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svka.vdi.pref.nagano.lg.jp\課共有\障害者支援課\05_施設支援係\☆福祉・介護職員処遇改善臨時特例交付金\R7事業\07 県　要綱の制定\01　作成用\"/>
    </mc:Choice>
  </mc:AlternateContent>
  <xr:revisionPtr revIDLastSave="0" documentId="13_ncr:1_{43B373E0-F215-4096-A442-5155DA7D10FA}" xr6:coauthVersionLast="47" xr6:coauthVersionMax="47" xr10:uidLastSave="{00000000-0000-0000-0000-000000000000}"/>
  <bookViews>
    <workbookView xWindow="-108" yWindow="-108" windowWidth="23256" windowHeight="12576"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<sst xmlns="http://schemas.openxmlformats.org/spreadsheetml/2006/main" count="3744" uniqueCount="1933">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</sst>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0298" y="740830"/>
          <a:ext cx="4165495" cy="11696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40230"/>
          <a:ext cx="808505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8" zoomScaleNormal="100" zoomScaleSheetLayoutView="100" workbookViewId="0">
      <selection activeCell="Y40" sqref="Y40"/>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2"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18" sqref="A18:Y18"/>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5" t="s">
        <v>10</v>
      </c>
      <c r="AD1" s="346"/>
      <c r="AE1" s="346"/>
      <c r="AF1" s="345" t="str">
        <f>IF(基本情報入力シート!C18="", "", 基本情報入力シート!C18)</f>
        <v/>
      </c>
      <c r="AG1" s="346"/>
      <c r="AH1" s="346"/>
      <c r="AI1" s="346"/>
      <c r="AJ1" s="34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48" t="s">
        <v>1852</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0" t="s">
        <v>0</v>
      </c>
      <c r="B6" s="351"/>
      <c r="C6" s="351"/>
      <c r="D6" s="351"/>
      <c r="E6" s="351"/>
      <c r="F6" s="352"/>
      <c r="G6" s="333"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91" t="s">
        <v>15</v>
      </c>
      <c r="B7" s="392"/>
      <c r="C7" s="392"/>
      <c r="D7" s="392"/>
      <c r="E7" s="392"/>
      <c r="F7" s="393"/>
      <c r="G7" s="394" t="str">
        <f>IF(基本情報入力シート!M23="","",基本情報入力シート!M23)</f>
        <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6"/>
    </row>
    <row r="8" spans="1:47" s="43" customFormat="1" ht="12.75" customHeight="1">
      <c r="A8" s="397" t="s">
        <v>11</v>
      </c>
      <c r="B8" s="398"/>
      <c r="C8" s="398"/>
      <c r="D8" s="398"/>
      <c r="E8" s="398"/>
      <c r="F8" s="398"/>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6"/>
      <c r="B9" s="337"/>
      <c r="C9" s="337"/>
      <c r="D9" s="337"/>
      <c r="E9" s="337"/>
      <c r="F9" s="337"/>
      <c r="G9" s="401" t="str">
        <f>IF(基本情報入力シート!M25="","",基本情報入力シート!M25)</f>
        <v/>
      </c>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3"/>
    </row>
    <row r="10" spans="1:47" s="43" customFormat="1" ht="12" customHeight="1">
      <c r="A10" s="399"/>
      <c r="B10" s="400"/>
      <c r="C10" s="400"/>
      <c r="D10" s="400"/>
      <c r="E10" s="400"/>
      <c r="F10" s="400"/>
      <c r="G10" s="338" t="str">
        <f>IF(基本情報入力シート!M26="","",基本情報入力シート!M26)</f>
        <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47" s="43" customFormat="1" ht="15" customHeight="1">
      <c r="A11" s="331" t="s">
        <v>0</v>
      </c>
      <c r="B11" s="332"/>
      <c r="C11" s="332"/>
      <c r="D11" s="332"/>
      <c r="E11" s="332"/>
      <c r="F11" s="332"/>
      <c r="G11" s="333"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6" t="s">
        <v>12</v>
      </c>
      <c r="B12" s="337"/>
      <c r="C12" s="337"/>
      <c r="D12" s="337"/>
      <c r="E12" s="337"/>
      <c r="F12" s="337"/>
      <c r="G12" s="338" t="str">
        <f>IF(基本情報入力シート!M31="","",基本情報入力シート!M31)</f>
        <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c r="AS12" s="44"/>
    </row>
    <row r="13" spans="1:47" s="43" customFormat="1" ht="17.25" customHeight="1">
      <c r="A13" s="341" t="s">
        <v>13</v>
      </c>
      <c r="B13" s="341"/>
      <c r="C13" s="341"/>
      <c r="D13" s="341"/>
      <c r="E13" s="341"/>
      <c r="F13" s="341"/>
      <c r="G13" s="342" t="s">
        <v>7</v>
      </c>
      <c r="H13" s="342"/>
      <c r="I13" s="342"/>
      <c r="J13" s="343"/>
      <c r="K13" s="344" t="str">
        <f>IF(基本情報入力シート!M32="","",基本情報入力シート!M32)</f>
        <v/>
      </c>
      <c r="L13" s="344"/>
      <c r="M13" s="344"/>
      <c r="N13" s="344"/>
      <c r="O13" s="344"/>
      <c r="P13" s="344"/>
      <c r="Q13" s="344"/>
      <c r="R13" s="344"/>
      <c r="S13" s="344"/>
      <c r="T13" s="344"/>
      <c r="U13" s="341" t="s">
        <v>14</v>
      </c>
      <c r="V13" s="341"/>
      <c r="W13" s="341"/>
      <c r="X13" s="341"/>
      <c r="Y13" s="344" t="str">
        <f>IF(基本情報入力シート!M33="","",基本情報入力シート!M33)</f>
        <v/>
      </c>
      <c r="Z13" s="344"/>
      <c r="AA13" s="344"/>
      <c r="AB13" s="344"/>
      <c r="AC13" s="344"/>
      <c r="AD13" s="344"/>
      <c r="AE13" s="344"/>
      <c r="AF13" s="344"/>
      <c r="AG13" s="344"/>
      <c r="AH13" s="344"/>
      <c r="AI13" s="344"/>
      <c r="AJ13" s="34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3" t="s">
        <v>1840</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59">
        <f>'別紙様式3-2（補助金）'!F5</f>
        <v>0</v>
      </c>
      <c r="AA16" s="360"/>
      <c r="AB16" s="360"/>
      <c r="AC16" s="360"/>
      <c r="AD16" s="360"/>
      <c r="AE16" s="360"/>
      <c r="AF16" s="360"/>
      <c r="AG16" s="361" t="s">
        <v>4</v>
      </c>
      <c r="AH16" s="362"/>
      <c r="AI16" s="46" t="str">
        <f>IF(G7="", "", IF(SUM(Z17:AF18)&gt;=Z16, "〇", "×"))</f>
        <v/>
      </c>
      <c r="AK16" s="353" t="s">
        <v>1848</v>
      </c>
      <c r="AL16" s="354"/>
      <c r="AM16" s="354"/>
      <c r="AN16" s="354"/>
      <c r="AO16" s="354"/>
      <c r="AP16" s="354"/>
      <c r="AQ16" s="354"/>
      <c r="AR16" s="354"/>
      <c r="AS16" s="354"/>
      <c r="AT16" s="354"/>
      <c r="AU16" s="355"/>
    </row>
    <row r="17" spans="1:47" s="24" customFormat="1" ht="19.5" customHeight="1">
      <c r="A17" s="363" t="s">
        <v>1841</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298"/>
      <c r="AA17" s="298"/>
      <c r="AB17" s="298"/>
      <c r="AC17" s="298"/>
      <c r="AD17" s="298"/>
      <c r="AE17" s="298"/>
      <c r="AF17" s="298"/>
      <c r="AG17" s="299" t="s">
        <v>4</v>
      </c>
      <c r="AH17" s="300"/>
      <c r="AI17" s="92"/>
      <c r="AJ17" s="92"/>
    </row>
    <row r="18" spans="1:47" s="24" customFormat="1" ht="19.5" customHeight="1">
      <c r="A18" s="367" t="s">
        <v>1827</v>
      </c>
      <c r="B18" s="368"/>
      <c r="C18" s="368"/>
      <c r="D18" s="368"/>
      <c r="E18" s="368"/>
      <c r="F18" s="368"/>
      <c r="G18" s="368"/>
      <c r="H18" s="368"/>
      <c r="I18" s="368"/>
      <c r="J18" s="368"/>
      <c r="K18" s="368"/>
      <c r="L18" s="368"/>
      <c r="M18" s="368"/>
      <c r="N18" s="368"/>
      <c r="O18" s="368"/>
      <c r="P18" s="368"/>
      <c r="Q18" s="368"/>
      <c r="R18" s="368"/>
      <c r="S18" s="368"/>
      <c r="T18" s="368"/>
      <c r="U18" s="368"/>
      <c r="V18" s="368"/>
      <c r="W18" s="368"/>
      <c r="X18" s="368"/>
      <c r="Y18" s="369"/>
      <c r="Z18" s="356">
        <f>SUM(Z19:AF21)</f>
        <v>0</v>
      </c>
      <c r="AA18" s="356"/>
      <c r="AB18" s="356"/>
      <c r="AC18" s="356"/>
      <c r="AD18" s="356"/>
      <c r="AE18" s="356"/>
      <c r="AF18" s="356"/>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7" t="s">
        <v>1826</v>
      </c>
      <c r="M19" s="357"/>
      <c r="N19" s="357"/>
      <c r="O19" s="357"/>
      <c r="P19" s="357"/>
      <c r="Q19" s="357"/>
      <c r="R19" s="357"/>
      <c r="S19" s="357"/>
      <c r="T19" s="357"/>
      <c r="U19" s="357"/>
      <c r="V19" s="357"/>
      <c r="W19" s="357"/>
      <c r="X19" s="357"/>
      <c r="Y19" s="358"/>
      <c r="Z19" s="366"/>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321"/>
      <c r="N23" s="322"/>
      <c r="O23" s="322"/>
      <c r="P23" s="322"/>
      <c r="Q23" s="322"/>
      <c r="R23" s="322"/>
      <c r="S23" s="322"/>
      <c r="T23" s="322"/>
      <c r="U23" s="322"/>
      <c r="V23" s="322"/>
      <c r="W23" s="322"/>
      <c r="X23" s="322"/>
      <c r="Y23" s="322"/>
      <c r="Z23" s="322"/>
      <c r="AA23" s="322"/>
      <c r="AB23" s="322"/>
      <c r="AC23" s="322"/>
      <c r="AD23" s="322"/>
      <c r="AE23" s="322"/>
      <c r="AF23" s="322"/>
      <c r="AG23" s="322"/>
      <c r="AH23" s="323"/>
      <c r="AI23" s="155"/>
      <c r="AJ23" s="103"/>
      <c r="AK23" s="47"/>
      <c r="AL23" s="47"/>
      <c r="AT23" s="45"/>
    </row>
    <row r="24" spans="1:47" s="24" customFormat="1" ht="51" customHeight="1" thickBot="1">
      <c r="A24" s="328"/>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30"/>
      <c r="AI24" s="46" t="str">
        <f>IF(G7="", "", IF(AND(Z21&gt;0, A24=""), "×", "○"))</f>
        <v/>
      </c>
      <c r="AK24" s="301" t="s">
        <v>1839</v>
      </c>
      <c r="AL24" s="302"/>
      <c r="AM24" s="302"/>
      <c r="AN24" s="302"/>
      <c r="AO24" s="302"/>
      <c r="AP24" s="302"/>
      <c r="AQ24" s="302"/>
      <c r="AR24" s="302"/>
      <c r="AS24" s="302"/>
      <c r="AT24" s="302"/>
      <c r="AU24" s="303"/>
    </row>
    <row r="25" spans="1:47" s="43" customFormat="1" ht="123.6" customHeight="1">
      <c r="A25" s="326" t="s">
        <v>1926</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0" t="s">
        <v>1815</v>
      </c>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1:47" s="24" customFormat="1" ht="18.75" customHeight="1" thickBot="1">
      <c r="A28" s="181"/>
      <c r="B28" s="324" t="s">
        <v>1843</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5"/>
      <c r="AI28" s="46" t="str">
        <f>IF(Z17=0,"",IF(A28="","×","○"))</f>
        <v/>
      </c>
    </row>
    <row r="29" spans="1:47" s="24" customFormat="1" ht="36.6" customHeight="1">
      <c r="A29" s="326" t="s">
        <v>1845</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7" t="s">
        <v>1930</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row>
    <row r="34" spans="1:47" customFormat="1" ht="40.950000000000003" customHeight="1" thickBot="1">
      <c r="A34" s="181"/>
      <c r="B34" s="388" t="s">
        <v>1929</v>
      </c>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7" t="s">
        <v>1927</v>
      </c>
      <c r="B36" s="407"/>
      <c r="C36" s="407"/>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8"/>
      <c r="AI36" s="46" t="str">
        <f>IF(G7="", "", IF(AND(B38="✓",AND(G40&lt;&gt;"",J40&lt;&gt;"",Q40&lt;&gt;"",S41&lt;&gt;"",Z41&lt;&gt;"")),"○","×"))</f>
        <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7" t="str">
        <f>IF(基本情報入力シート!M23="","", 基本情報入力シート!M23)</f>
        <v/>
      </c>
      <c r="R40" s="327"/>
      <c r="S40" s="327"/>
      <c r="T40" s="327"/>
      <c r="U40" s="327"/>
      <c r="V40" s="327"/>
      <c r="W40" s="327"/>
      <c r="X40" s="327"/>
      <c r="Y40" s="327"/>
      <c r="Z40" s="327"/>
      <c r="AA40" s="327"/>
      <c r="AB40" s="327"/>
      <c r="AC40" s="327"/>
      <c r="AD40" s="327"/>
      <c r="AE40" s="327"/>
      <c r="AF40" s="327"/>
      <c r="AG40" s="327"/>
      <c r="AH40" s="327"/>
      <c r="AI40" s="58"/>
      <c r="AJ40" s="117"/>
    </row>
    <row r="41" spans="1:47" s="59" customFormat="1" ht="19.5" customHeight="1">
      <c r="A41" s="55"/>
      <c r="B41" s="60"/>
      <c r="C41" s="56"/>
      <c r="D41" s="56"/>
      <c r="E41" s="56"/>
      <c r="F41" s="56"/>
      <c r="G41" s="56"/>
      <c r="H41" s="56"/>
      <c r="I41" s="56"/>
      <c r="J41" s="56"/>
      <c r="K41" s="56"/>
      <c r="L41" s="56"/>
      <c r="M41" s="56"/>
      <c r="N41" s="385" t="s">
        <v>91</v>
      </c>
      <c r="O41" s="385"/>
      <c r="P41" s="385"/>
      <c r="Q41" s="409" t="s">
        <v>23</v>
      </c>
      <c r="R41" s="409"/>
      <c r="S41" s="384" t="str">
        <f>IF(基本情報入力シート!M27="", "", 基本情報入力シート!M27)</f>
        <v/>
      </c>
      <c r="T41" s="384"/>
      <c r="U41" s="384"/>
      <c r="V41" s="384"/>
      <c r="W41" s="384"/>
      <c r="X41" s="383" t="s">
        <v>24</v>
      </c>
      <c r="Y41" s="383"/>
      <c r="Z41" s="384" t="str">
        <f>IF(基本情報入力シート!M28="", "", 基本情報入力シート!M28)</f>
        <v/>
      </c>
      <c r="AA41" s="384"/>
      <c r="AB41" s="384"/>
      <c r="AC41" s="384"/>
      <c r="AD41" s="384"/>
      <c r="AE41" s="384"/>
      <c r="AF41" s="384"/>
      <c r="AG41" s="384"/>
      <c r="AH41" s="38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86" t="s">
        <v>1819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71" t="s">
        <v>38</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2"/>
      <c r="AH48" s="372"/>
      <c r="AI48" s="372"/>
      <c r="AJ48" s="373"/>
    </row>
    <row r="49" spans="1:36">
      <c r="A49" s="67" t="s">
        <v>9</v>
      </c>
      <c r="B49" s="377" t="s">
        <v>1925</v>
      </c>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9"/>
      <c r="AJ49" s="68" t="str">
        <f>AI16</f>
        <v/>
      </c>
    </row>
    <row r="50" spans="1:36">
      <c r="A50" s="69" t="s">
        <v>94</v>
      </c>
      <c r="B50" s="380" t="s">
        <v>1854</v>
      </c>
      <c r="C50" s="381"/>
      <c r="D50" s="381"/>
      <c r="E50" s="381"/>
      <c r="F50" s="381"/>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71" t="s">
        <v>95</v>
      </c>
      <c r="B52" s="372"/>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3"/>
    </row>
    <row r="53" spans="1:36">
      <c r="A53" s="374" t="s">
        <v>1844</v>
      </c>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10" t="s">
        <v>1931</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1"/>
    </row>
    <row r="56" spans="1:36" customFormat="1">
      <c r="A56" s="412" t="s">
        <v>1932</v>
      </c>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71" t="s">
        <v>1928</v>
      </c>
      <c r="B58" s="372"/>
      <c r="C58" s="372"/>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3"/>
    </row>
    <row r="59" spans="1:36">
      <c r="A59" s="404" t="s">
        <v>1822</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tabSelected="1" view="pageBreakPreview" zoomScale="85" zoomScaleNormal="85" zoomScaleSheetLayoutView="85" zoomScalePageLayoutView="70" workbookViewId="0">
      <selection activeCell="D15" sqref="D15"/>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6" t="s">
        <v>15</v>
      </c>
      <c r="B3" s="427"/>
      <c r="C3" s="428" t="str">
        <f>IF(基本情報入力シート!M23="","",基本情報入力シート!M23)</f>
        <v/>
      </c>
      <c r="D3" s="429"/>
      <c r="E3" s="429"/>
      <c r="F3" s="430"/>
      <c r="G3" s="92"/>
      <c r="H3" s="129"/>
      <c r="I3" s="425" t="s">
        <v>1855</v>
      </c>
      <c r="J3" s="425"/>
      <c r="K3" s="147"/>
      <c r="L3" s="146"/>
      <c r="M3" s="146"/>
      <c r="N3" s="146"/>
      <c r="O3" s="146"/>
      <c r="P3" s="146"/>
      <c r="Q3" s="146"/>
      <c r="R3" s="146"/>
      <c r="S3" s="146"/>
      <c r="T3" s="146"/>
      <c r="U3" s="146"/>
      <c r="V3" s="146"/>
    </row>
    <row r="4" spans="1:22" ht="21" customHeight="1" thickBot="1">
      <c r="A4" s="135"/>
      <c r="B4" s="136"/>
      <c r="C4" s="137"/>
      <c r="D4" s="138"/>
      <c r="E4" s="138"/>
      <c r="F4" s="138"/>
      <c r="G4" s="134"/>
      <c r="H4" s="139"/>
      <c r="I4" s="425"/>
      <c r="J4" s="425"/>
      <c r="K4" s="147"/>
      <c r="L4" s="146"/>
      <c r="M4" s="146"/>
      <c r="N4" s="146"/>
      <c r="O4" s="146"/>
      <c r="P4" s="146"/>
      <c r="Q4" s="146"/>
      <c r="R4" s="146"/>
      <c r="S4" s="146"/>
      <c r="T4" s="146"/>
      <c r="U4" s="146"/>
      <c r="V4" s="146"/>
    </row>
    <row r="5" spans="1:22" ht="27.75" customHeight="1">
      <c r="A5" s="444" t="s">
        <v>1847</v>
      </c>
      <c r="B5" s="445"/>
      <c r="C5" s="445"/>
      <c r="D5" s="445"/>
      <c r="E5" s="446"/>
      <c r="F5" s="450">
        <f>IFERROR(SUM(I11:J110),"")</f>
        <v>0</v>
      </c>
      <c r="G5" s="134"/>
      <c r="H5" s="139"/>
      <c r="I5" s="425"/>
      <c r="J5" s="425"/>
      <c r="K5" s="147"/>
      <c r="L5" s="146"/>
      <c r="M5" s="146"/>
      <c r="N5" s="146"/>
      <c r="O5" s="146"/>
      <c r="P5" s="146"/>
      <c r="Q5" s="146"/>
      <c r="R5" s="146"/>
      <c r="S5" s="146"/>
      <c r="T5" s="146"/>
      <c r="U5" s="146"/>
      <c r="V5" s="146"/>
    </row>
    <row r="6" spans="1:22" ht="27.75" customHeight="1" thickBot="1">
      <c r="A6" s="447"/>
      <c r="B6" s="448"/>
      <c r="C6" s="448"/>
      <c r="D6" s="448"/>
      <c r="E6" s="449"/>
      <c r="F6" s="451"/>
      <c r="G6" s="134"/>
      <c r="H6" s="139"/>
      <c r="I6" s="425"/>
      <c r="J6" s="425"/>
    </row>
    <row r="7" spans="1:22" ht="21" customHeight="1" thickBot="1">
      <c r="A7" s="92"/>
      <c r="B7" s="126"/>
      <c r="C7" s="127"/>
      <c r="D7" s="92"/>
      <c r="E7" s="92"/>
      <c r="F7" s="92"/>
      <c r="G7" s="92"/>
      <c r="H7" s="129"/>
      <c r="I7" s="140"/>
      <c r="J7" s="92"/>
    </row>
    <row r="8" spans="1:22" ht="42.75" customHeight="1">
      <c r="A8" s="431"/>
      <c r="B8" s="434" t="s">
        <v>1857</v>
      </c>
      <c r="C8" s="437" t="s">
        <v>28</v>
      </c>
      <c r="D8" s="440" t="s">
        <v>32</v>
      </c>
      <c r="E8" s="440"/>
      <c r="F8" s="441" t="s">
        <v>39</v>
      </c>
      <c r="G8" s="441" t="s">
        <v>6</v>
      </c>
      <c r="H8" s="452" t="s">
        <v>1833</v>
      </c>
      <c r="I8" s="419" t="s">
        <v>1846</v>
      </c>
      <c r="J8" s="420"/>
    </row>
    <row r="9" spans="1:22" ht="39" customHeight="1">
      <c r="A9" s="432"/>
      <c r="B9" s="435"/>
      <c r="C9" s="438"/>
      <c r="D9" s="426"/>
      <c r="E9" s="426"/>
      <c r="F9" s="442"/>
      <c r="G9" s="442"/>
      <c r="H9" s="453"/>
      <c r="I9" s="421"/>
      <c r="J9" s="422"/>
    </row>
    <row r="10" spans="1:22" ht="57.75" customHeight="1" thickBot="1">
      <c r="A10" s="433"/>
      <c r="B10" s="436"/>
      <c r="C10" s="439"/>
      <c r="D10" s="148" t="s">
        <v>33</v>
      </c>
      <c r="E10" s="148" t="s">
        <v>34</v>
      </c>
      <c r="F10" s="443"/>
      <c r="G10" s="443"/>
      <c r="H10" s="454"/>
      <c r="I10" s="423"/>
      <c r="J10" s="424"/>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7"/>
      <c r="J11" s="418"/>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3"/>
      <c r="J12" s="41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3"/>
      <c r="J13" s="41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3"/>
      <c r="J14" s="41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3"/>
      <c r="J15" s="41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3"/>
      <c r="J16" s="41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3"/>
      <c r="J17" s="41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3"/>
      <c r="J18" s="41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3"/>
      <c r="J19" s="41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3"/>
      <c r="J20" s="41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3"/>
      <c r="J21" s="41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3"/>
      <c r="J22" s="41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3"/>
      <c r="J23" s="41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3"/>
      <c r="J24" s="41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3"/>
      <c r="J25" s="41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3"/>
      <c r="J26" s="41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3"/>
      <c r="J27" s="41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3"/>
      <c r="J28" s="41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3"/>
      <c r="J29" s="41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3"/>
      <c r="J30" s="41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3"/>
      <c r="J31" s="41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3"/>
      <c r="J32" s="41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3"/>
      <c r="J33" s="41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3"/>
      <c r="J34" s="41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3"/>
      <c r="J35" s="41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3"/>
      <c r="J36" s="41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3"/>
      <c r="J37" s="41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3"/>
      <c r="J38" s="41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3"/>
      <c r="J39" s="41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3"/>
      <c r="J40" s="41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3"/>
      <c r="J41" s="41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3"/>
      <c r="J42" s="41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3"/>
      <c r="J43" s="41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3"/>
      <c r="J44" s="41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3"/>
      <c r="J45" s="41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3"/>
      <c r="J46" s="41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3"/>
      <c r="J47" s="41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3"/>
      <c r="J48" s="41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3"/>
      <c r="J49" s="41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3"/>
      <c r="J50" s="41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3"/>
      <c r="J51" s="41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3"/>
      <c r="J52" s="41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3"/>
      <c r="J53" s="41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3"/>
      <c r="J54" s="41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3"/>
      <c r="J55" s="41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3"/>
      <c r="J56" s="41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3"/>
      <c r="J57" s="41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3"/>
      <c r="J58" s="41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3"/>
      <c r="J59" s="41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3"/>
      <c r="J60" s="41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3"/>
      <c r="J61" s="41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3"/>
      <c r="J62" s="41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3"/>
      <c r="J63" s="41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3"/>
      <c r="J64" s="41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3"/>
      <c r="J65" s="41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3"/>
      <c r="J66" s="41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3"/>
      <c r="J67" s="41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3"/>
      <c r="J68" s="41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3"/>
      <c r="J69" s="41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3"/>
      <c r="J70" s="41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3"/>
      <c r="J71" s="41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3"/>
      <c r="J72" s="41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3"/>
      <c r="J73" s="41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3"/>
      <c r="J74" s="41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3"/>
      <c r="J75" s="41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3"/>
      <c r="J76" s="41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3"/>
      <c r="J77" s="41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3"/>
      <c r="J78" s="41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3"/>
      <c r="J79" s="41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3"/>
      <c r="J80" s="41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3"/>
      <c r="J81" s="41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3"/>
      <c r="J82" s="41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3"/>
      <c r="J83" s="41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3"/>
      <c r="J84" s="41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3"/>
      <c r="J85" s="41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3"/>
      <c r="J86" s="41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3"/>
      <c r="J87" s="41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3"/>
      <c r="J88" s="41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3"/>
      <c r="J89" s="41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3"/>
      <c r="J90" s="41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3"/>
      <c r="J91" s="41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3"/>
      <c r="J92" s="41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3"/>
      <c r="J93" s="41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3"/>
      <c r="J94" s="41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3"/>
      <c r="J95" s="41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3"/>
      <c r="J96" s="41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3"/>
      <c r="J97" s="41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3"/>
      <c r="J98" s="41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3"/>
      <c r="J99" s="41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3"/>
      <c r="J100" s="41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3"/>
      <c r="J101" s="41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3"/>
      <c r="J102" s="41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3"/>
      <c r="J103" s="41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3"/>
      <c r="J104" s="41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3"/>
      <c r="J105" s="41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3"/>
      <c r="J106" s="41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3"/>
      <c r="J107" s="41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3"/>
      <c r="J108" s="41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3"/>
      <c r="J109" s="41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5"/>
      <c r="J110" s="416"/>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6" customWidth="1"/>
    <col min="2" max="2" width="9.6640625" style="186" customWidth="1"/>
    <col min="6" max="6" width="9" style="13"/>
    <col min="7" max="7" width="10" style="13" customWidth="1"/>
    <col min="9" max="9" width="43.88671875" style="157" customWidth="1"/>
  </cols>
  <sheetData>
    <row r="1" spans="1:11" ht="13.8" thickBot="1">
      <c r="A1" s="12" t="s">
        <v>90</v>
      </c>
      <c r="B1" s="12"/>
      <c r="D1" s="7" t="s">
        <v>89</v>
      </c>
      <c r="F1" s="7" t="s">
        <v>1813</v>
      </c>
      <c r="I1" s="157" t="s">
        <v>1837</v>
      </c>
      <c r="K1" s="6" t="s">
        <v>1824</v>
      </c>
    </row>
    <row r="2" spans="1:11" ht="27" thickBot="1">
      <c r="A2" s="182" t="s">
        <v>1831</v>
      </c>
      <c r="B2" s="193" t="s">
        <v>1832</v>
      </c>
      <c r="D2" s="8" t="s">
        <v>33</v>
      </c>
      <c r="F2" s="8" t="s">
        <v>33</v>
      </c>
      <c r="G2" s="14" t="s">
        <v>96</v>
      </c>
      <c r="I2" s="158" t="s">
        <v>1838</v>
      </c>
      <c r="K2" s="19" t="s">
        <v>1817</v>
      </c>
    </row>
    <row r="3" spans="1:11" ht="26.4">
      <c r="A3" s="183" t="s">
        <v>1858</v>
      </c>
      <c r="B3" s="194" t="s">
        <v>1859</v>
      </c>
      <c r="D3" s="9" t="s">
        <v>40</v>
      </c>
      <c r="F3" s="15" t="s">
        <v>40</v>
      </c>
      <c r="G3" s="16" t="s">
        <v>97</v>
      </c>
      <c r="I3" s="159" t="s">
        <v>1904</v>
      </c>
      <c r="K3" s="20" t="s">
        <v>1818</v>
      </c>
    </row>
    <row r="4" spans="1:11" ht="27" thickBot="1">
      <c r="A4" s="184" t="s">
        <v>1860</v>
      </c>
      <c r="B4" s="195" t="s">
        <v>1864</v>
      </c>
      <c r="D4" s="10" t="s">
        <v>41</v>
      </c>
      <c r="F4" s="10" t="s">
        <v>40</v>
      </c>
      <c r="G4" s="17" t="s">
        <v>98</v>
      </c>
      <c r="I4" s="160" t="s">
        <v>1903</v>
      </c>
      <c r="K4" s="21"/>
    </row>
    <row r="5" spans="1:11" ht="27"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3.8"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奈木野　広之</cp:lastModifiedBy>
  <cp:lastPrinted>2025-03-10T12:17:36Z</cp:lastPrinted>
  <dcterms:created xsi:type="dcterms:W3CDTF">2023-01-10T13:53:21Z</dcterms:created>
  <dcterms:modified xsi:type="dcterms:W3CDTF">2025-03-10T12:17:40Z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