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2修正様式\加算届出\"/>
    </mc:Choice>
  </mc:AlternateContent>
  <xr:revisionPtr revIDLastSave="0" documentId="13_ncr:1_{43855968-B603-4507-A87C-29BB7723B2CD}" xr6:coauthVersionLast="47" xr6:coauthVersionMax="47" xr10:uidLastSave="{00000000-0000-0000-0000-000000000000}"/>
  <bookViews>
    <workbookView xWindow="-28920" yWindow="-7455" windowWidth="29040" windowHeight="15840" xr2:uid="{00000000-000D-0000-FFFF-FFFF00000000}"/>
  </bookViews>
  <sheets>
    <sheet name="人員配置体制加算（共同生活援助）" sheetId="69" r:id="rId1"/>
    <sheet name="記載例（共同生活援助）" sheetId="74" r:id="rId2"/>
    <sheet name="別添参考様式（人員配置体制確認表）" sheetId="71" r:id="rId3"/>
    <sheet name="別添参考様式（人員配置体制確認表 （記載例））" sheetId="72" r:id="rId4"/>
    <sheet name="参考表" sheetId="61" r:id="rId5"/>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 localSheetId="3">#REF!</definedName>
    <definedName name="___kk06" localSheetId="2">#REF!</definedName>
    <definedName name="___kk06">#REF!</definedName>
    <definedName name="___kk07">#REF!</definedName>
    <definedName name="___kk29" localSheetId="3">#REF!</definedName>
    <definedName name="___kk29" localSheetId="2">#REF!</definedName>
    <definedName name="___kk29">#REF!</definedName>
    <definedName name="__08">#N/A</definedName>
    <definedName name="__kk06" localSheetId="3">#REF!</definedName>
    <definedName name="__kk06" localSheetId="2">#REF!</definedName>
    <definedName name="__kk06">#REF!</definedName>
    <definedName name="__kk29" localSheetId="3">#REF!</definedName>
    <definedName name="__kk29" localSheetId="2">#REF!</definedName>
    <definedName name="__kk29">#REF!</definedName>
    <definedName name="_xlnm._FilterDatabase" localSheetId="1" hidden="1">'記載例（共同生活援助）'!$B$6:$K$33</definedName>
    <definedName name="_xlnm._FilterDatabase" localSheetId="0" hidden="1">'人員配置体制加算（共同生活援助）'!$B$6:$K$33</definedName>
    <definedName name="_kk06" localSheetId="3">#REF!</definedName>
    <definedName name="_kk06" localSheetId="2">#REF!</definedName>
    <definedName name="_kk06">#REF!</definedName>
    <definedName name="_kk29" localSheetId="3">#REF!</definedName>
    <definedName name="_kk29" localSheetId="2">#REF!</definedName>
    <definedName name="_kk29">#REF!</definedName>
    <definedName name="②従業者の員数">#REF!</definedName>
    <definedName name="Avrg" localSheetId="3">#REF!</definedName>
    <definedName name="Avrg" localSheetId="2">#REF!</definedName>
    <definedName name="Avrg">#REF!</definedName>
    <definedName name="avrg1" localSheetId="3">#REF!</definedName>
    <definedName name="avrg1" localSheetId="2">#REF!</definedName>
    <definedName name="avrg1">#REF!</definedName>
    <definedName name="houjin">#REF!</definedName>
    <definedName name="jigyoumeishou">#REF!</definedName>
    <definedName name="jiritu" localSheetId="3">#REF!</definedName>
    <definedName name="jiritu" localSheetId="2">#REF!</definedName>
    <definedName name="jiritu">#REF!</definedName>
    <definedName name="kanagawaken">#REF!</definedName>
    <definedName name="kawasaki">#REF!</definedName>
    <definedName name="KK_03" localSheetId="3">#REF!</definedName>
    <definedName name="KK_03" localSheetId="2">#REF!</definedName>
    <definedName name="KK_03">#REF!</definedName>
    <definedName name="kk_04" localSheetId="3">#REF!</definedName>
    <definedName name="kk_04" localSheetId="2">#REF!</definedName>
    <definedName name="kk_04">#REF!</definedName>
    <definedName name="KK_06" localSheetId="3">#REF!</definedName>
    <definedName name="KK_06" localSheetId="2">#REF!</definedName>
    <definedName name="KK_06">#REF!</definedName>
    <definedName name="kk_07" localSheetId="3">#REF!</definedName>
    <definedName name="kk_07" localSheetId="2">#REF!</definedName>
    <definedName name="kk_07">#REF!</definedName>
    <definedName name="‐㏍08">#REF!</definedName>
    <definedName name="KK2_3" localSheetId="3">#REF!</definedName>
    <definedName name="KK2_3" localSheetId="2">#REF!</definedName>
    <definedName name="KK2_3">#REF!</definedName>
    <definedName name="ｋｋｋｋ">#REF!</definedName>
    <definedName name="nn">#REF!</definedName>
    <definedName name="_xlnm.Print_Area" localSheetId="1">'記載例（共同生活援助）'!$A$1:$L$39</definedName>
    <definedName name="_xlnm.Print_Area" localSheetId="4">参考表!$A$1:$CC$38</definedName>
    <definedName name="_xlnm.Print_Area" localSheetId="0">'人員配置体制加算（共同生活援助）'!$A$1:$L$39</definedName>
    <definedName name="_xlnm.Print_Area" localSheetId="3">'別添参考様式（人員配置体制確認表 （記載例））'!$A$1:$BT$89</definedName>
    <definedName name="_xlnm.Print_Area" localSheetId="2">'別添参考様式（人員配置体制確認表）'!$A$1:$BT$89</definedName>
    <definedName name="Roman_01" localSheetId="3">#REF!</definedName>
    <definedName name="Roman_01" localSheetId="2">#REF!</definedName>
    <definedName name="Roman_01">#REF!</definedName>
    <definedName name="Roman_02">#REF!</definedName>
    <definedName name="Roman_03" localSheetId="3">#REF!</definedName>
    <definedName name="Roman_03" localSheetId="2">#REF!</definedName>
    <definedName name="Roman_03">#REF!</definedName>
    <definedName name="Roman_04" localSheetId="3">#REF!</definedName>
    <definedName name="Roman_04" localSheetId="2">#REF!</definedName>
    <definedName name="Roman_04">#REF!</definedName>
    <definedName name="Roman_06" localSheetId="3">#REF!</definedName>
    <definedName name="Roman_06" localSheetId="2">#REF!</definedName>
    <definedName name="Roman_06">#REF!</definedName>
    <definedName name="roman_09" localSheetId="3">#REF!</definedName>
    <definedName name="roman_09" localSheetId="2">#REF!</definedName>
    <definedName name="roman_09">#REF!</definedName>
    <definedName name="roman_11" localSheetId="3">#REF!</definedName>
    <definedName name="roman_11" localSheetId="2">#REF!</definedName>
    <definedName name="roman_11">#REF!</definedName>
    <definedName name="roman11" localSheetId="3">#REF!</definedName>
    <definedName name="roman11" localSheetId="2">#REF!</definedName>
    <definedName name="roman11">#REF!</definedName>
    <definedName name="Roman2_1" localSheetId="3">#REF!</definedName>
    <definedName name="Roman2_1" localSheetId="2">#REF!</definedName>
    <definedName name="Roman2_1">#REF!</definedName>
    <definedName name="Roman2_3" localSheetId="3">#REF!</definedName>
    <definedName name="Roman2_3" localSheetId="2">#REF!</definedName>
    <definedName name="Roman2_3">#REF!</definedName>
    <definedName name="roman31" localSheetId="3">#REF!</definedName>
    <definedName name="roman31" localSheetId="2">#REF!</definedName>
    <definedName name="roman31">#REF!</definedName>
    <definedName name="roman33" localSheetId="3">#REF!</definedName>
    <definedName name="roman33" localSheetId="2">#REF!</definedName>
    <definedName name="roman33">#REF!</definedName>
    <definedName name="roman4_3" localSheetId="3">#REF!</definedName>
    <definedName name="roman4_3" localSheetId="2">#REF!</definedName>
    <definedName name="roman4_3">#REF!</definedName>
    <definedName name="roman43">#REF!</definedName>
    <definedName name="roman7_1" localSheetId="3">#REF!</definedName>
    <definedName name="roman7_1" localSheetId="2">#REF!</definedName>
    <definedName name="roman7_1">#REF!</definedName>
    <definedName name="roman77" localSheetId="3">#REF!</definedName>
    <definedName name="roman77" localSheetId="2">#REF!</definedName>
    <definedName name="roman77">#REF!</definedName>
    <definedName name="romann_12" localSheetId="3">#REF!</definedName>
    <definedName name="romann_12" localSheetId="2">#REF!</definedName>
    <definedName name="romann_12">#REF!</definedName>
    <definedName name="romann_66" localSheetId="3">#REF!</definedName>
    <definedName name="romann_66" localSheetId="2">#REF!</definedName>
    <definedName name="romann_66">#REF!</definedName>
    <definedName name="romann33" localSheetId="3">#REF!</definedName>
    <definedName name="romann33" localSheetId="2">#REF!</definedName>
    <definedName name="romann33">#REF!</definedName>
    <definedName name="serv" localSheetId="3">#REF!</definedName>
    <definedName name="serv" localSheetId="2">#REF!</definedName>
    <definedName name="serv">#REF!</definedName>
    <definedName name="serv_" localSheetId="3">#REF!</definedName>
    <definedName name="serv_" localSheetId="2">#REF!</definedName>
    <definedName name="serv_">#REF!</definedName>
    <definedName name="Serv_LIST" localSheetId="3">#REF!</definedName>
    <definedName name="Serv_LIST" localSheetId="2">#REF!</definedName>
    <definedName name="Serv_LIST">#REF!</definedName>
    <definedName name="servo1" localSheetId="3">#REF!</definedName>
    <definedName name="servo1" localSheetId="2">#REF!</definedName>
    <definedName name="servo1">#REF!</definedName>
    <definedName name="siharai">#REF!</definedName>
    <definedName name="sikuchouson">#REF!</definedName>
    <definedName name="sinseisaki">#REF!</definedName>
    <definedName name="ｔａｂｉｅ＿04" localSheetId="3">#REF!</definedName>
    <definedName name="ｔａｂｉｅ＿04" localSheetId="2">#REF!</definedName>
    <definedName name="ｔａｂｉｅ＿04">#REF!</definedName>
    <definedName name="table_03" localSheetId="3">#REF!</definedName>
    <definedName name="table_03" localSheetId="2">#REF!</definedName>
    <definedName name="table_03">#REF!</definedName>
    <definedName name="table_06" localSheetId="3">#REF!</definedName>
    <definedName name="table_06" localSheetId="2">#REF!</definedName>
    <definedName name="table_06">#REF!</definedName>
    <definedName name="table2_3" localSheetId="3">#REF!</definedName>
    <definedName name="table2_3" localSheetId="2">#REF!</definedName>
    <definedName name="table2_3">#REF!</definedName>
    <definedName name="tapi2" localSheetId="3">#REF!</definedName>
    <definedName name="tapi2" localSheetId="2">#REF!</definedName>
    <definedName name="tapi2">#REF!</definedName>
    <definedName name="tebie_07">#REF!</definedName>
    <definedName name="tebie_o7" localSheetId="3">#REF!</definedName>
    <definedName name="tebie_o7" localSheetId="2">#REF!</definedName>
    <definedName name="tebie_o7">#REF!</definedName>
    <definedName name="tebie07">#REF!</definedName>
    <definedName name="tebie08" localSheetId="3">#REF!</definedName>
    <definedName name="tebie08" localSheetId="2">#REF!</definedName>
    <definedName name="tebie08">#REF!</definedName>
    <definedName name="tebie33" localSheetId="3">#REF!</definedName>
    <definedName name="tebie33" localSheetId="2">#REF!</definedName>
    <definedName name="tebie33">#REF!</definedName>
    <definedName name="tebiroo" localSheetId="3">#REF!</definedName>
    <definedName name="tebiroo" localSheetId="2">#REF!</definedName>
    <definedName name="tebiroo">#REF!</definedName>
    <definedName name="teble" localSheetId="3">#REF!</definedName>
    <definedName name="teble" localSheetId="2">#REF!</definedName>
    <definedName name="teble">#REF!</definedName>
    <definedName name="teble_09" localSheetId="3">#REF!</definedName>
    <definedName name="teble_09" localSheetId="2">#REF!</definedName>
    <definedName name="teble_09">#REF!</definedName>
    <definedName name="teble77" localSheetId="3">#REF!</definedName>
    <definedName name="teble77" localSheetId="2">#REF!</definedName>
    <definedName name="teble77">#REF!</definedName>
    <definedName name="yokohama">#REF!</definedName>
    <definedName name="あ">#REF!</definedName>
    <definedName name="こ">#REF!</definedName>
    <definedName name="介護" localSheetId="1">'記載例（共同生活援助）'!#REF!</definedName>
    <definedName name="介護">'人員配置体制加算（共同生活援助）'!#REF!</definedName>
    <definedName name="介護サービス包括型" localSheetId="1">'記載例（共同生活援助）'!$M$2:$M$3</definedName>
    <definedName name="介護サービス包括型">'人員配置体制加算（共同生活援助）'!$M$2:$M$3</definedName>
    <definedName name="外部" localSheetId="1">'記載例（共同生活援助）'!#REF!</definedName>
    <definedName name="外部">'人員配置体制加算（共同生活援助）'!#REF!</definedName>
    <definedName name="外部サービス利用型" localSheetId="1">'記載例（共同生活援助）'!$O$2:$O$3</definedName>
    <definedName name="外部サービス利用型">'人員配置体制加算（共同生活援助）'!$O$2:$O$3</definedName>
    <definedName name="看護時間">#REF!</definedName>
    <definedName name="食事" localSheetId="3">#REF!</definedName>
    <definedName name="食事" localSheetId="2">#REF!</definedName>
    <definedName name="食事">#REF!</definedName>
    <definedName name="体制等状況一覧">#REF!</definedName>
    <definedName name="町っ油" localSheetId="3">#REF!</definedName>
    <definedName name="町っ油" localSheetId="2">#REF!</definedName>
    <definedName name="町っ油">#REF!</definedName>
    <definedName name="日中" localSheetId="1">'記載例（共同生活援助）'!#REF!</definedName>
    <definedName name="日中">'人員配置体制加算（共同生活援助）'!#REF!</definedName>
    <definedName name="日中サービス支援型" localSheetId="1">'記載例（共同生活援助）'!$N$2:$N$3</definedName>
    <definedName name="日中サービス支援型">'人員配置体制加算（共同生活援助）'!$N$2:$N$3</definedName>
    <definedName name="利用日数記入例" localSheetId="3">#REF!</definedName>
    <definedName name="利用日数記入例" localSheetId="2">#REF!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74" l="1"/>
  <c r="I24" i="74"/>
  <c r="I25" i="69"/>
  <c r="I24" i="69"/>
  <c r="G30" i="74"/>
  <c r="G17" i="74"/>
  <c r="I17" i="74" s="1"/>
  <c r="E17" i="74"/>
  <c r="I30" i="74"/>
  <c r="I29" i="74"/>
  <c r="E20" i="74"/>
  <c r="E21" i="74" s="1"/>
  <c r="I16" i="74"/>
  <c r="E20" i="69"/>
  <c r="E21" i="69" s="1"/>
  <c r="BR28" i="61"/>
  <c r="BO28" i="61"/>
  <c r="BL28" i="61"/>
  <c r="BI28" i="61"/>
  <c r="BF28" i="61"/>
  <c r="BC28" i="61"/>
  <c r="AZ28" i="61"/>
  <c r="AW28" i="61"/>
  <c r="AT28" i="61"/>
  <c r="AQ28" i="61"/>
  <c r="AK28" i="61"/>
  <c r="AH28" i="61"/>
  <c r="AB28" i="61"/>
  <c r="Y28" i="61"/>
  <c r="S28" i="61"/>
  <c r="M28" i="61"/>
  <c r="BU29" i="61" s="1"/>
  <c r="BU27" i="61"/>
  <c r="BU28" i="61" s="1"/>
  <c r="BU26" i="61"/>
  <c r="BU25" i="61"/>
  <c r="BU24" i="61"/>
  <c r="BU23" i="61"/>
  <c r="BU22" i="61"/>
  <c r="BU21" i="61"/>
  <c r="BU20" i="61"/>
  <c r="BU19" i="61"/>
  <c r="BU18" i="61"/>
  <c r="BU17" i="61"/>
  <c r="BU16" i="61"/>
  <c r="BY5" i="61"/>
  <c r="AX74" i="72"/>
  <c r="AW74" i="72"/>
  <c r="AV74" i="72"/>
  <c r="AU74" i="72"/>
  <c r="AT74" i="72"/>
  <c r="AS74" i="72"/>
  <c r="AR74" i="72"/>
  <c r="AQ74" i="72"/>
  <c r="AP74" i="72"/>
  <c r="AO74" i="72"/>
  <c r="AN74" i="72"/>
  <c r="AM74" i="72"/>
  <c r="AL74" i="72"/>
  <c r="AK74" i="72"/>
  <c r="AJ74" i="72"/>
  <c r="AI74" i="72"/>
  <c r="AH74" i="72"/>
  <c r="AG74" i="72"/>
  <c r="AF74" i="72"/>
  <c r="AE74" i="72"/>
  <c r="AD74" i="72"/>
  <c r="AC74" i="72"/>
  <c r="AB74" i="72"/>
  <c r="AA74" i="72"/>
  <c r="Z74" i="72"/>
  <c r="Y74" i="72"/>
  <c r="X74" i="72"/>
  <c r="W74" i="72"/>
  <c r="AY73" i="72"/>
  <c r="BB73" i="72" s="1"/>
  <c r="AY72" i="72"/>
  <c r="BB72" i="72" s="1"/>
  <c r="AY71" i="72"/>
  <c r="BB71" i="72" s="1"/>
  <c r="AY70" i="72"/>
  <c r="BB70" i="72" s="1"/>
  <c r="AY69" i="72"/>
  <c r="BB69" i="72" s="1"/>
  <c r="AY68" i="72"/>
  <c r="BB68" i="72" s="1"/>
  <c r="AY67" i="72"/>
  <c r="BB67" i="72" s="1"/>
  <c r="BB66" i="72"/>
  <c r="AY66" i="72"/>
  <c r="AX60" i="72"/>
  <c r="AW60" i="72"/>
  <c r="AV60" i="72"/>
  <c r="AU60" i="72"/>
  <c r="AT60" i="72"/>
  <c r="AS60" i="72"/>
  <c r="AR60" i="72"/>
  <c r="AQ60" i="72"/>
  <c r="AP60" i="72"/>
  <c r="AO60" i="72"/>
  <c r="AN60" i="72"/>
  <c r="AM60" i="72"/>
  <c r="AL60" i="72"/>
  <c r="AK60" i="72"/>
  <c r="AJ60" i="72"/>
  <c r="AI60" i="72"/>
  <c r="AH60" i="72"/>
  <c r="AG60" i="72"/>
  <c r="AF60" i="72"/>
  <c r="AE60" i="72"/>
  <c r="AD60" i="72"/>
  <c r="AC60" i="72"/>
  <c r="AB60" i="72"/>
  <c r="AA60" i="72"/>
  <c r="Z60" i="72"/>
  <c r="Y60" i="72"/>
  <c r="X60" i="72"/>
  <c r="W60" i="72"/>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BB58" i="72"/>
  <c r="AY58" i="72"/>
  <c r="BB57" i="72"/>
  <c r="AY57" i="72"/>
  <c r="BB56" i="72"/>
  <c r="AY56" i="72"/>
  <c r="BB55" i="72"/>
  <c r="AY55" i="72"/>
  <c r="BB54" i="72"/>
  <c r="AY54" i="72"/>
  <c r="BB53" i="72"/>
  <c r="AY53" i="72"/>
  <c r="BB52" i="72"/>
  <c r="BE52" i="72" s="1"/>
  <c r="AV17" i="72" s="1"/>
  <c r="AY52" i="72"/>
  <c r="BB51" i="72"/>
  <c r="AY51" i="72"/>
  <c r="BB50" i="72"/>
  <c r="AY50" i="72"/>
  <c r="BB49" i="72"/>
  <c r="AY49" i="72"/>
  <c r="BB48" i="72"/>
  <c r="AY48" i="72"/>
  <c r="BB47" i="72"/>
  <c r="AY47" i="72"/>
  <c r="BB46" i="72"/>
  <c r="AY46" i="72"/>
  <c r="BB45" i="72"/>
  <c r="AY45" i="72"/>
  <c r="BB44" i="72"/>
  <c r="BE44" i="72" s="1"/>
  <c r="AY44" i="72"/>
  <c r="BB43" i="72"/>
  <c r="AY43" i="72"/>
  <c r="BB42" i="72"/>
  <c r="AY42" i="72"/>
  <c r="BB41" i="72"/>
  <c r="AY41" i="72"/>
  <c r="BB40" i="72"/>
  <c r="AY40" i="72"/>
  <c r="BB39" i="72"/>
  <c r="AY39" i="72"/>
  <c r="AY60" i="72" s="1"/>
  <c r="BB38" i="72"/>
  <c r="BB60" i="72" s="1"/>
  <c r="AY38" i="72"/>
  <c r="AY59" i="72" s="1"/>
  <c r="AI17" i="72"/>
  <c r="AE17" i="72"/>
  <c r="AL17" i="72" s="1"/>
  <c r="AV16" i="72"/>
  <c r="AZ16" i="72" s="1"/>
  <c r="AI16" i="72"/>
  <c r="AE16" i="72"/>
  <c r="AL16" i="72" s="1"/>
  <c r="L16" i="72"/>
  <c r="BA10" i="72"/>
  <c r="AW10" i="72"/>
  <c r="AS10" i="72"/>
  <c r="AO10" i="72"/>
  <c r="AK10" i="72"/>
  <c r="AG10" i="72"/>
  <c r="BE9" i="72"/>
  <c r="L9" i="72"/>
  <c r="BE8" i="72"/>
  <c r="BE7" i="72"/>
  <c r="AE15" i="72" s="1"/>
  <c r="AX74" i="71"/>
  <c r="AW74" i="71"/>
  <c r="AV74" i="71"/>
  <c r="AU74" i="71"/>
  <c r="AT74" i="71"/>
  <c r="AS74" i="71"/>
  <c r="AR74" i="71"/>
  <c r="AQ74" i="71"/>
  <c r="AP74" i="71"/>
  <c r="AO74" i="71"/>
  <c r="AN74" i="71"/>
  <c r="AM74" i="71"/>
  <c r="AL74" i="71"/>
  <c r="AK74" i="71"/>
  <c r="AJ74" i="71"/>
  <c r="AI74" i="71"/>
  <c r="AH74" i="71"/>
  <c r="AG74" i="71"/>
  <c r="AF74" i="71"/>
  <c r="AE74" i="71"/>
  <c r="AD74" i="71"/>
  <c r="AC74" i="71"/>
  <c r="AB74" i="71"/>
  <c r="AA74" i="71"/>
  <c r="Z74" i="71"/>
  <c r="Y74" i="71"/>
  <c r="X74" i="71"/>
  <c r="W74" i="71"/>
  <c r="BB73" i="71"/>
  <c r="AY73" i="71"/>
  <c r="BB72" i="71"/>
  <c r="AY72" i="71"/>
  <c r="BB71" i="71"/>
  <c r="AY71" i="71"/>
  <c r="BB70" i="71"/>
  <c r="AY70" i="71"/>
  <c r="BB69" i="71"/>
  <c r="AY69" i="71"/>
  <c r="BB68" i="71"/>
  <c r="AY68" i="71"/>
  <c r="BB67" i="71"/>
  <c r="AY67" i="71"/>
  <c r="AY66" i="71"/>
  <c r="AY74" i="71" s="1"/>
  <c r="AX60" i="71"/>
  <c r="AW60" i="71"/>
  <c r="AV60" i="71"/>
  <c r="AU60" i="71"/>
  <c r="AT60" i="71"/>
  <c r="AS60" i="71"/>
  <c r="AR60" i="71"/>
  <c r="AQ60" i="71"/>
  <c r="AP60" i="71"/>
  <c r="AO60" i="71"/>
  <c r="AN60" i="71"/>
  <c r="AM60" i="71"/>
  <c r="AL60" i="71"/>
  <c r="AK60" i="71"/>
  <c r="AJ60" i="71"/>
  <c r="AI60" i="71"/>
  <c r="AH60" i="71"/>
  <c r="AG60" i="71"/>
  <c r="AF60" i="71"/>
  <c r="AE60" i="71"/>
  <c r="AD60" i="71"/>
  <c r="AC60" i="71"/>
  <c r="AB60" i="71"/>
  <c r="AA60" i="71"/>
  <c r="Z60" i="71"/>
  <c r="Y60" i="71"/>
  <c r="X60" i="71"/>
  <c r="W60" i="7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Y58" i="71"/>
  <c r="BB58" i="71" s="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BB60" i="71" s="1"/>
  <c r="AE17" i="71"/>
  <c r="AI17" i="71" s="1"/>
  <c r="AZ16" i="71"/>
  <c r="AV16" i="71"/>
  <c r="BC16" i="71" s="1"/>
  <c r="AL16" i="71"/>
  <c r="AE16" i="71"/>
  <c r="AI16" i="71" s="1"/>
  <c r="L16" i="71"/>
  <c r="BC15" i="71"/>
  <c r="AV15" i="71"/>
  <c r="AI15" i="71"/>
  <c r="AI18" i="71" s="1"/>
  <c r="AE15" i="71"/>
  <c r="AL15" i="71" s="1"/>
  <c r="BA10" i="71"/>
  <c r="AW10" i="71"/>
  <c r="AS10" i="71"/>
  <c r="AO10" i="71"/>
  <c r="AK10" i="71"/>
  <c r="AG10" i="71"/>
  <c r="BE9" i="71"/>
  <c r="L9" i="71"/>
  <c r="BE8" i="71"/>
  <c r="BE7" i="71"/>
  <c r="BE10" i="71" s="1"/>
  <c r="I30" i="69"/>
  <c r="I29" i="69"/>
  <c r="I17" i="69"/>
  <c r="I16" i="69"/>
  <c r="S29" i="61" l="1"/>
  <c r="AB29" i="61"/>
  <c r="AB30" i="61" s="1"/>
  <c r="AK29" i="61"/>
  <c r="AT29" i="61"/>
  <c r="AT30" i="61" s="1"/>
  <c r="AZ29" i="61"/>
  <c r="BF29" i="61"/>
  <c r="BO29" i="61"/>
  <c r="BY32" i="61"/>
  <c r="BL29" i="61"/>
  <c r="Y29" i="61"/>
  <c r="AH29" i="61"/>
  <c r="AQ29" i="61"/>
  <c r="AW29" i="61"/>
  <c r="BC29" i="61"/>
  <c r="BC30" i="61" s="1"/>
  <c r="BI29" i="61"/>
  <c r="BR29" i="61"/>
  <c r="AE18" i="72"/>
  <c r="AI15" i="72"/>
  <c r="AI18" i="72" s="1"/>
  <c r="AL15" i="72"/>
  <c r="AL18" i="72" s="1"/>
  <c r="BE59" i="72"/>
  <c r="AV15" i="72"/>
  <c r="AZ17" i="72"/>
  <c r="BC17" i="72"/>
  <c r="BB74" i="72"/>
  <c r="BE10" i="72"/>
  <c r="BC16" i="72"/>
  <c r="BH44" i="72"/>
  <c r="BH52" i="72"/>
  <c r="BB59" i="72"/>
  <c r="AY74" i="72"/>
  <c r="BE66" i="72"/>
  <c r="BE74" i="72" s="1"/>
  <c r="BJ32" i="71"/>
  <c r="AD32" i="71"/>
  <c r="BI27" i="71"/>
  <c r="AS27" i="71"/>
  <c r="AC27" i="71"/>
  <c r="M27" i="71"/>
  <c r="AT32" i="71"/>
  <c r="N32" i="71"/>
  <c r="BG11" i="71"/>
  <c r="BB59" i="71"/>
  <c r="BH44" i="71"/>
  <c r="BE44" i="71"/>
  <c r="BE59" i="71" s="1"/>
  <c r="BH52" i="71"/>
  <c r="BE52" i="71"/>
  <c r="AV17" i="71" s="1"/>
  <c r="AZ15" i="71"/>
  <c r="AL17" i="71"/>
  <c r="AL18" i="71" s="1"/>
  <c r="AE18" i="71"/>
  <c r="AY59" i="71"/>
  <c r="AY60" i="71"/>
  <c r="BB66" i="71"/>
  <c r="I32" i="74"/>
  <c r="I32" i="69"/>
  <c r="BL30" i="61" l="1"/>
  <c r="AK30" i="61"/>
  <c r="S30" i="61"/>
  <c r="BQ15" i="72"/>
  <c r="BI29" i="72"/>
  <c r="BE29" i="72" s="1"/>
  <c r="AS29" i="72"/>
  <c r="AO29" i="72" s="1"/>
  <c r="AC29" i="72"/>
  <c r="Y29" i="72" s="1"/>
  <c r="M29" i="72"/>
  <c r="I29" i="72" s="1"/>
  <c r="BH59" i="72"/>
  <c r="BG11" i="72"/>
  <c r="BI27" i="72"/>
  <c r="AS27" i="72"/>
  <c r="AC27" i="72"/>
  <c r="M27" i="72"/>
  <c r="BC15" i="72"/>
  <c r="BC18" i="72" s="1"/>
  <c r="AV18" i="72"/>
  <c r="AZ15" i="72"/>
  <c r="AZ18" i="72" s="1"/>
  <c r="BI28" i="72"/>
  <c r="BE28" i="72" s="1"/>
  <c r="AS28" i="72"/>
  <c r="AO28" i="72" s="1"/>
  <c r="AC28" i="72"/>
  <c r="Y28" i="72" s="1"/>
  <c r="M28" i="72"/>
  <c r="I28" i="72" s="1"/>
  <c r="BI28" i="71"/>
  <c r="BE28" i="71" s="1"/>
  <c r="AS28" i="71"/>
  <c r="AO28" i="71" s="1"/>
  <c r="AC28" i="71"/>
  <c r="Y28" i="71" s="1"/>
  <c r="M28" i="71"/>
  <c r="I28" i="71" s="1"/>
  <c r="BC17" i="71"/>
  <c r="BC18" i="71" s="1"/>
  <c r="AZ17" i="71"/>
  <c r="AZ18" i="71"/>
  <c r="Y27" i="71"/>
  <c r="BE27" i="71"/>
  <c r="BB74" i="71"/>
  <c r="BE66" i="71"/>
  <c r="BE74" i="71" s="1"/>
  <c r="AV18" i="71"/>
  <c r="BH59" i="71"/>
  <c r="I27" i="71"/>
  <c r="AO27" i="71"/>
  <c r="Y27" i="72" l="1"/>
  <c r="Y30" i="72" s="1"/>
  <c r="AD32" i="72" s="1"/>
  <c r="AC30" i="72"/>
  <c r="BE27" i="72"/>
  <c r="BE30" i="72" s="1"/>
  <c r="BJ32" i="72" s="1"/>
  <c r="BI30" i="72"/>
  <c r="I27" i="72"/>
  <c r="I30" i="72" s="1"/>
  <c r="N32" i="72" s="1"/>
  <c r="M30" i="72"/>
  <c r="AO27" i="72"/>
  <c r="AO30" i="72" s="1"/>
  <c r="AT32" i="72" s="1"/>
  <c r="AS30" i="72"/>
  <c r="BQ16" i="72"/>
  <c r="BM15" i="72"/>
  <c r="BM16" i="72" s="1"/>
  <c r="BI29" i="71"/>
  <c r="AS29" i="71"/>
  <c r="AC29" i="71"/>
  <c r="M29" i="71"/>
  <c r="BQ15" i="71"/>
  <c r="Y29" i="71" l="1"/>
  <c r="Y30" i="71" s="1"/>
  <c r="AC30" i="71"/>
  <c r="I29" i="71"/>
  <c r="I30" i="71" s="1"/>
  <c r="M30" i="71"/>
  <c r="AO29" i="71"/>
  <c r="AO30" i="71" s="1"/>
  <c r="AS30" i="71"/>
  <c r="BQ16" i="71"/>
  <c r="BM15" i="71"/>
  <c r="BM16" i="71" s="1"/>
  <c r="BE29" i="71"/>
  <c r="BE30" i="71" s="1"/>
  <c r="BI30" i="71"/>
</calcChain>
</file>

<file path=xl/sharedStrings.xml><?xml version="1.0" encoding="utf-8"?>
<sst xmlns="http://schemas.openxmlformats.org/spreadsheetml/2006/main" count="586" uniqueCount="178">
  <si>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</si>
  <si>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</si>
  <si>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</si>
  <si>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</si>
  <si>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</si>
  <si>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</si>
  <si>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</si>
  <si>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</si>
  <si>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</si>
  <si>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</si>
  <si>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</si>
  <si>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</si>
  <si>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</si>
  <si>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</si>
  <si>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</si>
  <si>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</si>
  <si>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</si>
  <si>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</si>
  <si>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</si>
  <si>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</si>
  <si>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</si>
  <si>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</si>
  <si>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</si>
  <si>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</si>
  <si>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</si>
  <si>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</si>
  <si>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</si>
  <si>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</si>
  <si>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</si>
  <si>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</si>
  <si>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</si>
  <si>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</si>
  <si>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</si>
  <si>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</si>
  <si>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</si>
  <si>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</si>
  <si>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</si>
  <si>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</si>
  <si>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</si>
  <si>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</si>
  <si>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</si>
  <si>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</si>
  <si>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</si>
  <si>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</si>
  <si>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</si>
  <si>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</si>
  <si>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</si>
  <si>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</si>
  <si>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</si>
  <si>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</si>
  <si>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</si>
  <si>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</si>
  <si>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</si>
  <si>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</si>
  <si>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</si>
  <si>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</si>
  <si>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</si>
  <si>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</si>
  <si>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</si>
  <si>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</si>
  <si>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</si>
  <si>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</si>
  <si>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</si>
  <si>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</si>
  <si>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</si>
  <si>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</si>
  <si>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</si>
  <si>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</si>
  <si>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</si>
  <si>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</si>
  <si>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</si>
  <si>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</si>
  <si>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</si>
  <si>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</si>
  <si>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</si>
  <si>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</si>
  <si>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</si>
  <si>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</si>
  <si>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</si>
  <si>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</si>
  <si>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</si>
  <si>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</si>
  <si>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</si>
  <si>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</si>
  <si>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</si>
  <si>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</si>
  <si>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</si>
  <si>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</si>
  <si>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</si>
  <si>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</si>
  <si>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</si>
  <si>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</si>
  <si>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</si>
  <si>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</si>
  <si>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</si>
  <si>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</si>
  <si>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</si>
  <si>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</si>
  <si>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</si>
  <si>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</si>
  <si>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</si>
  <si>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</si>
  <si>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</si>
  <si>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</si>
  <si>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</si>
  <si>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</si>
  <si>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</si>
  <si>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</si>
  <si>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</si>
  <si>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</si>
  <si>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</si>
  <si>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</si>
  <si>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</si>
  <si>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</si>
  <si>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</si>
  <si>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</si>
  <si>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</si>
  <si>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</si>
  <si>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</si>
  <si>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</si>
  <si>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</si>
  <si>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</si>
  <si>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</si>
  <si>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</si>
  <si>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</si>
  <si>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</si>
  <si>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</si>
  <si>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</si>
  <si>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</si>
  <si>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</si>
  <si>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</si>
  <si>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</si>
  <si>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</si>
  <si>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</si>
  <si>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</si>
  <si>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</si>
  <si>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</si>
  <si>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</si>
  <si>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</si>
  <si>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</si>
  <si>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</si>
  <si>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</si>
  <si>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</si>
  <si>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</si>
  <si>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</si>
  <si>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</si>
  <si>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</si>
  <si>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</si>
  <si>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</si>
  <si>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</si>
  <si>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</si>
  <si>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</si>
  <si>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</si>
  <si>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</si>
  <si>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</si>
  <si>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</si>
  <si>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</si>
  <si>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</si>
  <si>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２　異動区分</t>
    <rPh sb="2" eb="4">
      <t>イドウ</t>
    </rPh>
    <rPh sb="4" eb="6">
      <t>クブン</t>
    </rPh>
    <phoneticPr fontId="5"/>
  </si>
  <si>
    <t>３　サービス種別</t>
    <rPh sb="6" eb="8">
      <t>シュベツ</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</si>
  <si>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</si>
  <si>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</si>
  <si>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</si>
  <si>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○○ホーム</t>
    <phoneticPr fontId="5"/>
  </si>
  <si>
    <t>介護サービス包括型</t>
  </si>
  <si>
    <t>外部サービス利用型</t>
    <rPh sb="0" eb="2">
      <t>ガイブ</t>
    </rPh>
    <rPh sb="6" eb="9">
      <t>リヨウガタ</t>
    </rPh>
    <phoneticPr fontId="5"/>
  </si>
  <si>
    <t>日中サービス支援型</t>
    <rPh sb="0" eb="2">
      <t>ニッチュウ</t>
    </rPh>
    <rPh sb="6" eb="9">
      <t>シエンカタ</t>
    </rPh>
    <phoneticPr fontId="5"/>
  </si>
  <si>
    <t>介護サービス包括型</t>
    <rPh sb="0" eb="2">
      <t>カイゴ</t>
    </rPh>
    <rPh sb="6" eb="9">
      <t>ホウカツカタ</t>
    </rPh>
    <phoneticPr fontId="5"/>
  </si>
  <si>
    <t>以上加配</t>
    <rPh sb="0" eb="2">
      <t>イジョウ</t>
    </rPh>
    <rPh sb="2" eb="4">
      <t>カハイ</t>
    </rPh>
    <phoneticPr fontId="5"/>
  </si>
  <si>
    <t>特定従業者数換算で</t>
    <phoneticPr fontId="5"/>
  </si>
  <si>
    <t>：１</t>
    <phoneticPr fontId="5"/>
  </si>
  <si>
    <t>１　事業所の名称</t>
    <rPh sb="2" eb="5">
      <t>ジギョウショ</t>
    </rPh>
    <rPh sb="6" eb="8">
      <t>メイショウ</t>
    </rPh>
    <phoneticPr fontId="5"/>
  </si>
  <si>
    <t>４　利用者数</t>
    <rPh sb="2" eb="5">
      <t>リヨウシャ</t>
    </rPh>
    <rPh sb="5" eb="6">
      <t>スウ</t>
    </rPh>
    <phoneticPr fontId="5"/>
  </si>
  <si>
    <t>５　人員体制</t>
    <rPh sb="2" eb="4">
      <t>ジンイン</t>
    </rPh>
    <rPh sb="4" eb="6">
      <t>タイセイ</t>
    </rPh>
    <phoneticPr fontId="5"/>
  </si>
  <si>
    <t>６　人員配置の状況</t>
    <rPh sb="2" eb="4">
      <t>ジンイン</t>
    </rPh>
    <rPh sb="4" eb="6">
      <t>ハイチ</t>
    </rPh>
    <rPh sb="7" eb="9">
      <t>ジョウキョウ</t>
    </rPh>
    <phoneticPr fontId="5"/>
  </si>
  <si>
    <t>注１　「人員体制」は、申請する加算区分に応じて、プルダウンから加配状況を選択してください。
注２　「人員配置の状況」には、別紙　人員配置体制確認表及び参考表を参考にして、職員数を記載してください。
　　なお、人員配置体制確認表及び参考表は事業所での確認用として使用いただき、県への提出は不要です。
注３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 eb="6">
      <t>ジンイン</t>
    </rPh>
    <rPh sb="6" eb="8">
      <t>タイセイ</t>
    </rPh>
    <rPh sb="11" eb="13">
      <t>シンセイ</t>
    </rPh>
    <rPh sb="15" eb="17">
      <t>カサン</t>
    </rPh>
    <rPh sb="17" eb="19">
      <t>クブン</t>
    </rPh>
    <rPh sb="20" eb="21">
      <t>オウ</t>
    </rPh>
    <rPh sb="31" eb="33">
      <t>カハイ</t>
    </rPh>
    <rPh sb="33" eb="35">
      <t>ジョウキョウ</t>
    </rPh>
    <rPh sb="36" eb="38">
      <t>センタク</t>
    </rPh>
    <rPh sb="46" eb="47">
      <t>チュウ</t>
    </rPh>
    <rPh sb="61" eb="63">
      <t>ベッシ</t>
    </rPh>
    <rPh sb="64" eb="66">
      <t>ジンイン</t>
    </rPh>
    <rPh sb="66" eb="68">
      <t>ハイチ</t>
    </rPh>
    <rPh sb="68" eb="70">
      <t>タイセイ</t>
    </rPh>
    <rPh sb="70" eb="73">
      <t>カクニンヒョウ</t>
    </rPh>
    <rPh sb="73" eb="74">
      <t>オヨ</t>
    </rPh>
    <rPh sb="75" eb="77">
      <t>サンコウ</t>
    </rPh>
    <rPh sb="77" eb="78">
      <t>ヒョウ</t>
    </rPh>
    <rPh sb="79" eb="81">
      <t>サンコウ</t>
    </rPh>
    <rPh sb="119" eb="122">
      <t>ジギョウショ</t>
    </rPh>
    <rPh sb="124" eb="127">
      <t>カクニンヨウ</t>
    </rPh>
    <rPh sb="130" eb="132">
      <t>シヨウ</t>
    </rPh>
    <rPh sb="137" eb="138">
      <t>ケン</t>
    </rPh>
    <rPh sb="140" eb="142">
      <t>テイシュツ</t>
    </rPh>
    <rPh sb="143" eb="145">
      <t>フヨウ</t>
    </rPh>
    <rPh sb="149" eb="150">
      <t>チュウ</t>
    </rPh>
    <rPh sb="229" eb="230">
      <t>ダイ</t>
    </rPh>
    <rPh sb="232" eb="233">
      <t>ゴウ</t>
    </rPh>
    <rPh sb="235" eb="237">
      <t>キテイ</t>
    </rPh>
    <rPh sb="252" eb="254">
      <t>サンテイ</t>
    </rPh>
    <rPh sb="256" eb="259">
      <t>ジュウギョウシャ</t>
    </rPh>
    <rPh sb="259" eb="260">
      <t>カズ</t>
    </rPh>
    <phoneticPr fontId="5"/>
  </si>
  <si>
    <t>（加算別紙39）</t>
    <rPh sb="1" eb="3">
      <t>カサン</t>
    </rPh>
    <rPh sb="3" eb="5">
      <t>ベッシ</t>
    </rPh>
    <phoneticPr fontId="5"/>
  </si>
  <si>
    <t>（加算別紙39参考様式）</t>
    <rPh sb="1" eb="3">
      <t>カサン</t>
    </rPh>
    <rPh sb="3" eb="5">
      <t>ベッシ</t>
    </rPh>
    <rPh sb="7" eb="9">
      <t>サンコウ</t>
    </rPh>
    <rPh sb="9" eb="11">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</si>
</sst>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 numFmtId="189" formatCode="0_);[Red]\(0\)"/>
  </numFmts>
  <fonts count="44"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10"/>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2">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style="thin">
        <color indexed="64"/>
      </left>
      <right style="thin">
        <color indexed="64"/>
      </right>
      <top/>
      <bottom/>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712">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44" xfId="3" applyFont="1" applyBorder="1" applyAlignment="1">
      <alignment horizontal="left" vertical="center"/>
    </xf>
    <xf numFmtId="0" fontId="38" fillId="0" borderId="18" xfId="3" applyFont="1" applyBorder="1" applyAlignment="1">
      <alignment vertical="center"/>
    </xf>
    <xf numFmtId="0" fontId="38" fillId="0" borderId="0" xfId="3" applyFont="1" applyAlignment="1">
      <alignment horizontal="right" vertical="center"/>
    </xf>
    <xf numFmtId="0" fontId="38" fillId="3" borderId="15" xfId="3" applyFont="1" applyFill="1" applyBorder="1" applyAlignment="1">
      <alignment horizontal="center" vertical="center"/>
    </xf>
    <xf numFmtId="0" fontId="38" fillId="0" borderId="15" xfId="3" applyFont="1" applyBorder="1" applyAlignment="1">
      <alignment horizontal="center" vertical="center"/>
    </xf>
    <xf numFmtId="0" fontId="38" fillId="0" borderId="0" xfId="3" applyFont="1" applyBorder="1" applyAlignment="1">
      <alignment vertical="top" wrapText="1"/>
    </xf>
    <xf numFmtId="0" fontId="0" fillId="0" borderId="0" xfId="3" applyFont="1">
      <alignment vertical="center"/>
    </xf>
    <xf numFmtId="177" fontId="38" fillId="4" borderId="18" xfId="3" applyNumberFormat="1" applyFont="1" applyFill="1" applyBorder="1" applyAlignment="1">
      <alignment horizontal="right" vertical="center" indent="1"/>
    </xf>
    <xf numFmtId="0" fontId="38" fillId="0" borderId="14" xfId="3" applyFont="1" applyBorder="1" applyAlignment="1">
      <alignment vertical="center"/>
    </xf>
    <xf numFmtId="0" fontId="38" fillId="0" borderId="16" xfId="3" applyFont="1" applyBorder="1" applyAlignment="1">
      <alignment vertical="center"/>
    </xf>
    <xf numFmtId="189" fontId="0" fillId="0" borderId="0" xfId="3" quotePrefix="1" applyNumberFormat="1" applyFont="1">
      <alignment vertical="center"/>
    </xf>
    <xf numFmtId="179" fontId="0" fillId="0" borderId="0" xfId="3" quotePrefix="1" applyNumberFormat="1" applyFont="1">
      <alignment vertical="center"/>
    </xf>
    <xf numFmtId="0" fontId="38" fillId="4" borderId="18" xfId="3" applyFont="1" applyFill="1" applyBorder="1" applyAlignment="1">
      <alignment vertical="center"/>
    </xf>
    <xf numFmtId="0" fontId="38" fillId="0" borderId="18" xfId="3" applyFont="1" applyFill="1" applyBorder="1" applyAlignment="1">
      <alignment horizontal="center" vertical="center"/>
    </xf>
    <xf numFmtId="0" fontId="38" fillId="0" borderId="47" xfId="3" applyFont="1" applyFill="1" applyBorder="1" applyAlignment="1">
      <alignment horizontal="center" vertical="center"/>
    </xf>
    <xf numFmtId="0" fontId="38" fillId="0" borderId="0" xfId="3" applyFont="1" applyBorder="1">
      <alignment vertical="center"/>
    </xf>
    <xf numFmtId="0" fontId="38" fillId="0" borderId="38" xfId="3" applyFont="1" applyBorder="1">
      <alignment vertical="center"/>
    </xf>
    <xf numFmtId="0" fontId="2" fillId="0" borderId="43" xfId="3" applyBorder="1">
      <alignment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4" borderId="42" xfId="3" applyFont="1" applyFill="1" applyBorder="1" applyAlignment="1">
      <alignment horizontal="center" vertical="center"/>
    </xf>
    <xf numFmtId="0" fontId="38" fillId="4" borderId="45" xfId="3" applyFont="1" applyFill="1" applyBorder="1" applyAlignment="1">
      <alignment horizontal="center" vertical="center"/>
    </xf>
    <xf numFmtId="0" fontId="38" fillId="0" borderId="44" xfId="3" applyFont="1" applyBorder="1" applyAlignment="1">
      <alignment vertical="center"/>
    </xf>
    <xf numFmtId="0" fontId="38" fillId="0" borderId="111" xfId="3" applyFont="1" applyBorder="1" applyAlignment="1">
      <alignment vertical="center"/>
    </xf>
    <xf numFmtId="0" fontId="38" fillId="0" borderId="24" xfId="3" applyFont="1" applyBorder="1" applyAlignment="1">
      <alignment vertical="center"/>
    </xf>
    <xf numFmtId="0" fontId="38" fillId="0" borderId="0" xfId="3" applyFont="1" applyAlignment="1">
      <alignment horizontal="center" vertical="center" wrapText="1" justifyLastLine="1"/>
    </xf>
    <xf numFmtId="0" fontId="38" fillId="4" borderId="15" xfId="3" applyFont="1" applyFill="1" applyBorder="1" applyAlignment="1">
      <alignment horizontal="center" vertical="center"/>
    </xf>
    <xf numFmtId="0" fontId="38" fillId="4" borderId="14" xfId="3" applyFont="1" applyFill="1" applyBorder="1" applyAlignment="1">
      <alignment horizontal="center" vertical="center"/>
    </xf>
    <xf numFmtId="0" fontId="38" fillId="4" borderId="16" xfId="3" applyFont="1" applyFill="1" applyBorder="1" applyAlignment="1">
      <alignment horizontal="center" vertical="center"/>
    </xf>
    <xf numFmtId="0" fontId="43" fillId="0" borderId="0" xfId="3" applyFont="1" applyBorder="1" applyAlignment="1">
      <alignment horizontal="left" vertical="top" wrapText="1"/>
    </xf>
    <xf numFmtId="0" fontId="38" fillId="0" borderId="15" xfId="3" applyFont="1" applyBorder="1" applyAlignment="1">
      <alignment horizontal="right" vertical="center"/>
    </xf>
    <xf numFmtId="0" fontId="38" fillId="0" borderId="14" xfId="3" applyFont="1" applyBorder="1" applyAlignment="1">
      <alignment horizontal="right" vertical="center"/>
    </xf>
    <xf numFmtId="0" fontId="37" fillId="4" borderId="15" xfId="3" applyFont="1" applyFill="1" applyBorder="1" applyAlignment="1">
      <alignment horizontal="center" vertical="center"/>
    </xf>
    <xf numFmtId="0" fontId="37" fillId="4" borderId="14" xfId="3" applyFont="1" applyFill="1" applyBorder="1" applyAlignment="1">
      <alignment horizontal="center" vertical="center"/>
    </xf>
    <xf numFmtId="0" fontId="37" fillId="4" borderId="16" xfId="3" applyFont="1" applyFill="1" applyBorder="1" applyAlignment="1">
      <alignment horizontal="center" vertical="center"/>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46" xfId="3" applyFont="1" applyBorder="1" applyAlignment="1">
      <alignment vertical="center" wrapText="1"/>
    </xf>
    <xf numFmtId="0" fontId="38" fillId="0" borderId="66" xfId="3" applyFont="1" applyBorder="1" applyAlignment="1">
      <alignment vertical="center"/>
    </xf>
    <xf numFmtId="0" fontId="38" fillId="0" borderId="31" xfId="3" applyFont="1" applyBorder="1" applyAlignment="1">
      <alignment vertical="center"/>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23" fillId="5" borderId="100"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3" fillId="4" borderId="18" xfId="1" applyFont="1" applyFill="1" applyBorder="1" applyAlignment="1">
      <alignment horizontal="center" vertical="center"/>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5" xfId="1" applyFont="1" applyBorder="1" applyAlignment="1">
      <alignment horizontal="center" vertical="center" shrinkToFi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0" xfId="1" applyFont="1" applyAlignment="1">
      <alignment horizontal="left" vertical="center"/>
    </xf>
    <xf numFmtId="0" fontId="10" fillId="0" borderId="0" xfId="1" applyFont="1" applyAlignment="1">
      <alignment horizontal="center" vertical="center" wrapText="1"/>
    </xf>
    <xf numFmtId="0" fontId="3" fillId="4" borderId="15" xfId="1" applyFont="1" applyFill="1" applyBorder="1" applyAlignment="1">
      <alignment horizontal="center" vertical="center"/>
    </xf>
    <xf numFmtId="0" fontId="3" fillId="4"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78" fontId="23" fillId="0" borderId="0" xfId="1" applyNumberFormat="1" applyFont="1" applyAlignment="1">
      <alignment horizontal="center" vertical="center"/>
    </xf>
    <xf numFmtId="1" fontId="23" fillId="0" borderId="0" xfId="1" applyNumberFormat="1" applyFont="1" applyAlignment="1">
      <alignment horizontal="center" vertical="center"/>
    </xf>
    <xf numFmtId="0" fontId="3" fillId="4"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 fontId="3" fillId="0" borderId="0" xfId="1" applyNumberFormat="1" applyFont="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1" fontId="23" fillId="6" borderId="18" xfId="1" applyNumberFormat="1" applyFont="1" applyFill="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184" fontId="7" fillId="0" borderId="18" xfId="1" applyNumberFormat="1" applyFont="1" applyBorder="1" applyAlignment="1">
      <alignment horizontal="center" vertical="center"/>
    </xf>
    <xf numFmtId="0" fontId="23" fillId="6" borderId="18" xfId="1" applyFont="1" applyFill="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7" fillId="0" borderId="55" xfId="1" applyFont="1" applyBorder="1" applyAlignment="1">
      <alignment horizontal="center" vertical="center" textRotation="255"/>
    </xf>
    <xf numFmtId="0" fontId="7" fillId="0" borderId="76"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176" fontId="6" fillId="0" borderId="46"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50" xfId="1" applyFont="1" applyBorder="1" applyAlignment="1">
      <alignment horizontal="center" vertical="center"/>
    </xf>
    <xf numFmtId="0" fontId="6" fillId="0" borderId="58"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2"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3" fillId="0" borderId="36"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47" xfId="1" applyFont="1" applyBorder="1" applyAlignment="1">
      <alignment horizontal="center" vertical="center" wrapText="1"/>
    </xf>
    <xf numFmtId="0" fontId="6" fillId="0" borderId="78" xfId="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0" borderId="68" xfId="1" applyFont="1" applyBorder="1" applyAlignment="1">
      <alignment horizontal="center" vertical="center"/>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0" borderId="18"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4"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33"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19"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29" fillId="0" borderId="0" xfId="4" applyFont="1" applyAlignment="1">
      <alignment horizontal="center" vertical="center" shrinkToFit="1"/>
    </xf>
    <xf numFmtId="0" fontId="29" fillId="0" borderId="43" xfId="4" applyFont="1" applyBorder="1" applyAlignment="1">
      <alignment horizontal="center" vertical="center" shrinkToFit="1"/>
    </xf>
    <xf numFmtId="0" fontId="29" fillId="0" borderId="7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lignment horizontal="right" vertical="center" shrinkToFit="1"/>
    </xf>
    <xf numFmtId="0" fontId="15" fillId="0" borderId="13"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182" fontId="17" fillId="0" borderId="30"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182" fontId="17" fillId="0" borderId="31"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1" fontId="17" fillId="0" borderId="0" xfId="4" applyNumberFormat="1" applyFont="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181" fontId="17" fillId="0" borderId="66" xfId="4" applyNumberFormat="1" applyFont="1" applyBorder="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76" xfId="4" applyNumberFormat="1" applyFont="1" applyBorder="1" applyAlignment="1">
      <alignment horizontal="righ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87200</xdr:colOff>
      <xdr:row>22</xdr:row>
      <xdr:rowOff>33538</xdr:rowOff>
    </xdr:from>
    <xdr:to>
      <xdr:col>6</xdr:col>
      <xdr:colOff>999454</xdr:colOff>
      <xdr:row>24</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22</xdr:row>
      <xdr:rowOff>187816</xdr:rowOff>
    </xdr:from>
    <xdr:to>
      <xdr:col>6</xdr:col>
      <xdr:colOff>858592</xdr:colOff>
      <xdr:row>23</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12</xdr:col>
      <xdr:colOff>82176</xdr:colOff>
      <xdr:row>6</xdr:row>
      <xdr:rowOff>44823</xdr:rowOff>
    </xdr:from>
    <xdr:to>
      <xdr:col>13</xdr:col>
      <xdr:colOff>140874</xdr:colOff>
      <xdr:row>6</xdr:row>
      <xdr:rowOff>341005</xdr:rowOff>
    </xdr:to>
    <xdr:sp macro="" textlink="">
      <xdr:nvSpPr>
        <xdr:cNvPr id="4" name="楕円 3">
          <a:extLst>
            <a:ext uri="{FF2B5EF4-FFF2-40B4-BE49-F238E27FC236}">
              <a16:creationId xmlns:a16="http://schemas.microsoft.com/office/drawing/2014/main" id="{74DB847A-1C97-4822-AF60-3EB5467B563C}"/>
            </a:ext>
          </a:extLst>
        </xdr:cNvPr>
        <xdr:cNvSpPr/>
      </xdr:nvSpPr>
      <xdr:spPr>
        <a:xfrm>
          <a:off x="7963647" y="1695823"/>
          <a:ext cx="686227" cy="296182"/>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87200</xdr:colOff>
      <xdr:row>22</xdr:row>
      <xdr:rowOff>33538</xdr:rowOff>
    </xdr:from>
    <xdr:to>
      <xdr:col>6</xdr:col>
      <xdr:colOff>999454</xdr:colOff>
      <xdr:row>24</xdr:row>
      <xdr:rowOff>295140</xdr:rowOff>
    </xdr:to>
    <xdr:sp macro="" textlink="">
      <xdr:nvSpPr>
        <xdr:cNvPr id="2" name="矢印: 上向き折線 1">
          <a:extLst>
            <a:ext uri="{FF2B5EF4-FFF2-40B4-BE49-F238E27FC236}">
              <a16:creationId xmlns:a16="http://schemas.microsoft.com/office/drawing/2014/main" id="{97D85555-E1E4-47E0-8A52-6CA9F023A234}"/>
            </a:ext>
          </a:extLst>
        </xdr:cNvPr>
        <xdr:cNvSpPr/>
      </xdr:nvSpPr>
      <xdr:spPr>
        <a:xfrm rot="5400000">
          <a:off x="4184426" y="6686862"/>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22</xdr:row>
      <xdr:rowOff>187816</xdr:rowOff>
    </xdr:from>
    <xdr:to>
      <xdr:col>6</xdr:col>
      <xdr:colOff>858592</xdr:colOff>
      <xdr:row>23</xdr:row>
      <xdr:rowOff>160986</xdr:rowOff>
    </xdr:to>
    <xdr:sp macro="" textlink="">
      <xdr:nvSpPr>
        <xdr:cNvPr id="3" name="正方形/長方形 2">
          <a:extLst>
            <a:ext uri="{FF2B5EF4-FFF2-40B4-BE49-F238E27FC236}">
              <a16:creationId xmlns:a16="http://schemas.microsoft.com/office/drawing/2014/main" id="{7072CB72-AF6A-4E41-9EA1-1FC742AAFB8A}"/>
            </a:ext>
          </a:extLst>
        </xdr:cNvPr>
        <xdr:cNvSpPr/>
      </xdr:nvSpPr>
      <xdr:spPr>
        <a:xfrm>
          <a:off x="3543390" y="6861666"/>
          <a:ext cx="1391902"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3</xdr:col>
      <xdr:colOff>433294</xdr:colOff>
      <xdr:row>6</xdr:row>
      <xdr:rowOff>37352</xdr:rowOff>
    </xdr:from>
    <xdr:to>
      <xdr:col>4</xdr:col>
      <xdr:colOff>529344</xdr:colOff>
      <xdr:row>6</xdr:row>
      <xdr:rowOff>333534</xdr:rowOff>
    </xdr:to>
    <xdr:sp macro="" textlink="">
      <xdr:nvSpPr>
        <xdr:cNvPr id="4" name="楕円 3">
          <a:extLst>
            <a:ext uri="{FF2B5EF4-FFF2-40B4-BE49-F238E27FC236}">
              <a16:creationId xmlns:a16="http://schemas.microsoft.com/office/drawing/2014/main" id="{C5669CBC-8845-4F6E-A451-0796480BE39D}"/>
            </a:ext>
          </a:extLst>
        </xdr:cNvPr>
        <xdr:cNvSpPr/>
      </xdr:nvSpPr>
      <xdr:spPr>
        <a:xfrm>
          <a:off x="2368176" y="1688352"/>
          <a:ext cx="671286" cy="296182"/>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134471</xdr:colOff>
      <xdr:row>4</xdr:row>
      <xdr:rowOff>22412</xdr:rowOff>
    </xdr:from>
    <xdr:to>
      <xdr:col>14</xdr:col>
      <xdr:colOff>285002</xdr:colOff>
      <xdr:row>6</xdr:row>
      <xdr:rowOff>75266</xdr:rowOff>
    </xdr:to>
    <xdr:sp macro="" textlink="">
      <xdr:nvSpPr>
        <xdr:cNvPr id="5" name="四角形: 角を丸くする 4">
          <a:extLst>
            <a:ext uri="{FF2B5EF4-FFF2-40B4-BE49-F238E27FC236}">
              <a16:creationId xmlns:a16="http://schemas.microsoft.com/office/drawing/2014/main" id="{24302019-BA4A-4A7A-9B27-8242560C392A}"/>
            </a:ext>
          </a:extLst>
        </xdr:cNvPr>
        <xdr:cNvSpPr/>
      </xdr:nvSpPr>
      <xdr:spPr>
        <a:xfrm>
          <a:off x="5737412" y="1038412"/>
          <a:ext cx="3654237" cy="687854"/>
        </a:xfrm>
        <a:prstGeom prst="roundRect">
          <a:avLst/>
        </a:prstGeom>
        <a:ln w="31750" cmpd="sng">
          <a:solidFill>
            <a:schemeClr val="tx2"/>
          </a:solidFill>
          <a:prstDash val="solid"/>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sz="1050"/>
            <a:t>この加算に関しては、計算の途中で小数点以下の端数が生じた場合、小数点第２位を切り捨てて第１位までを使用してください。</a:t>
          </a:r>
        </a:p>
      </xdr:txBody>
    </xdr:sp>
    <xdr:clientData/>
  </xdr:twoCellAnchor>
  <xdr:twoCellAnchor>
    <xdr:from>
      <xdr:col>8</xdr:col>
      <xdr:colOff>425824</xdr:colOff>
      <xdr:row>6</xdr:row>
      <xdr:rowOff>186765</xdr:rowOff>
    </xdr:from>
    <xdr:to>
      <xdr:col>14</xdr:col>
      <xdr:colOff>145702</xdr:colOff>
      <xdr:row>10</xdr:row>
      <xdr:rowOff>186233</xdr:rowOff>
    </xdr:to>
    <xdr:sp macro="" textlink="">
      <xdr:nvSpPr>
        <xdr:cNvPr id="6" name="思考の吹き出し: 雲形 5">
          <a:extLst>
            <a:ext uri="{FF2B5EF4-FFF2-40B4-BE49-F238E27FC236}">
              <a16:creationId xmlns:a16="http://schemas.microsoft.com/office/drawing/2014/main" id="{DE698007-04FA-495C-A74E-603DED7349B3}"/>
            </a:ext>
          </a:extLst>
        </xdr:cNvPr>
        <xdr:cNvSpPr/>
      </xdr:nvSpPr>
      <xdr:spPr>
        <a:xfrm>
          <a:off x="6028765" y="1837765"/>
          <a:ext cx="3223584" cy="1396468"/>
        </a:xfrm>
        <a:prstGeom prst="cloudCallout">
          <a:avLst>
            <a:gd name="adj1" fmla="val -65253"/>
            <a:gd name="adj2" fmla="val 3175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例）</a:t>
          </a:r>
          <a:endParaRPr kumimoji="1" lang="en-US" altLang="ja-JP" sz="1100"/>
        </a:p>
        <a:p>
          <a:pPr algn="l"/>
          <a:r>
            <a:rPr kumimoji="1" lang="ja-JP" altLang="en-US" sz="1100"/>
            <a:t>区分２ ： ０．９人</a:t>
          </a:r>
          <a:endParaRPr kumimoji="1" lang="en-US" altLang="ja-JP" sz="1100"/>
        </a:p>
        <a:p>
          <a:pPr algn="l"/>
          <a:r>
            <a:rPr kumimoji="1" lang="ja-JP" altLang="en-US" sz="1100"/>
            <a:t>区分３ ： １．８人 （</a:t>
          </a:r>
          <a:r>
            <a:rPr kumimoji="1" lang="en-US" altLang="ja-JP" sz="1100"/>
            <a:t>÷</a:t>
          </a:r>
          <a:r>
            <a:rPr kumimoji="1" lang="ja-JP" altLang="en-US" sz="1100"/>
            <a:t>９＝０．３）</a:t>
          </a:r>
          <a:endParaRPr kumimoji="1" lang="en-US" altLang="ja-JP" sz="1100"/>
        </a:p>
        <a:p>
          <a:pPr algn="l"/>
          <a:r>
            <a:rPr kumimoji="1" lang="ja-JP" altLang="en-US" sz="1100"/>
            <a:t>区分５ ： ２．７人 （</a:t>
          </a:r>
          <a:r>
            <a:rPr kumimoji="1" lang="en-US" altLang="ja-JP" sz="1100"/>
            <a:t>÷</a:t>
          </a:r>
          <a:r>
            <a:rPr kumimoji="1" lang="ja-JP" altLang="en-US" sz="1100"/>
            <a:t>４≒０．６）</a:t>
          </a:r>
          <a:endParaRPr kumimoji="1" lang="en-US" altLang="ja-JP" sz="1100"/>
        </a:p>
      </xdr:txBody>
    </xdr:sp>
    <xdr:clientData/>
  </xdr:twoCellAnchor>
  <xdr:twoCellAnchor>
    <xdr:from>
      <xdr:col>1</xdr:col>
      <xdr:colOff>112059</xdr:colOff>
      <xdr:row>10</xdr:row>
      <xdr:rowOff>112059</xdr:rowOff>
    </xdr:from>
    <xdr:to>
      <xdr:col>4</xdr:col>
      <xdr:colOff>733236</xdr:colOff>
      <xdr:row>12</xdr:row>
      <xdr:rowOff>75910</xdr:rowOff>
    </xdr:to>
    <xdr:sp macro="" textlink="">
      <xdr:nvSpPr>
        <xdr:cNvPr id="7" name="四角形: 角を丸くする 6">
          <a:extLst>
            <a:ext uri="{FF2B5EF4-FFF2-40B4-BE49-F238E27FC236}">
              <a16:creationId xmlns:a16="http://schemas.microsoft.com/office/drawing/2014/main" id="{C0177AB6-A5DC-42AC-9258-516C247EDE7C}"/>
            </a:ext>
          </a:extLst>
        </xdr:cNvPr>
        <xdr:cNvSpPr/>
      </xdr:nvSpPr>
      <xdr:spPr>
        <a:xfrm>
          <a:off x="231588" y="3160059"/>
          <a:ext cx="3011766" cy="598851"/>
        </a:xfrm>
        <a:prstGeom prst="roundRect">
          <a:avLst/>
        </a:prstGeom>
        <a:ln w="31750" cmpd="sng">
          <a:solidFill>
            <a:schemeClr val="tx2"/>
          </a:solidFill>
          <a:prstDash val="solid"/>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sz="1050"/>
            <a:t>前年度利用者数平均</a:t>
          </a:r>
          <a:r>
            <a:rPr kumimoji="1" lang="en-US" altLang="ja-JP" sz="1050"/>
            <a:t>÷</a:t>
          </a:r>
          <a:r>
            <a:rPr kumimoji="1" lang="ja-JP" altLang="en-US" sz="1050"/>
            <a:t>６（日中型の場合</a:t>
          </a:r>
          <a:r>
            <a:rPr kumimoji="1" lang="en-US" altLang="ja-JP" sz="1050"/>
            <a:t>÷</a:t>
          </a:r>
          <a:r>
            <a:rPr kumimoji="1" lang="ja-JP" altLang="en-US" sz="1050"/>
            <a:t>５）</a:t>
          </a:r>
          <a:endParaRPr kumimoji="1" lang="en-US" altLang="ja-JP" sz="1050"/>
        </a:p>
      </xdr:txBody>
    </xdr:sp>
    <xdr:clientData/>
  </xdr:twoCellAnchor>
  <xdr:twoCellAnchor>
    <xdr:from>
      <xdr:col>3</xdr:col>
      <xdr:colOff>134470</xdr:colOff>
      <xdr:row>12</xdr:row>
      <xdr:rowOff>93382</xdr:rowOff>
    </xdr:from>
    <xdr:to>
      <xdr:col>4</xdr:col>
      <xdr:colOff>187323</xdr:colOff>
      <xdr:row>15</xdr:row>
      <xdr:rowOff>51254</xdr:rowOff>
    </xdr:to>
    <xdr:cxnSp macro="">
      <xdr:nvCxnSpPr>
        <xdr:cNvPr id="8" name="直線矢印コネクタ 7">
          <a:extLst>
            <a:ext uri="{FF2B5EF4-FFF2-40B4-BE49-F238E27FC236}">
              <a16:creationId xmlns:a16="http://schemas.microsoft.com/office/drawing/2014/main" id="{A6DF1901-8D6B-4CB1-BFDF-1CB46FC029ED}"/>
            </a:ext>
          </a:extLst>
        </xdr:cNvPr>
        <xdr:cNvCxnSpPr>
          <a:cxnSpLocks/>
        </xdr:cNvCxnSpPr>
      </xdr:nvCxnSpPr>
      <xdr:spPr>
        <a:xfrm>
          <a:off x="2069352" y="3776382"/>
          <a:ext cx="628089" cy="742284"/>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89648</xdr:colOff>
      <xdr:row>15</xdr:row>
      <xdr:rowOff>89647</xdr:rowOff>
    </xdr:from>
    <xdr:to>
      <xdr:col>2</xdr:col>
      <xdr:colOff>210269</xdr:colOff>
      <xdr:row>16</xdr:row>
      <xdr:rowOff>247090</xdr:rowOff>
    </xdr:to>
    <xdr:sp macro="" textlink="">
      <xdr:nvSpPr>
        <xdr:cNvPr id="9" name="四角形: 角を丸くする 8">
          <a:extLst>
            <a:ext uri="{FF2B5EF4-FFF2-40B4-BE49-F238E27FC236}">
              <a16:creationId xmlns:a16="http://schemas.microsoft.com/office/drawing/2014/main" id="{33A543C4-4029-4313-A139-F2B4DB4A680F}"/>
            </a:ext>
          </a:extLst>
        </xdr:cNvPr>
        <xdr:cNvSpPr/>
      </xdr:nvSpPr>
      <xdr:spPr>
        <a:xfrm>
          <a:off x="209177" y="4557059"/>
          <a:ext cx="1659563" cy="463737"/>
        </a:xfrm>
        <a:prstGeom prst="roundRect">
          <a:avLst/>
        </a:prstGeom>
        <a:ln w="31750" cmpd="sng">
          <a:solidFill>
            <a:schemeClr val="tx2"/>
          </a:solidFill>
          <a:prstDash val="solid"/>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en-US" altLang="ja-JP" sz="1050"/>
            <a:t>×</a:t>
          </a:r>
          <a:r>
            <a:rPr kumimoji="1" lang="ja-JP" altLang="en-US" sz="1050"/>
            <a:t>常勤職員が勤務すべき時間数（例：３２時間）</a:t>
          </a:r>
          <a:endParaRPr kumimoji="1" lang="en-US" altLang="ja-JP" sz="1050"/>
        </a:p>
      </xdr:txBody>
    </xdr:sp>
    <xdr:clientData/>
  </xdr:twoCellAnchor>
  <xdr:twoCellAnchor>
    <xdr:from>
      <xdr:col>2</xdr:col>
      <xdr:colOff>119023</xdr:colOff>
      <xdr:row>15</xdr:row>
      <xdr:rowOff>124865</xdr:rowOff>
    </xdr:from>
    <xdr:to>
      <xdr:col>3</xdr:col>
      <xdr:colOff>70972</xdr:colOff>
      <xdr:row>16</xdr:row>
      <xdr:rowOff>243834</xdr:rowOff>
    </xdr:to>
    <xdr:sp macro="" textlink="">
      <xdr:nvSpPr>
        <xdr:cNvPr id="10" name="矢印: 左カーブ 9">
          <a:extLst>
            <a:ext uri="{FF2B5EF4-FFF2-40B4-BE49-F238E27FC236}">
              <a16:creationId xmlns:a16="http://schemas.microsoft.com/office/drawing/2014/main" id="{0C8E0997-69B0-4010-A714-81AB05377E9C}"/>
            </a:ext>
          </a:extLst>
        </xdr:cNvPr>
        <xdr:cNvSpPr/>
      </xdr:nvSpPr>
      <xdr:spPr>
        <a:xfrm flipH="1">
          <a:off x="1777494" y="4592277"/>
          <a:ext cx="228360" cy="425263"/>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283883</xdr:colOff>
      <xdr:row>11</xdr:row>
      <xdr:rowOff>291353</xdr:rowOff>
    </xdr:from>
    <xdr:to>
      <xdr:col>13</xdr:col>
      <xdr:colOff>407147</xdr:colOff>
      <xdr:row>14</xdr:row>
      <xdr:rowOff>77963</xdr:rowOff>
    </xdr:to>
    <xdr:sp macro="" textlink="">
      <xdr:nvSpPr>
        <xdr:cNvPr id="11" name="四角形: 角を丸くする 10">
          <a:extLst>
            <a:ext uri="{FF2B5EF4-FFF2-40B4-BE49-F238E27FC236}">
              <a16:creationId xmlns:a16="http://schemas.microsoft.com/office/drawing/2014/main" id="{B50E3EB4-9273-4065-B989-E76E26B7D912}"/>
            </a:ext>
          </a:extLst>
        </xdr:cNvPr>
        <xdr:cNvSpPr/>
      </xdr:nvSpPr>
      <xdr:spPr>
        <a:xfrm>
          <a:off x="5363883" y="3593353"/>
          <a:ext cx="3537323" cy="645728"/>
        </a:xfrm>
        <a:prstGeom prst="roundRect">
          <a:avLst/>
        </a:prstGeom>
        <a:ln w="31750" cmpd="sng">
          <a:solidFill>
            <a:schemeClr val="tx2"/>
          </a:solidFill>
          <a:prstDash val="solid"/>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sz="1050"/>
            <a:t>前年度利用者数平均の</a:t>
          </a:r>
          <a:endParaRPr kumimoji="1" lang="en-US" altLang="ja-JP" sz="1050"/>
        </a:p>
        <a:p>
          <a:r>
            <a:rPr kumimoji="1" lang="ja-JP" altLang="en-US" sz="1050"/>
            <a:t>区分３</a:t>
          </a:r>
          <a:r>
            <a:rPr kumimoji="1" lang="en-US" altLang="ja-JP" sz="1050"/>
            <a:t>÷</a:t>
          </a:r>
          <a:r>
            <a:rPr kumimoji="1" lang="ja-JP" altLang="en-US" sz="1050"/>
            <a:t>９</a:t>
          </a:r>
          <a:r>
            <a:rPr kumimoji="1" lang="ja-JP" altLang="en-US" sz="1050" baseline="0"/>
            <a:t> </a:t>
          </a:r>
          <a:r>
            <a:rPr kumimoji="1" lang="ja-JP" altLang="en-US" sz="1050"/>
            <a:t>＋ 区分４</a:t>
          </a:r>
          <a:r>
            <a:rPr kumimoji="1" lang="en-US" altLang="ja-JP" sz="1050"/>
            <a:t>÷</a:t>
          </a:r>
          <a:r>
            <a:rPr kumimoji="1" lang="ja-JP" altLang="en-US" sz="1050"/>
            <a:t>６ ＋ 区分５</a:t>
          </a:r>
          <a:r>
            <a:rPr kumimoji="1" lang="en-US" altLang="ja-JP" sz="1050"/>
            <a:t>÷</a:t>
          </a:r>
          <a:r>
            <a:rPr kumimoji="1" lang="ja-JP" altLang="en-US" sz="1050"/>
            <a:t>４ ＋ 区分６</a:t>
          </a:r>
          <a:r>
            <a:rPr kumimoji="1" lang="en-US" altLang="ja-JP" sz="1050"/>
            <a:t>÷</a:t>
          </a:r>
          <a:r>
            <a:rPr kumimoji="1" lang="ja-JP" altLang="en-US" sz="1050"/>
            <a:t>２．５</a:t>
          </a:r>
          <a:endParaRPr kumimoji="1" lang="en-US" altLang="ja-JP" sz="1050"/>
        </a:p>
      </xdr:txBody>
    </xdr:sp>
    <xdr:clientData/>
  </xdr:twoCellAnchor>
  <xdr:twoCellAnchor>
    <xdr:from>
      <xdr:col>6</xdr:col>
      <xdr:colOff>978647</xdr:colOff>
      <xdr:row>14</xdr:row>
      <xdr:rowOff>70970</xdr:rowOff>
    </xdr:from>
    <xdr:to>
      <xdr:col>9</xdr:col>
      <xdr:colOff>26149</xdr:colOff>
      <xdr:row>15</xdr:row>
      <xdr:rowOff>74706</xdr:rowOff>
    </xdr:to>
    <xdr:cxnSp macro="">
      <xdr:nvCxnSpPr>
        <xdr:cNvPr id="12" name="直線矢印コネクタ 11">
          <a:extLst>
            <a:ext uri="{FF2B5EF4-FFF2-40B4-BE49-F238E27FC236}">
              <a16:creationId xmlns:a16="http://schemas.microsoft.com/office/drawing/2014/main" id="{CDF65CC6-E42E-4C84-8DAD-0D0892A5D3E0}"/>
            </a:ext>
          </a:extLst>
        </xdr:cNvPr>
        <xdr:cNvCxnSpPr>
          <a:cxnSpLocks/>
        </xdr:cNvCxnSpPr>
      </xdr:nvCxnSpPr>
      <xdr:spPr>
        <a:xfrm flipH="1">
          <a:off x="5050118" y="4232088"/>
          <a:ext cx="1602443" cy="31003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137084</xdr:colOff>
      <xdr:row>15</xdr:row>
      <xdr:rowOff>82177</xdr:rowOff>
    </xdr:from>
    <xdr:to>
      <xdr:col>14</xdr:col>
      <xdr:colOff>508000</xdr:colOff>
      <xdr:row>19</xdr:row>
      <xdr:rowOff>155843</xdr:rowOff>
    </xdr:to>
    <xdr:sp macro="" textlink="">
      <xdr:nvSpPr>
        <xdr:cNvPr id="14" name="四角形: 角を丸くする 13">
          <a:extLst>
            <a:ext uri="{FF2B5EF4-FFF2-40B4-BE49-F238E27FC236}">
              <a16:creationId xmlns:a16="http://schemas.microsoft.com/office/drawing/2014/main" id="{975CCC4B-AAA5-4D76-A199-07A9C52ECD6F}"/>
            </a:ext>
          </a:extLst>
        </xdr:cNvPr>
        <xdr:cNvSpPr/>
      </xdr:nvSpPr>
      <xdr:spPr>
        <a:xfrm>
          <a:off x="7293908" y="4549589"/>
          <a:ext cx="2320739" cy="1306313"/>
        </a:xfrm>
        <a:prstGeom prst="roundRect">
          <a:avLst/>
        </a:prstGeom>
        <a:ln w="31750" cmpd="sng">
          <a:solidFill>
            <a:schemeClr val="tx2"/>
          </a:solidFill>
          <a:prstDash val="solid"/>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sz="1050"/>
            <a:t>（ａ）の人数</a:t>
          </a:r>
          <a:r>
            <a:rPr kumimoji="1" lang="en-US" altLang="ja-JP" sz="1050"/>
            <a:t>×</a:t>
          </a:r>
          <a:r>
            <a:rPr kumimoji="1" lang="ja-JP" altLang="en-US" sz="1050"/>
            <a:t>（４０－「常勤職員が１週間に勤務すべき時間数」）</a:t>
          </a:r>
          <a:endParaRPr kumimoji="1" lang="en-US" altLang="ja-JP" sz="1050"/>
        </a:p>
        <a:p>
          <a:r>
            <a:rPr kumimoji="1" lang="en-US" altLang="ja-JP" sz="1050"/>
            <a:t>※</a:t>
          </a:r>
          <a:r>
            <a:rPr kumimoji="1" lang="ja-JP" altLang="en-US" sz="1050"/>
            <a:t>常勤職員が勤務すべき時間数が４０時間の事業所は調整数は０</a:t>
          </a:r>
          <a:endParaRPr kumimoji="1" lang="en-US" altLang="ja-JP" sz="1050"/>
        </a:p>
        <a:p>
          <a:r>
            <a:rPr kumimoji="1" lang="ja-JP" altLang="en-US" sz="1050"/>
            <a:t>例）１．７</a:t>
          </a:r>
          <a:r>
            <a:rPr kumimoji="1" lang="en-US" altLang="ja-JP" sz="1050"/>
            <a:t>×</a:t>
          </a:r>
          <a:r>
            <a:rPr kumimoji="1" lang="ja-JP" altLang="en-US" sz="1050"/>
            <a:t>（４０－３２）＝１３．６</a:t>
          </a:r>
          <a:endParaRPr kumimoji="1" lang="en-US" altLang="ja-JP" sz="1050"/>
        </a:p>
      </xdr:txBody>
    </xdr:sp>
    <xdr:clientData/>
  </xdr:twoCellAnchor>
  <xdr:twoCellAnchor>
    <xdr:from>
      <xdr:col>1</xdr:col>
      <xdr:colOff>156882</xdr:colOff>
      <xdr:row>27</xdr:row>
      <xdr:rowOff>1</xdr:rowOff>
    </xdr:from>
    <xdr:to>
      <xdr:col>4</xdr:col>
      <xdr:colOff>948763</xdr:colOff>
      <xdr:row>28</xdr:row>
      <xdr:rowOff>242879</xdr:rowOff>
    </xdr:to>
    <xdr:sp macro="" textlink="">
      <xdr:nvSpPr>
        <xdr:cNvPr id="17" name="四角形: 角を丸くする 16">
          <a:extLst>
            <a:ext uri="{FF2B5EF4-FFF2-40B4-BE49-F238E27FC236}">
              <a16:creationId xmlns:a16="http://schemas.microsoft.com/office/drawing/2014/main" id="{639BF5CC-35E4-461A-B197-F18DB212B85E}"/>
            </a:ext>
          </a:extLst>
        </xdr:cNvPr>
        <xdr:cNvSpPr/>
      </xdr:nvSpPr>
      <xdr:spPr>
        <a:xfrm>
          <a:off x="276411" y="8157883"/>
          <a:ext cx="3182470" cy="608937"/>
        </a:xfrm>
        <a:prstGeom prst="roundRect">
          <a:avLst/>
        </a:prstGeom>
        <a:ln w="31750" cmpd="sng">
          <a:solidFill>
            <a:schemeClr val="tx2"/>
          </a:solidFill>
          <a:prstDash val="solid"/>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sz="1050"/>
            <a:t>世話人と生活支援員の１週間の勤務延べ時間</a:t>
          </a:r>
          <a:r>
            <a:rPr kumimoji="1" lang="en-US" altLang="ja-JP" sz="1050"/>
            <a:t>÷</a:t>
          </a:r>
          <a:r>
            <a:rPr kumimoji="1" lang="ja-JP" altLang="en-US" sz="1050"/>
            <a:t>４０</a:t>
          </a:r>
          <a:endParaRPr kumimoji="1" lang="en-US" altLang="ja-JP" sz="1050"/>
        </a:p>
      </xdr:txBody>
    </xdr:sp>
    <xdr:clientData/>
  </xdr:twoCellAnchor>
  <xdr:twoCellAnchor>
    <xdr:from>
      <xdr:col>4</xdr:col>
      <xdr:colOff>960529</xdr:colOff>
      <xdr:row>27</xdr:row>
      <xdr:rowOff>296999</xdr:rowOff>
    </xdr:from>
    <xdr:to>
      <xdr:col>6</xdr:col>
      <xdr:colOff>145114</xdr:colOff>
      <xdr:row>28</xdr:row>
      <xdr:rowOff>235886</xdr:rowOff>
    </xdr:to>
    <xdr:cxnSp macro="">
      <xdr:nvCxnSpPr>
        <xdr:cNvPr id="18" name="直線矢印コネクタ 17">
          <a:extLst>
            <a:ext uri="{FF2B5EF4-FFF2-40B4-BE49-F238E27FC236}">
              <a16:creationId xmlns:a16="http://schemas.microsoft.com/office/drawing/2014/main" id="{68E1BF2F-9DF9-4FBE-BCBF-307DA349F450}"/>
            </a:ext>
          </a:extLst>
        </xdr:cNvPr>
        <xdr:cNvCxnSpPr>
          <a:cxnSpLocks/>
        </xdr:cNvCxnSpPr>
      </xdr:nvCxnSpPr>
      <xdr:spPr>
        <a:xfrm>
          <a:off x="3470647" y="8454881"/>
          <a:ext cx="745938" cy="304946"/>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1001059</xdr:colOff>
      <xdr:row>18</xdr:row>
      <xdr:rowOff>70971</xdr:rowOff>
    </xdr:from>
    <xdr:to>
      <xdr:col>10</xdr:col>
      <xdr:colOff>186203</xdr:colOff>
      <xdr:row>19</xdr:row>
      <xdr:rowOff>134471</xdr:rowOff>
    </xdr:to>
    <xdr:cxnSp macro="">
      <xdr:nvCxnSpPr>
        <xdr:cNvPr id="19" name="直線矢印コネクタ 18">
          <a:extLst>
            <a:ext uri="{FF2B5EF4-FFF2-40B4-BE49-F238E27FC236}">
              <a16:creationId xmlns:a16="http://schemas.microsoft.com/office/drawing/2014/main" id="{E9A1C62C-6C30-4863-A3C3-D06A5EA1AF83}"/>
            </a:ext>
          </a:extLst>
        </xdr:cNvPr>
        <xdr:cNvCxnSpPr>
          <a:cxnSpLocks/>
        </xdr:cNvCxnSpPr>
      </xdr:nvCxnSpPr>
      <xdr:spPr>
        <a:xfrm flipH="1">
          <a:off x="6604000" y="5771030"/>
          <a:ext cx="739027" cy="369794"/>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37354</xdr:colOff>
      <xdr:row>23</xdr:row>
      <xdr:rowOff>73664</xdr:rowOff>
    </xdr:from>
    <xdr:to>
      <xdr:col>4</xdr:col>
      <xdr:colOff>196370</xdr:colOff>
      <xdr:row>25</xdr:row>
      <xdr:rowOff>58246</xdr:rowOff>
    </xdr:to>
    <xdr:sp macro="" textlink="">
      <xdr:nvSpPr>
        <xdr:cNvPr id="20" name="四角形: 角を丸くする 19">
          <a:extLst>
            <a:ext uri="{FF2B5EF4-FFF2-40B4-BE49-F238E27FC236}">
              <a16:creationId xmlns:a16="http://schemas.microsoft.com/office/drawing/2014/main" id="{8F0F70D2-8C5A-49CB-AFD1-D8100FC3ABAD}"/>
            </a:ext>
          </a:extLst>
        </xdr:cNvPr>
        <xdr:cNvSpPr/>
      </xdr:nvSpPr>
      <xdr:spPr>
        <a:xfrm>
          <a:off x="156883" y="7058664"/>
          <a:ext cx="2549605" cy="597170"/>
        </a:xfrm>
        <a:prstGeom prst="roundRect">
          <a:avLst/>
        </a:prstGeom>
        <a:ln w="31750" cmpd="sng">
          <a:solidFill>
            <a:schemeClr val="tx2"/>
          </a:solidFill>
          <a:prstDash val="solid"/>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sz="1050"/>
            <a:t>前年度利用者数平均</a:t>
          </a:r>
          <a:r>
            <a:rPr kumimoji="1" lang="en-US" altLang="ja-JP" sz="1050"/>
            <a:t>÷</a:t>
          </a:r>
          <a:r>
            <a:rPr kumimoji="1" lang="ja-JP" altLang="en-US" sz="1050"/>
            <a:t>１２または</a:t>
          </a:r>
          <a:r>
            <a:rPr kumimoji="1" lang="en-US" altLang="ja-JP" sz="1050"/>
            <a:t>÷</a:t>
          </a:r>
          <a:r>
            <a:rPr kumimoji="1" lang="ja-JP" altLang="en-US" sz="1050"/>
            <a:t>３０</a:t>
          </a:r>
          <a:endParaRPr kumimoji="1" lang="en-US" altLang="ja-JP" sz="1050"/>
        </a:p>
        <a:p>
          <a:r>
            <a:rPr kumimoji="1" lang="ja-JP" altLang="en-US" sz="1050"/>
            <a:t>（日中型の場合</a:t>
          </a:r>
          <a:r>
            <a:rPr kumimoji="1" lang="en-US" altLang="ja-JP" sz="1050"/>
            <a:t>÷</a:t>
          </a:r>
          <a:r>
            <a:rPr kumimoji="1" lang="ja-JP" altLang="en-US" sz="1050"/>
            <a:t>７．５または</a:t>
          </a:r>
          <a:r>
            <a:rPr kumimoji="1" lang="en-US" altLang="ja-JP" sz="1050"/>
            <a:t>÷</a:t>
          </a:r>
          <a:r>
            <a:rPr kumimoji="1" lang="ja-JP" altLang="en-US" sz="1050"/>
            <a:t>２０）</a:t>
          </a:r>
          <a:endParaRPr kumimoji="1" lang="en-US" altLang="ja-JP" sz="1050"/>
        </a:p>
        <a:p>
          <a:r>
            <a:rPr kumimoji="1" lang="en-US" altLang="ja-JP" sz="700"/>
            <a:t>※</a:t>
          </a:r>
          <a:r>
            <a:rPr kumimoji="1" lang="ja-JP" altLang="en-US" sz="700"/>
            <a:t>自動計算</a:t>
          </a:r>
        </a:p>
      </xdr:txBody>
    </xdr:sp>
    <xdr:clientData/>
  </xdr:twoCellAnchor>
  <xdr:twoCellAnchor>
    <xdr:from>
      <xdr:col>2</xdr:col>
      <xdr:colOff>50158</xdr:colOff>
      <xdr:row>19</xdr:row>
      <xdr:rowOff>206506</xdr:rowOff>
    </xdr:from>
    <xdr:to>
      <xdr:col>4</xdr:col>
      <xdr:colOff>109364</xdr:colOff>
      <xdr:row>23</xdr:row>
      <xdr:rowOff>43275</xdr:rowOff>
    </xdr:to>
    <xdr:cxnSp macro="">
      <xdr:nvCxnSpPr>
        <xdr:cNvPr id="21" name="直線矢印コネクタ 20">
          <a:extLst>
            <a:ext uri="{FF2B5EF4-FFF2-40B4-BE49-F238E27FC236}">
              <a16:creationId xmlns:a16="http://schemas.microsoft.com/office/drawing/2014/main" id="{FD765227-06B5-49A3-B233-8E0EE88322A7}"/>
            </a:ext>
          </a:extLst>
        </xdr:cNvPr>
        <xdr:cNvCxnSpPr>
          <a:cxnSpLocks/>
        </xdr:cNvCxnSpPr>
      </xdr:nvCxnSpPr>
      <xdr:spPr>
        <a:xfrm flipV="1">
          <a:off x="1708629" y="5906565"/>
          <a:ext cx="910853" cy="112171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1001060</xdr:colOff>
      <xdr:row>19</xdr:row>
      <xdr:rowOff>112058</xdr:rowOff>
    </xdr:from>
    <xdr:to>
      <xdr:col>2</xdr:col>
      <xdr:colOff>177720</xdr:colOff>
      <xdr:row>20</xdr:row>
      <xdr:rowOff>261471</xdr:rowOff>
    </xdr:to>
    <xdr:sp macro="" textlink="">
      <xdr:nvSpPr>
        <xdr:cNvPr id="22" name="四角形: 角を丸くする 21">
          <a:extLst>
            <a:ext uri="{FF2B5EF4-FFF2-40B4-BE49-F238E27FC236}">
              <a16:creationId xmlns:a16="http://schemas.microsoft.com/office/drawing/2014/main" id="{E7516B33-F187-4E2D-BEC7-69CA26D151DC}"/>
            </a:ext>
          </a:extLst>
        </xdr:cNvPr>
        <xdr:cNvSpPr/>
      </xdr:nvSpPr>
      <xdr:spPr>
        <a:xfrm>
          <a:off x="1120589" y="5812117"/>
          <a:ext cx="715602" cy="455707"/>
        </a:xfrm>
        <a:prstGeom prst="roundRect">
          <a:avLst/>
        </a:prstGeom>
        <a:ln w="31750" cmpd="sng">
          <a:solidFill>
            <a:schemeClr val="tx2"/>
          </a:solidFill>
          <a:prstDash val="solid"/>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en-US" altLang="ja-JP" sz="1050"/>
            <a:t>×</a:t>
          </a:r>
          <a:r>
            <a:rPr kumimoji="1" lang="ja-JP" altLang="en-US" sz="1050"/>
            <a:t>４０</a:t>
          </a:r>
          <a:endParaRPr kumimoji="1" lang="en-US" altLang="ja-JP" sz="1050"/>
        </a:p>
        <a:p>
          <a:r>
            <a:rPr kumimoji="1" lang="en-US" altLang="ja-JP" sz="700"/>
            <a:t>※</a:t>
          </a:r>
          <a:r>
            <a:rPr kumimoji="1" lang="ja-JP" altLang="en-US" sz="700"/>
            <a:t>自動計算</a:t>
          </a:r>
          <a:endParaRPr kumimoji="1" lang="en-US" altLang="ja-JP" sz="700"/>
        </a:p>
      </xdr:txBody>
    </xdr:sp>
    <xdr:clientData/>
  </xdr:twoCellAnchor>
  <xdr:twoCellAnchor>
    <xdr:from>
      <xdr:col>2</xdr:col>
      <xdr:colOff>133910</xdr:colOff>
      <xdr:row>19</xdr:row>
      <xdr:rowOff>141968</xdr:rowOff>
    </xdr:from>
    <xdr:to>
      <xdr:col>3</xdr:col>
      <xdr:colOff>66195</xdr:colOff>
      <xdr:row>20</xdr:row>
      <xdr:rowOff>212940</xdr:rowOff>
    </xdr:to>
    <xdr:sp macro="" textlink="">
      <xdr:nvSpPr>
        <xdr:cNvPr id="23" name="矢印: 左カーブ 22">
          <a:extLst>
            <a:ext uri="{FF2B5EF4-FFF2-40B4-BE49-F238E27FC236}">
              <a16:creationId xmlns:a16="http://schemas.microsoft.com/office/drawing/2014/main" id="{B3D75617-5171-4850-841F-803294DE4731}"/>
            </a:ext>
          </a:extLst>
        </xdr:cNvPr>
        <xdr:cNvSpPr/>
      </xdr:nvSpPr>
      <xdr:spPr>
        <a:xfrm flipH="1">
          <a:off x="1792381" y="5842027"/>
          <a:ext cx="208696" cy="377266"/>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1</xdr:row>
      <xdr:rowOff>86965</xdr:rowOff>
    </xdr:from>
    <xdr:to>
      <xdr:col>35</xdr:col>
      <xdr:colOff>194559</xdr:colOff>
      <xdr:row>3</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77</xdr:row>
      <xdr:rowOff>199224</xdr:rowOff>
    </xdr:from>
    <xdr:to>
      <xdr:col>66</xdr:col>
      <xdr:colOff>129887</xdr:colOff>
      <xdr:row>87</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10</xdr:row>
      <xdr:rowOff>59889</xdr:rowOff>
    </xdr:from>
    <xdr:to>
      <xdr:col>39</xdr:col>
      <xdr:colOff>90963</xdr:colOff>
      <xdr:row>11</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30</xdr:row>
      <xdr:rowOff>82826</xdr:rowOff>
    </xdr:from>
    <xdr:to>
      <xdr:col>9</xdr:col>
      <xdr:colOff>193261</xdr:colOff>
      <xdr:row>31</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30</xdr:row>
      <xdr:rowOff>83380</xdr:rowOff>
    </xdr:from>
    <xdr:to>
      <xdr:col>25</xdr:col>
      <xdr:colOff>207617</xdr:colOff>
      <xdr:row>31</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30</xdr:row>
      <xdr:rowOff>83934</xdr:rowOff>
    </xdr:from>
    <xdr:to>
      <xdr:col>41</xdr:col>
      <xdr:colOff>208171</xdr:colOff>
      <xdr:row>31</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30</xdr:row>
      <xdr:rowOff>98292</xdr:rowOff>
    </xdr:from>
    <xdr:to>
      <xdr:col>57</xdr:col>
      <xdr:colOff>208723</xdr:colOff>
      <xdr:row>31</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1</xdr:row>
      <xdr:rowOff>206375</xdr:rowOff>
    </xdr:from>
    <xdr:to>
      <xdr:col>81</xdr:col>
      <xdr:colOff>137992</xdr:colOff>
      <xdr:row>3</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38632</xdr:colOff>
      <xdr:row>1</xdr:row>
      <xdr:rowOff>86965</xdr:rowOff>
    </xdr:from>
    <xdr:to>
      <xdr:col>35</xdr:col>
      <xdr:colOff>194559</xdr:colOff>
      <xdr:row>3</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77</xdr:row>
      <xdr:rowOff>199224</xdr:rowOff>
    </xdr:from>
    <xdr:to>
      <xdr:col>66</xdr:col>
      <xdr:colOff>129887</xdr:colOff>
      <xdr:row>87</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10</xdr:row>
      <xdr:rowOff>59889</xdr:rowOff>
    </xdr:from>
    <xdr:to>
      <xdr:col>39</xdr:col>
      <xdr:colOff>90963</xdr:colOff>
      <xdr:row>11</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30</xdr:row>
      <xdr:rowOff>82826</xdr:rowOff>
    </xdr:from>
    <xdr:to>
      <xdr:col>9</xdr:col>
      <xdr:colOff>193261</xdr:colOff>
      <xdr:row>31</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30</xdr:row>
      <xdr:rowOff>83380</xdr:rowOff>
    </xdr:from>
    <xdr:to>
      <xdr:col>25</xdr:col>
      <xdr:colOff>207617</xdr:colOff>
      <xdr:row>31</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30</xdr:row>
      <xdr:rowOff>83934</xdr:rowOff>
    </xdr:from>
    <xdr:to>
      <xdr:col>41</xdr:col>
      <xdr:colOff>208171</xdr:colOff>
      <xdr:row>31</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30</xdr:row>
      <xdr:rowOff>98292</xdr:rowOff>
    </xdr:from>
    <xdr:to>
      <xdr:col>57</xdr:col>
      <xdr:colOff>208723</xdr:colOff>
      <xdr:row>31</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1</xdr:row>
      <xdr:rowOff>222250</xdr:rowOff>
    </xdr:from>
    <xdr:to>
      <xdr:col>81</xdr:col>
      <xdr:colOff>137992</xdr:colOff>
      <xdr:row>3</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ED45-CE2D-4ADB-A60E-D0F34218C12D}">
  <sheetPr>
    <tabColor theme="4"/>
    <pageSetUpPr fitToPage="1"/>
  </sheetPr>
  <dimension ref="A1:O49"/>
  <sheetViews>
    <sheetView tabSelected="1" view="pageBreakPreview" zoomScale="85" zoomScaleNormal="100" zoomScaleSheetLayoutView="85" workbookViewId="0">
      <selection activeCell="B1" sqref="B1"/>
    </sheetView>
  </sheetViews>
  <sheetFormatPr defaultRowHeight="13" x14ac:dyDescent="0.2"/>
  <cols>
    <col min="1" max="1" width="1.7265625" style="59" customWidth="1"/>
    <col min="2" max="2" width="22" style="59" customWidth="1"/>
    <col min="3" max="3" width="4" style="59" customWidth="1"/>
    <col min="4" max="4" width="8.26953125" style="59" customWidth="1"/>
    <col min="5" max="5" width="14.7265625" style="59" customWidth="1"/>
    <col min="6" max="6" width="7.6328125" style="59" customWidth="1"/>
    <col min="7" max="7" width="14.453125" style="59" customWidth="1"/>
    <col min="8" max="8" width="7.453125" style="59" customWidth="1"/>
    <col min="9" max="9" width="14.6328125" style="59" customWidth="1"/>
    <col min="10" max="10" width="7.6328125" style="59" customWidth="1"/>
    <col min="11" max="11" width="8.6328125" style="59" customWidth="1"/>
    <col min="12" max="12" width="1.7265625" style="59" customWidth="1"/>
    <col min="13" max="257" width="9" style="59"/>
    <col min="258" max="258" width="2.26953125" style="59" customWidth="1"/>
    <col min="259" max="259" width="24.26953125" style="59" customWidth="1"/>
    <col min="260" max="260" width="4" style="59" customWidth="1"/>
    <col min="261" max="263" width="20.08984375" style="59" customWidth="1"/>
    <col min="264" max="264" width="3.08984375" style="59" customWidth="1"/>
    <col min="265" max="265" width="4.36328125" style="59" customWidth="1"/>
    <col min="266" max="266" width="2.453125" style="59" customWidth="1"/>
    <col min="267" max="513" width="9" style="59"/>
    <col min="514" max="514" width="2.26953125" style="59" customWidth="1"/>
    <col min="515" max="515" width="24.26953125" style="59" customWidth="1"/>
    <col min="516" max="516" width="4" style="59" customWidth="1"/>
    <col min="517" max="519" width="20.08984375" style="59" customWidth="1"/>
    <col min="520" max="520" width="3.08984375" style="59" customWidth="1"/>
    <col min="521" max="521" width="4.36328125" style="59" customWidth="1"/>
    <col min="522" max="522" width="2.453125" style="59" customWidth="1"/>
    <col min="523" max="769" width="9" style="59"/>
    <col min="770" max="770" width="2.26953125" style="59" customWidth="1"/>
    <col min="771" max="771" width="24.26953125" style="59" customWidth="1"/>
    <col min="772" max="772" width="4" style="59" customWidth="1"/>
    <col min="773" max="775" width="20.08984375" style="59" customWidth="1"/>
    <col min="776" max="776" width="3.08984375" style="59" customWidth="1"/>
    <col min="777" max="777" width="4.36328125" style="59" customWidth="1"/>
    <col min="778" max="778" width="2.453125" style="59" customWidth="1"/>
    <col min="779" max="1025" width="9" style="59"/>
    <col min="1026" max="1026" width="2.26953125" style="59" customWidth="1"/>
    <col min="1027" max="1027" width="24.26953125" style="59" customWidth="1"/>
    <col min="1028" max="1028" width="4" style="59" customWidth="1"/>
    <col min="1029" max="1031" width="20.08984375" style="59" customWidth="1"/>
    <col min="1032" max="1032" width="3.08984375" style="59" customWidth="1"/>
    <col min="1033" max="1033" width="4.36328125" style="59" customWidth="1"/>
    <col min="1034" max="1034" width="2.453125" style="59" customWidth="1"/>
    <col min="1035" max="1281" width="9" style="59"/>
    <col min="1282" max="1282" width="2.26953125" style="59" customWidth="1"/>
    <col min="1283" max="1283" width="24.26953125" style="59" customWidth="1"/>
    <col min="1284" max="1284" width="4" style="59" customWidth="1"/>
    <col min="1285" max="1287" width="20.08984375" style="59" customWidth="1"/>
    <col min="1288" max="1288" width="3.08984375" style="59" customWidth="1"/>
    <col min="1289" max="1289" width="4.36328125" style="59" customWidth="1"/>
    <col min="1290" max="1290" width="2.453125" style="59" customWidth="1"/>
    <col min="1291" max="1537" width="9" style="59"/>
    <col min="1538" max="1538" width="2.26953125" style="59" customWidth="1"/>
    <col min="1539" max="1539" width="24.26953125" style="59" customWidth="1"/>
    <col min="1540" max="1540" width="4" style="59" customWidth="1"/>
    <col min="1541" max="1543" width="20.08984375" style="59" customWidth="1"/>
    <col min="1544" max="1544" width="3.08984375" style="59" customWidth="1"/>
    <col min="1545" max="1545" width="4.36328125" style="59" customWidth="1"/>
    <col min="1546" max="1546" width="2.453125" style="59" customWidth="1"/>
    <col min="1547" max="1793" width="9" style="59"/>
    <col min="1794" max="1794" width="2.26953125" style="59" customWidth="1"/>
    <col min="1795" max="1795" width="24.26953125" style="59" customWidth="1"/>
    <col min="1796" max="1796" width="4" style="59" customWidth="1"/>
    <col min="1797" max="1799" width="20.08984375" style="59" customWidth="1"/>
    <col min="1800" max="1800" width="3.08984375" style="59" customWidth="1"/>
    <col min="1801" max="1801" width="4.36328125" style="59" customWidth="1"/>
    <col min="1802" max="1802" width="2.453125" style="59" customWidth="1"/>
    <col min="1803" max="2049" width="9" style="59"/>
    <col min="2050" max="2050" width="2.26953125" style="59" customWidth="1"/>
    <col min="2051" max="2051" width="24.26953125" style="59" customWidth="1"/>
    <col min="2052" max="2052" width="4" style="59" customWidth="1"/>
    <col min="2053" max="2055" width="20.08984375" style="59" customWidth="1"/>
    <col min="2056" max="2056" width="3.08984375" style="59" customWidth="1"/>
    <col min="2057" max="2057" width="4.36328125" style="59" customWidth="1"/>
    <col min="2058" max="2058" width="2.453125" style="59" customWidth="1"/>
    <col min="2059" max="2305" width="9" style="59"/>
    <col min="2306" max="2306" width="2.26953125" style="59" customWidth="1"/>
    <col min="2307" max="2307" width="24.26953125" style="59" customWidth="1"/>
    <col min="2308" max="2308" width="4" style="59" customWidth="1"/>
    <col min="2309" max="2311" width="20.08984375" style="59" customWidth="1"/>
    <col min="2312" max="2312" width="3.08984375" style="59" customWidth="1"/>
    <col min="2313" max="2313" width="4.36328125" style="59" customWidth="1"/>
    <col min="2314" max="2314" width="2.453125" style="59" customWidth="1"/>
    <col min="2315" max="2561" width="9" style="59"/>
    <col min="2562" max="2562" width="2.26953125" style="59" customWidth="1"/>
    <col min="2563" max="2563" width="24.26953125" style="59" customWidth="1"/>
    <col min="2564" max="2564" width="4" style="59" customWidth="1"/>
    <col min="2565" max="2567" width="20.08984375" style="59" customWidth="1"/>
    <col min="2568" max="2568" width="3.08984375" style="59" customWidth="1"/>
    <col min="2569" max="2569" width="4.36328125" style="59" customWidth="1"/>
    <col min="2570" max="2570" width="2.453125" style="59" customWidth="1"/>
    <col min="2571" max="2817" width="9" style="59"/>
    <col min="2818" max="2818" width="2.26953125" style="59" customWidth="1"/>
    <col min="2819" max="2819" width="24.26953125" style="59" customWidth="1"/>
    <col min="2820" max="2820" width="4" style="59" customWidth="1"/>
    <col min="2821" max="2823" width="20.08984375" style="59" customWidth="1"/>
    <col min="2824" max="2824" width="3.08984375" style="59" customWidth="1"/>
    <col min="2825" max="2825" width="4.36328125" style="59" customWidth="1"/>
    <col min="2826" max="2826" width="2.453125" style="59" customWidth="1"/>
    <col min="2827" max="3073" width="9" style="59"/>
    <col min="3074" max="3074" width="2.26953125" style="59" customWidth="1"/>
    <col min="3075" max="3075" width="24.26953125" style="59" customWidth="1"/>
    <col min="3076" max="3076" width="4" style="59" customWidth="1"/>
    <col min="3077" max="3079" width="20.08984375" style="59" customWidth="1"/>
    <col min="3080" max="3080" width="3.08984375" style="59" customWidth="1"/>
    <col min="3081" max="3081" width="4.36328125" style="59" customWidth="1"/>
    <col min="3082" max="3082" width="2.453125" style="59" customWidth="1"/>
    <col min="3083" max="3329" width="9" style="59"/>
    <col min="3330" max="3330" width="2.26953125" style="59" customWidth="1"/>
    <col min="3331" max="3331" width="24.26953125" style="59" customWidth="1"/>
    <col min="3332" max="3332" width="4" style="59" customWidth="1"/>
    <col min="3333" max="3335" width="20.08984375" style="59" customWidth="1"/>
    <col min="3336" max="3336" width="3.08984375" style="59" customWidth="1"/>
    <col min="3337" max="3337" width="4.36328125" style="59" customWidth="1"/>
    <col min="3338" max="3338" width="2.453125" style="59" customWidth="1"/>
    <col min="3339" max="3585" width="9" style="59"/>
    <col min="3586" max="3586" width="2.26953125" style="59" customWidth="1"/>
    <col min="3587" max="3587" width="24.26953125" style="59" customWidth="1"/>
    <col min="3588" max="3588" width="4" style="59" customWidth="1"/>
    <col min="3589" max="3591" width="20.08984375" style="59" customWidth="1"/>
    <col min="3592" max="3592" width="3.08984375" style="59" customWidth="1"/>
    <col min="3593" max="3593" width="4.36328125" style="59" customWidth="1"/>
    <col min="3594" max="3594" width="2.453125" style="59" customWidth="1"/>
    <col min="3595" max="3841" width="9" style="59"/>
    <col min="3842" max="3842" width="2.26953125" style="59" customWidth="1"/>
    <col min="3843" max="3843" width="24.26953125" style="59" customWidth="1"/>
    <col min="3844" max="3844" width="4" style="59" customWidth="1"/>
    <col min="3845" max="3847" width="20.08984375" style="59" customWidth="1"/>
    <col min="3848" max="3848" width="3.08984375" style="59" customWidth="1"/>
    <col min="3849" max="3849" width="4.36328125" style="59" customWidth="1"/>
    <col min="3850" max="3850" width="2.453125" style="59" customWidth="1"/>
    <col min="3851" max="4097" width="9" style="59"/>
    <col min="4098" max="4098" width="2.26953125" style="59" customWidth="1"/>
    <col min="4099" max="4099" width="24.26953125" style="59" customWidth="1"/>
    <col min="4100" max="4100" width="4" style="59" customWidth="1"/>
    <col min="4101" max="4103" width="20.08984375" style="59" customWidth="1"/>
    <col min="4104" max="4104" width="3.08984375" style="59" customWidth="1"/>
    <col min="4105" max="4105" width="4.36328125" style="59" customWidth="1"/>
    <col min="4106" max="4106" width="2.453125" style="59" customWidth="1"/>
    <col min="4107" max="4353" width="9" style="59"/>
    <col min="4354" max="4354" width="2.26953125" style="59" customWidth="1"/>
    <col min="4355" max="4355" width="24.26953125" style="59" customWidth="1"/>
    <col min="4356" max="4356" width="4" style="59" customWidth="1"/>
    <col min="4357" max="4359" width="20.08984375" style="59" customWidth="1"/>
    <col min="4360" max="4360" width="3.08984375" style="59" customWidth="1"/>
    <col min="4361" max="4361" width="4.36328125" style="59" customWidth="1"/>
    <col min="4362" max="4362" width="2.453125" style="59" customWidth="1"/>
    <col min="4363" max="4609" width="9" style="59"/>
    <col min="4610" max="4610" width="2.26953125" style="59" customWidth="1"/>
    <col min="4611" max="4611" width="24.26953125" style="59" customWidth="1"/>
    <col min="4612" max="4612" width="4" style="59" customWidth="1"/>
    <col min="4613" max="4615" width="20.08984375" style="59" customWidth="1"/>
    <col min="4616" max="4616" width="3.08984375" style="59" customWidth="1"/>
    <col min="4617" max="4617" width="4.36328125" style="59" customWidth="1"/>
    <col min="4618" max="4618" width="2.453125" style="59" customWidth="1"/>
    <col min="4619" max="4865" width="9" style="59"/>
    <col min="4866" max="4866" width="2.26953125" style="59" customWidth="1"/>
    <col min="4867" max="4867" width="24.26953125" style="59" customWidth="1"/>
    <col min="4868" max="4868" width="4" style="59" customWidth="1"/>
    <col min="4869" max="4871" width="20.08984375" style="59" customWidth="1"/>
    <col min="4872" max="4872" width="3.08984375" style="59" customWidth="1"/>
    <col min="4873" max="4873" width="4.36328125" style="59" customWidth="1"/>
    <col min="4874" max="4874" width="2.453125" style="59" customWidth="1"/>
    <col min="4875" max="5121" width="9" style="59"/>
    <col min="5122" max="5122" width="2.26953125" style="59" customWidth="1"/>
    <col min="5123" max="5123" width="24.26953125" style="59" customWidth="1"/>
    <col min="5124" max="5124" width="4" style="59" customWidth="1"/>
    <col min="5125" max="5127" width="20.08984375" style="59" customWidth="1"/>
    <col min="5128" max="5128" width="3.08984375" style="59" customWidth="1"/>
    <col min="5129" max="5129" width="4.36328125" style="59" customWidth="1"/>
    <col min="5130" max="5130" width="2.453125" style="59" customWidth="1"/>
    <col min="5131" max="5377" width="9" style="59"/>
    <col min="5378" max="5378" width="2.26953125" style="59" customWidth="1"/>
    <col min="5379" max="5379" width="24.26953125" style="59" customWidth="1"/>
    <col min="5380" max="5380" width="4" style="59" customWidth="1"/>
    <col min="5381" max="5383" width="20.08984375" style="59" customWidth="1"/>
    <col min="5384" max="5384" width="3.08984375" style="59" customWidth="1"/>
    <col min="5385" max="5385" width="4.36328125" style="59" customWidth="1"/>
    <col min="5386" max="5386" width="2.453125" style="59" customWidth="1"/>
    <col min="5387" max="5633" width="9" style="59"/>
    <col min="5634" max="5634" width="2.26953125" style="59" customWidth="1"/>
    <col min="5635" max="5635" width="24.26953125" style="59" customWidth="1"/>
    <col min="5636" max="5636" width="4" style="59" customWidth="1"/>
    <col min="5637" max="5639" width="20.08984375" style="59" customWidth="1"/>
    <col min="5640" max="5640" width="3.08984375" style="59" customWidth="1"/>
    <col min="5641" max="5641" width="4.36328125" style="59" customWidth="1"/>
    <col min="5642" max="5642" width="2.453125" style="59" customWidth="1"/>
    <col min="5643" max="5889" width="9" style="59"/>
    <col min="5890" max="5890" width="2.26953125" style="59" customWidth="1"/>
    <col min="5891" max="5891" width="24.26953125" style="59" customWidth="1"/>
    <col min="5892" max="5892" width="4" style="59" customWidth="1"/>
    <col min="5893" max="5895" width="20.08984375" style="59" customWidth="1"/>
    <col min="5896" max="5896" width="3.08984375" style="59" customWidth="1"/>
    <col min="5897" max="5897" width="4.36328125" style="59" customWidth="1"/>
    <col min="5898" max="5898" width="2.453125" style="59" customWidth="1"/>
    <col min="5899" max="6145" width="9" style="59"/>
    <col min="6146" max="6146" width="2.26953125" style="59" customWidth="1"/>
    <col min="6147" max="6147" width="24.26953125" style="59" customWidth="1"/>
    <col min="6148" max="6148" width="4" style="59" customWidth="1"/>
    <col min="6149" max="6151" width="20.08984375" style="59" customWidth="1"/>
    <col min="6152" max="6152" width="3.08984375" style="59" customWidth="1"/>
    <col min="6153" max="6153" width="4.36328125" style="59" customWidth="1"/>
    <col min="6154" max="6154" width="2.453125" style="59" customWidth="1"/>
    <col min="6155" max="6401" width="9" style="59"/>
    <col min="6402" max="6402" width="2.26953125" style="59" customWidth="1"/>
    <col min="6403" max="6403" width="24.26953125" style="59" customWidth="1"/>
    <col min="6404" max="6404" width="4" style="59" customWidth="1"/>
    <col min="6405" max="6407" width="20.08984375" style="59" customWidth="1"/>
    <col min="6408" max="6408" width="3.08984375" style="59" customWidth="1"/>
    <col min="6409" max="6409" width="4.36328125" style="59" customWidth="1"/>
    <col min="6410" max="6410" width="2.453125" style="59" customWidth="1"/>
    <col min="6411" max="6657" width="9" style="59"/>
    <col min="6658" max="6658" width="2.26953125" style="59" customWidth="1"/>
    <col min="6659" max="6659" width="24.26953125" style="59" customWidth="1"/>
    <col min="6660" max="6660" width="4" style="59" customWidth="1"/>
    <col min="6661" max="6663" width="20.08984375" style="59" customWidth="1"/>
    <col min="6664" max="6664" width="3.08984375" style="59" customWidth="1"/>
    <col min="6665" max="6665" width="4.36328125" style="59" customWidth="1"/>
    <col min="6666" max="6666" width="2.453125" style="59" customWidth="1"/>
    <col min="6667" max="6913" width="9" style="59"/>
    <col min="6914" max="6914" width="2.26953125" style="59" customWidth="1"/>
    <col min="6915" max="6915" width="24.26953125" style="59" customWidth="1"/>
    <col min="6916" max="6916" width="4" style="59" customWidth="1"/>
    <col min="6917" max="6919" width="20.08984375" style="59" customWidth="1"/>
    <col min="6920" max="6920" width="3.08984375" style="59" customWidth="1"/>
    <col min="6921" max="6921" width="4.36328125" style="59" customWidth="1"/>
    <col min="6922" max="6922" width="2.453125" style="59" customWidth="1"/>
    <col min="6923" max="7169" width="9" style="59"/>
    <col min="7170" max="7170" width="2.26953125" style="59" customWidth="1"/>
    <col min="7171" max="7171" width="24.26953125" style="59" customWidth="1"/>
    <col min="7172" max="7172" width="4" style="59" customWidth="1"/>
    <col min="7173" max="7175" width="20.08984375" style="59" customWidth="1"/>
    <col min="7176" max="7176" width="3.08984375" style="59" customWidth="1"/>
    <col min="7177" max="7177" width="4.36328125" style="59" customWidth="1"/>
    <col min="7178" max="7178" width="2.453125" style="59" customWidth="1"/>
    <col min="7179" max="7425" width="9" style="59"/>
    <col min="7426" max="7426" width="2.26953125" style="59" customWidth="1"/>
    <col min="7427" max="7427" width="24.26953125" style="59" customWidth="1"/>
    <col min="7428" max="7428" width="4" style="59" customWidth="1"/>
    <col min="7429" max="7431" width="20.08984375" style="59" customWidth="1"/>
    <col min="7432" max="7432" width="3.08984375" style="59" customWidth="1"/>
    <col min="7433" max="7433" width="4.36328125" style="59" customWidth="1"/>
    <col min="7434" max="7434" width="2.453125" style="59" customWidth="1"/>
    <col min="7435" max="7681" width="9" style="59"/>
    <col min="7682" max="7682" width="2.26953125" style="59" customWidth="1"/>
    <col min="7683" max="7683" width="24.26953125" style="59" customWidth="1"/>
    <col min="7684" max="7684" width="4" style="59" customWidth="1"/>
    <col min="7685" max="7687" width="20.08984375" style="59" customWidth="1"/>
    <col min="7688" max="7688" width="3.08984375" style="59" customWidth="1"/>
    <col min="7689" max="7689" width="4.36328125" style="59" customWidth="1"/>
    <col min="7690" max="7690" width="2.453125" style="59" customWidth="1"/>
    <col min="7691" max="7937" width="9" style="59"/>
    <col min="7938" max="7938" width="2.26953125" style="59" customWidth="1"/>
    <col min="7939" max="7939" width="24.26953125" style="59" customWidth="1"/>
    <col min="7940" max="7940" width="4" style="59" customWidth="1"/>
    <col min="7941" max="7943" width="20.08984375" style="59" customWidth="1"/>
    <col min="7944" max="7944" width="3.08984375" style="59" customWidth="1"/>
    <col min="7945" max="7945" width="4.36328125" style="59" customWidth="1"/>
    <col min="7946" max="7946" width="2.453125" style="59" customWidth="1"/>
    <col min="7947" max="8193" width="9" style="59"/>
    <col min="8194" max="8194" width="2.26953125" style="59" customWidth="1"/>
    <col min="8195" max="8195" width="24.26953125" style="59" customWidth="1"/>
    <col min="8196" max="8196" width="4" style="59" customWidth="1"/>
    <col min="8197" max="8199" width="20.08984375" style="59" customWidth="1"/>
    <col min="8200" max="8200" width="3.08984375" style="59" customWidth="1"/>
    <col min="8201" max="8201" width="4.36328125" style="59" customWidth="1"/>
    <col min="8202" max="8202" width="2.453125" style="59" customWidth="1"/>
    <col min="8203" max="8449" width="9" style="59"/>
    <col min="8450" max="8450" width="2.26953125" style="59" customWidth="1"/>
    <col min="8451" max="8451" width="24.26953125" style="59" customWidth="1"/>
    <col min="8452" max="8452" width="4" style="59" customWidth="1"/>
    <col min="8453" max="8455" width="20.08984375" style="59" customWidth="1"/>
    <col min="8456" max="8456" width="3.08984375" style="59" customWidth="1"/>
    <col min="8457" max="8457" width="4.36328125" style="59" customWidth="1"/>
    <col min="8458" max="8458" width="2.453125" style="59" customWidth="1"/>
    <col min="8459" max="8705" width="9" style="59"/>
    <col min="8706" max="8706" width="2.26953125" style="59" customWidth="1"/>
    <col min="8707" max="8707" width="24.26953125" style="59" customWidth="1"/>
    <col min="8708" max="8708" width="4" style="59" customWidth="1"/>
    <col min="8709" max="8711" width="20.08984375" style="59" customWidth="1"/>
    <col min="8712" max="8712" width="3.08984375" style="59" customWidth="1"/>
    <col min="8713" max="8713" width="4.36328125" style="59" customWidth="1"/>
    <col min="8714" max="8714" width="2.453125" style="59" customWidth="1"/>
    <col min="8715" max="8961" width="9" style="59"/>
    <col min="8962" max="8962" width="2.26953125" style="59" customWidth="1"/>
    <col min="8963" max="8963" width="24.26953125" style="59" customWidth="1"/>
    <col min="8964" max="8964" width="4" style="59" customWidth="1"/>
    <col min="8965" max="8967" width="20.08984375" style="59" customWidth="1"/>
    <col min="8968" max="8968" width="3.08984375" style="59" customWidth="1"/>
    <col min="8969" max="8969" width="4.36328125" style="59" customWidth="1"/>
    <col min="8970" max="8970" width="2.453125" style="59" customWidth="1"/>
    <col min="8971" max="9217" width="9" style="59"/>
    <col min="9218" max="9218" width="2.26953125" style="59" customWidth="1"/>
    <col min="9219" max="9219" width="24.26953125" style="59" customWidth="1"/>
    <col min="9220" max="9220" width="4" style="59" customWidth="1"/>
    <col min="9221" max="9223" width="20.08984375" style="59" customWidth="1"/>
    <col min="9224" max="9224" width="3.08984375" style="59" customWidth="1"/>
    <col min="9225" max="9225" width="4.36328125" style="59" customWidth="1"/>
    <col min="9226" max="9226" width="2.453125" style="59" customWidth="1"/>
    <col min="9227" max="9473" width="9" style="59"/>
    <col min="9474" max="9474" width="2.26953125" style="59" customWidth="1"/>
    <col min="9475" max="9475" width="24.26953125" style="59" customWidth="1"/>
    <col min="9476" max="9476" width="4" style="59" customWidth="1"/>
    <col min="9477" max="9479" width="20.08984375" style="59" customWidth="1"/>
    <col min="9480" max="9480" width="3.08984375" style="59" customWidth="1"/>
    <col min="9481" max="9481" width="4.36328125" style="59" customWidth="1"/>
    <col min="9482" max="9482" width="2.453125" style="59" customWidth="1"/>
    <col min="9483" max="9729" width="9" style="59"/>
    <col min="9730" max="9730" width="2.26953125" style="59" customWidth="1"/>
    <col min="9731" max="9731" width="24.26953125" style="59" customWidth="1"/>
    <col min="9732" max="9732" width="4" style="59" customWidth="1"/>
    <col min="9733" max="9735" width="20.08984375" style="59" customWidth="1"/>
    <col min="9736" max="9736" width="3.08984375" style="59" customWidth="1"/>
    <col min="9737" max="9737" width="4.36328125" style="59" customWidth="1"/>
    <col min="9738" max="9738" width="2.453125" style="59" customWidth="1"/>
    <col min="9739" max="9985" width="9" style="59"/>
    <col min="9986" max="9986" width="2.26953125" style="59" customWidth="1"/>
    <col min="9987" max="9987" width="24.26953125" style="59" customWidth="1"/>
    <col min="9988" max="9988" width="4" style="59" customWidth="1"/>
    <col min="9989" max="9991" width="20.08984375" style="59" customWidth="1"/>
    <col min="9992" max="9992" width="3.08984375" style="59" customWidth="1"/>
    <col min="9993" max="9993" width="4.36328125" style="59" customWidth="1"/>
    <col min="9994" max="9994" width="2.453125" style="59" customWidth="1"/>
    <col min="9995" max="10241" width="9" style="59"/>
    <col min="10242" max="10242" width="2.26953125" style="59" customWidth="1"/>
    <col min="10243" max="10243" width="24.26953125" style="59" customWidth="1"/>
    <col min="10244" max="10244" width="4" style="59" customWidth="1"/>
    <col min="10245" max="10247" width="20.08984375" style="59" customWidth="1"/>
    <col min="10248" max="10248" width="3.08984375" style="59" customWidth="1"/>
    <col min="10249" max="10249" width="4.36328125" style="59" customWidth="1"/>
    <col min="10250" max="10250" width="2.453125" style="59" customWidth="1"/>
    <col min="10251" max="10497" width="9" style="59"/>
    <col min="10498" max="10498" width="2.26953125" style="59" customWidth="1"/>
    <col min="10499" max="10499" width="24.26953125" style="59" customWidth="1"/>
    <col min="10500" max="10500" width="4" style="59" customWidth="1"/>
    <col min="10501" max="10503" width="20.08984375" style="59" customWidth="1"/>
    <col min="10504" max="10504" width="3.08984375" style="59" customWidth="1"/>
    <col min="10505" max="10505" width="4.36328125" style="59" customWidth="1"/>
    <col min="10506" max="10506" width="2.453125" style="59" customWidth="1"/>
    <col min="10507" max="10753" width="9" style="59"/>
    <col min="10754" max="10754" width="2.26953125" style="59" customWidth="1"/>
    <col min="10755" max="10755" width="24.26953125" style="59" customWidth="1"/>
    <col min="10756" max="10756" width="4" style="59" customWidth="1"/>
    <col min="10757" max="10759" width="20.08984375" style="59" customWidth="1"/>
    <col min="10760" max="10760" width="3.08984375" style="59" customWidth="1"/>
    <col min="10761" max="10761" width="4.36328125" style="59" customWidth="1"/>
    <col min="10762" max="10762" width="2.453125" style="59" customWidth="1"/>
    <col min="10763" max="11009" width="9" style="59"/>
    <col min="11010" max="11010" width="2.26953125" style="59" customWidth="1"/>
    <col min="11011" max="11011" width="24.26953125" style="59" customWidth="1"/>
    <col min="11012" max="11012" width="4" style="59" customWidth="1"/>
    <col min="11013" max="11015" width="20.08984375" style="59" customWidth="1"/>
    <col min="11016" max="11016" width="3.08984375" style="59" customWidth="1"/>
    <col min="11017" max="11017" width="4.36328125" style="59" customWidth="1"/>
    <col min="11018" max="11018" width="2.453125" style="59" customWidth="1"/>
    <col min="11019" max="11265" width="9" style="59"/>
    <col min="11266" max="11266" width="2.26953125" style="59" customWidth="1"/>
    <col min="11267" max="11267" width="24.26953125" style="59" customWidth="1"/>
    <col min="11268" max="11268" width="4" style="59" customWidth="1"/>
    <col min="11269" max="11271" width="20.08984375" style="59" customWidth="1"/>
    <col min="11272" max="11272" width="3.08984375" style="59" customWidth="1"/>
    <col min="11273" max="11273" width="4.36328125" style="59" customWidth="1"/>
    <col min="11274" max="11274" width="2.453125" style="59" customWidth="1"/>
    <col min="11275" max="11521" width="9" style="59"/>
    <col min="11522" max="11522" width="2.26953125" style="59" customWidth="1"/>
    <col min="11523" max="11523" width="24.26953125" style="59" customWidth="1"/>
    <col min="11524" max="11524" width="4" style="59" customWidth="1"/>
    <col min="11525" max="11527" width="20.08984375" style="59" customWidth="1"/>
    <col min="11528" max="11528" width="3.08984375" style="59" customWidth="1"/>
    <col min="11529" max="11529" width="4.36328125" style="59" customWidth="1"/>
    <col min="11530" max="11530" width="2.453125" style="59" customWidth="1"/>
    <col min="11531" max="11777" width="9" style="59"/>
    <col min="11778" max="11778" width="2.26953125" style="59" customWidth="1"/>
    <col min="11779" max="11779" width="24.26953125" style="59" customWidth="1"/>
    <col min="11780" max="11780" width="4" style="59" customWidth="1"/>
    <col min="11781" max="11783" width="20.08984375" style="59" customWidth="1"/>
    <col min="11784" max="11784" width="3.08984375" style="59" customWidth="1"/>
    <col min="11785" max="11785" width="4.36328125" style="59" customWidth="1"/>
    <col min="11786" max="11786" width="2.453125" style="59" customWidth="1"/>
    <col min="11787" max="12033" width="9" style="59"/>
    <col min="12034" max="12034" width="2.26953125" style="59" customWidth="1"/>
    <col min="12035" max="12035" width="24.26953125" style="59" customWidth="1"/>
    <col min="12036" max="12036" width="4" style="59" customWidth="1"/>
    <col min="12037" max="12039" width="20.08984375" style="59" customWidth="1"/>
    <col min="12040" max="12040" width="3.08984375" style="59" customWidth="1"/>
    <col min="12041" max="12041" width="4.36328125" style="59" customWidth="1"/>
    <col min="12042" max="12042" width="2.453125" style="59" customWidth="1"/>
    <col min="12043" max="12289" width="9" style="59"/>
    <col min="12290" max="12290" width="2.26953125" style="59" customWidth="1"/>
    <col min="12291" max="12291" width="24.26953125" style="59" customWidth="1"/>
    <col min="12292" max="12292" width="4" style="59" customWidth="1"/>
    <col min="12293" max="12295" width="20.08984375" style="59" customWidth="1"/>
    <col min="12296" max="12296" width="3.08984375" style="59" customWidth="1"/>
    <col min="12297" max="12297" width="4.36328125" style="59" customWidth="1"/>
    <col min="12298" max="12298" width="2.453125" style="59" customWidth="1"/>
    <col min="12299" max="12545" width="9" style="59"/>
    <col min="12546" max="12546" width="2.26953125" style="59" customWidth="1"/>
    <col min="12547" max="12547" width="24.26953125" style="59" customWidth="1"/>
    <col min="12548" max="12548" width="4" style="59" customWidth="1"/>
    <col min="12549" max="12551" width="20.08984375" style="59" customWidth="1"/>
    <col min="12552" max="12552" width="3.08984375" style="59" customWidth="1"/>
    <col min="12553" max="12553" width="4.36328125" style="59" customWidth="1"/>
    <col min="12554" max="12554" width="2.453125" style="59" customWidth="1"/>
    <col min="12555" max="12801" width="9" style="59"/>
    <col min="12802" max="12802" width="2.26953125" style="59" customWidth="1"/>
    <col min="12803" max="12803" width="24.26953125" style="59" customWidth="1"/>
    <col min="12804" max="12804" width="4" style="59" customWidth="1"/>
    <col min="12805" max="12807" width="20.08984375" style="59" customWidth="1"/>
    <col min="12808" max="12808" width="3.08984375" style="59" customWidth="1"/>
    <col min="12809" max="12809" width="4.36328125" style="59" customWidth="1"/>
    <col min="12810" max="12810" width="2.453125" style="59" customWidth="1"/>
    <col min="12811" max="13057" width="9" style="59"/>
    <col min="13058" max="13058" width="2.26953125" style="59" customWidth="1"/>
    <col min="13059" max="13059" width="24.26953125" style="59" customWidth="1"/>
    <col min="13060" max="13060" width="4" style="59" customWidth="1"/>
    <col min="13061" max="13063" width="20.08984375" style="59" customWidth="1"/>
    <col min="13064" max="13064" width="3.08984375" style="59" customWidth="1"/>
    <col min="13065" max="13065" width="4.36328125" style="59" customWidth="1"/>
    <col min="13066" max="13066" width="2.453125" style="59" customWidth="1"/>
    <col min="13067" max="13313" width="9" style="59"/>
    <col min="13314" max="13314" width="2.26953125" style="59" customWidth="1"/>
    <col min="13315" max="13315" width="24.26953125" style="59" customWidth="1"/>
    <col min="13316" max="13316" width="4" style="59" customWidth="1"/>
    <col min="13317" max="13319" width="20.08984375" style="59" customWidth="1"/>
    <col min="13320" max="13320" width="3.08984375" style="59" customWidth="1"/>
    <col min="13321" max="13321" width="4.36328125" style="59" customWidth="1"/>
    <col min="13322" max="13322" width="2.453125" style="59" customWidth="1"/>
    <col min="13323" max="13569" width="9" style="59"/>
    <col min="13570" max="13570" width="2.26953125" style="59" customWidth="1"/>
    <col min="13571" max="13571" width="24.26953125" style="59" customWidth="1"/>
    <col min="13572" max="13572" width="4" style="59" customWidth="1"/>
    <col min="13573" max="13575" width="20.08984375" style="59" customWidth="1"/>
    <col min="13576" max="13576" width="3.08984375" style="59" customWidth="1"/>
    <col min="13577" max="13577" width="4.36328125" style="59" customWidth="1"/>
    <col min="13578" max="13578" width="2.453125" style="59" customWidth="1"/>
    <col min="13579" max="13825" width="9" style="59"/>
    <col min="13826" max="13826" width="2.26953125" style="59" customWidth="1"/>
    <col min="13827" max="13827" width="24.26953125" style="59" customWidth="1"/>
    <col min="13828" max="13828" width="4" style="59" customWidth="1"/>
    <col min="13829" max="13831" width="20.08984375" style="59" customWidth="1"/>
    <col min="13832" max="13832" width="3.08984375" style="59" customWidth="1"/>
    <col min="13833" max="13833" width="4.36328125" style="59" customWidth="1"/>
    <col min="13834" max="13834" width="2.453125" style="59" customWidth="1"/>
    <col min="13835" max="14081" width="9" style="59"/>
    <col min="14082" max="14082" width="2.26953125" style="59" customWidth="1"/>
    <col min="14083" max="14083" width="24.26953125" style="59" customWidth="1"/>
    <col min="14084" max="14084" width="4" style="59" customWidth="1"/>
    <col min="14085" max="14087" width="20.08984375" style="59" customWidth="1"/>
    <col min="14088" max="14088" width="3.08984375" style="59" customWidth="1"/>
    <col min="14089" max="14089" width="4.36328125" style="59" customWidth="1"/>
    <col min="14090" max="14090" width="2.453125" style="59" customWidth="1"/>
    <col min="14091" max="14337" width="9" style="59"/>
    <col min="14338" max="14338" width="2.26953125" style="59" customWidth="1"/>
    <col min="14339" max="14339" width="24.26953125" style="59" customWidth="1"/>
    <col min="14340" max="14340" width="4" style="59" customWidth="1"/>
    <col min="14341" max="14343" width="20.08984375" style="59" customWidth="1"/>
    <col min="14344" max="14344" width="3.08984375" style="59" customWidth="1"/>
    <col min="14345" max="14345" width="4.36328125" style="59" customWidth="1"/>
    <col min="14346" max="14346" width="2.453125" style="59" customWidth="1"/>
    <col min="14347" max="14593" width="9" style="59"/>
    <col min="14594" max="14594" width="2.26953125" style="59" customWidth="1"/>
    <col min="14595" max="14595" width="24.26953125" style="59" customWidth="1"/>
    <col min="14596" max="14596" width="4" style="59" customWidth="1"/>
    <col min="14597" max="14599" width="20.08984375" style="59" customWidth="1"/>
    <col min="14600" max="14600" width="3.08984375" style="59" customWidth="1"/>
    <col min="14601" max="14601" width="4.36328125" style="59" customWidth="1"/>
    <col min="14602" max="14602" width="2.453125" style="59" customWidth="1"/>
    <col min="14603" max="14849" width="9" style="59"/>
    <col min="14850" max="14850" width="2.26953125" style="59" customWidth="1"/>
    <col min="14851" max="14851" width="24.26953125" style="59" customWidth="1"/>
    <col min="14852" max="14852" width="4" style="59" customWidth="1"/>
    <col min="14853" max="14855" width="20.08984375" style="59" customWidth="1"/>
    <col min="14856" max="14856" width="3.08984375" style="59" customWidth="1"/>
    <col min="14857" max="14857" width="4.36328125" style="59" customWidth="1"/>
    <col min="14858" max="14858" width="2.453125" style="59" customWidth="1"/>
    <col min="14859" max="15105" width="9" style="59"/>
    <col min="15106" max="15106" width="2.26953125" style="59" customWidth="1"/>
    <col min="15107" max="15107" width="24.26953125" style="59" customWidth="1"/>
    <col min="15108" max="15108" width="4" style="59" customWidth="1"/>
    <col min="15109" max="15111" width="20.08984375" style="59" customWidth="1"/>
    <col min="15112" max="15112" width="3.08984375" style="59" customWidth="1"/>
    <col min="15113" max="15113" width="4.36328125" style="59" customWidth="1"/>
    <col min="15114" max="15114" width="2.453125" style="59" customWidth="1"/>
    <col min="15115" max="15361" width="9" style="59"/>
    <col min="15362" max="15362" width="2.26953125" style="59" customWidth="1"/>
    <col min="15363" max="15363" width="24.26953125" style="59" customWidth="1"/>
    <col min="15364" max="15364" width="4" style="59" customWidth="1"/>
    <col min="15365" max="15367" width="20.08984375" style="59" customWidth="1"/>
    <col min="15368" max="15368" width="3.08984375" style="59" customWidth="1"/>
    <col min="15369" max="15369" width="4.36328125" style="59" customWidth="1"/>
    <col min="15370" max="15370" width="2.453125" style="59" customWidth="1"/>
    <col min="15371" max="15617" width="9" style="59"/>
    <col min="15618" max="15618" width="2.26953125" style="59" customWidth="1"/>
    <col min="15619" max="15619" width="24.26953125" style="59" customWidth="1"/>
    <col min="15620" max="15620" width="4" style="59" customWidth="1"/>
    <col min="15621" max="15623" width="20.08984375" style="59" customWidth="1"/>
    <col min="15624" max="15624" width="3.08984375" style="59" customWidth="1"/>
    <col min="15625" max="15625" width="4.36328125" style="59" customWidth="1"/>
    <col min="15626" max="15626" width="2.453125" style="59" customWidth="1"/>
    <col min="15627" max="15873" width="9" style="59"/>
    <col min="15874" max="15874" width="2.26953125" style="59" customWidth="1"/>
    <col min="15875" max="15875" width="24.26953125" style="59" customWidth="1"/>
    <col min="15876" max="15876" width="4" style="59" customWidth="1"/>
    <col min="15877" max="15879" width="20.08984375" style="59" customWidth="1"/>
    <col min="15880" max="15880" width="3.08984375" style="59" customWidth="1"/>
    <col min="15881" max="15881" width="4.36328125" style="59" customWidth="1"/>
    <col min="15882" max="15882" width="2.453125" style="59" customWidth="1"/>
    <col min="15883" max="16129" width="9" style="59"/>
    <col min="16130" max="16130" width="2.26953125" style="59" customWidth="1"/>
    <col min="16131" max="16131" width="24.26953125" style="59" customWidth="1"/>
    <col min="16132" max="16132" width="4" style="59" customWidth="1"/>
    <col min="16133" max="16135" width="20.08984375" style="59" customWidth="1"/>
    <col min="16136" max="16136" width="3.08984375" style="59" customWidth="1"/>
    <col min="16137" max="16137" width="4.36328125" style="59" customWidth="1"/>
    <col min="16138" max="16138" width="2.453125" style="59" customWidth="1"/>
    <col min="16139" max="16382" width="9" style="59"/>
    <col min="16383" max="16384" width="9" style="59" customWidth="1"/>
  </cols>
  <sheetData>
    <row r="1" spans="1:15" ht="20.149999999999999" customHeight="1" x14ac:dyDescent="0.2">
      <c r="A1" s="207" t="s">
        <v>176</v>
      </c>
      <c r="B1" s="208"/>
      <c r="C1" s="208"/>
      <c r="D1" s="208"/>
      <c r="E1" s="208"/>
      <c r="F1" s="208"/>
      <c r="G1" s="208"/>
      <c r="H1" s="208"/>
      <c r="I1" s="208"/>
      <c r="J1" s="208"/>
      <c r="K1" s="208"/>
      <c r="L1" s="208"/>
      <c r="M1" s="269" t="s">
        <v>167</v>
      </c>
      <c r="N1" s="269" t="s">
        <v>166</v>
      </c>
      <c r="O1" s="269" t="s">
        <v>165</v>
      </c>
    </row>
    <row r="2" spans="1:15" ht="20.149999999999999" customHeight="1" x14ac:dyDescent="0.2">
      <c r="A2" s="207"/>
      <c r="B2" s="208"/>
      <c r="C2" s="208"/>
      <c r="D2" s="208"/>
      <c r="E2" s="208"/>
      <c r="F2" s="208"/>
      <c r="G2" s="208"/>
      <c r="H2" s="208"/>
      <c r="I2" s="281" t="s">
        <v>161</v>
      </c>
      <c r="J2" s="281"/>
      <c r="K2" s="281"/>
      <c r="L2" s="208"/>
      <c r="M2" s="273">
        <v>12</v>
      </c>
      <c r="N2" s="274">
        <v>7.5</v>
      </c>
      <c r="O2" s="273">
        <v>12</v>
      </c>
    </row>
    <row r="3" spans="1:15" ht="20.149999999999999" customHeight="1" x14ac:dyDescent="0.2">
      <c r="A3" s="207"/>
      <c r="B3" s="208"/>
      <c r="C3" s="208"/>
      <c r="D3" s="208"/>
      <c r="E3" s="208"/>
      <c r="F3" s="208"/>
      <c r="G3" s="208"/>
      <c r="H3" s="208"/>
      <c r="I3" s="216"/>
      <c r="J3" s="216"/>
      <c r="K3" s="216"/>
      <c r="L3" s="208"/>
      <c r="M3" s="273">
        <v>30</v>
      </c>
      <c r="N3" s="273">
        <v>20</v>
      </c>
      <c r="O3" s="273">
        <v>30</v>
      </c>
    </row>
    <row r="4" spans="1:15" ht="20.149999999999999" customHeight="1" x14ac:dyDescent="0.2">
      <c r="A4" s="282" t="s">
        <v>160</v>
      </c>
      <c r="B4" s="282"/>
      <c r="C4" s="282"/>
      <c r="D4" s="282"/>
      <c r="E4" s="282"/>
      <c r="F4" s="282"/>
      <c r="G4" s="282"/>
      <c r="H4" s="282"/>
      <c r="I4" s="282"/>
      <c r="J4" s="282"/>
      <c r="K4" s="282"/>
      <c r="L4" s="208"/>
    </row>
    <row r="5" spans="1:15" ht="20.149999999999999" customHeight="1" x14ac:dyDescent="0.2">
      <c r="A5" s="209"/>
      <c r="B5" s="209"/>
      <c r="C5" s="209"/>
      <c r="D5" s="209"/>
      <c r="E5" s="209"/>
      <c r="F5" s="209"/>
      <c r="G5" s="209"/>
      <c r="H5" s="209"/>
      <c r="I5" s="209"/>
      <c r="J5" s="209"/>
      <c r="K5" s="209"/>
      <c r="L5" s="208"/>
    </row>
    <row r="6" spans="1:15" ht="30" customHeight="1" x14ac:dyDescent="0.2">
      <c r="A6" s="209"/>
      <c r="B6" s="261" t="s">
        <v>171</v>
      </c>
      <c r="C6" s="295"/>
      <c r="D6" s="296"/>
      <c r="E6" s="296"/>
      <c r="F6" s="296"/>
      <c r="G6" s="296"/>
      <c r="H6" s="296"/>
      <c r="I6" s="296"/>
      <c r="J6" s="296"/>
      <c r="K6" s="297"/>
      <c r="L6" s="208"/>
    </row>
    <row r="7" spans="1:15" ht="30" customHeight="1" x14ac:dyDescent="0.2">
      <c r="A7" s="208"/>
      <c r="B7" s="263" t="s">
        <v>158</v>
      </c>
      <c r="C7" s="283" t="s">
        <v>93</v>
      </c>
      <c r="D7" s="283"/>
      <c r="E7" s="283"/>
      <c r="F7" s="283"/>
      <c r="G7" s="283"/>
      <c r="H7" s="283"/>
      <c r="I7" s="283"/>
      <c r="J7" s="283"/>
      <c r="K7" s="284"/>
      <c r="L7" s="208"/>
    </row>
    <row r="8" spans="1:15" ht="30" customHeight="1" x14ac:dyDescent="0.2">
      <c r="A8" s="208"/>
      <c r="B8" s="262" t="s">
        <v>159</v>
      </c>
      <c r="C8" s="289"/>
      <c r="D8" s="290"/>
      <c r="E8" s="290"/>
      <c r="F8" s="290"/>
      <c r="G8" s="290"/>
      <c r="H8" s="290"/>
      <c r="I8" s="290"/>
      <c r="J8" s="290"/>
      <c r="K8" s="291"/>
      <c r="L8" s="208"/>
    </row>
    <row r="9" spans="1:15" ht="18.75" customHeight="1" x14ac:dyDescent="0.2">
      <c r="A9" s="208"/>
      <c r="B9" s="285" t="s">
        <v>172</v>
      </c>
      <c r="C9" s="211"/>
      <c r="D9" s="208"/>
      <c r="E9" s="208"/>
      <c r="F9" s="208"/>
      <c r="G9" s="208"/>
      <c r="H9" s="208"/>
      <c r="I9" s="208"/>
      <c r="J9" s="208"/>
      <c r="K9" s="212"/>
      <c r="L9" s="208"/>
    </row>
    <row r="10" spans="1:15" ht="32.25" customHeight="1" x14ac:dyDescent="0.2">
      <c r="A10" s="208"/>
      <c r="B10" s="286"/>
      <c r="C10" s="211"/>
      <c r="D10" s="288" t="s">
        <v>95</v>
      </c>
      <c r="E10" s="288"/>
      <c r="F10" s="213"/>
      <c r="G10" s="270"/>
      <c r="H10" s="215" t="s">
        <v>23</v>
      </c>
      <c r="I10" s="216"/>
      <c r="J10" s="216"/>
      <c r="K10" s="212"/>
      <c r="L10" s="208"/>
    </row>
    <row r="11" spans="1:15" ht="20.25" customHeight="1" x14ac:dyDescent="0.2">
      <c r="A11" s="208"/>
      <c r="B11" s="287"/>
      <c r="C11" s="217"/>
      <c r="D11" s="218" t="s">
        <v>152</v>
      </c>
      <c r="E11" s="218"/>
      <c r="F11" s="219"/>
      <c r="G11" s="219"/>
      <c r="H11" s="219"/>
      <c r="I11" s="219"/>
      <c r="J11" s="219"/>
      <c r="K11" s="220"/>
      <c r="L11" s="208"/>
    </row>
    <row r="12" spans="1:15" ht="30" customHeight="1" x14ac:dyDescent="0.2">
      <c r="A12" s="208"/>
      <c r="B12" s="264" t="s">
        <v>173</v>
      </c>
      <c r="C12" s="293" t="s">
        <v>169</v>
      </c>
      <c r="D12" s="294"/>
      <c r="E12" s="294"/>
      <c r="F12" s="294"/>
      <c r="G12" s="275"/>
      <c r="H12" s="271" t="s">
        <v>170</v>
      </c>
      <c r="I12" s="271" t="s">
        <v>168</v>
      </c>
      <c r="J12" s="271"/>
      <c r="K12" s="272"/>
      <c r="L12" s="208"/>
    </row>
    <row r="13" spans="1:15" x14ac:dyDescent="0.2">
      <c r="A13" s="208"/>
      <c r="B13" s="303" t="s">
        <v>174</v>
      </c>
      <c r="C13" s="221"/>
      <c r="D13" s="222"/>
      <c r="E13" s="222"/>
      <c r="F13" s="222"/>
      <c r="G13" s="222"/>
      <c r="H13" s="222"/>
      <c r="I13" s="222"/>
      <c r="J13" s="222"/>
      <c r="K13" s="223"/>
      <c r="L13" s="208"/>
    </row>
    <row r="14" spans="1:15" ht="24.75" customHeight="1" thickBot="1" x14ac:dyDescent="0.25">
      <c r="A14" s="208"/>
      <c r="B14" s="304"/>
      <c r="C14" s="211"/>
      <c r="D14" s="224" t="s">
        <v>96</v>
      </c>
      <c r="E14" s="208"/>
      <c r="F14" s="208"/>
      <c r="G14" s="208"/>
      <c r="H14" s="208"/>
      <c r="I14" s="208"/>
      <c r="J14" s="208"/>
      <c r="K14" s="212"/>
      <c r="L14" s="208"/>
    </row>
    <row r="15" spans="1:15" ht="24" customHeight="1" x14ac:dyDescent="0.2">
      <c r="A15" s="208"/>
      <c r="B15" s="304"/>
      <c r="C15" s="211"/>
      <c r="D15" s="225"/>
      <c r="E15" s="306" t="s">
        <v>24</v>
      </c>
      <c r="F15" s="307"/>
      <c r="G15" s="226" t="s">
        <v>83</v>
      </c>
      <c r="H15" s="227"/>
      <c r="I15" s="228" t="s">
        <v>101</v>
      </c>
      <c r="J15" s="229"/>
      <c r="K15" s="212"/>
      <c r="L15" s="208"/>
    </row>
    <row r="16" spans="1:15" ht="24" customHeight="1" x14ac:dyDescent="0.2">
      <c r="A16" s="208"/>
      <c r="B16" s="304"/>
      <c r="C16" s="211"/>
      <c r="D16" s="230" t="s">
        <v>97</v>
      </c>
      <c r="E16" s="214"/>
      <c r="F16" s="231" t="s">
        <v>23</v>
      </c>
      <c r="G16" s="214"/>
      <c r="H16" s="210" t="s">
        <v>23</v>
      </c>
      <c r="I16" s="232">
        <f>E16+G16</f>
        <v>0</v>
      </c>
      <c r="J16" s="233" t="s">
        <v>23</v>
      </c>
      <c r="K16" s="212"/>
      <c r="L16" s="208"/>
    </row>
    <row r="17" spans="1:12" ht="24" customHeight="1" thickBot="1" x14ac:dyDescent="0.25">
      <c r="A17" s="208"/>
      <c r="B17" s="304"/>
      <c r="C17" s="211"/>
      <c r="D17" s="234" t="s">
        <v>98</v>
      </c>
      <c r="E17" s="214"/>
      <c r="F17" s="215" t="s">
        <v>69</v>
      </c>
      <c r="G17" s="214"/>
      <c r="H17" s="235" t="s">
        <v>69</v>
      </c>
      <c r="I17" s="236">
        <f>E17+G17</f>
        <v>0</v>
      </c>
      <c r="J17" s="237" t="s">
        <v>69</v>
      </c>
      <c r="K17" s="212"/>
      <c r="L17" s="208"/>
    </row>
    <row r="18" spans="1:12" ht="24.75" customHeight="1" thickBot="1" x14ac:dyDescent="0.25">
      <c r="A18" s="208"/>
      <c r="B18" s="304"/>
      <c r="C18" s="211"/>
      <c r="D18" s="224" t="s">
        <v>100</v>
      </c>
      <c r="E18" s="208"/>
      <c r="F18" s="208"/>
      <c r="G18" s="238"/>
      <c r="H18" s="238"/>
      <c r="I18" s="238"/>
      <c r="J18" s="238"/>
      <c r="K18" s="212"/>
      <c r="L18" s="208"/>
    </row>
    <row r="19" spans="1:12" ht="24" customHeight="1" x14ac:dyDescent="0.2">
      <c r="A19" s="208"/>
      <c r="B19" s="304"/>
      <c r="C19" s="211"/>
      <c r="D19" s="239"/>
      <c r="E19" s="240" t="s">
        <v>102</v>
      </c>
      <c r="F19" s="241"/>
      <c r="G19" s="242"/>
      <c r="H19" s="239"/>
      <c r="I19" s="240" t="s">
        <v>103</v>
      </c>
      <c r="J19" s="241"/>
      <c r="K19" s="212"/>
      <c r="L19" s="208"/>
    </row>
    <row r="20" spans="1:12" ht="24" customHeight="1" thickBot="1" x14ac:dyDescent="0.25">
      <c r="A20" s="208"/>
      <c r="B20" s="304"/>
      <c r="C20" s="211"/>
      <c r="D20" s="243" t="s">
        <v>97</v>
      </c>
      <c r="E20" s="276" t="e">
        <f>ROUNDDOWN(G10/G12,1)</f>
        <v>#DIV/0!</v>
      </c>
      <c r="F20" s="233" t="s">
        <v>23</v>
      </c>
      <c r="G20" s="242"/>
      <c r="H20" s="244" t="s">
        <v>98</v>
      </c>
      <c r="I20" s="245"/>
      <c r="J20" s="237" t="s">
        <v>69</v>
      </c>
      <c r="K20" s="212"/>
      <c r="L20" s="208"/>
    </row>
    <row r="21" spans="1:12" ht="24" customHeight="1" thickBot="1" x14ac:dyDescent="0.25">
      <c r="A21" s="208"/>
      <c r="B21" s="304"/>
      <c r="C21" s="211"/>
      <c r="D21" s="244" t="s">
        <v>98</v>
      </c>
      <c r="E21" s="277" t="e">
        <f>E20*40</f>
        <v>#DIV/0!</v>
      </c>
      <c r="F21" s="237" t="s">
        <v>69</v>
      </c>
      <c r="G21" s="242"/>
      <c r="H21" s="278"/>
      <c r="I21" s="279"/>
      <c r="K21" s="280"/>
    </row>
    <row r="22" spans="1:12" ht="29.25" customHeight="1" thickBot="1" x14ac:dyDescent="0.25">
      <c r="A22" s="208"/>
      <c r="B22" s="304"/>
      <c r="C22" s="211"/>
      <c r="D22" s="224" t="s">
        <v>104</v>
      </c>
      <c r="E22" s="238"/>
      <c r="F22" s="238"/>
      <c r="G22" s="238"/>
      <c r="H22" s="238"/>
      <c r="I22" s="238"/>
      <c r="J22" s="238"/>
      <c r="K22" s="212"/>
      <c r="L22" s="208"/>
    </row>
    <row r="23" spans="1:12" ht="24" customHeight="1" x14ac:dyDescent="0.2">
      <c r="A23" s="208"/>
      <c r="B23" s="304"/>
      <c r="C23" s="211"/>
      <c r="D23" s="238"/>
      <c r="E23" s="238"/>
      <c r="F23" s="238"/>
      <c r="G23" s="238"/>
      <c r="H23" s="239"/>
      <c r="I23" s="240" t="s">
        <v>99</v>
      </c>
      <c r="J23" s="241"/>
      <c r="K23" s="212"/>
      <c r="L23" s="208"/>
    </row>
    <row r="24" spans="1:12" ht="24" customHeight="1" x14ac:dyDescent="0.2">
      <c r="A24" s="208"/>
      <c r="B24" s="304"/>
      <c r="C24" s="211"/>
      <c r="D24" s="238"/>
      <c r="E24" s="238"/>
      <c r="F24" s="238"/>
      <c r="G24" s="238"/>
      <c r="H24" s="243" t="s">
        <v>97</v>
      </c>
      <c r="I24" s="231" t="e">
        <f>I16+E20</f>
        <v>#DIV/0!</v>
      </c>
      <c r="J24" s="233" t="s">
        <v>23</v>
      </c>
      <c r="K24" s="212"/>
      <c r="L24" s="208"/>
    </row>
    <row r="25" spans="1:12" ht="24" customHeight="1" thickBot="1" x14ac:dyDescent="0.25">
      <c r="A25" s="208"/>
      <c r="B25" s="304"/>
      <c r="C25" s="211"/>
      <c r="D25" s="246"/>
      <c r="E25" s="242"/>
      <c r="F25" s="246"/>
      <c r="G25" s="242"/>
      <c r="H25" s="244" t="s">
        <v>98</v>
      </c>
      <c r="I25" s="247" t="e">
        <f>I17+E21+I20</f>
        <v>#DIV/0!</v>
      </c>
      <c r="J25" s="237" t="s">
        <v>69</v>
      </c>
      <c r="K25" s="212"/>
      <c r="L25" s="208"/>
    </row>
    <row r="26" spans="1:12" ht="15.75" customHeight="1" x14ac:dyDescent="0.2">
      <c r="A26" s="208"/>
      <c r="B26" s="304"/>
      <c r="C26" s="211"/>
      <c r="D26" s="246"/>
      <c r="E26" s="242"/>
      <c r="F26" s="246"/>
      <c r="G26" s="242"/>
      <c r="H26" s="238"/>
      <c r="I26" s="238"/>
      <c r="J26" s="238"/>
      <c r="K26" s="212"/>
      <c r="L26" s="208"/>
    </row>
    <row r="27" spans="1:12" ht="29.25" customHeight="1" thickBot="1" x14ac:dyDescent="0.25">
      <c r="A27" s="208"/>
      <c r="B27" s="304"/>
      <c r="C27" s="248"/>
      <c r="D27" s="249" t="s">
        <v>153</v>
      </c>
      <c r="E27" s="250"/>
      <c r="F27" s="250"/>
      <c r="G27" s="250"/>
      <c r="H27" s="250"/>
      <c r="I27" s="250"/>
      <c r="J27" s="250"/>
      <c r="K27" s="251"/>
      <c r="L27" s="208"/>
    </row>
    <row r="28" spans="1:12" ht="29.25" customHeight="1" x14ac:dyDescent="0.2">
      <c r="A28" s="208"/>
      <c r="B28" s="304"/>
      <c r="C28" s="211"/>
      <c r="D28" s="252"/>
      <c r="E28" s="252"/>
      <c r="F28" s="253"/>
      <c r="G28" s="308" t="s">
        <v>154</v>
      </c>
      <c r="H28" s="309"/>
      <c r="I28" s="310" t="s">
        <v>0</v>
      </c>
      <c r="J28" s="309"/>
      <c r="K28" s="212"/>
      <c r="L28" s="208"/>
    </row>
    <row r="29" spans="1:12" ht="29.25" customHeight="1" x14ac:dyDescent="0.2">
      <c r="A29" s="208"/>
      <c r="B29" s="304"/>
      <c r="C29" s="211"/>
      <c r="D29" s="254"/>
      <c r="E29" s="254"/>
      <c r="F29" s="255" t="s">
        <v>97</v>
      </c>
      <c r="G29" s="256"/>
      <c r="H29" s="210" t="s">
        <v>23</v>
      </c>
      <c r="I29" s="232">
        <f>G29</f>
        <v>0</v>
      </c>
      <c r="J29" s="233" t="s">
        <v>23</v>
      </c>
      <c r="K29" s="212"/>
      <c r="L29" s="208"/>
    </row>
    <row r="30" spans="1:12" ht="29.25" customHeight="1" thickBot="1" x14ac:dyDescent="0.25">
      <c r="A30" s="208"/>
      <c r="B30" s="304"/>
      <c r="C30" s="211"/>
      <c r="D30" s="257"/>
      <c r="E30" s="257"/>
      <c r="F30" s="258" t="s">
        <v>98</v>
      </c>
      <c r="G30" s="259"/>
      <c r="H30" s="260" t="s">
        <v>69</v>
      </c>
      <c r="I30" s="236">
        <f>G30</f>
        <v>0</v>
      </c>
      <c r="J30" s="237" t="s">
        <v>69</v>
      </c>
      <c r="K30" s="212"/>
      <c r="L30" s="208"/>
    </row>
    <row r="31" spans="1:12" ht="29.25" customHeight="1" x14ac:dyDescent="0.2">
      <c r="A31" s="208"/>
      <c r="B31" s="304"/>
      <c r="C31" s="211"/>
      <c r="D31" s="246"/>
      <c r="E31" s="238"/>
      <c r="F31" s="238"/>
      <c r="G31" s="238"/>
      <c r="H31" s="238"/>
      <c r="I31" s="238"/>
      <c r="J31" s="238"/>
      <c r="K31" s="212"/>
      <c r="L31" s="208"/>
    </row>
    <row r="32" spans="1:12" ht="29.25" customHeight="1" x14ac:dyDescent="0.2">
      <c r="A32" s="208"/>
      <c r="B32" s="304"/>
      <c r="C32" s="211"/>
      <c r="D32" s="298" t="s">
        <v>105</v>
      </c>
      <c r="E32" s="299"/>
      <c r="F32" s="299"/>
      <c r="G32" s="299"/>
      <c r="H32" s="300"/>
      <c r="I32" s="301" t="e">
        <f>IF(I25&lt;=I30,"可","不可")</f>
        <v>#DIV/0!</v>
      </c>
      <c r="J32" s="302"/>
      <c r="K32" s="212"/>
      <c r="L32" s="208"/>
    </row>
    <row r="33" spans="1:12" x14ac:dyDescent="0.2">
      <c r="A33" s="208"/>
      <c r="B33" s="305"/>
      <c r="C33" s="217"/>
      <c r="D33" s="219"/>
      <c r="E33" s="219"/>
      <c r="F33" s="219"/>
      <c r="G33" s="219"/>
      <c r="H33" s="219"/>
      <c r="I33" s="219"/>
      <c r="J33" s="219"/>
      <c r="K33" s="220"/>
      <c r="L33" s="208"/>
    </row>
    <row r="34" spans="1:12" x14ac:dyDescent="0.2">
      <c r="A34" s="208"/>
      <c r="B34" s="222"/>
      <c r="C34" s="222"/>
      <c r="D34" s="222"/>
      <c r="E34" s="222"/>
      <c r="F34" s="222"/>
      <c r="G34" s="222"/>
      <c r="H34" s="222"/>
      <c r="I34" s="222"/>
      <c r="J34" s="222"/>
      <c r="K34" s="222"/>
      <c r="L34" s="208"/>
    </row>
    <row r="35" spans="1:12" ht="17.25" customHeight="1" x14ac:dyDescent="0.2">
      <c r="A35" s="208"/>
      <c r="B35" s="292" t="s">
        <v>175</v>
      </c>
      <c r="C35" s="292"/>
      <c r="D35" s="292"/>
      <c r="E35" s="292"/>
      <c r="F35" s="292"/>
      <c r="G35" s="292"/>
      <c r="H35" s="292"/>
      <c r="I35" s="292"/>
      <c r="J35" s="292"/>
      <c r="K35" s="292"/>
      <c r="L35" s="208"/>
    </row>
    <row r="36" spans="1:12" ht="17.25" customHeight="1" x14ac:dyDescent="0.2">
      <c r="A36" s="208"/>
      <c r="B36" s="292"/>
      <c r="C36" s="292"/>
      <c r="D36" s="292"/>
      <c r="E36" s="292"/>
      <c r="F36" s="292"/>
      <c r="G36" s="292"/>
      <c r="H36" s="292"/>
      <c r="I36" s="292"/>
      <c r="J36" s="292"/>
      <c r="K36" s="292"/>
      <c r="L36" s="208"/>
    </row>
    <row r="37" spans="1:12" ht="17.25" customHeight="1" x14ac:dyDescent="0.2">
      <c r="A37" s="208"/>
      <c r="B37" s="292"/>
      <c r="C37" s="292"/>
      <c r="D37" s="292"/>
      <c r="E37" s="292"/>
      <c r="F37" s="292"/>
      <c r="G37" s="292"/>
      <c r="H37" s="292"/>
      <c r="I37" s="292"/>
      <c r="J37" s="292"/>
      <c r="K37" s="292"/>
      <c r="L37" s="208"/>
    </row>
    <row r="38" spans="1:12" ht="17.25" customHeight="1" x14ac:dyDescent="0.2">
      <c r="A38" s="208"/>
      <c r="B38" s="292"/>
      <c r="C38" s="292"/>
      <c r="D38" s="292"/>
      <c r="E38" s="292"/>
      <c r="F38" s="292"/>
      <c r="G38" s="292"/>
      <c r="H38" s="292"/>
      <c r="I38" s="292"/>
      <c r="J38" s="292"/>
      <c r="K38" s="292"/>
      <c r="L38" s="208"/>
    </row>
    <row r="39" spans="1:12" ht="17.25" customHeight="1" x14ac:dyDescent="0.2">
      <c r="A39" s="208"/>
      <c r="B39" s="292"/>
      <c r="C39" s="292"/>
      <c r="D39" s="292"/>
      <c r="E39" s="292"/>
      <c r="F39" s="292"/>
      <c r="G39" s="292"/>
      <c r="H39" s="292"/>
      <c r="I39" s="292"/>
      <c r="J39" s="292"/>
      <c r="K39" s="292"/>
      <c r="L39" s="208"/>
    </row>
    <row r="40" spans="1:12" ht="17.25" customHeight="1" x14ac:dyDescent="0.2">
      <c r="A40" s="208"/>
      <c r="B40" s="268"/>
      <c r="C40" s="268"/>
      <c r="D40" s="268"/>
      <c r="E40" s="268"/>
      <c r="F40" s="268"/>
      <c r="G40" s="268"/>
      <c r="H40" s="268"/>
      <c r="I40" s="268"/>
      <c r="J40" s="268"/>
      <c r="K40" s="268"/>
      <c r="L40" s="208"/>
    </row>
    <row r="44" spans="1:12" x14ac:dyDescent="0.2">
      <c r="B44" s="60"/>
    </row>
    <row r="45" spans="1:12" x14ac:dyDescent="0.2">
      <c r="B45" s="61"/>
    </row>
    <row r="46" spans="1:12" x14ac:dyDescent="0.2">
      <c r="B46" s="61"/>
    </row>
    <row r="47" spans="1:12" x14ac:dyDescent="0.2">
      <c r="B47" s="61"/>
    </row>
    <row r="48" spans="1:12" x14ac:dyDescent="0.2">
      <c r="B48" s="61"/>
    </row>
    <row r="49" spans="2:2" x14ac:dyDescent="0.2">
      <c r="B49" s="61"/>
    </row>
  </sheetData>
  <mergeCells count="15">
    <mergeCell ref="B35:K39"/>
    <mergeCell ref="C12:F12"/>
    <mergeCell ref="C6:K6"/>
    <mergeCell ref="D32:H32"/>
    <mergeCell ref="I32:J32"/>
    <mergeCell ref="B13:B33"/>
    <mergeCell ref="E15:F15"/>
    <mergeCell ref="G28:H28"/>
    <mergeCell ref="I28:J28"/>
    <mergeCell ref="I2:K2"/>
    <mergeCell ref="A4:K4"/>
    <mergeCell ref="C7:K7"/>
    <mergeCell ref="B9:B11"/>
    <mergeCell ref="D10:E10"/>
    <mergeCell ref="C8:K8"/>
  </mergeCells>
  <phoneticPr fontId="5"/>
  <dataValidations count="2">
    <dataValidation type="list" allowBlank="1" showInputMessage="1" showErrorMessage="1" sqref="C8:K8" xr:uid="{407C3CF5-D7B1-4817-8010-0CAC22D4AB05}">
      <formula1>"介護サービス包括型,日中サービス支援型,外部サービス利用型"</formula1>
    </dataValidation>
    <dataValidation type="list" allowBlank="1" showInputMessage="1" showErrorMessage="1" sqref="G12" xr:uid="{004DF398-FB7A-4A52-9D24-D44D6CE82742}">
      <formula1>INDIRECT(C8)</formula1>
    </dataValidation>
  </dataValidations>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7CCE9-CCC1-4838-AE6D-04E9443B038E}">
  <sheetPr>
    <tabColor theme="4"/>
    <pageSetUpPr fitToPage="1"/>
  </sheetPr>
  <dimension ref="A1:O49"/>
  <sheetViews>
    <sheetView view="pageBreakPreview" zoomScale="85" zoomScaleNormal="100" zoomScaleSheetLayoutView="85" workbookViewId="0">
      <selection activeCell="B1" sqref="B1"/>
    </sheetView>
  </sheetViews>
  <sheetFormatPr defaultRowHeight="13" x14ac:dyDescent="0.2"/>
  <cols>
    <col min="1" max="1" width="1.7265625" style="59" customWidth="1"/>
    <col min="2" max="2" width="22" style="59" customWidth="1"/>
    <col min="3" max="3" width="4" style="59" customWidth="1"/>
    <col min="4" max="4" width="8.26953125" style="59" customWidth="1"/>
    <col min="5" max="5" width="14.7265625" style="59" customWidth="1"/>
    <col min="6" max="6" width="7.6328125" style="59" customWidth="1"/>
    <col min="7" max="7" width="14.453125" style="59" customWidth="1"/>
    <col min="8" max="8" width="7.453125" style="59" customWidth="1"/>
    <col min="9" max="9" width="14.6328125" style="59" customWidth="1"/>
    <col min="10" max="10" width="7.6328125" style="59" customWidth="1"/>
    <col min="11" max="11" width="8.6328125" style="59" customWidth="1"/>
    <col min="12" max="12" width="1.7265625" style="59" customWidth="1"/>
    <col min="13" max="257" width="8.7265625" style="59"/>
    <col min="258" max="258" width="2.26953125" style="59" customWidth="1"/>
    <col min="259" max="259" width="24.26953125" style="59" customWidth="1"/>
    <col min="260" max="260" width="4" style="59" customWidth="1"/>
    <col min="261" max="263" width="20.08984375" style="59" customWidth="1"/>
    <col min="264" max="264" width="3.08984375" style="59" customWidth="1"/>
    <col min="265" max="265" width="4.36328125" style="59" customWidth="1"/>
    <col min="266" max="266" width="2.453125" style="59" customWidth="1"/>
    <col min="267" max="513" width="8.7265625" style="59"/>
    <col min="514" max="514" width="2.26953125" style="59" customWidth="1"/>
    <col min="515" max="515" width="24.26953125" style="59" customWidth="1"/>
    <col min="516" max="516" width="4" style="59" customWidth="1"/>
    <col min="517" max="519" width="20.08984375" style="59" customWidth="1"/>
    <col min="520" max="520" width="3.08984375" style="59" customWidth="1"/>
    <col min="521" max="521" width="4.36328125" style="59" customWidth="1"/>
    <col min="522" max="522" width="2.453125" style="59" customWidth="1"/>
    <col min="523" max="769" width="8.7265625" style="59"/>
    <col min="770" max="770" width="2.26953125" style="59" customWidth="1"/>
    <col min="771" max="771" width="24.26953125" style="59" customWidth="1"/>
    <col min="772" max="772" width="4" style="59" customWidth="1"/>
    <col min="773" max="775" width="20.08984375" style="59" customWidth="1"/>
    <col min="776" max="776" width="3.08984375" style="59" customWidth="1"/>
    <col min="777" max="777" width="4.36328125" style="59" customWidth="1"/>
    <col min="778" max="778" width="2.453125" style="59" customWidth="1"/>
    <col min="779" max="1025" width="8.7265625" style="59"/>
    <col min="1026" max="1026" width="2.26953125" style="59" customWidth="1"/>
    <col min="1027" max="1027" width="24.26953125" style="59" customWidth="1"/>
    <col min="1028" max="1028" width="4" style="59" customWidth="1"/>
    <col min="1029" max="1031" width="20.08984375" style="59" customWidth="1"/>
    <col min="1032" max="1032" width="3.08984375" style="59" customWidth="1"/>
    <col min="1033" max="1033" width="4.36328125" style="59" customWidth="1"/>
    <col min="1034" max="1034" width="2.453125" style="59" customWidth="1"/>
    <col min="1035" max="1281" width="8.7265625" style="59"/>
    <col min="1282" max="1282" width="2.26953125" style="59" customWidth="1"/>
    <col min="1283" max="1283" width="24.26953125" style="59" customWidth="1"/>
    <col min="1284" max="1284" width="4" style="59" customWidth="1"/>
    <col min="1285" max="1287" width="20.08984375" style="59" customWidth="1"/>
    <col min="1288" max="1288" width="3.08984375" style="59" customWidth="1"/>
    <col min="1289" max="1289" width="4.36328125" style="59" customWidth="1"/>
    <col min="1290" max="1290" width="2.453125" style="59" customWidth="1"/>
    <col min="1291" max="1537" width="8.7265625" style="59"/>
    <col min="1538" max="1538" width="2.26953125" style="59" customWidth="1"/>
    <col min="1539" max="1539" width="24.26953125" style="59" customWidth="1"/>
    <col min="1540" max="1540" width="4" style="59" customWidth="1"/>
    <col min="1541" max="1543" width="20.08984375" style="59" customWidth="1"/>
    <col min="1544" max="1544" width="3.08984375" style="59" customWidth="1"/>
    <col min="1545" max="1545" width="4.36328125" style="59" customWidth="1"/>
    <col min="1546" max="1546" width="2.453125" style="59" customWidth="1"/>
    <col min="1547" max="1793" width="8.7265625" style="59"/>
    <col min="1794" max="1794" width="2.26953125" style="59" customWidth="1"/>
    <col min="1795" max="1795" width="24.26953125" style="59" customWidth="1"/>
    <col min="1796" max="1796" width="4" style="59" customWidth="1"/>
    <col min="1797" max="1799" width="20.08984375" style="59" customWidth="1"/>
    <col min="1800" max="1800" width="3.08984375" style="59" customWidth="1"/>
    <col min="1801" max="1801" width="4.36328125" style="59" customWidth="1"/>
    <col min="1802" max="1802" width="2.453125" style="59" customWidth="1"/>
    <col min="1803" max="2049" width="8.7265625" style="59"/>
    <col min="2050" max="2050" width="2.26953125" style="59" customWidth="1"/>
    <col min="2051" max="2051" width="24.26953125" style="59" customWidth="1"/>
    <col min="2052" max="2052" width="4" style="59" customWidth="1"/>
    <col min="2053" max="2055" width="20.08984375" style="59" customWidth="1"/>
    <col min="2056" max="2056" width="3.08984375" style="59" customWidth="1"/>
    <col min="2057" max="2057" width="4.36328125" style="59" customWidth="1"/>
    <col min="2058" max="2058" width="2.453125" style="59" customWidth="1"/>
    <col min="2059" max="2305" width="8.7265625" style="59"/>
    <col min="2306" max="2306" width="2.26953125" style="59" customWidth="1"/>
    <col min="2307" max="2307" width="24.26953125" style="59" customWidth="1"/>
    <col min="2308" max="2308" width="4" style="59" customWidth="1"/>
    <col min="2309" max="2311" width="20.08984375" style="59" customWidth="1"/>
    <col min="2312" max="2312" width="3.08984375" style="59" customWidth="1"/>
    <col min="2313" max="2313" width="4.36328125" style="59" customWidth="1"/>
    <col min="2314" max="2314" width="2.453125" style="59" customWidth="1"/>
    <col min="2315" max="2561" width="8.7265625" style="59"/>
    <col min="2562" max="2562" width="2.26953125" style="59" customWidth="1"/>
    <col min="2563" max="2563" width="24.26953125" style="59" customWidth="1"/>
    <col min="2564" max="2564" width="4" style="59" customWidth="1"/>
    <col min="2565" max="2567" width="20.08984375" style="59" customWidth="1"/>
    <col min="2568" max="2568" width="3.08984375" style="59" customWidth="1"/>
    <col min="2569" max="2569" width="4.36328125" style="59" customWidth="1"/>
    <col min="2570" max="2570" width="2.453125" style="59" customWidth="1"/>
    <col min="2571" max="2817" width="8.7265625" style="59"/>
    <col min="2818" max="2818" width="2.26953125" style="59" customWidth="1"/>
    <col min="2819" max="2819" width="24.26953125" style="59" customWidth="1"/>
    <col min="2820" max="2820" width="4" style="59" customWidth="1"/>
    <col min="2821" max="2823" width="20.08984375" style="59" customWidth="1"/>
    <col min="2824" max="2824" width="3.08984375" style="59" customWidth="1"/>
    <col min="2825" max="2825" width="4.36328125" style="59" customWidth="1"/>
    <col min="2826" max="2826" width="2.453125" style="59" customWidth="1"/>
    <col min="2827" max="3073" width="8.7265625" style="59"/>
    <col min="3074" max="3074" width="2.26953125" style="59" customWidth="1"/>
    <col min="3075" max="3075" width="24.26953125" style="59" customWidth="1"/>
    <col min="3076" max="3076" width="4" style="59" customWidth="1"/>
    <col min="3077" max="3079" width="20.08984375" style="59" customWidth="1"/>
    <col min="3080" max="3080" width="3.08984375" style="59" customWidth="1"/>
    <col min="3081" max="3081" width="4.36328125" style="59" customWidth="1"/>
    <col min="3082" max="3082" width="2.453125" style="59" customWidth="1"/>
    <col min="3083" max="3329" width="8.7265625" style="59"/>
    <col min="3330" max="3330" width="2.26953125" style="59" customWidth="1"/>
    <col min="3331" max="3331" width="24.26953125" style="59" customWidth="1"/>
    <col min="3332" max="3332" width="4" style="59" customWidth="1"/>
    <col min="3333" max="3335" width="20.08984375" style="59" customWidth="1"/>
    <col min="3336" max="3336" width="3.08984375" style="59" customWidth="1"/>
    <col min="3337" max="3337" width="4.36328125" style="59" customWidth="1"/>
    <col min="3338" max="3338" width="2.453125" style="59" customWidth="1"/>
    <col min="3339" max="3585" width="8.7265625" style="59"/>
    <col min="3586" max="3586" width="2.26953125" style="59" customWidth="1"/>
    <col min="3587" max="3587" width="24.26953125" style="59" customWidth="1"/>
    <col min="3588" max="3588" width="4" style="59" customWidth="1"/>
    <col min="3589" max="3591" width="20.08984375" style="59" customWidth="1"/>
    <col min="3592" max="3592" width="3.08984375" style="59" customWidth="1"/>
    <col min="3593" max="3593" width="4.36328125" style="59" customWidth="1"/>
    <col min="3594" max="3594" width="2.453125" style="59" customWidth="1"/>
    <col min="3595" max="3841" width="8.7265625" style="59"/>
    <col min="3842" max="3842" width="2.26953125" style="59" customWidth="1"/>
    <col min="3843" max="3843" width="24.26953125" style="59" customWidth="1"/>
    <col min="3844" max="3844" width="4" style="59" customWidth="1"/>
    <col min="3845" max="3847" width="20.08984375" style="59" customWidth="1"/>
    <col min="3848" max="3848" width="3.08984375" style="59" customWidth="1"/>
    <col min="3849" max="3849" width="4.36328125" style="59" customWidth="1"/>
    <col min="3850" max="3850" width="2.453125" style="59" customWidth="1"/>
    <col min="3851" max="4097" width="8.7265625" style="59"/>
    <col min="4098" max="4098" width="2.26953125" style="59" customWidth="1"/>
    <col min="4099" max="4099" width="24.26953125" style="59" customWidth="1"/>
    <col min="4100" max="4100" width="4" style="59" customWidth="1"/>
    <col min="4101" max="4103" width="20.08984375" style="59" customWidth="1"/>
    <col min="4104" max="4104" width="3.08984375" style="59" customWidth="1"/>
    <col min="4105" max="4105" width="4.36328125" style="59" customWidth="1"/>
    <col min="4106" max="4106" width="2.453125" style="59" customWidth="1"/>
    <col min="4107" max="4353" width="8.7265625" style="59"/>
    <col min="4354" max="4354" width="2.26953125" style="59" customWidth="1"/>
    <col min="4355" max="4355" width="24.26953125" style="59" customWidth="1"/>
    <col min="4356" max="4356" width="4" style="59" customWidth="1"/>
    <col min="4357" max="4359" width="20.08984375" style="59" customWidth="1"/>
    <col min="4360" max="4360" width="3.08984375" style="59" customWidth="1"/>
    <col min="4361" max="4361" width="4.36328125" style="59" customWidth="1"/>
    <col min="4362" max="4362" width="2.453125" style="59" customWidth="1"/>
    <col min="4363" max="4609" width="8.7265625" style="59"/>
    <col min="4610" max="4610" width="2.26953125" style="59" customWidth="1"/>
    <col min="4611" max="4611" width="24.26953125" style="59" customWidth="1"/>
    <col min="4612" max="4612" width="4" style="59" customWidth="1"/>
    <col min="4613" max="4615" width="20.08984375" style="59" customWidth="1"/>
    <col min="4616" max="4616" width="3.08984375" style="59" customWidth="1"/>
    <col min="4617" max="4617" width="4.36328125" style="59" customWidth="1"/>
    <col min="4618" max="4618" width="2.453125" style="59" customWidth="1"/>
    <col min="4619" max="4865" width="8.7265625" style="59"/>
    <col min="4866" max="4866" width="2.26953125" style="59" customWidth="1"/>
    <col min="4867" max="4867" width="24.26953125" style="59" customWidth="1"/>
    <col min="4868" max="4868" width="4" style="59" customWidth="1"/>
    <col min="4869" max="4871" width="20.08984375" style="59" customWidth="1"/>
    <col min="4872" max="4872" width="3.08984375" style="59" customWidth="1"/>
    <col min="4873" max="4873" width="4.36328125" style="59" customWidth="1"/>
    <col min="4874" max="4874" width="2.453125" style="59" customWidth="1"/>
    <col min="4875" max="5121" width="8.7265625" style="59"/>
    <col min="5122" max="5122" width="2.26953125" style="59" customWidth="1"/>
    <col min="5123" max="5123" width="24.26953125" style="59" customWidth="1"/>
    <col min="5124" max="5124" width="4" style="59" customWidth="1"/>
    <col min="5125" max="5127" width="20.08984375" style="59" customWidth="1"/>
    <col min="5128" max="5128" width="3.08984375" style="59" customWidth="1"/>
    <col min="5129" max="5129" width="4.36328125" style="59" customWidth="1"/>
    <col min="5130" max="5130" width="2.453125" style="59" customWidth="1"/>
    <col min="5131" max="5377" width="8.7265625" style="59"/>
    <col min="5378" max="5378" width="2.26953125" style="59" customWidth="1"/>
    <col min="5379" max="5379" width="24.26953125" style="59" customWidth="1"/>
    <col min="5380" max="5380" width="4" style="59" customWidth="1"/>
    <col min="5381" max="5383" width="20.08984375" style="59" customWidth="1"/>
    <col min="5384" max="5384" width="3.08984375" style="59" customWidth="1"/>
    <col min="5385" max="5385" width="4.36328125" style="59" customWidth="1"/>
    <col min="5386" max="5386" width="2.453125" style="59" customWidth="1"/>
    <col min="5387" max="5633" width="8.7265625" style="59"/>
    <col min="5634" max="5634" width="2.26953125" style="59" customWidth="1"/>
    <col min="5635" max="5635" width="24.26953125" style="59" customWidth="1"/>
    <col min="5636" max="5636" width="4" style="59" customWidth="1"/>
    <col min="5637" max="5639" width="20.08984375" style="59" customWidth="1"/>
    <col min="5640" max="5640" width="3.08984375" style="59" customWidth="1"/>
    <col min="5641" max="5641" width="4.36328125" style="59" customWidth="1"/>
    <col min="5642" max="5642" width="2.453125" style="59" customWidth="1"/>
    <col min="5643" max="5889" width="8.7265625" style="59"/>
    <col min="5890" max="5890" width="2.26953125" style="59" customWidth="1"/>
    <col min="5891" max="5891" width="24.26953125" style="59" customWidth="1"/>
    <col min="5892" max="5892" width="4" style="59" customWidth="1"/>
    <col min="5893" max="5895" width="20.08984375" style="59" customWidth="1"/>
    <col min="5896" max="5896" width="3.08984375" style="59" customWidth="1"/>
    <col min="5897" max="5897" width="4.36328125" style="59" customWidth="1"/>
    <col min="5898" max="5898" width="2.453125" style="59" customWidth="1"/>
    <col min="5899" max="6145" width="8.7265625" style="59"/>
    <col min="6146" max="6146" width="2.26953125" style="59" customWidth="1"/>
    <col min="6147" max="6147" width="24.26953125" style="59" customWidth="1"/>
    <col min="6148" max="6148" width="4" style="59" customWidth="1"/>
    <col min="6149" max="6151" width="20.08984375" style="59" customWidth="1"/>
    <col min="6152" max="6152" width="3.08984375" style="59" customWidth="1"/>
    <col min="6153" max="6153" width="4.36328125" style="59" customWidth="1"/>
    <col min="6154" max="6154" width="2.453125" style="59" customWidth="1"/>
    <col min="6155" max="6401" width="8.7265625" style="59"/>
    <col min="6402" max="6402" width="2.26953125" style="59" customWidth="1"/>
    <col min="6403" max="6403" width="24.26953125" style="59" customWidth="1"/>
    <col min="6404" max="6404" width="4" style="59" customWidth="1"/>
    <col min="6405" max="6407" width="20.08984375" style="59" customWidth="1"/>
    <col min="6408" max="6408" width="3.08984375" style="59" customWidth="1"/>
    <col min="6409" max="6409" width="4.36328125" style="59" customWidth="1"/>
    <col min="6410" max="6410" width="2.453125" style="59" customWidth="1"/>
    <col min="6411" max="6657" width="8.7265625" style="59"/>
    <col min="6658" max="6658" width="2.26953125" style="59" customWidth="1"/>
    <col min="6659" max="6659" width="24.26953125" style="59" customWidth="1"/>
    <col min="6660" max="6660" width="4" style="59" customWidth="1"/>
    <col min="6661" max="6663" width="20.08984375" style="59" customWidth="1"/>
    <col min="6664" max="6664" width="3.08984375" style="59" customWidth="1"/>
    <col min="6665" max="6665" width="4.36328125" style="59" customWidth="1"/>
    <col min="6666" max="6666" width="2.453125" style="59" customWidth="1"/>
    <col min="6667" max="6913" width="8.7265625" style="59"/>
    <col min="6914" max="6914" width="2.26953125" style="59" customWidth="1"/>
    <col min="6915" max="6915" width="24.26953125" style="59" customWidth="1"/>
    <col min="6916" max="6916" width="4" style="59" customWidth="1"/>
    <col min="6917" max="6919" width="20.08984375" style="59" customWidth="1"/>
    <col min="6920" max="6920" width="3.08984375" style="59" customWidth="1"/>
    <col min="6921" max="6921" width="4.36328125" style="59" customWidth="1"/>
    <col min="6922" max="6922" width="2.453125" style="59" customWidth="1"/>
    <col min="6923" max="7169" width="8.7265625" style="59"/>
    <col min="7170" max="7170" width="2.26953125" style="59" customWidth="1"/>
    <col min="7171" max="7171" width="24.26953125" style="59" customWidth="1"/>
    <col min="7172" max="7172" width="4" style="59" customWidth="1"/>
    <col min="7173" max="7175" width="20.08984375" style="59" customWidth="1"/>
    <col min="7176" max="7176" width="3.08984375" style="59" customWidth="1"/>
    <col min="7177" max="7177" width="4.36328125" style="59" customWidth="1"/>
    <col min="7178" max="7178" width="2.453125" style="59" customWidth="1"/>
    <col min="7179" max="7425" width="8.7265625" style="59"/>
    <col min="7426" max="7426" width="2.26953125" style="59" customWidth="1"/>
    <col min="7427" max="7427" width="24.26953125" style="59" customWidth="1"/>
    <col min="7428" max="7428" width="4" style="59" customWidth="1"/>
    <col min="7429" max="7431" width="20.08984375" style="59" customWidth="1"/>
    <col min="7432" max="7432" width="3.08984375" style="59" customWidth="1"/>
    <col min="7433" max="7433" width="4.36328125" style="59" customWidth="1"/>
    <col min="7434" max="7434" width="2.453125" style="59" customWidth="1"/>
    <col min="7435" max="7681" width="8.7265625" style="59"/>
    <col min="7682" max="7682" width="2.26953125" style="59" customWidth="1"/>
    <col min="7683" max="7683" width="24.26953125" style="59" customWidth="1"/>
    <col min="7684" max="7684" width="4" style="59" customWidth="1"/>
    <col min="7685" max="7687" width="20.08984375" style="59" customWidth="1"/>
    <col min="7688" max="7688" width="3.08984375" style="59" customWidth="1"/>
    <col min="7689" max="7689" width="4.36328125" style="59" customWidth="1"/>
    <col min="7690" max="7690" width="2.453125" style="59" customWidth="1"/>
    <col min="7691" max="7937" width="8.7265625" style="59"/>
    <col min="7938" max="7938" width="2.26953125" style="59" customWidth="1"/>
    <col min="7939" max="7939" width="24.26953125" style="59" customWidth="1"/>
    <col min="7940" max="7940" width="4" style="59" customWidth="1"/>
    <col min="7941" max="7943" width="20.08984375" style="59" customWidth="1"/>
    <col min="7944" max="7944" width="3.08984375" style="59" customWidth="1"/>
    <col min="7945" max="7945" width="4.36328125" style="59" customWidth="1"/>
    <col min="7946" max="7946" width="2.453125" style="59" customWidth="1"/>
    <col min="7947" max="8193" width="8.7265625" style="59"/>
    <col min="8194" max="8194" width="2.26953125" style="59" customWidth="1"/>
    <col min="8195" max="8195" width="24.26953125" style="59" customWidth="1"/>
    <col min="8196" max="8196" width="4" style="59" customWidth="1"/>
    <col min="8197" max="8199" width="20.08984375" style="59" customWidth="1"/>
    <col min="8200" max="8200" width="3.08984375" style="59" customWidth="1"/>
    <col min="8201" max="8201" width="4.36328125" style="59" customWidth="1"/>
    <col min="8202" max="8202" width="2.453125" style="59" customWidth="1"/>
    <col min="8203" max="8449" width="8.7265625" style="59"/>
    <col min="8450" max="8450" width="2.26953125" style="59" customWidth="1"/>
    <col min="8451" max="8451" width="24.26953125" style="59" customWidth="1"/>
    <col min="8452" max="8452" width="4" style="59" customWidth="1"/>
    <col min="8453" max="8455" width="20.08984375" style="59" customWidth="1"/>
    <col min="8456" max="8456" width="3.08984375" style="59" customWidth="1"/>
    <col min="8457" max="8457" width="4.36328125" style="59" customWidth="1"/>
    <col min="8458" max="8458" width="2.453125" style="59" customWidth="1"/>
    <col min="8459" max="8705" width="8.7265625" style="59"/>
    <col min="8706" max="8706" width="2.26953125" style="59" customWidth="1"/>
    <col min="8707" max="8707" width="24.26953125" style="59" customWidth="1"/>
    <col min="8708" max="8708" width="4" style="59" customWidth="1"/>
    <col min="8709" max="8711" width="20.08984375" style="59" customWidth="1"/>
    <col min="8712" max="8712" width="3.08984375" style="59" customWidth="1"/>
    <col min="8713" max="8713" width="4.36328125" style="59" customWidth="1"/>
    <col min="8714" max="8714" width="2.453125" style="59" customWidth="1"/>
    <col min="8715" max="8961" width="8.7265625" style="59"/>
    <col min="8962" max="8962" width="2.26953125" style="59" customWidth="1"/>
    <col min="8963" max="8963" width="24.26953125" style="59" customWidth="1"/>
    <col min="8964" max="8964" width="4" style="59" customWidth="1"/>
    <col min="8965" max="8967" width="20.08984375" style="59" customWidth="1"/>
    <col min="8968" max="8968" width="3.08984375" style="59" customWidth="1"/>
    <col min="8969" max="8969" width="4.36328125" style="59" customWidth="1"/>
    <col min="8970" max="8970" width="2.453125" style="59" customWidth="1"/>
    <col min="8971" max="9217" width="8.7265625" style="59"/>
    <col min="9218" max="9218" width="2.26953125" style="59" customWidth="1"/>
    <col min="9219" max="9219" width="24.26953125" style="59" customWidth="1"/>
    <col min="9220" max="9220" width="4" style="59" customWidth="1"/>
    <col min="9221" max="9223" width="20.08984375" style="59" customWidth="1"/>
    <col min="9224" max="9224" width="3.08984375" style="59" customWidth="1"/>
    <col min="9225" max="9225" width="4.36328125" style="59" customWidth="1"/>
    <col min="9226" max="9226" width="2.453125" style="59" customWidth="1"/>
    <col min="9227" max="9473" width="8.7265625" style="59"/>
    <col min="9474" max="9474" width="2.26953125" style="59" customWidth="1"/>
    <col min="9475" max="9475" width="24.26953125" style="59" customWidth="1"/>
    <col min="9476" max="9476" width="4" style="59" customWidth="1"/>
    <col min="9477" max="9479" width="20.08984375" style="59" customWidth="1"/>
    <col min="9480" max="9480" width="3.08984375" style="59" customWidth="1"/>
    <col min="9481" max="9481" width="4.36328125" style="59" customWidth="1"/>
    <col min="9482" max="9482" width="2.453125" style="59" customWidth="1"/>
    <col min="9483" max="9729" width="8.7265625" style="59"/>
    <col min="9730" max="9730" width="2.26953125" style="59" customWidth="1"/>
    <col min="9731" max="9731" width="24.26953125" style="59" customWidth="1"/>
    <col min="9732" max="9732" width="4" style="59" customWidth="1"/>
    <col min="9733" max="9735" width="20.08984375" style="59" customWidth="1"/>
    <col min="9736" max="9736" width="3.08984375" style="59" customWidth="1"/>
    <col min="9737" max="9737" width="4.36328125" style="59" customWidth="1"/>
    <col min="9738" max="9738" width="2.453125" style="59" customWidth="1"/>
    <col min="9739" max="9985" width="8.7265625" style="59"/>
    <col min="9986" max="9986" width="2.26953125" style="59" customWidth="1"/>
    <col min="9987" max="9987" width="24.26953125" style="59" customWidth="1"/>
    <col min="9988" max="9988" width="4" style="59" customWidth="1"/>
    <col min="9989" max="9991" width="20.08984375" style="59" customWidth="1"/>
    <col min="9992" max="9992" width="3.08984375" style="59" customWidth="1"/>
    <col min="9993" max="9993" width="4.36328125" style="59" customWidth="1"/>
    <col min="9994" max="9994" width="2.453125" style="59" customWidth="1"/>
    <col min="9995" max="10241" width="8.7265625" style="59"/>
    <col min="10242" max="10242" width="2.26953125" style="59" customWidth="1"/>
    <col min="10243" max="10243" width="24.26953125" style="59" customWidth="1"/>
    <col min="10244" max="10244" width="4" style="59" customWidth="1"/>
    <col min="10245" max="10247" width="20.08984375" style="59" customWidth="1"/>
    <col min="10248" max="10248" width="3.08984375" style="59" customWidth="1"/>
    <col min="10249" max="10249" width="4.36328125" style="59" customWidth="1"/>
    <col min="10250" max="10250" width="2.453125" style="59" customWidth="1"/>
    <col min="10251" max="10497" width="8.7265625" style="59"/>
    <col min="10498" max="10498" width="2.26953125" style="59" customWidth="1"/>
    <col min="10499" max="10499" width="24.26953125" style="59" customWidth="1"/>
    <col min="10500" max="10500" width="4" style="59" customWidth="1"/>
    <col min="10501" max="10503" width="20.08984375" style="59" customWidth="1"/>
    <col min="10504" max="10504" width="3.08984375" style="59" customWidth="1"/>
    <col min="10505" max="10505" width="4.36328125" style="59" customWidth="1"/>
    <col min="10506" max="10506" width="2.453125" style="59" customWidth="1"/>
    <col min="10507" max="10753" width="8.7265625" style="59"/>
    <col min="10754" max="10754" width="2.26953125" style="59" customWidth="1"/>
    <col min="10755" max="10755" width="24.26953125" style="59" customWidth="1"/>
    <col min="10756" max="10756" width="4" style="59" customWidth="1"/>
    <col min="10757" max="10759" width="20.08984375" style="59" customWidth="1"/>
    <col min="10760" max="10760" width="3.08984375" style="59" customWidth="1"/>
    <col min="10761" max="10761" width="4.36328125" style="59" customWidth="1"/>
    <col min="10762" max="10762" width="2.453125" style="59" customWidth="1"/>
    <col min="10763" max="11009" width="8.7265625" style="59"/>
    <col min="11010" max="11010" width="2.26953125" style="59" customWidth="1"/>
    <col min="11011" max="11011" width="24.26953125" style="59" customWidth="1"/>
    <col min="11012" max="11012" width="4" style="59" customWidth="1"/>
    <col min="11013" max="11015" width="20.08984375" style="59" customWidth="1"/>
    <col min="11016" max="11016" width="3.08984375" style="59" customWidth="1"/>
    <col min="11017" max="11017" width="4.36328125" style="59" customWidth="1"/>
    <col min="11018" max="11018" width="2.453125" style="59" customWidth="1"/>
    <col min="11019" max="11265" width="8.7265625" style="59"/>
    <col min="11266" max="11266" width="2.26953125" style="59" customWidth="1"/>
    <col min="11267" max="11267" width="24.26953125" style="59" customWidth="1"/>
    <col min="11268" max="11268" width="4" style="59" customWidth="1"/>
    <col min="11269" max="11271" width="20.08984375" style="59" customWidth="1"/>
    <col min="11272" max="11272" width="3.08984375" style="59" customWidth="1"/>
    <col min="11273" max="11273" width="4.36328125" style="59" customWidth="1"/>
    <col min="11274" max="11274" width="2.453125" style="59" customWidth="1"/>
    <col min="11275" max="11521" width="8.7265625" style="59"/>
    <col min="11522" max="11522" width="2.26953125" style="59" customWidth="1"/>
    <col min="11523" max="11523" width="24.26953125" style="59" customWidth="1"/>
    <col min="11524" max="11524" width="4" style="59" customWidth="1"/>
    <col min="11525" max="11527" width="20.08984375" style="59" customWidth="1"/>
    <col min="11528" max="11528" width="3.08984375" style="59" customWidth="1"/>
    <col min="11529" max="11529" width="4.36328125" style="59" customWidth="1"/>
    <col min="11530" max="11530" width="2.453125" style="59" customWidth="1"/>
    <col min="11531" max="11777" width="8.7265625" style="59"/>
    <col min="11778" max="11778" width="2.26953125" style="59" customWidth="1"/>
    <col min="11779" max="11779" width="24.26953125" style="59" customWidth="1"/>
    <col min="11780" max="11780" width="4" style="59" customWidth="1"/>
    <col min="11781" max="11783" width="20.08984375" style="59" customWidth="1"/>
    <col min="11784" max="11784" width="3.08984375" style="59" customWidth="1"/>
    <col min="11785" max="11785" width="4.36328125" style="59" customWidth="1"/>
    <col min="11786" max="11786" width="2.453125" style="59" customWidth="1"/>
    <col min="11787" max="12033" width="8.7265625" style="59"/>
    <col min="12034" max="12034" width="2.26953125" style="59" customWidth="1"/>
    <col min="12035" max="12035" width="24.26953125" style="59" customWidth="1"/>
    <col min="12036" max="12036" width="4" style="59" customWidth="1"/>
    <col min="12037" max="12039" width="20.08984375" style="59" customWidth="1"/>
    <col min="12040" max="12040" width="3.08984375" style="59" customWidth="1"/>
    <col min="12041" max="12041" width="4.36328125" style="59" customWidth="1"/>
    <col min="12042" max="12042" width="2.453125" style="59" customWidth="1"/>
    <col min="12043" max="12289" width="8.7265625" style="59"/>
    <col min="12290" max="12290" width="2.26953125" style="59" customWidth="1"/>
    <col min="12291" max="12291" width="24.26953125" style="59" customWidth="1"/>
    <col min="12292" max="12292" width="4" style="59" customWidth="1"/>
    <col min="12293" max="12295" width="20.08984375" style="59" customWidth="1"/>
    <col min="12296" max="12296" width="3.08984375" style="59" customWidth="1"/>
    <col min="12297" max="12297" width="4.36328125" style="59" customWidth="1"/>
    <col min="12298" max="12298" width="2.453125" style="59" customWidth="1"/>
    <col min="12299" max="12545" width="8.7265625" style="59"/>
    <col min="12546" max="12546" width="2.26953125" style="59" customWidth="1"/>
    <col min="12547" max="12547" width="24.26953125" style="59" customWidth="1"/>
    <col min="12548" max="12548" width="4" style="59" customWidth="1"/>
    <col min="12549" max="12551" width="20.08984375" style="59" customWidth="1"/>
    <col min="12552" max="12552" width="3.08984375" style="59" customWidth="1"/>
    <col min="12553" max="12553" width="4.36328125" style="59" customWidth="1"/>
    <col min="12554" max="12554" width="2.453125" style="59" customWidth="1"/>
    <col min="12555" max="12801" width="8.7265625" style="59"/>
    <col min="12802" max="12802" width="2.26953125" style="59" customWidth="1"/>
    <col min="12803" max="12803" width="24.26953125" style="59" customWidth="1"/>
    <col min="12804" max="12804" width="4" style="59" customWidth="1"/>
    <col min="12805" max="12807" width="20.08984375" style="59" customWidth="1"/>
    <col min="12808" max="12808" width="3.08984375" style="59" customWidth="1"/>
    <col min="12809" max="12809" width="4.36328125" style="59" customWidth="1"/>
    <col min="12810" max="12810" width="2.453125" style="59" customWidth="1"/>
    <col min="12811" max="13057" width="8.7265625" style="59"/>
    <col min="13058" max="13058" width="2.26953125" style="59" customWidth="1"/>
    <col min="13059" max="13059" width="24.26953125" style="59" customWidth="1"/>
    <col min="13060" max="13060" width="4" style="59" customWidth="1"/>
    <col min="13061" max="13063" width="20.08984375" style="59" customWidth="1"/>
    <col min="13064" max="13064" width="3.08984375" style="59" customWidth="1"/>
    <col min="13065" max="13065" width="4.36328125" style="59" customWidth="1"/>
    <col min="13066" max="13066" width="2.453125" style="59" customWidth="1"/>
    <col min="13067" max="13313" width="8.7265625" style="59"/>
    <col min="13314" max="13314" width="2.26953125" style="59" customWidth="1"/>
    <col min="13315" max="13315" width="24.26953125" style="59" customWidth="1"/>
    <col min="13316" max="13316" width="4" style="59" customWidth="1"/>
    <col min="13317" max="13319" width="20.08984375" style="59" customWidth="1"/>
    <col min="13320" max="13320" width="3.08984375" style="59" customWidth="1"/>
    <col min="13321" max="13321" width="4.36328125" style="59" customWidth="1"/>
    <col min="13322" max="13322" width="2.453125" style="59" customWidth="1"/>
    <col min="13323" max="13569" width="8.7265625" style="59"/>
    <col min="13570" max="13570" width="2.26953125" style="59" customWidth="1"/>
    <col min="13571" max="13571" width="24.26953125" style="59" customWidth="1"/>
    <col min="13572" max="13572" width="4" style="59" customWidth="1"/>
    <col min="13573" max="13575" width="20.08984375" style="59" customWidth="1"/>
    <col min="13576" max="13576" width="3.08984375" style="59" customWidth="1"/>
    <col min="13577" max="13577" width="4.36328125" style="59" customWidth="1"/>
    <col min="13578" max="13578" width="2.453125" style="59" customWidth="1"/>
    <col min="13579" max="13825" width="8.7265625" style="59"/>
    <col min="13826" max="13826" width="2.26953125" style="59" customWidth="1"/>
    <col min="13827" max="13827" width="24.26953125" style="59" customWidth="1"/>
    <col min="13828" max="13828" width="4" style="59" customWidth="1"/>
    <col min="13829" max="13831" width="20.08984375" style="59" customWidth="1"/>
    <col min="13832" max="13832" width="3.08984375" style="59" customWidth="1"/>
    <col min="13833" max="13833" width="4.36328125" style="59" customWidth="1"/>
    <col min="13834" max="13834" width="2.453125" style="59" customWidth="1"/>
    <col min="13835" max="14081" width="8.7265625" style="59"/>
    <col min="14082" max="14082" width="2.26953125" style="59" customWidth="1"/>
    <col min="14083" max="14083" width="24.26953125" style="59" customWidth="1"/>
    <col min="14084" max="14084" width="4" style="59" customWidth="1"/>
    <col min="14085" max="14087" width="20.08984375" style="59" customWidth="1"/>
    <col min="14088" max="14088" width="3.08984375" style="59" customWidth="1"/>
    <col min="14089" max="14089" width="4.36328125" style="59" customWidth="1"/>
    <col min="14090" max="14090" width="2.453125" style="59" customWidth="1"/>
    <col min="14091" max="14337" width="8.7265625" style="59"/>
    <col min="14338" max="14338" width="2.26953125" style="59" customWidth="1"/>
    <col min="14339" max="14339" width="24.26953125" style="59" customWidth="1"/>
    <col min="14340" max="14340" width="4" style="59" customWidth="1"/>
    <col min="14341" max="14343" width="20.08984375" style="59" customWidth="1"/>
    <col min="14344" max="14344" width="3.08984375" style="59" customWidth="1"/>
    <col min="14345" max="14345" width="4.36328125" style="59" customWidth="1"/>
    <col min="14346" max="14346" width="2.453125" style="59" customWidth="1"/>
    <col min="14347" max="14593" width="8.7265625" style="59"/>
    <col min="14594" max="14594" width="2.26953125" style="59" customWidth="1"/>
    <col min="14595" max="14595" width="24.26953125" style="59" customWidth="1"/>
    <col min="14596" max="14596" width="4" style="59" customWidth="1"/>
    <col min="14597" max="14599" width="20.08984375" style="59" customWidth="1"/>
    <col min="14600" max="14600" width="3.08984375" style="59" customWidth="1"/>
    <col min="14601" max="14601" width="4.36328125" style="59" customWidth="1"/>
    <col min="14602" max="14602" width="2.453125" style="59" customWidth="1"/>
    <col min="14603" max="14849" width="8.7265625" style="59"/>
    <col min="14850" max="14850" width="2.26953125" style="59" customWidth="1"/>
    <col min="14851" max="14851" width="24.26953125" style="59" customWidth="1"/>
    <col min="14852" max="14852" width="4" style="59" customWidth="1"/>
    <col min="14853" max="14855" width="20.08984375" style="59" customWidth="1"/>
    <col min="14856" max="14856" width="3.08984375" style="59" customWidth="1"/>
    <col min="14857" max="14857" width="4.36328125" style="59" customWidth="1"/>
    <col min="14858" max="14858" width="2.453125" style="59" customWidth="1"/>
    <col min="14859" max="15105" width="8.7265625" style="59"/>
    <col min="15106" max="15106" width="2.26953125" style="59" customWidth="1"/>
    <col min="15107" max="15107" width="24.26953125" style="59" customWidth="1"/>
    <col min="15108" max="15108" width="4" style="59" customWidth="1"/>
    <col min="15109" max="15111" width="20.08984375" style="59" customWidth="1"/>
    <col min="15112" max="15112" width="3.08984375" style="59" customWidth="1"/>
    <col min="15113" max="15113" width="4.36328125" style="59" customWidth="1"/>
    <col min="15114" max="15114" width="2.453125" style="59" customWidth="1"/>
    <col min="15115" max="15361" width="8.7265625" style="59"/>
    <col min="15362" max="15362" width="2.26953125" style="59" customWidth="1"/>
    <col min="15363" max="15363" width="24.26953125" style="59" customWidth="1"/>
    <col min="15364" max="15364" width="4" style="59" customWidth="1"/>
    <col min="15365" max="15367" width="20.08984375" style="59" customWidth="1"/>
    <col min="15368" max="15368" width="3.08984375" style="59" customWidth="1"/>
    <col min="15369" max="15369" width="4.36328125" style="59" customWidth="1"/>
    <col min="15370" max="15370" width="2.453125" style="59" customWidth="1"/>
    <col min="15371" max="15617" width="8.7265625" style="59"/>
    <col min="15618" max="15618" width="2.26953125" style="59" customWidth="1"/>
    <col min="15619" max="15619" width="24.26953125" style="59" customWidth="1"/>
    <col min="15620" max="15620" width="4" style="59" customWidth="1"/>
    <col min="15621" max="15623" width="20.08984375" style="59" customWidth="1"/>
    <col min="15624" max="15624" width="3.08984375" style="59" customWidth="1"/>
    <col min="15625" max="15625" width="4.36328125" style="59" customWidth="1"/>
    <col min="15626" max="15626" width="2.453125" style="59" customWidth="1"/>
    <col min="15627" max="15873" width="8.7265625" style="59"/>
    <col min="15874" max="15874" width="2.26953125" style="59" customWidth="1"/>
    <col min="15875" max="15875" width="24.26953125" style="59" customWidth="1"/>
    <col min="15876" max="15876" width="4" style="59" customWidth="1"/>
    <col min="15877" max="15879" width="20.08984375" style="59" customWidth="1"/>
    <col min="15880" max="15880" width="3.08984375" style="59" customWidth="1"/>
    <col min="15881" max="15881" width="4.36328125" style="59" customWidth="1"/>
    <col min="15882" max="15882" width="2.453125" style="59" customWidth="1"/>
    <col min="15883" max="16129" width="8.7265625" style="59"/>
    <col min="16130" max="16130" width="2.26953125" style="59" customWidth="1"/>
    <col min="16131" max="16131" width="24.26953125" style="59" customWidth="1"/>
    <col min="16132" max="16132" width="4" style="59" customWidth="1"/>
    <col min="16133" max="16135" width="20.08984375" style="59" customWidth="1"/>
    <col min="16136" max="16136" width="3.08984375" style="59" customWidth="1"/>
    <col min="16137" max="16137" width="4.36328125" style="59" customWidth="1"/>
    <col min="16138" max="16138" width="2.453125" style="59" customWidth="1"/>
    <col min="16139" max="16382" width="8.7265625" style="59"/>
    <col min="16383" max="16384" width="9" style="59" customWidth="1"/>
  </cols>
  <sheetData>
    <row r="1" spans="1:15" ht="20.149999999999999" customHeight="1" x14ac:dyDescent="0.2">
      <c r="A1" s="207" t="s">
        <v>176</v>
      </c>
      <c r="B1" s="208"/>
      <c r="C1" s="208"/>
      <c r="D1" s="208"/>
      <c r="E1" s="208"/>
      <c r="F1" s="208"/>
      <c r="G1" s="208"/>
      <c r="H1" s="208"/>
      <c r="I1" s="208"/>
      <c r="J1" s="208"/>
      <c r="K1" s="208"/>
      <c r="L1" s="208"/>
      <c r="M1" s="269" t="s">
        <v>167</v>
      </c>
      <c r="N1" s="269" t="s">
        <v>166</v>
      </c>
      <c r="O1" s="269" t="s">
        <v>165</v>
      </c>
    </row>
    <row r="2" spans="1:15" ht="20.149999999999999" customHeight="1" x14ac:dyDescent="0.2">
      <c r="A2" s="207"/>
      <c r="B2" s="208"/>
      <c r="C2" s="208"/>
      <c r="D2" s="208"/>
      <c r="E2" s="208"/>
      <c r="F2" s="208"/>
      <c r="G2" s="208"/>
      <c r="H2" s="208"/>
      <c r="I2" s="281" t="s">
        <v>161</v>
      </c>
      <c r="J2" s="281"/>
      <c r="K2" s="281"/>
      <c r="L2" s="208"/>
      <c r="M2" s="273">
        <v>12</v>
      </c>
      <c r="N2" s="274">
        <v>7.5</v>
      </c>
      <c r="O2" s="273">
        <v>12</v>
      </c>
    </row>
    <row r="3" spans="1:15" ht="20.149999999999999" customHeight="1" x14ac:dyDescent="0.2">
      <c r="A3" s="207"/>
      <c r="B3" s="208"/>
      <c r="C3" s="208"/>
      <c r="D3" s="208"/>
      <c r="E3" s="208"/>
      <c r="F3" s="208"/>
      <c r="G3" s="208"/>
      <c r="H3" s="208"/>
      <c r="I3" s="265"/>
      <c r="J3" s="265"/>
      <c r="K3" s="265"/>
      <c r="L3" s="208"/>
      <c r="M3" s="273">
        <v>30</v>
      </c>
      <c r="N3" s="273">
        <v>20</v>
      </c>
      <c r="O3" s="273">
        <v>30</v>
      </c>
    </row>
    <row r="4" spans="1:15" ht="20.149999999999999" customHeight="1" x14ac:dyDescent="0.2">
      <c r="A4" s="282" t="s">
        <v>160</v>
      </c>
      <c r="B4" s="282"/>
      <c r="C4" s="282"/>
      <c r="D4" s="282"/>
      <c r="E4" s="282"/>
      <c r="F4" s="282"/>
      <c r="G4" s="282"/>
      <c r="H4" s="282"/>
      <c r="I4" s="282"/>
      <c r="J4" s="282"/>
      <c r="K4" s="282"/>
      <c r="L4" s="208"/>
    </row>
    <row r="5" spans="1:15" ht="20.149999999999999" customHeight="1" x14ac:dyDescent="0.2">
      <c r="A5" s="209"/>
      <c r="B5" s="209"/>
      <c r="C5" s="209"/>
      <c r="D5" s="209"/>
      <c r="E5" s="209"/>
      <c r="F5" s="209"/>
      <c r="G5" s="209"/>
      <c r="H5" s="209"/>
      <c r="I5" s="209"/>
      <c r="J5" s="209"/>
      <c r="K5" s="209"/>
      <c r="L5" s="208"/>
    </row>
    <row r="6" spans="1:15" ht="30" customHeight="1" x14ac:dyDescent="0.2">
      <c r="A6" s="209"/>
      <c r="B6" s="261" t="s">
        <v>171</v>
      </c>
      <c r="C6" s="295" t="s">
        <v>163</v>
      </c>
      <c r="D6" s="296"/>
      <c r="E6" s="296"/>
      <c r="F6" s="296"/>
      <c r="G6" s="296"/>
      <c r="H6" s="296"/>
      <c r="I6" s="296"/>
      <c r="J6" s="296"/>
      <c r="K6" s="297"/>
      <c r="L6" s="208"/>
    </row>
    <row r="7" spans="1:15" ht="30" customHeight="1" x14ac:dyDescent="0.2">
      <c r="A7" s="208"/>
      <c r="B7" s="263" t="s">
        <v>158</v>
      </c>
      <c r="C7" s="283" t="s">
        <v>93</v>
      </c>
      <c r="D7" s="283"/>
      <c r="E7" s="283"/>
      <c r="F7" s="283"/>
      <c r="G7" s="283"/>
      <c r="H7" s="283"/>
      <c r="I7" s="283"/>
      <c r="J7" s="283"/>
      <c r="K7" s="284"/>
      <c r="L7" s="208"/>
    </row>
    <row r="8" spans="1:15" ht="30" customHeight="1" x14ac:dyDescent="0.2">
      <c r="A8" s="208"/>
      <c r="B8" s="262" t="s">
        <v>159</v>
      </c>
      <c r="C8" s="289" t="s">
        <v>164</v>
      </c>
      <c r="D8" s="290"/>
      <c r="E8" s="290"/>
      <c r="F8" s="290"/>
      <c r="G8" s="290"/>
      <c r="H8" s="290"/>
      <c r="I8" s="290"/>
      <c r="J8" s="290"/>
      <c r="K8" s="291"/>
      <c r="L8" s="208"/>
    </row>
    <row r="9" spans="1:15" ht="18.75" customHeight="1" x14ac:dyDescent="0.2">
      <c r="A9" s="208"/>
      <c r="B9" s="285" t="s">
        <v>172</v>
      </c>
      <c r="C9" s="211"/>
      <c r="D9" s="208"/>
      <c r="E9" s="208"/>
      <c r="F9" s="208"/>
      <c r="G9" s="208"/>
      <c r="H9" s="208"/>
      <c r="I9" s="208"/>
      <c r="J9" s="208"/>
      <c r="K9" s="212"/>
      <c r="L9" s="208"/>
    </row>
    <row r="10" spans="1:15" ht="32.25" customHeight="1" x14ac:dyDescent="0.2">
      <c r="A10" s="208"/>
      <c r="B10" s="286"/>
      <c r="C10" s="211"/>
      <c r="D10" s="288" t="s">
        <v>95</v>
      </c>
      <c r="E10" s="288"/>
      <c r="F10" s="213"/>
      <c r="G10" s="270">
        <v>5.2</v>
      </c>
      <c r="H10" s="215" t="s">
        <v>23</v>
      </c>
      <c r="I10" s="265"/>
      <c r="J10" s="265"/>
      <c r="K10" s="212"/>
      <c r="L10" s="208"/>
    </row>
    <row r="11" spans="1:15" ht="20.25" customHeight="1" x14ac:dyDescent="0.2">
      <c r="A11" s="208"/>
      <c r="B11" s="287"/>
      <c r="C11" s="217"/>
      <c r="D11" s="218" t="s">
        <v>152</v>
      </c>
      <c r="E11" s="218"/>
      <c r="F11" s="219"/>
      <c r="G11" s="219"/>
      <c r="H11" s="219"/>
      <c r="I11" s="219"/>
      <c r="J11" s="219"/>
      <c r="K11" s="220"/>
      <c r="L11" s="208"/>
    </row>
    <row r="12" spans="1:15" ht="30" customHeight="1" x14ac:dyDescent="0.2">
      <c r="A12" s="208"/>
      <c r="B12" s="264" t="s">
        <v>173</v>
      </c>
      <c r="C12" s="293" t="s">
        <v>169</v>
      </c>
      <c r="D12" s="294"/>
      <c r="E12" s="294"/>
      <c r="F12" s="294"/>
      <c r="G12" s="275">
        <v>12</v>
      </c>
      <c r="H12" s="271" t="s">
        <v>170</v>
      </c>
      <c r="I12" s="271" t="s">
        <v>168</v>
      </c>
      <c r="J12" s="271"/>
      <c r="K12" s="272"/>
      <c r="L12" s="208"/>
    </row>
    <row r="13" spans="1:15" x14ac:dyDescent="0.2">
      <c r="A13" s="208"/>
      <c r="B13" s="303" t="s">
        <v>174</v>
      </c>
      <c r="C13" s="221"/>
      <c r="D13" s="222"/>
      <c r="E13" s="222"/>
      <c r="F13" s="222"/>
      <c r="G13" s="222"/>
      <c r="H13" s="222"/>
      <c r="I13" s="222"/>
      <c r="J13" s="222"/>
      <c r="K13" s="223"/>
      <c r="L13" s="208"/>
    </row>
    <row r="14" spans="1:15" ht="24.75" customHeight="1" thickBot="1" x14ac:dyDescent="0.25">
      <c r="A14" s="208"/>
      <c r="B14" s="304"/>
      <c r="C14" s="211"/>
      <c r="D14" s="224" t="s">
        <v>96</v>
      </c>
      <c r="E14" s="208"/>
      <c r="F14" s="208"/>
      <c r="G14" s="208"/>
      <c r="H14" s="208"/>
      <c r="I14" s="208"/>
      <c r="J14" s="208"/>
      <c r="K14" s="212"/>
      <c r="L14" s="208"/>
    </row>
    <row r="15" spans="1:15" ht="24" customHeight="1" x14ac:dyDescent="0.2">
      <c r="A15" s="208"/>
      <c r="B15" s="304"/>
      <c r="C15" s="211"/>
      <c r="D15" s="225"/>
      <c r="E15" s="306" t="s">
        <v>24</v>
      </c>
      <c r="F15" s="307"/>
      <c r="G15" s="226" t="s">
        <v>83</v>
      </c>
      <c r="H15" s="266"/>
      <c r="I15" s="228" t="s">
        <v>101</v>
      </c>
      <c r="J15" s="229"/>
      <c r="K15" s="212"/>
      <c r="L15" s="208"/>
    </row>
    <row r="16" spans="1:15" ht="24" customHeight="1" x14ac:dyDescent="0.2">
      <c r="A16" s="208"/>
      <c r="B16" s="304"/>
      <c r="C16" s="211"/>
      <c r="D16" s="230" t="s">
        <v>97</v>
      </c>
      <c r="E16" s="214">
        <v>0.8</v>
      </c>
      <c r="F16" s="231" t="s">
        <v>23</v>
      </c>
      <c r="G16" s="214">
        <v>0.9</v>
      </c>
      <c r="H16" s="267" t="s">
        <v>23</v>
      </c>
      <c r="I16" s="232">
        <f>E16+G16</f>
        <v>1.7000000000000002</v>
      </c>
      <c r="J16" s="233" t="s">
        <v>23</v>
      </c>
      <c r="K16" s="212"/>
      <c r="L16" s="208"/>
    </row>
    <row r="17" spans="1:12" ht="24" customHeight="1" thickBot="1" x14ac:dyDescent="0.25">
      <c r="A17" s="208"/>
      <c r="B17" s="304"/>
      <c r="C17" s="211"/>
      <c r="D17" s="234" t="s">
        <v>98</v>
      </c>
      <c r="E17" s="214">
        <f>E16*32</f>
        <v>25.6</v>
      </c>
      <c r="F17" s="215" t="s">
        <v>69</v>
      </c>
      <c r="G17" s="214">
        <f>G16*32</f>
        <v>28.8</v>
      </c>
      <c r="H17" s="235" t="s">
        <v>69</v>
      </c>
      <c r="I17" s="236">
        <f>E17+G17</f>
        <v>54.400000000000006</v>
      </c>
      <c r="J17" s="237" t="s">
        <v>69</v>
      </c>
      <c r="K17" s="212"/>
      <c r="L17" s="208"/>
    </row>
    <row r="18" spans="1:12" ht="24.75" customHeight="1" thickBot="1" x14ac:dyDescent="0.25">
      <c r="A18" s="208"/>
      <c r="B18" s="304"/>
      <c r="C18" s="211"/>
      <c r="D18" s="224" t="s">
        <v>100</v>
      </c>
      <c r="E18" s="208"/>
      <c r="F18" s="208"/>
      <c r="G18" s="238"/>
      <c r="H18" s="238"/>
      <c r="I18" s="238"/>
      <c r="J18" s="238"/>
      <c r="K18" s="212"/>
      <c r="L18" s="208"/>
    </row>
    <row r="19" spans="1:12" ht="24" customHeight="1" x14ac:dyDescent="0.2">
      <c r="A19" s="208"/>
      <c r="B19" s="304"/>
      <c r="C19" s="211"/>
      <c r="D19" s="239"/>
      <c r="E19" s="240" t="s">
        <v>102</v>
      </c>
      <c r="F19" s="241"/>
      <c r="G19" s="242"/>
      <c r="H19" s="239"/>
      <c r="I19" s="240" t="s">
        <v>103</v>
      </c>
      <c r="J19" s="241"/>
      <c r="K19" s="212"/>
      <c r="L19" s="208"/>
    </row>
    <row r="20" spans="1:12" ht="24" customHeight="1" thickBot="1" x14ac:dyDescent="0.25">
      <c r="A20" s="208"/>
      <c r="B20" s="304"/>
      <c r="C20" s="211"/>
      <c r="D20" s="243" t="s">
        <v>97</v>
      </c>
      <c r="E20" s="276">
        <f>ROUNDDOWN(G10/G12,1)</f>
        <v>0.4</v>
      </c>
      <c r="F20" s="233" t="s">
        <v>23</v>
      </c>
      <c r="G20" s="242"/>
      <c r="H20" s="244" t="s">
        <v>98</v>
      </c>
      <c r="I20" s="245">
        <v>13.6</v>
      </c>
      <c r="J20" s="237" t="s">
        <v>69</v>
      </c>
      <c r="K20" s="212"/>
      <c r="L20" s="208"/>
    </row>
    <row r="21" spans="1:12" ht="24" customHeight="1" thickBot="1" x14ac:dyDescent="0.25">
      <c r="A21" s="208"/>
      <c r="B21" s="304"/>
      <c r="C21" s="211"/>
      <c r="D21" s="244" t="s">
        <v>98</v>
      </c>
      <c r="E21" s="277">
        <f>E20*40</f>
        <v>16</v>
      </c>
      <c r="F21" s="237" t="s">
        <v>69</v>
      </c>
      <c r="G21" s="242"/>
      <c r="H21" s="278"/>
      <c r="I21" s="279"/>
      <c r="K21" s="280"/>
    </row>
    <row r="22" spans="1:12" ht="29.25" customHeight="1" thickBot="1" x14ac:dyDescent="0.25">
      <c r="A22" s="208"/>
      <c r="B22" s="304"/>
      <c r="C22" s="211"/>
      <c r="D22" s="224" t="s">
        <v>104</v>
      </c>
      <c r="E22" s="238"/>
      <c r="F22" s="238"/>
      <c r="G22" s="238"/>
      <c r="H22" s="238"/>
      <c r="I22" s="238"/>
      <c r="J22" s="238"/>
      <c r="K22" s="212"/>
      <c r="L22" s="208"/>
    </row>
    <row r="23" spans="1:12" ht="24" customHeight="1" x14ac:dyDescent="0.2">
      <c r="A23" s="208"/>
      <c r="B23" s="304"/>
      <c r="C23" s="211"/>
      <c r="D23" s="238"/>
      <c r="E23" s="238"/>
      <c r="F23" s="238"/>
      <c r="G23" s="238"/>
      <c r="H23" s="239"/>
      <c r="I23" s="240" t="s">
        <v>99</v>
      </c>
      <c r="J23" s="241"/>
      <c r="K23" s="212"/>
      <c r="L23" s="208"/>
    </row>
    <row r="24" spans="1:12" ht="24" customHeight="1" x14ac:dyDescent="0.2">
      <c r="A24" s="208"/>
      <c r="B24" s="304"/>
      <c r="C24" s="211"/>
      <c r="D24" s="238"/>
      <c r="E24" s="238"/>
      <c r="F24" s="238"/>
      <c r="G24" s="238"/>
      <c r="H24" s="243" t="s">
        <v>97</v>
      </c>
      <c r="I24" s="231">
        <f>I16+E20</f>
        <v>2.1</v>
      </c>
      <c r="J24" s="233" t="s">
        <v>23</v>
      </c>
      <c r="K24" s="212"/>
      <c r="L24" s="208"/>
    </row>
    <row r="25" spans="1:12" ht="24" customHeight="1" thickBot="1" x14ac:dyDescent="0.25">
      <c r="A25" s="208"/>
      <c r="B25" s="304"/>
      <c r="C25" s="211"/>
      <c r="D25" s="246"/>
      <c r="E25" s="242"/>
      <c r="F25" s="246"/>
      <c r="G25" s="242"/>
      <c r="H25" s="244" t="s">
        <v>98</v>
      </c>
      <c r="I25" s="247">
        <f>I17+E21+I20</f>
        <v>84</v>
      </c>
      <c r="J25" s="237" t="s">
        <v>69</v>
      </c>
      <c r="K25" s="212"/>
      <c r="L25" s="208"/>
    </row>
    <row r="26" spans="1:12" ht="15.75" customHeight="1" x14ac:dyDescent="0.2">
      <c r="A26" s="208"/>
      <c r="B26" s="304"/>
      <c r="C26" s="211"/>
      <c r="D26" s="246"/>
      <c r="E26" s="242"/>
      <c r="F26" s="246"/>
      <c r="G26" s="242"/>
      <c r="H26" s="238"/>
      <c r="I26" s="238"/>
      <c r="J26" s="238"/>
      <c r="K26" s="212"/>
      <c r="L26" s="208"/>
    </row>
    <row r="27" spans="1:12" ht="29.25" customHeight="1" thickBot="1" x14ac:dyDescent="0.25">
      <c r="A27" s="208"/>
      <c r="B27" s="304"/>
      <c r="C27" s="248"/>
      <c r="D27" s="249" t="s">
        <v>153</v>
      </c>
      <c r="E27" s="250"/>
      <c r="F27" s="250"/>
      <c r="G27" s="250"/>
      <c r="H27" s="250"/>
      <c r="I27" s="250"/>
      <c r="J27" s="250"/>
      <c r="K27" s="251"/>
      <c r="L27" s="208"/>
    </row>
    <row r="28" spans="1:12" ht="29.25" customHeight="1" x14ac:dyDescent="0.2">
      <c r="A28" s="208"/>
      <c r="B28" s="304"/>
      <c r="C28" s="211"/>
      <c r="D28" s="252"/>
      <c r="E28" s="252"/>
      <c r="F28" s="253"/>
      <c r="G28" s="308" t="s">
        <v>154</v>
      </c>
      <c r="H28" s="309"/>
      <c r="I28" s="310" t="s">
        <v>0</v>
      </c>
      <c r="J28" s="309"/>
      <c r="K28" s="212"/>
      <c r="L28" s="208"/>
    </row>
    <row r="29" spans="1:12" ht="29.25" customHeight="1" x14ac:dyDescent="0.2">
      <c r="A29" s="208"/>
      <c r="B29" s="304"/>
      <c r="C29" s="211"/>
      <c r="D29" s="254"/>
      <c r="E29" s="254"/>
      <c r="F29" s="255" t="s">
        <v>97</v>
      </c>
      <c r="G29" s="256">
        <v>2.5</v>
      </c>
      <c r="H29" s="267" t="s">
        <v>23</v>
      </c>
      <c r="I29" s="232">
        <f>G29</f>
        <v>2.5</v>
      </c>
      <c r="J29" s="233" t="s">
        <v>23</v>
      </c>
      <c r="K29" s="212"/>
      <c r="L29" s="208"/>
    </row>
    <row r="30" spans="1:12" ht="29.25" customHeight="1" thickBot="1" x14ac:dyDescent="0.25">
      <c r="A30" s="208"/>
      <c r="B30" s="304"/>
      <c r="C30" s="211"/>
      <c r="D30" s="257"/>
      <c r="E30" s="257"/>
      <c r="F30" s="258" t="s">
        <v>98</v>
      </c>
      <c r="G30" s="259">
        <f>G29*40</f>
        <v>100</v>
      </c>
      <c r="H30" s="260" t="s">
        <v>69</v>
      </c>
      <c r="I30" s="236">
        <f>G30</f>
        <v>100</v>
      </c>
      <c r="J30" s="237" t="s">
        <v>69</v>
      </c>
      <c r="K30" s="212"/>
      <c r="L30" s="208"/>
    </row>
    <row r="31" spans="1:12" ht="29.25" customHeight="1" x14ac:dyDescent="0.2">
      <c r="A31" s="208"/>
      <c r="B31" s="304"/>
      <c r="C31" s="211"/>
      <c r="D31" s="246"/>
      <c r="E31" s="238"/>
      <c r="F31" s="238"/>
      <c r="G31" s="238"/>
      <c r="H31" s="238"/>
      <c r="I31" s="238"/>
      <c r="J31" s="238"/>
      <c r="K31" s="212"/>
      <c r="L31" s="208"/>
    </row>
    <row r="32" spans="1:12" ht="29.25" customHeight="1" x14ac:dyDescent="0.2">
      <c r="A32" s="208"/>
      <c r="B32" s="304"/>
      <c r="C32" s="211"/>
      <c r="D32" s="298" t="s">
        <v>105</v>
      </c>
      <c r="E32" s="299"/>
      <c r="F32" s="299"/>
      <c r="G32" s="299"/>
      <c r="H32" s="300"/>
      <c r="I32" s="301" t="str">
        <f>IF(I25&lt;=I30,"可","不可")</f>
        <v>可</v>
      </c>
      <c r="J32" s="302"/>
      <c r="K32" s="212"/>
      <c r="L32" s="208"/>
    </row>
    <row r="33" spans="1:12" x14ac:dyDescent="0.2">
      <c r="A33" s="208"/>
      <c r="B33" s="305"/>
      <c r="C33" s="217"/>
      <c r="D33" s="219"/>
      <c r="E33" s="219"/>
      <c r="F33" s="219"/>
      <c r="G33" s="219"/>
      <c r="H33" s="219"/>
      <c r="I33" s="219"/>
      <c r="J33" s="219"/>
      <c r="K33" s="220"/>
      <c r="L33" s="208"/>
    </row>
    <row r="34" spans="1:12" x14ac:dyDescent="0.2">
      <c r="A34" s="208"/>
      <c r="B34" s="222"/>
      <c r="C34" s="222"/>
      <c r="D34" s="222"/>
      <c r="E34" s="222"/>
      <c r="F34" s="222"/>
      <c r="G34" s="222"/>
      <c r="H34" s="222"/>
      <c r="I34" s="222"/>
      <c r="J34" s="222"/>
      <c r="K34" s="222"/>
      <c r="L34" s="208"/>
    </row>
    <row r="35" spans="1:12" ht="17.25" customHeight="1" x14ac:dyDescent="0.2">
      <c r="A35" s="208"/>
      <c r="B35" s="292" t="s">
        <v>175</v>
      </c>
      <c r="C35" s="292"/>
      <c r="D35" s="292"/>
      <c r="E35" s="292"/>
      <c r="F35" s="292"/>
      <c r="G35" s="292"/>
      <c r="H35" s="292"/>
      <c r="I35" s="292"/>
      <c r="J35" s="292"/>
      <c r="K35" s="292"/>
      <c r="L35" s="208"/>
    </row>
    <row r="36" spans="1:12" ht="17.25" customHeight="1" x14ac:dyDescent="0.2">
      <c r="A36" s="208"/>
      <c r="B36" s="292"/>
      <c r="C36" s="292"/>
      <c r="D36" s="292"/>
      <c r="E36" s="292"/>
      <c r="F36" s="292"/>
      <c r="G36" s="292"/>
      <c r="H36" s="292"/>
      <c r="I36" s="292"/>
      <c r="J36" s="292"/>
      <c r="K36" s="292"/>
      <c r="L36" s="208"/>
    </row>
    <row r="37" spans="1:12" ht="17.25" customHeight="1" x14ac:dyDescent="0.2">
      <c r="A37" s="208"/>
      <c r="B37" s="292"/>
      <c r="C37" s="292"/>
      <c r="D37" s="292"/>
      <c r="E37" s="292"/>
      <c r="F37" s="292"/>
      <c r="G37" s="292"/>
      <c r="H37" s="292"/>
      <c r="I37" s="292"/>
      <c r="J37" s="292"/>
      <c r="K37" s="292"/>
      <c r="L37" s="208"/>
    </row>
    <row r="38" spans="1:12" ht="17.25" customHeight="1" x14ac:dyDescent="0.2">
      <c r="A38" s="208"/>
      <c r="B38" s="292"/>
      <c r="C38" s="292"/>
      <c r="D38" s="292"/>
      <c r="E38" s="292"/>
      <c r="F38" s="292"/>
      <c r="G38" s="292"/>
      <c r="H38" s="292"/>
      <c r="I38" s="292"/>
      <c r="J38" s="292"/>
      <c r="K38" s="292"/>
      <c r="L38" s="208"/>
    </row>
    <row r="39" spans="1:12" ht="17.25" customHeight="1" x14ac:dyDescent="0.2">
      <c r="A39" s="208"/>
      <c r="B39" s="292"/>
      <c r="C39" s="292"/>
      <c r="D39" s="292"/>
      <c r="E39" s="292"/>
      <c r="F39" s="292"/>
      <c r="G39" s="292"/>
      <c r="H39" s="292"/>
      <c r="I39" s="292"/>
      <c r="J39" s="292"/>
      <c r="K39" s="292"/>
      <c r="L39" s="208"/>
    </row>
    <row r="40" spans="1:12" ht="17.25" customHeight="1" x14ac:dyDescent="0.2">
      <c r="A40" s="208"/>
      <c r="B40" s="268"/>
      <c r="C40" s="268"/>
      <c r="D40" s="268"/>
      <c r="E40" s="268"/>
      <c r="F40" s="268"/>
      <c r="G40" s="268"/>
      <c r="H40" s="268"/>
      <c r="I40" s="268"/>
      <c r="J40" s="268"/>
      <c r="K40" s="268"/>
      <c r="L40" s="208"/>
    </row>
    <row r="44" spans="1:12" x14ac:dyDescent="0.2">
      <c r="B44" s="60"/>
    </row>
    <row r="45" spans="1:12" x14ac:dyDescent="0.2">
      <c r="B45" s="61"/>
    </row>
    <row r="46" spans="1:12" x14ac:dyDescent="0.2">
      <c r="B46" s="61"/>
    </row>
    <row r="47" spans="1:12" x14ac:dyDescent="0.2">
      <c r="B47" s="61"/>
    </row>
    <row r="48" spans="1:12" x14ac:dyDescent="0.2">
      <c r="B48" s="61"/>
    </row>
    <row r="49" spans="2:2" x14ac:dyDescent="0.2">
      <c r="B49" s="61"/>
    </row>
  </sheetData>
  <mergeCells count="15">
    <mergeCell ref="B35:K39"/>
    <mergeCell ref="C12:F12"/>
    <mergeCell ref="B13:B33"/>
    <mergeCell ref="E15:F15"/>
    <mergeCell ref="G28:H28"/>
    <mergeCell ref="I28:J28"/>
    <mergeCell ref="D32:H32"/>
    <mergeCell ref="I32:J32"/>
    <mergeCell ref="B9:B11"/>
    <mergeCell ref="D10:E10"/>
    <mergeCell ref="I2:K2"/>
    <mergeCell ref="A4:K4"/>
    <mergeCell ref="C6:K6"/>
    <mergeCell ref="C7:K7"/>
    <mergeCell ref="C8:K8"/>
  </mergeCells>
  <phoneticPr fontId="5"/>
  <dataValidations count="2">
    <dataValidation type="list" allowBlank="1" showInputMessage="1" showErrorMessage="1" sqref="G12" xr:uid="{F04B12A1-42C1-4AC3-96F0-CC61D2202820}">
      <formula1>INDIRECT(C8)</formula1>
    </dataValidation>
    <dataValidation type="list" allowBlank="1" showInputMessage="1" showErrorMessage="1" sqref="C8:K8" xr:uid="{CF1A5427-1DE2-4F4A-BAB2-88C75C086588}">
      <formula1>"介護サービス包括型,日中サービス支援型,外部サービス利用型"</formula1>
    </dataValidation>
  </dataValidations>
  <pageMargins left="0.7" right="0.7" top="0.75" bottom="0.75" header="0.3" footer="0.3"/>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pageSetUpPr fitToPage="1"/>
  </sheetPr>
  <dimension ref="A1:DH78"/>
  <sheetViews>
    <sheetView view="pageBreakPreview" zoomScale="60" zoomScaleNormal="100" workbookViewId="0"/>
  </sheetViews>
  <sheetFormatPr defaultColWidth="9" defaultRowHeight="21" customHeight="1" x14ac:dyDescent="0.2"/>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1:112" ht="21" customHeight="1" x14ac:dyDescent="0.2">
      <c r="A1" s="208" t="s">
        <v>177</v>
      </c>
    </row>
    <row r="2" spans="1:112" ht="21" customHeight="1" x14ac:dyDescent="0.2">
      <c r="B2" s="2"/>
      <c r="C2" s="2"/>
      <c r="G2" s="1"/>
      <c r="W2" s="1" t="s">
        <v>88</v>
      </c>
      <c r="AK2" s="7"/>
      <c r="AO2" s="186"/>
      <c r="AZ2" s="186"/>
      <c r="BA2" s="186"/>
      <c r="BB2" s="186"/>
      <c r="BC2" s="186"/>
      <c r="BD2" s="186"/>
      <c r="BE2" s="186"/>
      <c r="BF2" s="186"/>
      <c r="BG2" s="186"/>
      <c r="BH2" s="186"/>
      <c r="BI2" s="186"/>
      <c r="BJ2" s="186"/>
      <c r="BK2" s="186"/>
      <c r="BL2" s="186"/>
      <c r="BM2" s="186"/>
      <c r="BN2" s="186"/>
      <c r="BO2" s="186"/>
      <c r="BP2" s="186"/>
      <c r="BQ2" s="186"/>
      <c r="BR2" s="186"/>
      <c r="BS2" s="7"/>
      <c r="BT2" s="7"/>
      <c r="BU2" s="7"/>
      <c r="BV2" s="7"/>
      <c r="BW2" s="7"/>
      <c r="BX2" s="7"/>
      <c r="BY2" s="7"/>
      <c r="BZ2" s="7"/>
      <c r="CA2" s="7"/>
      <c r="CB2" s="7"/>
      <c r="CC2" s="7"/>
      <c r="CD2" s="7"/>
      <c r="CE2" s="7"/>
    </row>
    <row r="3" spans="1:112" ht="21" customHeight="1" x14ac:dyDescent="0.2">
      <c r="B3" s="2"/>
      <c r="C3" s="2"/>
      <c r="G3" s="1"/>
      <c r="Y3" s="1">
        <v>-1</v>
      </c>
      <c r="AO3" s="322" t="s">
        <v>157</v>
      </c>
      <c r="AP3" s="322"/>
      <c r="AQ3" s="322"/>
      <c r="AR3" s="322"/>
      <c r="AS3" s="322"/>
      <c r="AT3" s="322"/>
      <c r="AU3" s="322"/>
      <c r="AV3" s="322"/>
      <c r="AW3" s="323"/>
      <c r="AX3" s="324"/>
      <c r="AY3" s="324"/>
      <c r="AZ3" s="324"/>
      <c r="BA3" s="324"/>
      <c r="BB3" s="324"/>
      <c r="BC3" s="324"/>
      <c r="BD3" s="324"/>
      <c r="BE3" s="324"/>
      <c r="BF3" s="324"/>
      <c r="BG3" s="324"/>
      <c r="BH3" s="324"/>
      <c r="BI3" s="324"/>
      <c r="BJ3" s="324"/>
      <c r="BK3" s="324"/>
      <c r="BL3" s="324"/>
      <c r="BM3" s="324"/>
      <c r="BN3" s="324"/>
      <c r="BO3" s="324"/>
      <c r="BP3" s="324"/>
      <c r="BQ3" s="324"/>
      <c r="BR3" s="325"/>
      <c r="BS3" s="93"/>
      <c r="BT3" s="93"/>
      <c r="BU3" s="93"/>
      <c r="BV3" s="93"/>
      <c r="BW3" s="93"/>
      <c r="BX3" s="93"/>
      <c r="BY3" s="93"/>
      <c r="CA3" s="93"/>
      <c r="CB3" s="93"/>
      <c r="CC3" s="93"/>
      <c r="CD3" s="93"/>
      <c r="CE3" s="93"/>
    </row>
    <row r="4" spans="1:112" ht="21" customHeight="1" x14ac:dyDescent="0.2">
      <c r="B4" s="2"/>
      <c r="C4" s="2"/>
      <c r="G4" s="1"/>
      <c r="AO4" s="322" t="s">
        <v>49</v>
      </c>
      <c r="AP4" s="322"/>
      <c r="AQ4" s="322"/>
      <c r="AR4" s="322"/>
      <c r="AS4" s="322"/>
      <c r="AT4" s="322"/>
      <c r="AU4" s="322"/>
      <c r="AV4" s="322"/>
      <c r="AW4" s="326"/>
      <c r="AX4" s="326"/>
      <c r="AY4" s="326"/>
      <c r="AZ4" s="326"/>
      <c r="BA4" s="326"/>
      <c r="BB4" s="326"/>
      <c r="BC4" s="326"/>
      <c r="BD4" s="326"/>
      <c r="BE4" s="326"/>
      <c r="BF4" s="326"/>
      <c r="BG4" s="326"/>
      <c r="BH4" s="326"/>
      <c r="BI4" s="326"/>
      <c r="BJ4" s="326"/>
      <c r="BK4" s="327" t="s">
        <v>50</v>
      </c>
      <c r="BL4" s="328"/>
      <c r="BM4" s="328"/>
      <c r="BN4" s="329"/>
      <c r="BO4" s="330"/>
      <c r="BP4" s="331"/>
      <c r="BQ4" s="331"/>
      <c r="BR4" s="332"/>
      <c r="BS4" s="93"/>
      <c r="BT4" s="93"/>
      <c r="BU4" s="93"/>
      <c r="BV4" s="93"/>
      <c r="BW4" s="93"/>
      <c r="BX4" s="93"/>
      <c r="BY4" s="93"/>
      <c r="CA4" s="93"/>
      <c r="CB4" s="93"/>
      <c r="CC4" s="93"/>
      <c r="CD4" s="93"/>
      <c r="CE4" s="93"/>
    </row>
    <row r="5" spans="1:112" ht="21" customHeight="1" x14ac:dyDescent="0.2">
      <c r="B5" s="2"/>
      <c r="C5" s="70"/>
      <c r="D5" s="319" t="s">
        <v>112</v>
      </c>
      <c r="E5" s="319"/>
      <c r="F5" s="319"/>
      <c r="G5" s="319"/>
      <c r="H5" s="319"/>
      <c r="I5" s="319"/>
      <c r="J5" s="319"/>
      <c r="K5" s="71"/>
      <c r="L5" s="71"/>
      <c r="M5" s="72"/>
      <c r="N5" s="72"/>
      <c r="O5" s="72"/>
      <c r="P5" s="72"/>
      <c r="Q5" s="72"/>
      <c r="R5" s="72"/>
      <c r="S5" s="72"/>
      <c r="T5" s="72"/>
      <c r="U5" s="73"/>
      <c r="V5" s="74"/>
      <c r="W5" s="75"/>
      <c r="X5" s="3"/>
      <c r="Y5" s="3"/>
      <c r="Z5" s="68" t="s">
        <v>94</v>
      </c>
      <c r="AA5" s="54"/>
      <c r="CA5" s="311"/>
      <c r="CB5" s="311"/>
      <c r="CC5" s="311"/>
      <c r="CD5" s="311"/>
      <c r="CE5" s="311"/>
      <c r="CF5" s="311"/>
      <c r="CG5" s="311"/>
      <c r="CH5" s="312"/>
      <c r="CI5" s="312"/>
      <c r="CJ5" s="312"/>
      <c r="CK5" s="312"/>
      <c r="CL5" s="311"/>
      <c r="CM5" s="311"/>
      <c r="CN5" s="311"/>
      <c r="CO5" s="311"/>
      <c r="CP5" s="311"/>
      <c r="CQ5" s="311"/>
      <c r="CR5" s="311"/>
      <c r="CS5" s="311"/>
      <c r="CT5" s="311"/>
      <c r="CU5" s="311"/>
      <c r="CV5" s="311"/>
      <c r="CW5" s="311"/>
      <c r="CX5" s="311"/>
      <c r="CY5" s="311"/>
      <c r="CZ5" s="311"/>
      <c r="DA5" s="311"/>
      <c r="DB5" s="311"/>
      <c r="DC5" s="311"/>
      <c r="DD5" s="311"/>
      <c r="DE5" s="311"/>
      <c r="DF5" s="311"/>
      <c r="DG5" s="311"/>
      <c r="DH5" s="311"/>
    </row>
    <row r="6" spans="1:112" ht="27.75" customHeight="1" x14ac:dyDescent="0.2">
      <c r="B6" s="2"/>
      <c r="C6" s="70"/>
      <c r="D6" s="333"/>
      <c r="E6" s="333"/>
      <c r="F6" s="333"/>
      <c r="G6" s="313" t="s">
        <v>31</v>
      </c>
      <c r="H6" s="313"/>
      <c r="I6" s="313"/>
      <c r="J6" s="313"/>
      <c r="K6" s="313"/>
      <c r="L6" s="313"/>
      <c r="M6" s="313"/>
      <c r="N6" s="313"/>
      <c r="O6" s="313"/>
      <c r="P6" s="313"/>
      <c r="Q6" s="313"/>
      <c r="R6" s="313"/>
      <c r="S6" s="313"/>
      <c r="T6" s="314"/>
      <c r="U6" s="73"/>
      <c r="V6" s="73"/>
      <c r="W6" s="75"/>
      <c r="X6" s="3"/>
      <c r="Y6" s="3"/>
      <c r="Z6" s="315"/>
      <c r="AA6" s="313"/>
      <c r="AB6" s="313"/>
      <c r="AC6" s="313"/>
      <c r="AD6" s="313"/>
      <c r="AE6" s="313"/>
      <c r="AF6" s="314"/>
      <c r="AG6" s="316" t="s">
        <v>30</v>
      </c>
      <c r="AH6" s="317"/>
      <c r="AI6" s="317"/>
      <c r="AJ6" s="318"/>
      <c r="AK6" s="315" t="s">
        <v>29</v>
      </c>
      <c r="AL6" s="313"/>
      <c r="AM6" s="313"/>
      <c r="AN6" s="314"/>
      <c r="AO6" s="315" t="s">
        <v>28</v>
      </c>
      <c r="AP6" s="313"/>
      <c r="AQ6" s="313"/>
      <c r="AR6" s="314"/>
      <c r="AS6" s="315" t="s">
        <v>27</v>
      </c>
      <c r="AT6" s="313"/>
      <c r="AU6" s="313"/>
      <c r="AV6" s="314"/>
      <c r="AW6" s="315" t="s">
        <v>26</v>
      </c>
      <c r="AX6" s="313"/>
      <c r="AY6" s="313"/>
      <c r="AZ6" s="314"/>
      <c r="BA6" s="315" t="s">
        <v>25</v>
      </c>
      <c r="BB6" s="313"/>
      <c r="BC6" s="313"/>
      <c r="BD6" s="314"/>
      <c r="BE6" s="315" t="s">
        <v>22</v>
      </c>
      <c r="BF6" s="313"/>
      <c r="BG6" s="314"/>
      <c r="BK6" s="161"/>
      <c r="BL6" s="161"/>
      <c r="BM6" s="161"/>
      <c r="BN6" s="161"/>
      <c r="BO6" s="162"/>
      <c r="BP6" s="164"/>
      <c r="BQ6" s="17"/>
      <c r="BR6" s="17"/>
      <c r="BS6" s="17"/>
      <c r="CA6" s="312"/>
      <c r="CB6" s="312"/>
      <c r="CC6" s="312"/>
      <c r="CD6" s="312"/>
      <c r="CE6" s="312"/>
      <c r="CF6" s="312"/>
      <c r="CG6" s="312"/>
      <c r="CH6" s="320"/>
      <c r="CI6" s="320"/>
      <c r="CJ6" s="320"/>
      <c r="CK6" s="320"/>
      <c r="CL6" s="320"/>
      <c r="CM6" s="320"/>
      <c r="CN6" s="320"/>
      <c r="CO6" s="320"/>
      <c r="CP6" s="320"/>
      <c r="CQ6" s="320"/>
      <c r="CR6" s="320"/>
      <c r="CS6" s="320"/>
      <c r="CT6" s="320"/>
      <c r="CU6" s="320"/>
      <c r="CV6" s="320"/>
      <c r="CW6" s="320"/>
      <c r="CX6" s="320"/>
      <c r="CY6" s="320"/>
      <c r="CZ6" s="320"/>
      <c r="DA6" s="320"/>
      <c r="DB6" s="320"/>
      <c r="DC6" s="320"/>
      <c r="DD6" s="320"/>
      <c r="DE6" s="320"/>
      <c r="DF6" s="321"/>
      <c r="DG6" s="321"/>
      <c r="DH6" s="321"/>
    </row>
    <row r="7" spans="1:112" ht="21" customHeight="1" x14ac:dyDescent="0.2">
      <c r="B7" s="2"/>
      <c r="C7" s="70"/>
      <c r="D7" s="333"/>
      <c r="E7" s="333"/>
      <c r="F7" s="333"/>
      <c r="G7" s="313" t="s">
        <v>20</v>
      </c>
      <c r="H7" s="313"/>
      <c r="I7" s="313"/>
      <c r="J7" s="313"/>
      <c r="K7" s="313"/>
      <c r="L7" s="313"/>
      <c r="M7" s="313"/>
      <c r="N7" s="313"/>
      <c r="O7" s="313"/>
      <c r="P7" s="313"/>
      <c r="Q7" s="313"/>
      <c r="R7" s="313"/>
      <c r="S7" s="313"/>
      <c r="T7" s="314"/>
      <c r="U7" s="73"/>
      <c r="V7" s="73"/>
      <c r="W7" s="75"/>
      <c r="X7" s="3"/>
      <c r="Y7" s="3"/>
      <c r="Z7" s="334" t="s">
        <v>70</v>
      </c>
      <c r="AA7" s="335"/>
      <c r="AB7" s="335"/>
      <c r="AC7" s="335"/>
      <c r="AD7" s="335"/>
      <c r="AE7" s="335"/>
      <c r="AF7" s="336"/>
      <c r="AG7" s="337"/>
      <c r="AH7" s="338"/>
      <c r="AI7" s="338"/>
      <c r="AJ7" s="339"/>
      <c r="AK7" s="337"/>
      <c r="AL7" s="338"/>
      <c r="AM7" s="338"/>
      <c r="AN7" s="339"/>
      <c r="AO7" s="337"/>
      <c r="AP7" s="338"/>
      <c r="AQ7" s="338"/>
      <c r="AR7" s="339"/>
      <c r="AS7" s="337"/>
      <c r="AT7" s="338"/>
      <c r="AU7" s="338"/>
      <c r="AV7" s="339"/>
      <c r="AW7" s="337"/>
      <c r="AX7" s="338"/>
      <c r="AY7" s="338"/>
      <c r="AZ7" s="339"/>
      <c r="BA7" s="337"/>
      <c r="BB7" s="338"/>
      <c r="BC7" s="338"/>
      <c r="BD7" s="339"/>
      <c r="BE7" s="341">
        <f>SUM(AG7:BD7)</f>
        <v>0</v>
      </c>
      <c r="BF7" s="342"/>
      <c r="BG7" s="343"/>
      <c r="BL7" s="32"/>
      <c r="BM7" s="32"/>
      <c r="BN7" s="32"/>
      <c r="BW7" s="69"/>
      <c r="CC7" s="32"/>
      <c r="CD7" s="32"/>
      <c r="CE7" s="32"/>
      <c r="CL7" s="340"/>
      <c r="CM7" s="340"/>
      <c r="CN7" s="340"/>
      <c r="CO7" s="340"/>
      <c r="CP7" s="340"/>
      <c r="CQ7" s="340"/>
      <c r="CR7" s="340"/>
      <c r="CS7" s="340"/>
      <c r="CT7" s="320"/>
      <c r="CU7" s="320"/>
      <c r="CV7" s="320"/>
      <c r="CW7" s="320"/>
      <c r="CX7" s="320"/>
      <c r="CY7" s="320"/>
      <c r="CZ7" s="320"/>
      <c r="DA7" s="320"/>
      <c r="DB7" s="320"/>
      <c r="DC7" s="320"/>
      <c r="DD7" s="320"/>
      <c r="DE7" s="320"/>
      <c r="DF7" s="321"/>
      <c r="DG7" s="321"/>
      <c r="DH7" s="321"/>
    </row>
    <row r="8" spans="1:112" ht="21" customHeight="1" x14ac:dyDescent="0.2">
      <c r="B8" s="2"/>
      <c r="C8" s="70"/>
      <c r="D8" s="333"/>
      <c r="E8" s="333"/>
      <c r="F8" s="333"/>
      <c r="G8" s="313" t="s">
        <v>151</v>
      </c>
      <c r="H8" s="313"/>
      <c r="I8" s="313"/>
      <c r="J8" s="313"/>
      <c r="K8" s="313"/>
      <c r="L8" s="313"/>
      <c r="M8" s="313"/>
      <c r="N8" s="313"/>
      <c r="O8" s="313"/>
      <c r="P8" s="313"/>
      <c r="Q8" s="313"/>
      <c r="R8" s="313"/>
      <c r="S8" s="313"/>
      <c r="T8" s="314"/>
      <c r="U8" s="76"/>
      <c r="V8" s="73"/>
      <c r="W8" s="75"/>
      <c r="X8" s="3"/>
      <c r="Y8" s="3"/>
      <c r="Z8" s="4" t="s">
        <v>33</v>
      </c>
      <c r="AA8" s="316" t="s">
        <v>34</v>
      </c>
      <c r="AB8" s="317"/>
      <c r="AC8" s="317"/>
      <c r="AD8" s="317"/>
      <c r="AE8" s="317"/>
      <c r="AF8" s="318"/>
      <c r="AG8" s="344"/>
      <c r="AH8" s="345"/>
      <c r="AI8" s="345"/>
      <c r="AJ8" s="346"/>
      <c r="AK8" s="344"/>
      <c r="AL8" s="345"/>
      <c r="AM8" s="345"/>
      <c r="AN8" s="346"/>
      <c r="AO8" s="344"/>
      <c r="AP8" s="345"/>
      <c r="AQ8" s="345"/>
      <c r="AR8" s="346"/>
      <c r="AS8" s="337"/>
      <c r="AT8" s="338"/>
      <c r="AU8" s="338"/>
      <c r="AV8" s="339"/>
      <c r="AW8" s="337"/>
      <c r="AX8" s="338"/>
      <c r="AY8" s="338"/>
      <c r="AZ8" s="339"/>
      <c r="BA8" s="337"/>
      <c r="BB8" s="338"/>
      <c r="BC8" s="338"/>
      <c r="BD8" s="339"/>
      <c r="BE8" s="341">
        <f>SUM(AG8:BD8)</f>
        <v>0</v>
      </c>
      <c r="BF8" s="342"/>
      <c r="BG8" s="343"/>
      <c r="CB8" s="311"/>
      <c r="CC8" s="311"/>
      <c r="CD8" s="311"/>
      <c r="CE8" s="311"/>
      <c r="CF8" s="311"/>
      <c r="CG8" s="311"/>
      <c r="CH8" s="311"/>
      <c r="CI8" s="347"/>
      <c r="CJ8" s="347"/>
      <c r="CK8" s="347"/>
      <c r="CL8" s="320"/>
      <c r="CM8" s="320"/>
      <c r="CN8" s="320"/>
      <c r="CO8" s="320"/>
      <c r="CP8" s="320"/>
      <c r="CQ8" s="320"/>
      <c r="CR8" s="320"/>
      <c r="CS8" s="320"/>
      <c r="CT8" s="320"/>
      <c r="CU8" s="320"/>
      <c r="CV8" s="320"/>
      <c r="CW8" s="320"/>
      <c r="CX8" s="320"/>
      <c r="CY8" s="320"/>
      <c r="CZ8" s="320"/>
      <c r="DA8" s="320"/>
      <c r="DB8" s="320"/>
      <c r="DC8" s="320"/>
      <c r="DD8" s="320"/>
      <c r="DE8" s="320"/>
      <c r="DF8" s="321"/>
      <c r="DG8" s="321"/>
      <c r="DH8" s="321"/>
    </row>
    <row r="9" spans="1:112" ht="21" customHeight="1" x14ac:dyDescent="0.2">
      <c r="B9" s="3"/>
      <c r="C9" s="77"/>
      <c r="D9" s="72"/>
      <c r="E9" s="72"/>
      <c r="F9" s="72"/>
      <c r="G9" s="72"/>
      <c r="H9" s="72"/>
      <c r="I9" s="72"/>
      <c r="J9" s="72"/>
      <c r="K9" s="72"/>
      <c r="L9" s="78" t="str">
        <f>IF(COUNTIF(D6:F8,"○")&gt;1,"いずれか１つを選択してください。","")</f>
        <v/>
      </c>
      <c r="M9" s="72"/>
      <c r="N9" s="72"/>
      <c r="O9" s="72"/>
      <c r="P9" s="72"/>
      <c r="Q9" s="72"/>
      <c r="R9" s="72"/>
      <c r="S9" s="72"/>
      <c r="T9" s="72"/>
      <c r="U9" s="79"/>
      <c r="V9" s="79"/>
      <c r="W9" s="75"/>
      <c r="X9" s="3"/>
      <c r="Y9" s="3"/>
      <c r="Z9" s="316" t="s">
        <v>35</v>
      </c>
      <c r="AA9" s="317"/>
      <c r="AB9" s="317"/>
      <c r="AC9" s="317"/>
      <c r="AD9" s="317"/>
      <c r="AE9" s="317"/>
      <c r="AF9" s="318"/>
      <c r="AG9" s="337"/>
      <c r="AH9" s="338"/>
      <c r="AI9" s="338"/>
      <c r="AJ9" s="339"/>
      <c r="AK9" s="337"/>
      <c r="AL9" s="338"/>
      <c r="AM9" s="338"/>
      <c r="AN9" s="339"/>
      <c r="AO9" s="337"/>
      <c r="AP9" s="338"/>
      <c r="AQ9" s="338"/>
      <c r="AR9" s="339"/>
      <c r="AS9" s="337"/>
      <c r="AT9" s="338"/>
      <c r="AU9" s="338"/>
      <c r="AV9" s="339"/>
      <c r="AW9" s="337"/>
      <c r="AX9" s="338"/>
      <c r="AY9" s="338"/>
      <c r="AZ9" s="339"/>
      <c r="BA9" s="337"/>
      <c r="BB9" s="338"/>
      <c r="BC9" s="338"/>
      <c r="BD9" s="339"/>
      <c r="BE9" s="341">
        <f>SUM(AG9:BD9)</f>
        <v>0</v>
      </c>
      <c r="BF9" s="342"/>
      <c r="BG9" s="343"/>
      <c r="BU9" s="69"/>
      <c r="BW9" s="350"/>
      <c r="BX9" s="350"/>
      <c r="BY9" s="350"/>
      <c r="BZ9" s="350"/>
      <c r="CA9" s="350"/>
      <c r="CB9" s="351"/>
      <c r="CC9" s="351"/>
      <c r="CD9" s="351"/>
      <c r="CE9" s="351"/>
      <c r="CF9" s="351"/>
      <c r="CG9" s="351"/>
      <c r="CH9" s="351"/>
      <c r="CI9" s="347"/>
      <c r="CJ9" s="347"/>
      <c r="CK9" s="347"/>
      <c r="CL9" s="321"/>
      <c r="CM9" s="321"/>
      <c r="CN9" s="321"/>
      <c r="CO9" s="321"/>
      <c r="CP9" s="321"/>
      <c r="CQ9" s="321"/>
      <c r="CR9" s="321"/>
      <c r="CS9" s="321"/>
      <c r="CT9" s="321"/>
      <c r="CU9" s="321"/>
      <c r="CV9" s="321"/>
      <c r="CW9" s="321"/>
      <c r="CX9" s="321"/>
      <c r="CY9" s="321"/>
      <c r="CZ9" s="321"/>
      <c r="DA9" s="321"/>
      <c r="DB9" s="321"/>
      <c r="DC9" s="321"/>
      <c r="DD9" s="321"/>
      <c r="DE9" s="321"/>
      <c r="DF9" s="321"/>
      <c r="DG9" s="321"/>
      <c r="DH9" s="321"/>
    </row>
    <row r="10" spans="1:112" ht="21" customHeight="1" x14ac:dyDescent="0.2">
      <c r="B10" s="3"/>
      <c r="C10" s="77"/>
      <c r="D10" s="72"/>
      <c r="E10" s="79"/>
      <c r="F10" s="73"/>
      <c r="G10" s="73"/>
      <c r="H10" s="73"/>
      <c r="I10" s="73"/>
      <c r="J10" s="73"/>
      <c r="K10" s="73"/>
      <c r="L10" s="73"/>
      <c r="M10" s="73"/>
      <c r="N10" s="73"/>
      <c r="O10" s="73"/>
      <c r="P10" s="73"/>
      <c r="Q10" s="73"/>
      <c r="R10" s="73"/>
      <c r="S10" s="73"/>
      <c r="T10" s="73"/>
      <c r="U10" s="73"/>
      <c r="V10" s="79"/>
      <c r="W10" s="75"/>
      <c r="X10" s="3"/>
      <c r="Y10" s="3"/>
      <c r="Z10" s="316" t="s">
        <v>22</v>
      </c>
      <c r="AA10" s="317"/>
      <c r="AB10" s="317"/>
      <c r="AC10" s="317"/>
      <c r="AD10" s="317"/>
      <c r="AE10" s="317"/>
      <c r="AF10" s="318"/>
      <c r="AG10" s="341">
        <f>AG7+AG9</f>
        <v>0</v>
      </c>
      <c r="AH10" s="342"/>
      <c r="AI10" s="342"/>
      <c r="AJ10" s="343"/>
      <c r="AK10" s="341">
        <f t="shared" ref="AK10" si="0">AK7+AK9</f>
        <v>0</v>
      </c>
      <c r="AL10" s="342"/>
      <c r="AM10" s="342"/>
      <c r="AN10" s="343"/>
      <c r="AO10" s="341">
        <f t="shared" ref="AO10" si="1">AO7+AO9</f>
        <v>0</v>
      </c>
      <c r="AP10" s="342"/>
      <c r="AQ10" s="342"/>
      <c r="AR10" s="343"/>
      <c r="AS10" s="341">
        <f>AS7+AS9</f>
        <v>0</v>
      </c>
      <c r="AT10" s="342"/>
      <c r="AU10" s="342"/>
      <c r="AV10" s="343"/>
      <c r="AW10" s="341">
        <f t="shared" ref="AW10" si="2">AW7+AW9</f>
        <v>0</v>
      </c>
      <c r="AX10" s="342"/>
      <c r="AY10" s="342"/>
      <c r="AZ10" s="343"/>
      <c r="BA10" s="341">
        <f t="shared" ref="BA10" si="3">BA7+BA9</f>
        <v>0</v>
      </c>
      <c r="BB10" s="342"/>
      <c r="BC10" s="342"/>
      <c r="BD10" s="343"/>
      <c r="BE10" s="341">
        <f>BE7+BE9</f>
        <v>0</v>
      </c>
      <c r="BF10" s="342"/>
      <c r="BG10" s="343"/>
      <c r="BW10" s="311"/>
      <c r="BX10" s="311"/>
      <c r="BY10" s="311"/>
      <c r="BZ10" s="311"/>
      <c r="CA10" s="311"/>
      <c r="CB10" s="348"/>
      <c r="CC10" s="348"/>
      <c r="CD10" s="348"/>
      <c r="CE10" s="348"/>
      <c r="CF10" s="349"/>
      <c r="CG10" s="349"/>
      <c r="CH10" s="349"/>
      <c r="CI10" s="349"/>
      <c r="CJ10" s="349"/>
      <c r="CK10" s="349"/>
    </row>
    <row r="11" spans="1:112" ht="21" customHeight="1" x14ac:dyDescent="0.2">
      <c r="B11" s="3"/>
      <c r="C11" s="77"/>
      <c r="D11" s="72"/>
      <c r="E11" s="79"/>
      <c r="F11" s="73"/>
      <c r="G11" s="73"/>
      <c r="H11" s="73"/>
      <c r="I11" s="73"/>
      <c r="J11" s="73"/>
      <c r="K11" s="73"/>
      <c r="L11" s="73"/>
      <c r="M11" s="73"/>
      <c r="N11" s="73"/>
      <c r="O11" s="73"/>
      <c r="P11" s="73"/>
      <c r="Q11" s="73"/>
      <c r="R11" s="73"/>
      <c r="S11" s="73"/>
      <c r="T11" s="73"/>
      <c r="U11" s="73"/>
      <c r="V11" s="79"/>
      <c r="W11" s="80"/>
      <c r="X11" s="3"/>
      <c r="Y11" s="3"/>
      <c r="Z11" s="3"/>
      <c r="AA11" s="3"/>
      <c r="BG11" s="63" t="str">
        <f>IF(AND(BE10&lt;&gt;BO4,D13="○"),"「事業者名簿」の定員数と想定される利用者数が一致しません。","")</f>
        <v/>
      </c>
      <c r="BK11" s="161"/>
      <c r="BL11" s="161"/>
      <c r="BM11" s="161"/>
      <c r="BN11" s="161"/>
      <c r="BO11" s="162"/>
      <c r="BP11" s="164"/>
      <c r="BQ11" s="17"/>
      <c r="BR11" s="17"/>
      <c r="BS11" s="17"/>
      <c r="BW11" s="311"/>
      <c r="BX11" s="311"/>
      <c r="BY11" s="311"/>
      <c r="BZ11" s="311"/>
      <c r="CA11" s="311"/>
      <c r="CB11" s="348"/>
      <c r="CC11" s="348"/>
      <c r="CD11" s="348"/>
      <c r="CE11" s="348"/>
      <c r="CF11" s="349"/>
      <c r="CG11" s="349"/>
      <c r="CH11" s="349"/>
      <c r="CI11" s="349"/>
      <c r="CJ11" s="349"/>
      <c r="CK11" s="349"/>
    </row>
    <row r="12" spans="1:112" ht="21" customHeight="1" x14ac:dyDescent="0.2">
      <c r="B12" s="3"/>
      <c r="C12" s="77"/>
      <c r="D12" s="81" t="s">
        <v>119</v>
      </c>
      <c r="E12" s="82"/>
      <c r="F12" s="82"/>
      <c r="G12" s="82"/>
      <c r="H12" s="82"/>
      <c r="I12" s="82"/>
      <c r="J12" s="73"/>
      <c r="K12" s="73"/>
      <c r="L12" s="73"/>
      <c r="M12" s="73"/>
      <c r="N12" s="73"/>
      <c r="O12" s="73"/>
      <c r="P12" s="73"/>
      <c r="Q12" s="73"/>
      <c r="R12" s="73"/>
      <c r="S12" s="73"/>
      <c r="T12" s="73"/>
      <c r="U12" s="73"/>
      <c r="V12" s="79"/>
      <c r="W12" s="83"/>
      <c r="Z12" s="69" t="s">
        <v>118</v>
      </c>
      <c r="AP12" s="69" t="s">
        <v>138</v>
      </c>
      <c r="AQ12" s="69"/>
      <c r="AW12" s="32"/>
      <c r="AX12" s="32"/>
      <c r="AY12" s="32"/>
      <c r="BG12" s="21"/>
      <c r="BH12" s="69" t="s">
        <v>139</v>
      </c>
      <c r="BN12" s="32"/>
      <c r="BO12" s="32"/>
      <c r="BP12" s="32"/>
      <c r="BW12" s="3"/>
      <c r="BX12" s="3"/>
      <c r="BY12" s="3"/>
      <c r="BZ12" s="3"/>
      <c r="CA12" s="3"/>
      <c r="CB12" s="348"/>
      <c r="CC12" s="348"/>
      <c r="CD12" s="348"/>
      <c r="CE12" s="348"/>
      <c r="CF12" s="349"/>
      <c r="CG12" s="349"/>
      <c r="CH12" s="349"/>
      <c r="CI12" s="349"/>
      <c r="CJ12" s="349"/>
      <c r="CK12" s="349"/>
    </row>
    <row r="13" spans="1:112" ht="21" customHeight="1" x14ac:dyDescent="0.2">
      <c r="B13" s="3"/>
      <c r="C13" s="77"/>
      <c r="D13" s="352"/>
      <c r="E13" s="353"/>
      <c r="F13" s="354" t="s">
        <v>115</v>
      </c>
      <c r="G13" s="355"/>
      <c r="H13" s="355"/>
      <c r="I13" s="355"/>
      <c r="J13" s="355"/>
      <c r="K13" s="355"/>
      <c r="L13" s="355"/>
      <c r="M13" s="355"/>
      <c r="N13" s="355"/>
      <c r="O13" s="355"/>
      <c r="P13" s="355"/>
      <c r="Q13" s="355"/>
      <c r="R13" s="355"/>
      <c r="S13" s="355"/>
      <c r="T13" s="355"/>
      <c r="U13" s="355"/>
      <c r="V13" s="356"/>
      <c r="W13" s="80"/>
      <c r="AE13" s="315" t="s">
        <v>113</v>
      </c>
      <c r="AF13" s="313"/>
      <c r="AG13" s="313"/>
      <c r="AH13" s="313"/>
      <c r="AI13" s="313"/>
      <c r="AJ13" s="313"/>
      <c r="AK13" s="314"/>
      <c r="AL13" s="357" t="s">
        <v>81</v>
      </c>
      <c r="AM13" s="358"/>
      <c r="AN13" s="359"/>
      <c r="AV13" s="315" t="s">
        <v>113</v>
      </c>
      <c r="AW13" s="313"/>
      <c r="AX13" s="313"/>
      <c r="AY13" s="313"/>
      <c r="AZ13" s="313"/>
      <c r="BA13" s="313"/>
      <c r="BB13" s="314"/>
      <c r="BC13" s="357" t="s">
        <v>81</v>
      </c>
      <c r="BD13" s="358"/>
      <c r="BE13" s="359"/>
      <c r="BF13" s="137"/>
      <c r="BG13" s="21"/>
      <c r="BM13" s="315" t="s">
        <v>132</v>
      </c>
      <c r="BN13" s="313"/>
      <c r="BO13" s="313"/>
      <c r="BP13" s="313"/>
      <c r="BQ13" s="313"/>
      <c r="BR13" s="313"/>
      <c r="BS13" s="314"/>
      <c r="BW13" s="363"/>
      <c r="BX13" s="363"/>
      <c r="BY13" s="363"/>
      <c r="BZ13" s="363"/>
      <c r="CA13" s="363"/>
      <c r="CB13" s="364"/>
      <c r="CC13" s="364"/>
      <c r="CD13" s="364"/>
      <c r="CE13" s="364"/>
      <c r="CF13" s="365"/>
      <c r="CG13" s="365"/>
      <c r="CH13" s="365"/>
      <c r="CI13" s="363"/>
      <c r="CJ13" s="363"/>
      <c r="CK13" s="363"/>
    </row>
    <row r="14" spans="1:112" ht="26.25" customHeight="1" x14ac:dyDescent="0.2">
      <c r="B14" s="3"/>
      <c r="C14" s="77"/>
      <c r="D14" s="352"/>
      <c r="E14" s="366"/>
      <c r="F14" s="354" t="s">
        <v>116</v>
      </c>
      <c r="G14" s="355"/>
      <c r="H14" s="355"/>
      <c r="I14" s="355"/>
      <c r="J14" s="355"/>
      <c r="K14" s="355"/>
      <c r="L14" s="355"/>
      <c r="M14" s="355"/>
      <c r="N14" s="355"/>
      <c r="O14" s="355"/>
      <c r="P14" s="355"/>
      <c r="Q14" s="355"/>
      <c r="R14" s="355"/>
      <c r="S14" s="355"/>
      <c r="T14" s="355"/>
      <c r="U14" s="355"/>
      <c r="V14" s="356"/>
      <c r="W14" s="84"/>
      <c r="AE14" s="367" t="s">
        <v>114</v>
      </c>
      <c r="AF14" s="368"/>
      <c r="AG14" s="368"/>
      <c r="AH14" s="369"/>
      <c r="AI14" s="367" t="s">
        <v>87</v>
      </c>
      <c r="AJ14" s="368"/>
      <c r="AK14" s="369"/>
      <c r="AL14" s="360"/>
      <c r="AM14" s="361"/>
      <c r="AN14" s="362"/>
      <c r="AQ14" s="354"/>
      <c r="AR14" s="355"/>
      <c r="AS14" s="355"/>
      <c r="AT14" s="355"/>
      <c r="AU14" s="356"/>
      <c r="AV14" s="367" t="s">
        <v>114</v>
      </c>
      <c r="AW14" s="368"/>
      <c r="AX14" s="368"/>
      <c r="AY14" s="369"/>
      <c r="AZ14" s="367" t="s">
        <v>87</v>
      </c>
      <c r="BA14" s="368"/>
      <c r="BB14" s="369"/>
      <c r="BC14" s="360"/>
      <c r="BD14" s="361"/>
      <c r="BE14" s="362"/>
      <c r="BF14" s="137"/>
      <c r="BG14" s="53"/>
      <c r="BH14" s="354"/>
      <c r="BI14" s="355"/>
      <c r="BJ14" s="355"/>
      <c r="BK14" s="355"/>
      <c r="BL14" s="356"/>
      <c r="BM14" s="367" t="s">
        <v>133</v>
      </c>
      <c r="BN14" s="368"/>
      <c r="BO14" s="368"/>
      <c r="BP14" s="369"/>
      <c r="BQ14" s="367" t="s">
        <v>87</v>
      </c>
      <c r="BR14" s="368"/>
      <c r="BS14" s="369"/>
      <c r="BW14" s="3"/>
      <c r="BX14" s="3"/>
      <c r="BY14" s="3"/>
      <c r="BZ14" s="348"/>
      <c r="CA14" s="348"/>
      <c r="CB14" s="348"/>
      <c r="CC14" s="348"/>
      <c r="CD14" s="349"/>
      <c r="CE14" s="349"/>
      <c r="CF14" s="349"/>
      <c r="CG14" s="349"/>
      <c r="CH14" s="349"/>
      <c r="CI14" s="349"/>
    </row>
    <row r="15" spans="1:112" ht="21" customHeight="1" x14ac:dyDescent="0.2">
      <c r="B15" s="3"/>
      <c r="C15" s="77"/>
      <c r="D15" s="352"/>
      <c r="E15" s="366"/>
      <c r="F15" s="354" t="s">
        <v>117</v>
      </c>
      <c r="G15" s="355"/>
      <c r="H15" s="355"/>
      <c r="I15" s="355"/>
      <c r="J15" s="355"/>
      <c r="K15" s="355"/>
      <c r="L15" s="355"/>
      <c r="M15" s="355"/>
      <c r="N15" s="355"/>
      <c r="O15" s="355"/>
      <c r="P15" s="355"/>
      <c r="Q15" s="355"/>
      <c r="R15" s="355"/>
      <c r="S15" s="355"/>
      <c r="T15" s="355"/>
      <c r="U15" s="355"/>
      <c r="V15" s="356"/>
      <c r="W15" s="84"/>
      <c r="Z15" s="315" t="s">
        <v>90</v>
      </c>
      <c r="AA15" s="313"/>
      <c r="AB15" s="313"/>
      <c r="AC15" s="313"/>
      <c r="AD15" s="314"/>
      <c r="AE15" s="370" t="b">
        <f>IF((OR($D$6="○",$D$7="○")),ROUNDDOWN(((BE$7+BE$9*0.9))/6,1))</f>
        <v>0</v>
      </c>
      <c r="AF15" s="371"/>
      <c r="AG15" s="371"/>
      <c r="AH15" s="372"/>
      <c r="AI15" s="373">
        <f>AE15*$AY$61</f>
        <v>0</v>
      </c>
      <c r="AJ15" s="374"/>
      <c r="AK15" s="375"/>
      <c r="AL15" s="373">
        <f>AE15*40</f>
        <v>0</v>
      </c>
      <c r="AM15" s="374"/>
      <c r="AN15" s="375"/>
      <c r="AQ15" s="315" t="s">
        <v>90</v>
      </c>
      <c r="AR15" s="313"/>
      <c r="AS15" s="313"/>
      <c r="AT15" s="313"/>
      <c r="AU15" s="314"/>
      <c r="AV15" s="376" t="b">
        <f>IF((OR($D$6="○",$D$7="○")),$BE$44)</f>
        <v>0</v>
      </c>
      <c r="AW15" s="377"/>
      <c r="AX15" s="377"/>
      <c r="AY15" s="378"/>
      <c r="AZ15" s="379">
        <f>AV15*$AY$61</f>
        <v>0</v>
      </c>
      <c r="BA15" s="379"/>
      <c r="BB15" s="379"/>
      <c r="BC15" s="373">
        <f>AV15*40</f>
        <v>0</v>
      </c>
      <c r="BD15" s="374"/>
      <c r="BE15" s="375"/>
      <c r="BF15" s="124"/>
      <c r="BG15" s="21"/>
      <c r="BH15" s="315" t="s">
        <v>129</v>
      </c>
      <c r="BI15" s="313"/>
      <c r="BJ15" s="313"/>
      <c r="BK15" s="313"/>
      <c r="BL15" s="314"/>
      <c r="BM15" s="376">
        <f>(ROUNDDOWN(BQ15/40,1))</f>
        <v>0</v>
      </c>
      <c r="BN15" s="377"/>
      <c r="BO15" s="377"/>
      <c r="BP15" s="378"/>
      <c r="BQ15" s="379">
        <f>$BB$74</f>
        <v>0</v>
      </c>
      <c r="BR15" s="379"/>
      <c r="BS15" s="379"/>
      <c r="BU15" s="69"/>
      <c r="BW15" s="69"/>
      <c r="BX15" s="69"/>
      <c r="BY15" s="69"/>
      <c r="BZ15" s="364"/>
      <c r="CA15" s="364"/>
      <c r="CB15" s="364"/>
      <c r="CC15" s="364"/>
      <c r="CD15" s="383"/>
      <c r="CE15" s="383"/>
      <c r="CF15" s="383"/>
      <c r="CG15" s="311"/>
      <c r="CH15" s="311"/>
      <c r="CI15" s="311"/>
    </row>
    <row r="16" spans="1:112" ht="21" customHeight="1" x14ac:dyDescent="0.2">
      <c r="B16" s="3"/>
      <c r="C16" s="85"/>
      <c r="D16" s="86"/>
      <c r="E16" s="86"/>
      <c r="F16" s="86"/>
      <c r="G16" s="86"/>
      <c r="H16" s="86"/>
      <c r="I16" s="86"/>
      <c r="J16" s="86"/>
      <c r="K16" s="86"/>
      <c r="L16" s="87" t="str">
        <f>IF(COUNTIF(D13:E15,"○")&gt;1,"いずれか１つを選択してください。","")</f>
        <v/>
      </c>
      <c r="M16" s="86"/>
      <c r="N16" s="86"/>
      <c r="O16" s="86"/>
      <c r="P16" s="86"/>
      <c r="Q16" s="86"/>
      <c r="R16" s="86"/>
      <c r="S16" s="86"/>
      <c r="T16" s="86"/>
      <c r="U16" s="86"/>
      <c r="V16" s="88"/>
      <c r="W16" s="89"/>
      <c r="Z16" s="315" t="s">
        <v>91</v>
      </c>
      <c r="AA16" s="313"/>
      <c r="AB16" s="313"/>
      <c r="AC16" s="313"/>
      <c r="AD16" s="314"/>
      <c r="AE16" s="370" t="b">
        <f>IF((OR($D$8="○")),ROUNDDOWN((BE$7+BE$9*0.9)/5,1))</f>
        <v>0</v>
      </c>
      <c r="AF16" s="371"/>
      <c r="AG16" s="371"/>
      <c r="AH16" s="372"/>
      <c r="AI16" s="373">
        <f>AE16*$AY$61</f>
        <v>0</v>
      </c>
      <c r="AJ16" s="374"/>
      <c r="AK16" s="375"/>
      <c r="AL16" s="373">
        <f>AE16*40</f>
        <v>0</v>
      </c>
      <c r="AM16" s="374"/>
      <c r="AN16" s="375"/>
      <c r="AQ16" s="315" t="s">
        <v>91</v>
      </c>
      <c r="AR16" s="313"/>
      <c r="AS16" s="313"/>
      <c r="AT16" s="313"/>
      <c r="AU16" s="314"/>
      <c r="AV16" s="376" t="b">
        <f>IF(($D$8="○"),$BE$44)</f>
        <v>0</v>
      </c>
      <c r="AW16" s="377"/>
      <c r="AX16" s="377"/>
      <c r="AY16" s="378"/>
      <c r="AZ16" s="379">
        <f>AV16*$AY$61</f>
        <v>0</v>
      </c>
      <c r="BA16" s="379"/>
      <c r="BB16" s="379"/>
      <c r="BC16" s="373">
        <f>AV16*40</f>
        <v>0</v>
      </c>
      <c r="BD16" s="374"/>
      <c r="BE16" s="375"/>
      <c r="BF16" s="124"/>
      <c r="BG16" s="21"/>
      <c r="BH16" s="380" t="s">
        <v>0</v>
      </c>
      <c r="BI16" s="381"/>
      <c r="BJ16" s="381"/>
      <c r="BK16" s="381"/>
      <c r="BL16" s="382"/>
      <c r="BM16" s="384">
        <f>SUM(BM13:BP15)</f>
        <v>0</v>
      </c>
      <c r="BN16" s="385"/>
      <c r="BO16" s="385"/>
      <c r="BP16" s="386"/>
      <c r="BQ16" s="387">
        <f>SUMIF(BQ13:BS15,"&lt;&gt;#VALUE!")</f>
        <v>0</v>
      </c>
      <c r="BR16" s="387"/>
      <c r="BS16" s="387"/>
      <c r="BW16" s="16"/>
    </row>
    <row r="17" spans="2:96" ht="21" customHeight="1" x14ac:dyDescent="0.2">
      <c r="B17" s="3"/>
      <c r="C17" s="3"/>
      <c r="D17" s="3"/>
      <c r="E17" s="161"/>
      <c r="F17" s="161"/>
      <c r="G17" s="161"/>
      <c r="H17" s="161"/>
      <c r="I17" s="161"/>
      <c r="J17" s="161"/>
      <c r="K17" s="161"/>
      <c r="L17" s="161"/>
      <c r="M17" s="161"/>
      <c r="N17" s="161"/>
      <c r="O17" s="161"/>
      <c r="P17" s="161"/>
      <c r="Q17" s="161"/>
      <c r="R17" s="161"/>
      <c r="S17" s="161"/>
      <c r="T17" s="161"/>
      <c r="U17" s="161"/>
      <c r="V17" s="3"/>
      <c r="W17" s="3"/>
      <c r="X17" s="3"/>
      <c r="Y17" s="3"/>
      <c r="Z17" s="316" t="s">
        <v>21</v>
      </c>
      <c r="AA17" s="317"/>
      <c r="AB17" s="317"/>
      <c r="AC17" s="317"/>
      <c r="AD17" s="318"/>
      <c r="AE17" s="376">
        <f>IF($D$7="○","",ROUNDDOWN(($AO$7+$AO$9*0.9)/9,1)+ROUNDDOWN(($AS$7-$AS$8+$AS$9*0.9)/6,1)+ROUNDDOWN($AS$8/12,1)+ROUNDDOWN(($AW$7-$AW$8+$AW$9*0.9)/4,1)+ROUNDDOWN($AW$8/8,1)+ROUNDDOWN(($BA$7-$BA$8+$BA$9*0.9)/2.5,1)+ROUNDDOWN($BA$8/5,1))</f>
        <v>0</v>
      </c>
      <c r="AF17" s="377"/>
      <c r="AG17" s="377"/>
      <c r="AH17" s="378"/>
      <c r="AI17" s="373">
        <f>AE17*$AY$61</f>
        <v>0</v>
      </c>
      <c r="AJ17" s="374"/>
      <c r="AK17" s="375"/>
      <c r="AL17" s="373">
        <f>AE17*40</f>
        <v>0</v>
      </c>
      <c r="AM17" s="374"/>
      <c r="AN17" s="375"/>
      <c r="AO17" s="3"/>
      <c r="AP17" s="3"/>
      <c r="AQ17" s="316" t="s">
        <v>21</v>
      </c>
      <c r="AR17" s="317"/>
      <c r="AS17" s="317"/>
      <c r="AT17" s="317"/>
      <c r="AU17" s="318"/>
      <c r="AV17" s="376" t="e">
        <f>IF(($D$7="○"),"",$BE$52)</f>
        <v>#DIV/0!</v>
      </c>
      <c r="AW17" s="377"/>
      <c r="AX17" s="377"/>
      <c r="AY17" s="378"/>
      <c r="AZ17" s="379" t="e">
        <f>AV17*$AY$61</f>
        <v>#DIV/0!</v>
      </c>
      <c r="BA17" s="379"/>
      <c r="BB17" s="379"/>
      <c r="BC17" s="373" t="e">
        <f>AV17*40</f>
        <v>#DIV/0!</v>
      </c>
      <c r="BD17" s="374"/>
      <c r="BE17" s="375"/>
      <c r="BF17" s="124"/>
      <c r="BG17" s="21"/>
      <c r="BH17" s="3"/>
      <c r="BI17" s="3"/>
      <c r="BJ17" s="3"/>
      <c r="BK17" s="3"/>
      <c r="BL17" s="3"/>
      <c r="BM17" s="32"/>
      <c r="BN17" s="32"/>
      <c r="BO17" s="32"/>
      <c r="BP17" s="32"/>
      <c r="BQ17" s="124"/>
      <c r="BR17" s="124"/>
      <c r="BS17" s="124"/>
    </row>
    <row r="18" spans="2:96" ht="21" customHeight="1" x14ac:dyDescent="0.2">
      <c r="B18" s="3"/>
      <c r="C18" s="3"/>
      <c r="D18" s="3"/>
      <c r="E18" s="161"/>
      <c r="F18" s="161"/>
      <c r="G18" s="161"/>
      <c r="H18" s="161"/>
      <c r="I18" s="161"/>
      <c r="J18" s="161"/>
      <c r="K18" s="161"/>
      <c r="L18" s="161"/>
      <c r="M18" s="161"/>
      <c r="N18" s="161"/>
      <c r="O18" s="161"/>
      <c r="P18" s="161"/>
      <c r="Q18" s="161"/>
      <c r="R18" s="161"/>
      <c r="S18" s="161"/>
      <c r="T18" s="161"/>
      <c r="U18" s="161"/>
      <c r="V18" s="3"/>
      <c r="W18" s="69"/>
      <c r="X18" s="69"/>
      <c r="Y18" s="69"/>
      <c r="Z18" s="380" t="s">
        <v>0</v>
      </c>
      <c r="AA18" s="381"/>
      <c r="AB18" s="381"/>
      <c r="AC18" s="381"/>
      <c r="AD18" s="382"/>
      <c r="AE18" s="384">
        <f>SUM(AE15:AH17)</f>
        <v>0</v>
      </c>
      <c r="AF18" s="385"/>
      <c r="AG18" s="385"/>
      <c r="AH18" s="386"/>
      <c r="AI18" s="397">
        <f>SUMIF(AI15:AK17,"&lt;&gt;#VALUE!")</f>
        <v>0</v>
      </c>
      <c r="AJ18" s="397"/>
      <c r="AK18" s="397"/>
      <c r="AL18" s="397">
        <f>SUMIF(AL15:AN17,"&lt;&gt;#VALUE!")</f>
        <v>0</v>
      </c>
      <c r="AM18" s="397"/>
      <c r="AN18" s="397"/>
      <c r="AO18" s="69"/>
      <c r="AP18" s="69"/>
      <c r="AQ18" s="380" t="s">
        <v>0</v>
      </c>
      <c r="AR18" s="381"/>
      <c r="AS18" s="381"/>
      <c r="AT18" s="381"/>
      <c r="AU18" s="382"/>
      <c r="AV18" s="384" t="e">
        <f>SUM(AV15:AY17)</f>
        <v>#DIV/0!</v>
      </c>
      <c r="AW18" s="385"/>
      <c r="AX18" s="385"/>
      <c r="AY18" s="386"/>
      <c r="AZ18" s="387" t="e">
        <f>SUMIF(AZ15:BB17,"&lt;&gt;#VALUE!")</f>
        <v>#DIV/0!</v>
      </c>
      <c r="BA18" s="387"/>
      <c r="BB18" s="387"/>
      <c r="BC18" s="380" t="e">
        <f>SUMIF(BC15:BE17,"&lt;&gt;#VALUE!")</f>
        <v>#DIV/0!</v>
      </c>
      <c r="BD18" s="381"/>
      <c r="BE18" s="382"/>
      <c r="BF18" s="69"/>
      <c r="BG18" s="22"/>
      <c r="BH18" s="69"/>
      <c r="BI18" s="69"/>
      <c r="BJ18" s="69"/>
      <c r="BK18" s="69"/>
      <c r="BL18" s="69"/>
      <c r="BM18" s="125"/>
      <c r="BN18" s="125"/>
      <c r="BO18" s="125"/>
      <c r="BP18" s="125"/>
      <c r="BQ18" s="126"/>
      <c r="BR18" s="126"/>
      <c r="BS18" s="126"/>
      <c r="BT18" s="69"/>
      <c r="BU18" s="69"/>
      <c r="BV18" s="69"/>
      <c r="BW18" s="171"/>
      <c r="BX18" s="19"/>
    </row>
    <row r="19" spans="2:96" ht="21" customHeight="1" thickBot="1" x14ac:dyDescent="0.25">
      <c r="B19" s="3"/>
      <c r="C19" s="3"/>
      <c r="D19" s="3"/>
      <c r="E19" s="161"/>
      <c r="F19" s="161"/>
      <c r="G19" s="161"/>
      <c r="H19" s="161"/>
      <c r="I19" s="161"/>
      <c r="J19" s="161"/>
      <c r="K19" s="161"/>
      <c r="L19" s="161"/>
      <c r="M19" s="161"/>
      <c r="N19" s="161"/>
      <c r="O19" s="161"/>
      <c r="P19" s="161"/>
      <c r="Q19" s="161"/>
      <c r="R19" s="161"/>
      <c r="S19" s="161"/>
      <c r="T19" s="161"/>
      <c r="U19" s="161"/>
      <c r="V19" s="3"/>
      <c r="W19" s="172"/>
      <c r="X19" s="172"/>
      <c r="Y19" s="172"/>
      <c r="Z19" s="172"/>
      <c r="AA19" s="172"/>
      <c r="AB19" s="34"/>
      <c r="AC19" s="34"/>
      <c r="AD19" s="34"/>
      <c r="AE19" s="34"/>
      <c r="AF19" s="161"/>
      <c r="AG19" s="161"/>
      <c r="AH19" s="161"/>
      <c r="AI19" s="161"/>
      <c r="AJ19" s="161"/>
      <c r="AK19" s="161"/>
      <c r="AM19" s="172"/>
      <c r="AN19" s="172"/>
      <c r="AO19" s="172"/>
      <c r="AP19" s="172"/>
      <c r="AQ19" s="172"/>
      <c r="AR19" s="34"/>
      <c r="AS19" s="34"/>
      <c r="AT19" s="34"/>
      <c r="AU19" s="34"/>
      <c r="AV19" s="163"/>
      <c r="AW19" s="163"/>
      <c r="AX19" s="163"/>
      <c r="AY19" s="161"/>
      <c r="AZ19" s="161"/>
      <c r="BA19" s="161"/>
      <c r="BD19" s="22"/>
      <c r="BE19" s="22"/>
      <c r="BF19" s="22"/>
      <c r="BG19" s="22"/>
      <c r="BH19" s="22"/>
      <c r="BI19" s="20"/>
      <c r="BJ19" s="20"/>
      <c r="BK19" s="20"/>
      <c r="BL19" s="20"/>
      <c r="BM19" s="33"/>
      <c r="BN19" s="33"/>
      <c r="BO19" s="33"/>
      <c r="BP19" s="33"/>
      <c r="BQ19" s="54"/>
      <c r="BR19" s="171"/>
      <c r="BS19" s="171"/>
      <c r="BT19" s="171"/>
      <c r="BU19" s="16"/>
      <c r="BV19" s="16"/>
      <c r="BW19" s="16"/>
      <c r="BX19" s="19"/>
    </row>
    <row r="20" spans="2:96" ht="8.25" customHeight="1" x14ac:dyDescent="0.2">
      <c r="B20" s="113"/>
      <c r="C20" s="103"/>
      <c r="D20" s="103"/>
      <c r="E20" s="165"/>
      <c r="F20" s="165"/>
      <c r="G20" s="165"/>
      <c r="H20" s="165"/>
      <c r="I20" s="165"/>
      <c r="J20" s="165"/>
      <c r="K20" s="165"/>
      <c r="L20" s="165"/>
      <c r="M20" s="165"/>
      <c r="N20" s="165"/>
      <c r="O20" s="165"/>
      <c r="P20" s="165"/>
      <c r="Q20" s="165"/>
      <c r="R20" s="165"/>
      <c r="S20" s="165"/>
      <c r="T20" s="165"/>
      <c r="U20" s="165"/>
      <c r="V20" s="103"/>
      <c r="W20" s="114"/>
      <c r="X20" s="114"/>
      <c r="Y20" s="114"/>
      <c r="Z20" s="114"/>
      <c r="AA20" s="114"/>
      <c r="AB20" s="115"/>
      <c r="AC20" s="115"/>
      <c r="AD20" s="115"/>
      <c r="AE20" s="115"/>
      <c r="AF20" s="165"/>
      <c r="AG20" s="165"/>
      <c r="AH20" s="165"/>
      <c r="AI20" s="165"/>
      <c r="AJ20" s="165"/>
      <c r="AK20" s="165"/>
      <c r="AL20" s="24"/>
      <c r="AM20" s="114"/>
      <c r="AN20" s="114"/>
      <c r="AO20" s="114"/>
      <c r="AP20" s="114"/>
      <c r="AQ20" s="114"/>
      <c r="AR20" s="115"/>
      <c r="AS20" s="115"/>
      <c r="AT20" s="115"/>
      <c r="AU20" s="115"/>
      <c r="AV20" s="116"/>
      <c r="AW20" s="116"/>
      <c r="AX20" s="116"/>
      <c r="AY20" s="165"/>
      <c r="AZ20" s="165"/>
      <c r="BA20" s="165"/>
      <c r="BB20" s="24"/>
      <c r="BC20" s="24"/>
      <c r="BD20" s="117"/>
      <c r="BE20" s="117"/>
      <c r="BF20" s="117"/>
      <c r="BG20" s="117"/>
      <c r="BH20" s="117"/>
      <c r="BI20" s="101"/>
      <c r="BJ20" s="101"/>
      <c r="BK20" s="101"/>
      <c r="BL20" s="101"/>
      <c r="BM20" s="102"/>
      <c r="BN20" s="118"/>
      <c r="BO20" s="33"/>
      <c r="BP20" s="33"/>
      <c r="BQ20" s="54"/>
      <c r="BR20" s="171"/>
      <c r="BS20" s="171"/>
      <c r="BT20" s="171"/>
      <c r="BU20" s="16"/>
      <c r="BV20" s="16"/>
      <c r="BW20" s="16"/>
      <c r="BX20" s="19"/>
    </row>
    <row r="21" spans="2:96" ht="21" customHeight="1" x14ac:dyDescent="0.2">
      <c r="B21" s="104"/>
      <c r="D21" s="69" t="s">
        <v>141</v>
      </c>
      <c r="E21" s="35"/>
      <c r="F21" s="35"/>
      <c r="G21" s="35"/>
      <c r="H21" s="35"/>
      <c r="I21" s="36"/>
      <c r="J21" s="20"/>
      <c r="K21" s="20"/>
      <c r="L21" s="20"/>
      <c r="M21" s="33"/>
      <c r="N21" s="33"/>
      <c r="O21" s="36"/>
      <c r="P21" s="33"/>
      <c r="Q21" s="161"/>
      <c r="R21" s="161"/>
      <c r="S21" s="161"/>
      <c r="T21" s="161"/>
      <c r="U21" s="161"/>
      <c r="V21" s="3"/>
      <c r="W21" s="45"/>
      <c r="X21" s="96"/>
      <c r="Y21" s="96"/>
      <c r="Z21" s="388" t="s">
        <v>140</v>
      </c>
      <c r="AA21" s="388"/>
      <c r="AB21" s="388"/>
      <c r="AC21" s="388"/>
      <c r="AD21" s="388"/>
      <c r="AE21" s="388"/>
      <c r="AF21" s="388"/>
      <c r="AG21" s="388"/>
      <c r="AH21" s="388"/>
      <c r="AI21" s="388"/>
      <c r="AJ21" s="388"/>
      <c r="AK21" s="388"/>
      <c r="AL21" s="388"/>
      <c r="AM21" s="388"/>
      <c r="AN21" s="388"/>
      <c r="AO21" s="388"/>
      <c r="AP21" s="388"/>
      <c r="AQ21" s="388"/>
      <c r="AR21" s="388"/>
      <c r="AS21" s="388"/>
      <c r="AT21" s="388"/>
      <c r="AU21" s="388"/>
      <c r="AV21" s="388"/>
      <c r="AW21" s="388"/>
      <c r="AX21" s="388"/>
      <c r="AY21" s="388"/>
      <c r="AZ21" s="388"/>
      <c r="BA21" s="388"/>
      <c r="BB21" s="388"/>
      <c r="BC21" s="388"/>
      <c r="BD21" s="388"/>
      <c r="BE21" s="388"/>
      <c r="BF21" s="388"/>
      <c r="BG21" s="388"/>
      <c r="BH21" s="388"/>
      <c r="BI21" s="388"/>
      <c r="BJ21" s="388"/>
      <c r="BK21" s="388"/>
      <c r="BL21" s="388"/>
      <c r="BM21" s="389"/>
      <c r="BN21" s="121"/>
      <c r="BO21" s="33"/>
      <c r="BP21" s="33"/>
      <c r="BQ21" s="54"/>
      <c r="BR21" s="171"/>
      <c r="BS21" s="171"/>
      <c r="BT21" s="171"/>
      <c r="BU21" s="16"/>
      <c r="BV21" s="16"/>
      <c r="BW21" s="16"/>
      <c r="BX21" s="33"/>
    </row>
    <row r="22" spans="2:96" ht="16.5" customHeight="1" x14ac:dyDescent="0.2">
      <c r="B22" s="104"/>
      <c r="C22" s="3"/>
      <c r="D22" s="3"/>
      <c r="E22" s="1"/>
      <c r="F22" s="20"/>
      <c r="G22" s="20"/>
      <c r="H22" s="20"/>
      <c r="I22" s="33"/>
      <c r="J22" s="33"/>
      <c r="L22" s="33"/>
      <c r="M22" s="161"/>
      <c r="N22" s="161"/>
      <c r="Q22" s="161"/>
      <c r="S22" s="20"/>
      <c r="T22" s="20"/>
      <c r="U22" s="20"/>
      <c r="V22" s="33"/>
      <c r="W22" s="188" t="s">
        <v>137</v>
      </c>
      <c r="X22" s="97"/>
      <c r="Y22" s="131"/>
      <c r="Z22" s="390"/>
      <c r="AA22" s="390"/>
      <c r="AB22" s="390"/>
      <c r="AC22" s="390"/>
      <c r="AD22" s="390"/>
      <c r="AE22" s="390"/>
      <c r="AF22" s="390"/>
      <c r="AG22" s="390"/>
      <c r="AH22" s="390"/>
      <c r="AI22" s="390"/>
      <c r="AJ22" s="390"/>
      <c r="AK22" s="390"/>
      <c r="AL22" s="390"/>
      <c r="AM22" s="390"/>
      <c r="AN22" s="390"/>
      <c r="AO22" s="390"/>
      <c r="AP22" s="390"/>
      <c r="AQ22" s="390"/>
      <c r="AR22" s="390"/>
      <c r="AS22" s="390"/>
      <c r="AT22" s="390"/>
      <c r="AU22" s="390"/>
      <c r="AV22" s="390"/>
      <c r="AW22" s="390"/>
      <c r="AX22" s="390"/>
      <c r="AY22" s="390"/>
      <c r="AZ22" s="390"/>
      <c r="BA22" s="390"/>
      <c r="BB22" s="390"/>
      <c r="BC22" s="390"/>
      <c r="BD22" s="390"/>
      <c r="BE22" s="390"/>
      <c r="BF22" s="390"/>
      <c r="BG22" s="390"/>
      <c r="BH22" s="390"/>
      <c r="BI22" s="390"/>
      <c r="BJ22" s="390"/>
      <c r="BK22" s="390"/>
      <c r="BL22" s="390"/>
      <c r="BM22" s="391"/>
      <c r="BN22" s="121"/>
      <c r="BO22" s="33"/>
      <c r="BQ22" s="35"/>
      <c r="BR22" s="123"/>
      <c r="BS22" s="123"/>
      <c r="BT22" s="31"/>
      <c r="BU22" s="31"/>
      <c r="BX22" s="33"/>
    </row>
    <row r="23" spans="2:96" ht="16.5" customHeight="1" x14ac:dyDescent="0.2">
      <c r="B23" s="104"/>
      <c r="C23" s="3"/>
      <c r="D23" s="3"/>
      <c r="E23" s="1"/>
      <c r="F23" s="20"/>
      <c r="G23" s="20"/>
      <c r="H23" s="20"/>
      <c r="I23" s="33"/>
      <c r="J23" s="33"/>
      <c r="L23" s="33"/>
      <c r="M23" s="161"/>
      <c r="N23" s="161"/>
      <c r="Q23" s="161"/>
      <c r="S23" s="20"/>
      <c r="T23" s="20"/>
      <c r="U23" s="20"/>
      <c r="V23" s="33"/>
      <c r="W23" s="99"/>
      <c r="X23" s="100"/>
      <c r="Y23" s="100"/>
      <c r="Z23" s="392"/>
      <c r="AA23" s="392"/>
      <c r="AB23" s="392"/>
      <c r="AC23" s="392"/>
      <c r="AD23" s="392"/>
      <c r="AE23" s="392"/>
      <c r="AF23" s="392"/>
      <c r="AG23" s="392"/>
      <c r="AH23" s="392"/>
      <c r="AI23" s="392"/>
      <c r="AJ23" s="392"/>
      <c r="AK23" s="392"/>
      <c r="AL23" s="392"/>
      <c r="AM23" s="392"/>
      <c r="AN23" s="392"/>
      <c r="AO23" s="392"/>
      <c r="AP23" s="392"/>
      <c r="AQ23" s="392"/>
      <c r="AR23" s="392"/>
      <c r="AS23" s="392"/>
      <c r="AT23" s="392"/>
      <c r="AU23" s="392"/>
      <c r="AV23" s="392"/>
      <c r="AW23" s="392"/>
      <c r="AX23" s="392"/>
      <c r="AY23" s="392"/>
      <c r="AZ23" s="392"/>
      <c r="BA23" s="392"/>
      <c r="BB23" s="392"/>
      <c r="BC23" s="392"/>
      <c r="BD23" s="392"/>
      <c r="BE23" s="392"/>
      <c r="BF23" s="392"/>
      <c r="BG23" s="392"/>
      <c r="BH23" s="392"/>
      <c r="BI23" s="392"/>
      <c r="BJ23" s="392"/>
      <c r="BK23" s="392"/>
      <c r="BL23" s="392"/>
      <c r="BM23" s="393"/>
      <c r="BN23" s="121"/>
      <c r="BO23" s="171"/>
      <c r="BQ23" s="35"/>
      <c r="BR23" s="123"/>
      <c r="BS23" s="123"/>
      <c r="BT23" s="31"/>
      <c r="BU23" s="31"/>
      <c r="BX23" s="33"/>
    </row>
    <row r="24" spans="2:96" ht="12" customHeight="1" x14ac:dyDescent="0.2">
      <c r="B24" s="104"/>
      <c r="C24" s="3"/>
      <c r="D24" s="3"/>
      <c r="E24" s="1"/>
      <c r="F24" s="20"/>
      <c r="G24" s="20"/>
      <c r="H24" s="20"/>
      <c r="I24" s="33"/>
      <c r="J24" s="33"/>
      <c r="L24" s="33"/>
      <c r="M24" s="161"/>
      <c r="N24" s="161"/>
      <c r="Q24" s="161"/>
      <c r="S24" s="20"/>
      <c r="T24" s="20"/>
      <c r="U24" s="20"/>
      <c r="V24" s="33"/>
      <c r="W24" s="37"/>
      <c r="X24" s="94"/>
      <c r="Y24" s="94"/>
      <c r="Z24" s="9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21"/>
      <c r="BO24" s="171"/>
      <c r="BQ24" s="35"/>
      <c r="BR24" s="123"/>
      <c r="BS24" s="123"/>
      <c r="BT24" s="31"/>
      <c r="BU24" s="189"/>
      <c r="BV24" s="187"/>
      <c r="BW24" s="187"/>
      <c r="BX24" s="190"/>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136"/>
      <c r="D25" s="394" t="s">
        <v>92</v>
      </c>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127"/>
      <c r="AH25" s="33"/>
      <c r="AI25" s="128"/>
      <c r="AJ25" s="395" t="s">
        <v>38</v>
      </c>
      <c r="AK25" s="395"/>
      <c r="AL25" s="395"/>
      <c r="AM25" s="395"/>
      <c r="AN25" s="395"/>
      <c r="AO25" s="395"/>
      <c r="AP25" s="395"/>
      <c r="AQ25" s="395"/>
      <c r="AR25" s="395"/>
      <c r="AS25" s="395"/>
      <c r="AT25" s="395"/>
      <c r="AU25" s="395"/>
      <c r="AV25" s="395"/>
      <c r="AW25" s="395"/>
      <c r="AX25" s="395"/>
      <c r="AY25" s="395"/>
      <c r="AZ25" s="395"/>
      <c r="BA25" s="395"/>
      <c r="BB25" s="395"/>
      <c r="BC25" s="395"/>
      <c r="BD25" s="395"/>
      <c r="BE25" s="395"/>
      <c r="BF25" s="395"/>
      <c r="BG25" s="395"/>
      <c r="BH25" s="395"/>
      <c r="BI25" s="395"/>
      <c r="BJ25" s="395"/>
      <c r="BK25" s="395"/>
      <c r="BL25" s="395"/>
      <c r="BM25" s="129"/>
      <c r="BN25" s="121"/>
      <c r="BO25" s="171"/>
      <c r="BQ25" s="35"/>
      <c r="BR25" s="123"/>
      <c r="BS25" s="123"/>
      <c r="BT25" s="31"/>
      <c r="BU25" s="189"/>
      <c r="BV25" s="187"/>
      <c r="BW25" s="187"/>
      <c r="BX25" s="187"/>
      <c r="BY25" s="187"/>
      <c r="BZ25" s="187"/>
      <c r="CA25" s="187"/>
      <c r="CB25" s="187"/>
      <c r="CC25" s="187"/>
      <c r="CD25" s="187"/>
      <c r="CE25" s="187"/>
      <c r="CF25" s="187"/>
      <c r="CG25" s="187"/>
      <c r="CH25" s="187"/>
      <c r="CI25" s="187"/>
      <c r="CJ25" s="187"/>
      <c r="CK25" s="187"/>
      <c r="CL25" s="187"/>
      <c r="CM25" s="187"/>
      <c r="CN25" s="187"/>
      <c r="CO25" s="187"/>
      <c r="CP25" s="187"/>
      <c r="CQ25" s="187"/>
      <c r="CR25" s="187"/>
    </row>
    <row r="26" spans="2:96" ht="21" customHeight="1" x14ac:dyDescent="0.2">
      <c r="B26" s="104"/>
      <c r="C26" s="55"/>
      <c r="D26" s="396" t="s">
        <v>73</v>
      </c>
      <c r="E26" s="396"/>
      <c r="F26" s="396"/>
      <c r="G26" s="396"/>
      <c r="H26" s="396"/>
      <c r="I26" s="132" t="s">
        <v>82</v>
      </c>
      <c r="J26" s="132"/>
      <c r="K26" s="132"/>
      <c r="L26" s="132"/>
      <c r="M26" s="132" t="s">
        <v>80</v>
      </c>
      <c r="N26" s="132"/>
      <c r="O26" s="132"/>
      <c r="P26" s="132"/>
      <c r="Q26" s="98"/>
      <c r="R26" s="130"/>
      <c r="S26" s="130"/>
      <c r="T26" s="396" t="s">
        <v>74</v>
      </c>
      <c r="U26" s="396"/>
      <c r="V26" s="396"/>
      <c r="W26" s="396"/>
      <c r="X26" s="396"/>
      <c r="Y26" s="132" t="s">
        <v>82</v>
      </c>
      <c r="Z26" s="132"/>
      <c r="AA26" s="132"/>
      <c r="AB26" s="132"/>
      <c r="AC26" s="132" t="s">
        <v>80</v>
      </c>
      <c r="AD26" s="132"/>
      <c r="AE26" s="132"/>
      <c r="AF26" s="132"/>
      <c r="AG26" s="133"/>
      <c r="AH26" s="130"/>
      <c r="AI26" s="134"/>
      <c r="AJ26" s="396" t="s">
        <v>75</v>
      </c>
      <c r="AK26" s="396"/>
      <c r="AL26" s="396"/>
      <c r="AM26" s="396"/>
      <c r="AN26" s="396"/>
      <c r="AO26" s="132" t="s">
        <v>82</v>
      </c>
      <c r="AP26" s="132"/>
      <c r="AQ26" s="132"/>
      <c r="AR26" s="132"/>
      <c r="AS26" s="132" t="s">
        <v>80</v>
      </c>
      <c r="AT26" s="132"/>
      <c r="AU26" s="132"/>
      <c r="AV26" s="132"/>
      <c r="AW26" s="173"/>
      <c r="AX26" s="174"/>
      <c r="AY26" s="175"/>
      <c r="AZ26" s="396" t="s">
        <v>89</v>
      </c>
      <c r="BA26" s="396"/>
      <c r="BB26" s="396"/>
      <c r="BC26" s="396"/>
      <c r="BD26" s="396"/>
      <c r="BE26" s="132" t="s">
        <v>82</v>
      </c>
      <c r="BF26" s="132"/>
      <c r="BG26" s="132"/>
      <c r="BH26" s="132"/>
      <c r="BI26" s="132" t="s">
        <v>80</v>
      </c>
      <c r="BJ26" s="132"/>
      <c r="BK26" s="132"/>
      <c r="BL26" s="132"/>
      <c r="BM26" s="58"/>
      <c r="BN26" s="106"/>
      <c r="BO26" s="33"/>
      <c r="BQ26" s="35"/>
      <c r="BR26" s="123"/>
      <c r="BS26" s="123"/>
      <c r="BT26" s="31"/>
      <c r="BU26" s="189"/>
      <c r="BV26" s="173"/>
      <c r="BW26" s="173"/>
      <c r="BX26" s="173"/>
      <c r="BY26" s="173"/>
      <c r="BZ26" s="187"/>
      <c r="CA26" s="173"/>
      <c r="CB26" s="173"/>
      <c r="CC26" s="173"/>
      <c r="CD26" s="173"/>
      <c r="CE26" s="187"/>
      <c r="CF26" s="173"/>
      <c r="CG26" s="173"/>
      <c r="CH26" s="173"/>
      <c r="CI26" s="173"/>
      <c r="CJ26" s="187"/>
      <c r="CK26" s="173"/>
      <c r="CL26" s="173"/>
      <c r="CM26" s="173"/>
      <c r="CN26" s="173"/>
      <c r="CO26" s="187"/>
      <c r="CP26" s="187"/>
      <c r="CQ26" s="187"/>
      <c r="CR26" s="187"/>
    </row>
    <row r="27" spans="2:96" ht="21" customHeight="1" x14ac:dyDescent="0.2">
      <c r="B27" s="104"/>
      <c r="C27" s="55"/>
      <c r="D27" s="396" t="s">
        <v>130</v>
      </c>
      <c r="E27" s="396"/>
      <c r="F27" s="396"/>
      <c r="G27" s="396"/>
      <c r="H27" s="396"/>
      <c r="I27" s="398">
        <f>(ROUNDDOWN(M27/40,1))</f>
        <v>0</v>
      </c>
      <c r="J27" s="398"/>
      <c r="K27" s="398"/>
      <c r="L27" s="398"/>
      <c r="M27" s="398">
        <f>((((ROUNDDOWN($BE$10/12,1))*40)))*-1</f>
        <v>0</v>
      </c>
      <c r="N27" s="398"/>
      <c r="O27" s="398"/>
      <c r="P27" s="398"/>
      <c r="Q27" s="98"/>
      <c r="R27" s="130"/>
      <c r="S27" s="130"/>
      <c r="T27" s="396" t="s">
        <v>130</v>
      </c>
      <c r="U27" s="396"/>
      <c r="V27" s="396"/>
      <c r="W27" s="396"/>
      <c r="X27" s="396"/>
      <c r="Y27" s="398">
        <f>(ROUNDDOWN(AC27/40,1))</f>
        <v>0</v>
      </c>
      <c r="Z27" s="398"/>
      <c r="AA27" s="398"/>
      <c r="AB27" s="398"/>
      <c r="AC27" s="398">
        <f>((((ROUNDDOWN($BE$10/30,1))*40)))*-1</f>
        <v>0</v>
      </c>
      <c r="AD27" s="398"/>
      <c r="AE27" s="398"/>
      <c r="AF27" s="398"/>
      <c r="AG27" s="133"/>
      <c r="AH27" s="130"/>
      <c r="AI27" s="134"/>
      <c r="AJ27" s="396" t="s">
        <v>130</v>
      </c>
      <c r="AK27" s="396"/>
      <c r="AL27" s="396"/>
      <c r="AM27" s="396"/>
      <c r="AN27" s="396"/>
      <c r="AO27" s="398">
        <f>(ROUNDDOWN(AS27/40,1))</f>
        <v>0</v>
      </c>
      <c r="AP27" s="398"/>
      <c r="AQ27" s="398"/>
      <c r="AR27" s="398"/>
      <c r="AS27" s="398">
        <f>((((ROUNDDOWN($BE$10/7.5,1))*40)))*-1</f>
        <v>0</v>
      </c>
      <c r="AT27" s="398"/>
      <c r="AU27" s="398"/>
      <c r="AV27" s="398"/>
      <c r="AW27" s="176"/>
      <c r="AX27" s="174"/>
      <c r="AY27" s="175"/>
      <c r="AZ27" s="396" t="s">
        <v>130</v>
      </c>
      <c r="BA27" s="396"/>
      <c r="BB27" s="396"/>
      <c r="BC27" s="396"/>
      <c r="BD27" s="396"/>
      <c r="BE27" s="398">
        <f>(ROUNDDOWN(BI27/40,1))</f>
        <v>0</v>
      </c>
      <c r="BF27" s="398"/>
      <c r="BG27" s="398"/>
      <c r="BH27" s="398"/>
      <c r="BI27" s="399">
        <f>((((ROUNDDOWN($BE$10/20,1))*40)))*-1</f>
        <v>0</v>
      </c>
      <c r="BJ27" s="400"/>
      <c r="BK27" s="400"/>
      <c r="BL27" s="401"/>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x14ac:dyDescent="0.2">
      <c r="B28" s="104"/>
      <c r="C28" s="55"/>
      <c r="D28" s="402" t="s">
        <v>131</v>
      </c>
      <c r="E28" s="403"/>
      <c r="F28" s="403"/>
      <c r="G28" s="403"/>
      <c r="H28" s="404"/>
      <c r="I28" s="398">
        <f>(ROUNDDOWN(M28/40,1))</f>
        <v>0</v>
      </c>
      <c r="J28" s="398"/>
      <c r="K28" s="398"/>
      <c r="L28" s="398"/>
      <c r="M28" s="399">
        <f>($AL$18-$AI$18)*-1</f>
        <v>0</v>
      </c>
      <c r="N28" s="400"/>
      <c r="O28" s="400"/>
      <c r="P28" s="401"/>
      <c r="Q28" s="98"/>
      <c r="R28" s="130"/>
      <c r="S28" s="130"/>
      <c r="T28" s="402" t="s">
        <v>131</v>
      </c>
      <c r="U28" s="403"/>
      <c r="V28" s="403"/>
      <c r="W28" s="403"/>
      <c r="X28" s="404"/>
      <c r="Y28" s="398">
        <f>(ROUNDDOWN(AC28/40,1))</f>
        <v>0</v>
      </c>
      <c r="Z28" s="398"/>
      <c r="AA28" s="398"/>
      <c r="AB28" s="398"/>
      <c r="AC28" s="399">
        <f>($AL$18-$AI$18)*-1</f>
        <v>0</v>
      </c>
      <c r="AD28" s="400"/>
      <c r="AE28" s="400"/>
      <c r="AF28" s="401"/>
      <c r="AG28" s="133"/>
      <c r="AH28" s="130"/>
      <c r="AI28" s="134"/>
      <c r="AJ28" s="402" t="s">
        <v>131</v>
      </c>
      <c r="AK28" s="403"/>
      <c r="AL28" s="403"/>
      <c r="AM28" s="403"/>
      <c r="AN28" s="404"/>
      <c r="AO28" s="398">
        <f>(ROUNDDOWN(AS28/40,1))</f>
        <v>0</v>
      </c>
      <c r="AP28" s="398"/>
      <c r="AQ28" s="398"/>
      <c r="AR28" s="398"/>
      <c r="AS28" s="399">
        <f>($AL$18-$AI$18)*-1</f>
        <v>0</v>
      </c>
      <c r="AT28" s="400"/>
      <c r="AU28" s="400"/>
      <c r="AV28" s="401"/>
      <c r="AW28" s="176"/>
      <c r="AX28" s="174"/>
      <c r="AY28" s="175"/>
      <c r="AZ28" s="402" t="s">
        <v>131</v>
      </c>
      <c r="BA28" s="403"/>
      <c r="BB28" s="403"/>
      <c r="BC28" s="403"/>
      <c r="BD28" s="404"/>
      <c r="BE28" s="398">
        <f>(ROUNDDOWN(BI28/40,1))</f>
        <v>0</v>
      </c>
      <c r="BF28" s="398"/>
      <c r="BG28" s="398"/>
      <c r="BH28" s="398"/>
      <c r="BI28" s="399">
        <f>($AL$18-$AI$18)*-1</f>
        <v>0</v>
      </c>
      <c r="BJ28" s="400"/>
      <c r="BK28" s="400"/>
      <c r="BL28" s="401"/>
      <c r="BM28" s="58"/>
      <c r="BN28" s="106"/>
      <c r="BO28" s="33"/>
      <c r="BQ28" s="35"/>
      <c r="BR28" s="123"/>
      <c r="BS28" s="123"/>
      <c r="BT28" s="31"/>
      <c r="BU28" s="189"/>
      <c r="BV28" s="191"/>
      <c r="BW28" s="191"/>
      <c r="BX28" s="191"/>
      <c r="BY28" s="191"/>
      <c r="BZ28" s="187"/>
      <c r="CA28" s="191"/>
      <c r="CB28" s="191"/>
      <c r="CC28" s="191"/>
      <c r="CD28" s="191"/>
      <c r="CE28" s="187"/>
      <c r="CF28" s="191"/>
      <c r="CG28" s="191"/>
      <c r="CH28" s="191"/>
      <c r="CI28" s="191"/>
      <c r="CJ28" s="187"/>
      <c r="CK28" s="191"/>
      <c r="CL28" s="191"/>
      <c r="CM28" s="191"/>
      <c r="CN28" s="191"/>
      <c r="CO28" s="187"/>
      <c r="CP28" s="187"/>
      <c r="CQ28" s="187"/>
      <c r="CR28" s="187"/>
    </row>
    <row r="29" spans="2:96" ht="21" customHeight="1" thickBot="1" x14ac:dyDescent="0.25">
      <c r="B29" s="104"/>
      <c r="C29" s="55"/>
      <c r="D29" s="405" t="s">
        <v>134</v>
      </c>
      <c r="E29" s="405"/>
      <c r="F29" s="405"/>
      <c r="G29" s="405"/>
      <c r="H29" s="405"/>
      <c r="I29" s="406">
        <f>(ROUNDDOWN(M29/40,1))</f>
        <v>0</v>
      </c>
      <c r="J29" s="406"/>
      <c r="K29" s="406"/>
      <c r="L29" s="406"/>
      <c r="M29" s="407">
        <f>$BB$74</f>
        <v>0</v>
      </c>
      <c r="N29" s="408"/>
      <c r="O29" s="408"/>
      <c r="P29" s="409"/>
      <c r="Q29" s="98"/>
      <c r="R29" s="130"/>
      <c r="S29" s="130"/>
      <c r="T29" s="405" t="s">
        <v>134</v>
      </c>
      <c r="U29" s="405"/>
      <c r="V29" s="405"/>
      <c r="W29" s="405"/>
      <c r="X29" s="405"/>
      <c r="Y29" s="406">
        <f>(ROUNDDOWN(AC29/40,1))</f>
        <v>0</v>
      </c>
      <c r="Z29" s="406"/>
      <c r="AA29" s="406"/>
      <c r="AB29" s="406"/>
      <c r="AC29" s="407">
        <f>$BB$74</f>
        <v>0</v>
      </c>
      <c r="AD29" s="408"/>
      <c r="AE29" s="408"/>
      <c r="AF29" s="409"/>
      <c r="AG29" s="133"/>
      <c r="AH29" s="130"/>
      <c r="AI29" s="134"/>
      <c r="AJ29" s="405" t="s">
        <v>134</v>
      </c>
      <c r="AK29" s="405"/>
      <c r="AL29" s="405"/>
      <c r="AM29" s="405"/>
      <c r="AN29" s="405"/>
      <c r="AO29" s="406">
        <f>(ROUNDDOWN(AS29/40,1))</f>
        <v>0</v>
      </c>
      <c r="AP29" s="406"/>
      <c r="AQ29" s="406"/>
      <c r="AR29" s="406"/>
      <c r="AS29" s="407">
        <f>$BB$74</f>
        <v>0</v>
      </c>
      <c r="AT29" s="408"/>
      <c r="AU29" s="408"/>
      <c r="AV29" s="409"/>
      <c r="AW29" s="176"/>
      <c r="AX29" s="174"/>
      <c r="AY29" s="175"/>
      <c r="AZ29" s="405" t="s">
        <v>134</v>
      </c>
      <c r="BA29" s="405"/>
      <c r="BB29" s="405"/>
      <c r="BC29" s="405"/>
      <c r="BD29" s="405"/>
      <c r="BE29" s="410">
        <f>(ROUNDDOWN(BI29/40,1))</f>
        <v>0</v>
      </c>
      <c r="BF29" s="410"/>
      <c r="BG29" s="410"/>
      <c r="BH29" s="410"/>
      <c r="BI29" s="407">
        <f>$BB$74</f>
        <v>0</v>
      </c>
      <c r="BJ29" s="408"/>
      <c r="BK29" s="408"/>
      <c r="BL29" s="409"/>
      <c r="BM29" s="58"/>
      <c r="BN29" s="106"/>
      <c r="BO29" s="33"/>
      <c r="BU29" s="187"/>
      <c r="BV29" s="192"/>
      <c r="BW29" s="192"/>
      <c r="BX29" s="192"/>
      <c r="BY29" s="192"/>
      <c r="BZ29" s="187"/>
      <c r="CA29" s="192"/>
      <c r="CB29" s="192"/>
      <c r="CC29" s="192"/>
      <c r="CD29" s="192"/>
      <c r="CE29" s="187"/>
      <c r="CF29" s="192"/>
      <c r="CG29" s="192"/>
      <c r="CH29" s="192"/>
      <c r="CI29" s="192"/>
      <c r="CJ29" s="187"/>
      <c r="CK29" s="192"/>
      <c r="CL29" s="192"/>
      <c r="CM29" s="192"/>
      <c r="CN29" s="192"/>
      <c r="CO29" s="187"/>
      <c r="CP29" s="187"/>
      <c r="CQ29" s="187"/>
      <c r="CR29" s="187"/>
    </row>
    <row r="30" spans="2:96" ht="30.75" customHeight="1" thickTop="1" x14ac:dyDescent="0.2">
      <c r="B30" s="104"/>
      <c r="C30" s="55"/>
      <c r="D30" s="411" t="s">
        <v>135</v>
      </c>
      <c r="E30" s="412"/>
      <c r="F30" s="412"/>
      <c r="G30" s="412"/>
      <c r="H30" s="412"/>
      <c r="I30" s="414">
        <f>SUM(I27:L29)</f>
        <v>0</v>
      </c>
      <c r="J30" s="414"/>
      <c r="K30" s="414"/>
      <c r="L30" s="414"/>
      <c r="M30" s="414">
        <f>SUM(M27:P29)</f>
        <v>0</v>
      </c>
      <c r="N30" s="414"/>
      <c r="O30" s="414"/>
      <c r="P30" s="414"/>
      <c r="Q30" s="130"/>
      <c r="R30" s="130"/>
      <c r="S30" s="130"/>
      <c r="T30" s="411" t="s">
        <v>135</v>
      </c>
      <c r="U30" s="412"/>
      <c r="V30" s="412"/>
      <c r="W30" s="412"/>
      <c r="X30" s="412"/>
      <c r="Y30" s="414">
        <f>SUM(Y27:AB29)</f>
        <v>0</v>
      </c>
      <c r="Z30" s="414"/>
      <c r="AA30" s="414"/>
      <c r="AB30" s="414"/>
      <c r="AC30" s="414">
        <f>SUM(AC27:AF29)</f>
        <v>0</v>
      </c>
      <c r="AD30" s="414"/>
      <c r="AE30" s="414"/>
      <c r="AF30" s="414"/>
      <c r="AG30" s="133"/>
      <c r="AH30" s="130"/>
      <c r="AI30" s="134"/>
      <c r="AJ30" s="411" t="s">
        <v>136</v>
      </c>
      <c r="AK30" s="412"/>
      <c r="AL30" s="412"/>
      <c r="AM30" s="412"/>
      <c r="AN30" s="412"/>
      <c r="AO30" s="413">
        <f>SUM(AO27:AR29)</f>
        <v>0</v>
      </c>
      <c r="AP30" s="413"/>
      <c r="AQ30" s="413"/>
      <c r="AR30" s="413"/>
      <c r="AS30" s="414">
        <f>SUM(AS27:AV29)</f>
        <v>0</v>
      </c>
      <c r="AT30" s="414"/>
      <c r="AU30" s="414"/>
      <c r="AV30" s="414"/>
      <c r="AW30" s="176"/>
      <c r="AX30" s="174"/>
      <c r="AY30" s="175"/>
      <c r="AZ30" s="411" t="s">
        <v>136</v>
      </c>
      <c r="BA30" s="412"/>
      <c r="BB30" s="412"/>
      <c r="BC30" s="412"/>
      <c r="BD30" s="412"/>
      <c r="BE30" s="413">
        <f>SUM(BE27:BH29)</f>
        <v>0</v>
      </c>
      <c r="BF30" s="413"/>
      <c r="BG30" s="413"/>
      <c r="BH30" s="413"/>
      <c r="BI30" s="414">
        <f>SUM(BI27:BL29)</f>
        <v>0</v>
      </c>
      <c r="BJ30" s="414"/>
      <c r="BK30" s="414"/>
      <c r="BL30" s="414"/>
      <c r="BM30" s="58"/>
      <c r="BN30" s="106"/>
      <c r="BO30" s="33"/>
      <c r="BQ30" s="35"/>
      <c r="BR30" s="123"/>
      <c r="BS30" s="123"/>
      <c r="BT30" s="31"/>
      <c r="BU30" s="189"/>
      <c r="BV30" s="193"/>
      <c r="BW30" s="193"/>
      <c r="BX30" s="193"/>
      <c r="BY30" s="193"/>
      <c r="BZ30" s="187"/>
      <c r="CA30" s="193"/>
      <c r="CB30" s="193"/>
      <c r="CC30" s="193"/>
      <c r="CD30" s="193"/>
      <c r="CE30" s="187"/>
      <c r="CF30" s="193"/>
      <c r="CG30" s="193"/>
      <c r="CH30" s="193"/>
      <c r="CI30" s="193"/>
      <c r="CJ30" s="187"/>
      <c r="CK30" s="193"/>
      <c r="CL30" s="193"/>
      <c r="CM30" s="193"/>
      <c r="CN30" s="193"/>
      <c r="CO30" s="187"/>
      <c r="CP30" s="187"/>
      <c r="CQ30" s="187"/>
      <c r="CR30" s="187"/>
    </row>
    <row r="31" spans="2:96" ht="20.25" customHeight="1" x14ac:dyDescent="0.2">
      <c r="B31" s="104"/>
      <c r="C31" s="55"/>
      <c r="D31" s="119"/>
      <c r="E31" s="119"/>
      <c r="F31" s="119"/>
      <c r="G31" s="119"/>
      <c r="H31" s="119"/>
      <c r="I31" s="120"/>
      <c r="J31" s="120"/>
      <c r="K31" s="120"/>
      <c r="L31" s="120"/>
      <c r="M31" s="120"/>
      <c r="N31" s="120"/>
      <c r="O31" s="120"/>
      <c r="P31" s="120"/>
      <c r="Q31" s="161"/>
      <c r="R31" s="161"/>
      <c r="S31" s="161"/>
      <c r="T31" s="119"/>
      <c r="U31" s="119"/>
      <c r="V31" s="119"/>
      <c r="W31" s="119"/>
      <c r="X31" s="119"/>
      <c r="Y31" s="120"/>
      <c r="Z31" s="120"/>
      <c r="AA31" s="120"/>
      <c r="AB31" s="120"/>
      <c r="AC31" s="120"/>
      <c r="AD31" s="120"/>
      <c r="AE31" s="120"/>
      <c r="AF31" s="120"/>
      <c r="AG31" s="167"/>
      <c r="AH31" s="161"/>
      <c r="AI31" s="166"/>
      <c r="AJ31" s="177"/>
      <c r="AK31" s="177"/>
      <c r="AL31" s="177"/>
      <c r="AM31" s="177"/>
      <c r="AN31" s="177"/>
      <c r="AO31" s="178"/>
      <c r="AP31" s="178"/>
      <c r="AQ31" s="178"/>
      <c r="AR31" s="178"/>
      <c r="AS31" s="178"/>
      <c r="AT31" s="178"/>
      <c r="AU31" s="178"/>
      <c r="AV31" s="178"/>
      <c r="AW31" s="179"/>
      <c r="AX31" s="180"/>
      <c r="AY31" s="181"/>
      <c r="AZ31" s="177"/>
      <c r="BA31" s="177"/>
      <c r="BB31" s="177"/>
      <c r="BC31" s="177"/>
      <c r="BD31" s="177"/>
      <c r="BE31" s="178"/>
      <c r="BF31" s="178"/>
      <c r="BG31" s="178"/>
      <c r="BH31" s="178"/>
      <c r="BI31" s="178"/>
      <c r="BJ31" s="178"/>
      <c r="BK31" s="178"/>
      <c r="BL31" s="178"/>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5"/>
      <c r="D32" s="119"/>
      <c r="E32" s="119"/>
      <c r="F32" s="119"/>
      <c r="G32" s="119"/>
      <c r="H32" s="119"/>
      <c r="I32" s="120"/>
      <c r="J32" s="120"/>
      <c r="K32" s="415" t="s">
        <v>125</v>
      </c>
      <c r="L32" s="416"/>
      <c r="M32" s="416"/>
      <c r="N32" s="418" t="str">
        <f>IF(OR($BE$10&gt;0,),IF(AND(OR($D$6="○",$D$7="○"),$I$30&gt;=0),"可",IF(AND(OR($D$6="○",$D$7="○"),$I$30&lt;0),"不可","")),"")</f>
        <v/>
      </c>
      <c r="O32" s="419"/>
      <c r="P32" s="420"/>
      <c r="Q32" s="161"/>
      <c r="R32" s="161"/>
      <c r="S32" s="161"/>
      <c r="T32" s="119"/>
      <c r="U32" s="119"/>
      <c r="V32" s="119"/>
      <c r="W32" s="119"/>
      <c r="X32" s="119"/>
      <c r="Y32" s="120"/>
      <c r="Z32" s="120"/>
      <c r="AA32" s="415" t="s">
        <v>126</v>
      </c>
      <c r="AB32" s="416"/>
      <c r="AC32" s="417"/>
      <c r="AD32" s="418" t="str">
        <f>IF(OR($BE$10&gt;0,),IF(AND(OR($D$6="○",$D$7="○"),$Y$30&gt;=0),"可",IF(AND(OR($D$6="○",$D$7="○"),$Y$30&lt;0),"不可","")),"")</f>
        <v/>
      </c>
      <c r="AE32" s="419"/>
      <c r="AF32" s="420"/>
      <c r="AG32" s="167"/>
      <c r="AH32" s="161"/>
      <c r="AI32" s="166"/>
      <c r="AJ32" s="177"/>
      <c r="AK32" s="177"/>
      <c r="AL32" s="177"/>
      <c r="AM32" s="177"/>
      <c r="AN32" s="177"/>
      <c r="AO32" s="178"/>
      <c r="AP32" s="178"/>
      <c r="AQ32" s="415" t="s">
        <v>124</v>
      </c>
      <c r="AR32" s="416"/>
      <c r="AS32" s="417"/>
      <c r="AT32" s="418" t="str">
        <f>IF(OR($BE$10&gt;0,),IF(AND(OR($D$8="○"),$AO$30&gt;=0),"可",IF(AND(OR($D$8="○"),$AO$30&lt;0),"不可","")),"")</f>
        <v/>
      </c>
      <c r="AU32" s="419"/>
      <c r="AV32" s="420"/>
      <c r="AW32" s="179"/>
      <c r="AX32" s="180"/>
      <c r="AY32" s="181"/>
      <c r="AZ32" s="177"/>
      <c r="BA32" s="177"/>
      <c r="BB32" s="177"/>
      <c r="BC32" s="177"/>
      <c r="BD32" s="177"/>
      <c r="BE32" s="178"/>
      <c r="BF32" s="178"/>
      <c r="BG32" s="415" t="s">
        <v>127</v>
      </c>
      <c r="BH32" s="416"/>
      <c r="BI32" s="417"/>
      <c r="BJ32" s="418" t="str">
        <f>IF(OR($BE$10&gt;0,),IF(AND(OR($D$8="○"),$BE$30&gt;=0),"可",IF(AND(OR($D$8="○"),$BE$30&lt;0),"不可","")),"")</f>
        <v/>
      </c>
      <c r="BK32" s="419"/>
      <c r="BL32" s="420"/>
      <c r="BM32" s="58"/>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x14ac:dyDescent="0.2">
      <c r="B33" s="104"/>
      <c r="C33" s="56"/>
      <c r="D33" s="27"/>
      <c r="E33" s="27"/>
      <c r="F33" s="27"/>
      <c r="G33" s="27"/>
      <c r="H33" s="27"/>
      <c r="I33" s="28"/>
      <c r="J33" s="28"/>
      <c r="K33" s="28"/>
      <c r="L33" s="28"/>
      <c r="M33" s="28"/>
      <c r="N33" s="28"/>
      <c r="O33" s="28"/>
      <c r="P33" s="28"/>
      <c r="Q33" s="30"/>
      <c r="R33" s="30"/>
      <c r="S33" s="30"/>
      <c r="T33" s="27"/>
      <c r="U33" s="27"/>
      <c r="V33" s="27"/>
      <c r="W33" s="27"/>
      <c r="X33" s="27"/>
      <c r="Y33" s="28"/>
      <c r="Z33" s="28"/>
      <c r="AA33" s="28"/>
      <c r="AB33" s="28"/>
      <c r="AC33" s="28"/>
      <c r="AD33" s="28"/>
      <c r="AE33" s="28"/>
      <c r="AF33" s="28"/>
      <c r="AG33" s="57"/>
      <c r="AH33" s="161"/>
      <c r="AI33" s="182"/>
      <c r="AJ33" s="27"/>
      <c r="AK33" s="27"/>
      <c r="AL33" s="27"/>
      <c r="AM33" s="27"/>
      <c r="AN33" s="27"/>
      <c r="AO33" s="28"/>
      <c r="AP33" s="28"/>
      <c r="AQ33" s="28"/>
      <c r="AR33" s="28"/>
      <c r="AS33" s="28"/>
      <c r="AT33" s="28"/>
      <c r="AU33" s="28"/>
      <c r="AV33" s="28"/>
      <c r="AW33" s="183"/>
      <c r="AX33" s="30"/>
      <c r="AY33" s="184"/>
      <c r="AZ33" s="27"/>
      <c r="BA33" s="27"/>
      <c r="BB33" s="27"/>
      <c r="BC33" s="27"/>
      <c r="BD33" s="27"/>
      <c r="BE33" s="28"/>
      <c r="BF33" s="28"/>
      <c r="BG33" s="28"/>
      <c r="BH33" s="28"/>
      <c r="BI33" s="28"/>
      <c r="BJ33" s="28"/>
      <c r="BK33" s="28"/>
      <c r="BL33" s="28"/>
      <c r="BM33" s="185"/>
      <c r="BN33" s="106"/>
      <c r="BO33" s="33"/>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0.25" customHeight="1" thickBot="1" x14ac:dyDescent="0.25">
      <c r="B34" s="107"/>
      <c r="C34" s="135"/>
      <c r="D34" s="108"/>
      <c r="E34" s="108"/>
      <c r="F34" s="108"/>
      <c r="G34" s="108"/>
      <c r="H34" s="108"/>
      <c r="I34" s="109"/>
      <c r="J34" s="109"/>
      <c r="K34" s="109"/>
      <c r="L34" s="109"/>
      <c r="M34" s="109"/>
      <c r="N34" s="109"/>
      <c r="O34" s="109"/>
      <c r="P34" s="109"/>
      <c r="Q34" s="168"/>
      <c r="R34" s="168"/>
      <c r="S34" s="168"/>
      <c r="T34" s="108"/>
      <c r="U34" s="108"/>
      <c r="V34" s="108"/>
      <c r="W34" s="108"/>
      <c r="X34" s="108"/>
      <c r="Y34" s="109"/>
      <c r="Z34" s="109"/>
      <c r="AA34" s="109"/>
      <c r="AB34" s="109"/>
      <c r="AC34" s="109"/>
      <c r="AD34" s="109"/>
      <c r="AE34" s="109"/>
      <c r="AF34" s="109"/>
      <c r="AG34" s="168"/>
      <c r="AH34" s="168"/>
      <c r="AI34" s="168"/>
      <c r="AJ34" s="108"/>
      <c r="AK34" s="108"/>
      <c r="AL34" s="108"/>
      <c r="AM34" s="108"/>
      <c r="AN34" s="108"/>
      <c r="AO34" s="109"/>
      <c r="AP34" s="109"/>
      <c r="AQ34" s="109"/>
      <c r="AR34" s="109"/>
      <c r="AS34" s="109"/>
      <c r="AT34" s="109"/>
      <c r="AU34" s="109"/>
      <c r="AV34" s="109"/>
      <c r="AW34" s="110"/>
      <c r="AX34" s="168"/>
      <c r="AY34" s="111"/>
      <c r="AZ34" s="108"/>
      <c r="BA34" s="108"/>
      <c r="BB34" s="108"/>
      <c r="BC34" s="108"/>
      <c r="BD34" s="108"/>
      <c r="BE34" s="109"/>
      <c r="BF34" s="109"/>
      <c r="BG34" s="109"/>
      <c r="BH34" s="109"/>
      <c r="BI34" s="109"/>
      <c r="BJ34" s="109"/>
      <c r="BK34" s="109"/>
      <c r="BL34" s="109"/>
      <c r="BM34" s="122"/>
      <c r="BN34" s="112"/>
      <c r="BO34" s="171"/>
      <c r="BQ34" s="35"/>
      <c r="BR34" s="123"/>
      <c r="BS34" s="123"/>
      <c r="BT34" s="31"/>
      <c r="BU34" s="189"/>
      <c r="BV34" s="187"/>
      <c r="BW34" s="187"/>
      <c r="BX34" s="190"/>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21" customHeight="1" thickBot="1" x14ac:dyDescent="0.25">
      <c r="B35" s="69" t="s">
        <v>142</v>
      </c>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6"/>
      <c r="BB35" s="37"/>
      <c r="BC35" s="36"/>
      <c r="BD35" s="36"/>
      <c r="BE35" s="37"/>
      <c r="BF35" s="36"/>
      <c r="BG35" s="37"/>
      <c r="BH35" s="37"/>
      <c r="BI35" s="37"/>
      <c r="BJ35" s="37"/>
      <c r="BK35" s="37"/>
      <c r="BL35" s="37"/>
      <c r="BM35" s="37"/>
      <c r="BN35" s="37"/>
      <c r="BO35" s="171"/>
      <c r="BQ35" s="35"/>
      <c r="BR35" s="123"/>
      <c r="BS35" s="123"/>
      <c r="BT35" s="31"/>
      <c r="BU35" s="189"/>
      <c r="BV35" s="187"/>
      <c r="BW35" s="187"/>
      <c r="BX35" s="187"/>
      <c r="BY35" s="187"/>
      <c r="BZ35" s="187"/>
      <c r="CA35" s="187"/>
      <c r="CB35" s="187"/>
      <c r="CC35" s="187"/>
      <c r="CD35" s="187"/>
      <c r="CE35" s="187"/>
      <c r="CF35" s="187"/>
      <c r="CG35" s="187"/>
      <c r="CH35" s="187"/>
      <c r="CI35" s="187"/>
      <c r="CJ35" s="187"/>
      <c r="CK35" s="187"/>
      <c r="CL35" s="187"/>
      <c r="CM35" s="187"/>
      <c r="CN35" s="187"/>
      <c r="CO35" s="187"/>
      <c r="CP35" s="187"/>
      <c r="CQ35" s="187"/>
      <c r="CR35" s="187"/>
    </row>
    <row r="36" spans="2:96" ht="32.25" customHeight="1" thickBot="1" x14ac:dyDescent="0.25">
      <c r="B36" s="421"/>
      <c r="C36" s="29"/>
      <c r="D36" s="423" t="s">
        <v>19</v>
      </c>
      <c r="E36" s="423"/>
      <c r="F36" s="423"/>
      <c r="G36" s="423"/>
      <c r="H36" s="423"/>
      <c r="I36" s="424"/>
      <c r="J36" s="426" t="s">
        <v>18</v>
      </c>
      <c r="K36" s="427"/>
      <c r="L36" s="427"/>
      <c r="M36" s="427"/>
      <c r="N36" s="427"/>
      <c r="O36" s="428"/>
      <c r="P36" s="432" t="s">
        <v>17</v>
      </c>
      <c r="Q36" s="423"/>
      <c r="R36" s="423"/>
      <c r="S36" s="423"/>
      <c r="T36" s="423"/>
      <c r="U36" s="423"/>
      <c r="V36" s="433"/>
      <c r="W36" s="437" t="s">
        <v>16</v>
      </c>
      <c r="X36" s="438"/>
      <c r="Y36" s="438"/>
      <c r="Z36" s="438"/>
      <c r="AA36" s="438"/>
      <c r="AB36" s="438"/>
      <c r="AC36" s="439"/>
      <c r="AD36" s="437" t="s">
        <v>15</v>
      </c>
      <c r="AE36" s="438"/>
      <c r="AF36" s="438"/>
      <c r="AG36" s="438"/>
      <c r="AH36" s="438"/>
      <c r="AI36" s="438"/>
      <c r="AJ36" s="439"/>
      <c r="AK36" s="437" t="s">
        <v>14</v>
      </c>
      <c r="AL36" s="438"/>
      <c r="AM36" s="438"/>
      <c r="AN36" s="438"/>
      <c r="AO36" s="438"/>
      <c r="AP36" s="438"/>
      <c r="AQ36" s="439"/>
      <c r="AR36" s="421" t="s">
        <v>13</v>
      </c>
      <c r="AS36" s="423"/>
      <c r="AT36" s="423"/>
      <c r="AU36" s="423"/>
      <c r="AV36" s="423"/>
      <c r="AW36" s="423"/>
      <c r="AX36" s="433"/>
      <c r="AY36" s="427" t="s">
        <v>12</v>
      </c>
      <c r="AZ36" s="427"/>
      <c r="BA36" s="428"/>
      <c r="BB36" s="426" t="s">
        <v>11</v>
      </c>
      <c r="BC36" s="427"/>
      <c r="BD36" s="428"/>
      <c r="BE36" s="426" t="s">
        <v>10</v>
      </c>
      <c r="BF36" s="427"/>
      <c r="BG36" s="427"/>
      <c r="BH36" s="426" t="s">
        <v>72</v>
      </c>
      <c r="BI36" s="427"/>
      <c r="BJ36" s="427"/>
      <c r="BK36" s="432" t="s">
        <v>32</v>
      </c>
      <c r="BL36" s="423"/>
      <c r="BM36" s="423"/>
      <c r="BN36" s="433"/>
      <c r="BQ36" s="35"/>
      <c r="BR36" s="123"/>
      <c r="BS36" s="123"/>
      <c r="BT36" s="31"/>
      <c r="BU36" s="31"/>
    </row>
    <row r="37" spans="2:96" ht="32.25" customHeight="1" thickBot="1" x14ac:dyDescent="0.25">
      <c r="B37" s="422"/>
      <c r="C37" s="25"/>
      <c r="D37" s="311"/>
      <c r="E37" s="311"/>
      <c r="F37" s="311"/>
      <c r="G37" s="311"/>
      <c r="H37" s="311"/>
      <c r="I37" s="425"/>
      <c r="J37" s="429"/>
      <c r="K37" s="430"/>
      <c r="L37" s="430"/>
      <c r="M37" s="430"/>
      <c r="N37" s="430"/>
      <c r="O37" s="431"/>
      <c r="P37" s="434"/>
      <c r="Q37" s="435"/>
      <c r="R37" s="435"/>
      <c r="S37" s="435"/>
      <c r="T37" s="435"/>
      <c r="U37" s="435"/>
      <c r="V37" s="436"/>
      <c r="W37" s="38" t="s">
        <v>9</v>
      </c>
      <c r="X37" s="39" t="s">
        <v>8</v>
      </c>
      <c r="Y37" s="39" t="s">
        <v>7</v>
      </c>
      <c r="Z37" s="39" t="s">
        <v>6</v>
      </c>
      <c r="AA37" s="39" t="s">
        <v>5</v>
      </c>
      <c r="AB37" s="39" t="s">
        <v>4</v>
      </c>
      <c r="AC37" s="40" t="s">
        <v>3</v>
      </c>
      <c r="AD37" s="38" t="s">
        <v>9</v>
      </c>
      <c r="AE37" s="39" t="s">
        <v>8</v>
      </c>
      <c r="AF37" s="39" t="s">
        <v>7</v>
      </c>
      <c r="AG37" s="39" t="s">
        <v>6</v>
      </c>
      <c r="AH37" s="39" t="s">
        <v>5</v>
      </c>
      <c r="AI37" s="39" t="s">
        <v>4</v>
      </c>
      <c r="AJ37" s="40" t="s">
        <v>3</v>
      </c>
      <c r="AK37" s="38" t="s">
        <v>9</v>
      </c>
      <c r="AL37" s="39" t="s">
        <v>8</v>
      </c>
      <c r="AM37" s="39" t="s">
        <v>7</v>
      </c>
      <c r="AN37" s="39" t="s">
        <v>6</v>
      </c>
      <c r="AO37" s="39" t="s">
        <v>5</v>
      </c>
      <c r="AP37" s="39" t="s">
        <v>4</v>
      </c>
      <c r="AQ37" s="40" t="s">
        <v>3</v>
      </c>
      <c r="AR37" s="41" t="s">
        <v>9</v>
      </c>
      <c r="AS37" s="42" t="s">
        <v>8</v>
      </c>
      <c r="AT37" s="42" t="s">
        <v>7</v>
      </c>
      <c r="AU37" s="42" t="s">
        <v>6</v>
      </c>
      <c r="AV37" s="42" t="s">
        <v>5</v>
      </c>
      <c r="AW37" s="42" t="s">
        <v>4</v>
      </c>
      <c r="AX37" s="43" t="s">
        <v>3</v>
      </c>
      <c r="AY37" s="430"/>
      <c r="AZ37" s="430"/>
      <c r="BA37" s="431"/>
      <c r="BB37" s="429"/>
      <c r="BC37" s="430"/>
      <c r="BD37" s="431"/>
      <c r="BE37" s="429"/>
      <c r="BF37" s="430"/>
      <c r="BG37" s="430"/>
      <c r="BH37" s="429"/>
      <c r="BI37" s="430"/>
      <c r="BJ37" s="430"/>
      <c r="BK37" s="440"/>
      <c r="BL37" s="311"/>
      <c r="BM37" s="311"/>
      <c r="BN37" s="441"/>
      <c r="BQ37" s="35"/>
      <c r="BR37" s="123"/>
      <c r="BS37" s="123"/>
      <c r="BT37" s="31"/>
      <c r="BU37" s="31"/>
    </row>
    <row r="38" spans="2:96" ht="21" customHeight="1" thickBot="1" x14ac:dyDescent="0.25">
      <c r="B38" s="442" t="s">
        <v>37</v>
      </c>
      <c r="C38" s="26"/>
      <c r="D38" s="445"/>
      <c r="E38" s="445"/>
      <c r="F38" s="445"/>
      <c r="G38" s="445"/>
      <c r="H38" s="445"/>
      <c r="I38" s="446"/>
      <c r="J38" s="447"/>
      <c r="K38" s="445"/>
      <c r="L38" s="446"/>
      <c r="M38" s="447"/>
      <c r="N38" s="445"/>
      <c r="O38" s="446"/>
      <c r="P38" s="448"/>
      <c r="Q38" s="449"/>
      <c r="R38" s="449"/>
      <c r="S38" s="449"/>
      <c r="T38" s="449"/>
      <c r="U38" s="449"/>
      <c r="V38" s="450"/>
      <c r="W38" s="138"/>
      <c r="X38" s="139"/>
      <c r="Y38" s="139"/>
      <c r="Z38" s="139"/>
      <c r="AA38" s="139"/>
      <c r="AB38" s="139"/>
      <c r="AC38" s="140"/>
      <c r="AD38" s="138"/>
      <c r="AE38" s="139"/>
      <c r="AF38" s="139"/>
      <c r="AG38" s="139"/>
      <c r="AH38" s="139"/>
      <c r="AI38" s="139"/>
      <c r="AJ38" s="140"/>
      <c r="AK38" s="138"/>
      <c r="AL38" s="139"/>
      <c r="AM38" s="139"/>
      <c r="AN38" s="139"/>
      <c r="AO38" s="139"/>
      <c r="AP38" s="139"/>
      <c r="AQ38" s="140"/>
      <c r="AR38" s="138"/>
      <c r="AS38" s="139"/>
      <c r="AT38" s="139"/>
      <c r="AU38" s="139"/>
      <c r="AV38" s="139"/>
      <c r="AW38" s="139"/>
      <c r="AX38" s="140"/>
      <c r="AY38" s="451">
        <f t="shared" ref="AY38:AY57" si="4">SUM(W38:AX38)</f>
        <v>0</v>
      </c>
      <c r="AZ38" s="451"/>
      <c r="BA38" s="452"/>
      <c r="BB38" s="453">
        <f t="shared" ref="BB38:BB58" si="5">AY38/4</f>
        <v>0</v>
      </c>
      <c r="BC38" s="454"/>
      <c r="BD38" s="455"/>
      <c r="BE38" s="456"/>
      <c r="BF38" s="457"/>
      <c r="BG38" s="457"/>
      <c r="BH38" s="456"/>
      <c r="BI38" s="457"/>
      <c r="BJ38" s="457"/>
      <c r="BK38" s="482"/>
      <c r="BL38" s="483"/>
      <c r="BM38" s="483"/>
      <c r="BN38" s="484"/>
      <c r="BQ38" s="35"/>
      <c r="BR38" s="123"/>
      <c r="BS38" s="123"/>
      <c r="BT38" s="31"/>
      <c r="BU38" s="31"/>
    </row>
    <row r="39" spans="2:96" ht="21" customHeight="1" x14ac:dyDescent="0.2">
      <c r="B39" s="443"/>
      <c r="C39" s="485" t="s">
        <v>84</v>
      </c>
      <c r="D39" s="487"/>
      <c r="E39" s="487"/>
      <c r="F39" s="487"/>
      <c r="G39" s="487"/>
      <c r="H39" s="487"/>
      <c r="I39" s="488"/>
      <c r="J39" s="489"/>
      <c r="K39" s="487"/>
      <c r="L39" s="488"/>
      <c r="M39" s="489"/>
      <c r="N39" s="487"/>
      <c r="O39" s="488"/>
      <c r="P39" s="490"/>
      <c r="Q39" s="491"/>
      <c r="R39" s="491"/>
      <c r="S39" s="491"/>
      <c r="T39" s="491"/>
      <c r="U39" s="491"/>
      <c r="V39" s="492"/>
      <c r="W39" s="141"/>
      <c r="X39" s="142"/>
      <c r="Y39" s="142"/>
      <c r="Z39" s="142"/>
      <c r="AA39" s="142"/>
      <c r="AB39" s="142"/>
      <c r="AC39" s="143"/>
      <c r="AD39" s="141"/>
      <c r="AE39" s="142"/>
      <c r="AF39" s="142"/>
      <c r="AG39" s="142"/>
      <c r="AH39" s="142"/>
      <c r="AI39" s="142"/>
      <c r="AJ39" s="143"/>
      <c r="AK39" s="141"/>
      <c r="AL39" s="142"/>
      <c r="AM39" s="142"/>
      <c r="AN39" s="142"/>
      <c r="AO39" s="142"/>
      <c r="AP39" s="142"/>
      <c r="AQ39" s="143"/>
      <c r="AR39" s="141"/>
      <c r="AS39" s="142"/>
      <c r="AT39" s="142"/>
      <c r="AU39" s="142"/>
      <c r="AV39" s="142"/>
      <c r="AW39" s="142"/>
      <c r="AX39" s="143"/>
      <c r="AY39" s="493">
        <f t="shared" si="4"/>
        <v>0</v>
      </c>
      <c r="AZ39" s="493"/>
      <c r="BA39" s="494"/>
      <c r="BB39" s="495">
        <f t="shared" si="5"/>
        <v>0</v>
      </c>
      <c r="BC39" s="496"/>
      <c r="BD39" s="497"/>
      <c r="BE39" s="498"/>
      <c r="BF39" s="499"/>
      <c r="BG39" s="500"/>
      <c r="BH39" s="498"/>
      <c r="BI39" s="499"/>
      <c r="BJ39" s="500"/>
      <c r="BK39" s="501"/>
      <c r="BL39" s="502"/>
      <c r="BM39" s="502"/>
      <c r="BN39" s="503"/>
      <c r="BO39" s="44"/>
    </row>
    <row r="40" spans="2:96" ht="21" customHeight="1" x14ac:dyDescent="0.2">
      <c r="B40" s="443"/>
      <c r="C40" s="486"/>
      <c r="D40" s="504"/>
      <c r="E40" s="504"/>
      <c r="F40" s="504"/>
      <c r="G40" s="504"/>
      <c r="H40" s="504"/>
      <c r="I40" s="505"/>
      <c r="J40" s="506"/>
      <c r="K40" s="504"/>
      <c r="L40" s="505"/>
      <c r="M40" s="506"/>
      <c r="N40" s="504"/>
      <c r="O40" s="505"/>
      <c r="P40" s="469"/>
      <c r="Q40" s="470"/>
      <c r="R40" s="470"/>
      <c r="S40" s="470"/>
      <c r="T40" s="470"/>
      <c r="U40" s="470"/>
      <c r="V40" s="471"/>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8">
        <f t="shared" si="4"/>
        <v>0</v>
      </c>
      <c r="AZ40" s="458"/>
      <c r="BA40" s="459"/>
      <c r="BB40" s="460">
        <f t="shared" si="5"/>
        <v>0</v>
      </c>
      <c r="BC40" s="461"/>
      <c r="BD40" s="462"/>
      <c r="BE40" s="463"/>
      <c r="BF40" s="464"/>
      <c r="BG40" s="465"/>
      <c r="BH40" s="463"/>
      <c r="BI40" s="464"/>
      <c r="BJ40" s="465"/>
      <c r="BK40" s="316"/>
      <c r="BL40" s="317"/>
      <c r="BM40" s="317"/>
      <c r="BN40" s="507"/>
      <c r="BO40" s="44"/>
    </row>
    <row r="41" spans="2:96" ht="21" customHeight="1" x14ac:dyDescent="0.2">
      <c r="B41" s="443"/>
      <c r="C41" s="486"/>
      <c r="D41" s="504"/>
      <c r="E41" s="504"/>
      <c r="F41" s="504"/>
      <c r="G41" s="504"/>
      <c r="H41" s="504"/>
      <c r="I41" s="505"/>
      <c r="J41" s="506"/>
      <c r="K41" s="504"/>
      <c r="L41" s="505"/>
      <c r="M41" s="506"/>
      <c r="N41" s="504"/>
      <c r="O41" s="505"/>
      <c r="P41" s="469"/>
      <c r="Q41" s="470"/>
      <c r="R41" s="470"/>
      <c r="S41" s="470"/>
      <c r="T41" s="470"/>
      <c r="U41" s="470"/>
      <c r="V41" s="471"/>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8">
        <f t="shared" si="4"/>
        <v>0</v>
      </c>
      <c r="AZ41" s="458"/>
      <c r="BA41" s="459"/>
      <c r="BB41" s="460">
        <f t="shared" si="5"/>
        <v>0</v>
      </c>
      <c r="BC41" s="461"/>
      <c r="BD41" s="462"/>
      <c r="BE41" s="463"/>
      <c r="BF41" s="464"/>
      <c r="BG41" s="465"/>
      <c r="BH41" s="463"/>
      <c r="BI41" s="464"/>
      <c r="BJ41" s="465"/>
      <c r="BK41" s="316"/>
      <c r="BL41" s="317"/>
      <c r="BM41" s="317"/>
      <c r="BN41" s="507"/>
      <c r="BO41" s="44"/>
    </row>
    <row r="42" spans="2:96" ht="21" customHeight="1" x14ac:dyDescent="0.2">
      <c r="B42" s="443"/>
      <c r="C42" s="486"/>
      <c r="D42" s="504"/>
      <c r="E42" s="504"/>
      <c r="F42" s="504"/>
      <c r="G42" s="504"/>
      <c r="H42" s="504"/>
      <c r="I42" s="505"/>
      <c r="J42" s="506"/>
      <c r="K42" s="504"/>
      <c r="L42" s="505"/>
      <c r="M42" s="506"/>
      <c r="N42" s="504"/>
      <c r="O42" s="505"/>
      <c r="P42" s="469"/>
      <c r="Q42" s="470"/>
      <c r="R42" s="470"/>
      <c r="S42" s="470"/>
      <c r="T42" s="470"/>
      <c r="U42" s="470"/>
      <c r="V42" s="471"/>
      <c r="W42" s="144"/>
      <c r="X42" s="145"/>
      <c r="Y42" s="145"/>
      <c r="Z42" s="145"/>
      <c r="AA42" s="145"/>
      <c r="AB42" s="145"/>
      <c r="AC42" s="146"/>
      <c r="AD42" s="144"/>
      <c r="AE42" s="145"/>
      <c r="AF42" s="145"/>
      <c r="AG42" s="145"/>
      <c r="AH42" s="145"/>
      <c r="AI42" s="145"/>
      <c r="AJ42" s="146"/>
      <c r="AK42" s="144"/>
      <c r="AL42" s="145"/>
      <c r="AM42" s="145"/>
      <c r="AN42" s="145"/>
      <c r="AO42" s="145"/>
      <c r="AP42" s="145"/>
      <c r="AQ42" s="146"/>
      <c r="AR42" s="144"/>
      <c r="AS42" s="145"/>
      <c r="AT42" s="145"/>
      <c r="AU42" s="145"/>
      <c r="AV42" s="145"/>
      <c r="AW42" s="145"/>
      <c r="AX42" s="146"/>
      <c r="AY42" s="458">
        <f t="shared" si="4"/>
        <v>0</v>
      </c>
      <c r="AZ42" s="458"/>
      <c r="BA42" s="459"/>
      <c r="BB42" s="460">
        <f t="shared" si="5"/>
        <v>0</v>
      </c>
      <c r="BC42" s="461"/>
      <c r="BD42" s="462"/>
      <c r="BE42" s="463"/>
      <c r="BF42" s="464"/>
      <c r="BG42" s="465"/>
      <c r="BH42" s="463"/>
      <c r="BI42" s="464"/>
      <c r="BJ42" s="465"/>
      <c r="BK42" s="316"/>
      <c r="BL42" s="317"/>
      <c r="BM42" s="317"/>
      <c r="BN42" s="507"/>
      <c r="BO42" s="44"/>
      <c r="CC42" s="15"/>
      <c r="CD42" s="7"/>
      <c r="CE42" s="7"/>
      <c r="CF42" s="7"/>
      <c r="CG42" s="7"/>
      <c r="CH42" s="7"/>
      <c r="CI42" s="7"/>
      <c r="CJ42" s="7"/>
      <c r="CK42" s="7"/>
      <c r="CL42" s="7"/>
      <c r="CM42" s="7"/>
      <c r="CN42" s="7"/>
      <c r="CO42" s="7"/>
      <c r="CP42" s="7"/>
      <c r="CQ42" s="7"/>
      <c r="CR42" s="7"/>
    </row>
    <row r="43" spans="2:96" ht="21" customHeight="1" thickBot="1" x14ac:dyDescent="0.25">
      <c r="B43" s="443"/>
      <c r="C43" s="486"/>
      <c r="D43" s="466"/>
      <c r="E43" s="466"/>
      <c r="F43" s="466"/>
      <c r="G43" s="466"/>
      <c r="H43" s="466"/>
      <c r="I43" s="467"/>
      <c r="J43" s="468"/>
      <c r="K43" s="466"/>
      <c r="L43" s="467"/>
      <c r="M43" s="468"/>
      <c r="N43" s="466"/>
      <c r="O43" s="467"/>
      <c r="P43" s="469"/>
      <c r="Q43" s="470"/>
      <c r="R43" s="470"/>
      <c r="S43" s="470"/>
      <c r="T43" s="470"/>
      <c r="U43" s="470"/>
      <c r="V43" s="471"/>
      <c r="W43" s="147"/>
      <c r="X43" s="148"/>
      <c r="Y43" s="148"/>
      <c r="Z43" s="148"/>
      <c r="AA43" s="148"/>
      <c r="AB43" s="148"/>
      <c r="AC43" s="149"/>
      <c r="AD43" s="147"/>
      <c r="AE43" s="148"/>
      <c r="AF43" s="148"/>
      <c r="AG43" s="148"/>
      <c r="AH43" s="148"/>
      <c r="AI43" s="148"/>
      <c r="AJ43" s="149"/>
      <c r="AK43" s="147"/>
      <c r="AL43" s="148"/>
      <c r="AM43" s="148"/>
      <c r="AN43" s="148"/>
      <c r="AO43" s="148"/>
      <c r="AP43" s="148"/>
      <c r="AQ43" s="149"/>
      <c r="AR43" s="147"/>
      <c r="AS43" s="148"/>
      <c r="AT43" s="148"/>
      <c r="AU43" s="148"/>
      <c r="AV43" s="148"/>
      <c r="AW43" s="148"/>
      <c r="AX43" s="149"/>
      <c r="AY43" s="472">
        <f t="shared" si="4"/>
        <v>0</v>
      </c>
      <c r="AZ43" s="472"/>
      <c r="BA43" s="473"/>
      <c r="BB43" s="474">
        <f t="shared" si="5"/>
        <v>0</v>
      </c>
      <c r="BC43" s="475"/>
      <c r="BD43" s="476"/>
      <c r="BE43" s="477"/>
      <c r="BF43" s="478"/>
      <c r="BG43" s="479"/>
      <c r="BH43" s="477"/>
      <c r="BI43" s="478"/>
      <c r="BJ43" s="479"/>
      <c r="BK43" s="334"/>
      <c r="BL43" s="335"/>
      <c r="BM43" s="335"/>
      <c r="BN43" s="508"/>
      <c r="BO43" s="44"/>
      <c r="CC43" s="7"/>
      <c r="CD43" s="7"/>
      <c r="CE43" s="509"/>
      <c r="CF43" s="509"/>
      <c r="CG43" s="509"/>
      <c r="CH43" s="509"/>
      <c r="CI43" s="509"/>
      <c r="CJ43" s="509"/>
      <c r="CK43" s="510"/>
      <c r="CL43" s="510"/>
      <c r="CM43" s="510"/>
      <c r="CN43" s="510"/>
      <c r="CO43" s="510"/>
      <c r="CP43" s="31"/>
      <c r="CQ43" s="31"/>
      <c r="CR43" s="31"/>
    </row>
    <row r="44" spans="2:96" ht="21" customHeight="1" x14ac:dyDescent="0.2">
      <c r="B44" s="443"/>
      <c r="C44" s="511" t="s">
        <v>24</v>
      </c>
      <c r="D44" s="512"/>
      <c r="E44" s="513"/>
      <c r="F44" s="513"/>
      <c r="G44" s="513"/>
      <c r="H44" s="513"/>
      <c r="I44" s="513"/>
      <c r="J44" s="513"/>
      <c r="K44" s="513"/>
      <c r="L44" s="513"/>
      <c r="M44" s="513"/>
      <c r="N44" s="513"/>
      <c r="O44" s="513"/>
      <c r="P44" s="490"/>
      <c r="Q44" s="491"/>
      <c r="R44" s="491"/>
      <c r="S44" s="491"/>
      <c r="T44" s="491"/>
      <c r="U44" s="491"/>
      <c r="V44" s="492"/>
      <c r="W44" s="141"/>
      <c r="X44" s="142"/>
      <c r="Y44" s="142"/>
      <c r="Z44" s="142"/>
      <c r="AA44" s="142"/>
      <c r="AB44" s="142"/>
      <c r="AC44" s="143"/>
      <c r="AD44" s="141"/>
      <c r="AE44" s="142"/>
      <c r="AF44" s="142"/>
      <c r="AG44" s="142"/>
      <c r="AH44" s="142"/>
      <c r="AI44" s="142"/>
      <c r="AJ44" s="143"/>
      <c r="AK44" s="141"/>
      <c r="AL44" s="142"/>
      <c r="AM44" s="142"/>
      <c r="AN44" s="142"/>
      <c r="AO44" s="142"/>
      <c r="AP44" s="142"/>
      <c r="AQ44" s="143"/>
      <c r="AR44" s="150"/>
      <c r="AS44" s="142"/>
      <c r="AT44" s="142"/>
      <c r="AU44" s="142"/>
      <c r="AV44" s="142"/>
      <c r="AW44" s="142"/>
      <c r="AX44" s="143"/>
      <c r="AY44" s="494">
        <f t="shared" si="4"/>
        <v>0</v>
      </c>
      <c r="AZ44" s="514"/>
      <c r="BA44" s="514"/>
      <c r="BB44" s="515">
        <f>AY44/4</f>
        <v>0</v>
      </c>
      <c r="BC44" s="515"/>
      <c r="BD44" s="515"/>
      <c r="BE44" s="518" t="e">
        <f>ROUNDDOWN(SUM(BB44:BD51)/AY61,1)</f>
        <v>#DIV/0!</v>
      </c>
      <c r="BF44" s="519"/>
      <c r="BG44" s="520"/>
      <c r="BH44" s="527">
        <f>ROUNDDOWN(SUM(BB44:BD51)/40,1)</f>
        <v>0</v>
      </c>
      <c r="BI44" s="528"/>
      <c r="BJ44" s="529"/>
      <c r="BK44" s="501"/>
      <c r="BL44" s="502"/>
      <c r="BM44" s="502"/>
      <c r="BN44" s="503"/>
      <c r="BO44" s="44"/>
      <c r="BP44" s="18"/>
      <c r="CC44" s="7"/>
      <c r="CD44" s="7"/>
      <c r="CE44" s="509"/>
      <c r="CF44" s="509"/>
      <c r="CG44" s="509"/>
      <c r="CH44" s="509"/>
      <c r="CI44" s="509"/>
      <c r="CJ44" s="509"/>
      <c r="CK44" s="510"/>
      <c r="CL44" s="510"/>
      <c r="CM44" s="510"/>
      <c r="CN44" s="510"/>
      <c r="CO44" s="510"/>
      <c r="CP44" s="31"/>
      <c r="CQ44" s="31"/>
      <c r="CR44" s="31"/>
    </row>
    <row r="45" spans="2:96" ht="21" customHeight="1" x14ac:dyDescent="0.2">
      <c r="B45" s="443"/>
      <c r="C45" s="443"/>
      <c r="D45" s="480"/>
      <c r="E45" s="481"/>
      <c r="F45" s="481"/>
      <c r="G45" s="481"/>
      <c r="H45" s="481"/>
      <c r="I45" s="481"/>
      <c r="J45" s="481"/>
      <c r="K45" s="481"/>
      <c r="L45" s="481"/>
      <c r="M45" s="481"/>
      <c r="N45" s="481"/>
      <c r="O45" s="481"/>
      <c r="P45" s="469"/>
      <c r="Q45" s="470"/>
      <c r="R45" s="470"/>
      <c r="S45" s="470"/>
      <c r="T45" s="470"/>
      <c r="U45" s="470"/>
      <c r="V45" s="471"/>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59">
        <f t="shared" si="4"/>
        <v>0</v>
      </c>
      <c r="AZ45" s="516"/>
      <c r="BA45" s="516"/>
      <c r="BB45" s="517">
        <f>AY45/4</f>
        <v>0</v>
      </c>
      <c r="BC45" s="517"/>
      <c r="BD45" s="517"/>
      <c r="BE45" s="521"/>
      <c r="BF45" s="522"/>
      <c r="BG45" s="523"/>
      <c r="BH45" s="530"/>
      <c r="BI45" s="531"/>
      <c r="BJ45" s="532"/>
      <c r="BK45" s="316"/>
      <c r="BL45" s="317"/>
      <c r="BM45" s="317"/>
      <c r="BN45" s="507"/>
      <c r="BO45" s="44"/>
      <c r="CC45" s="7"/>
      <c r="CD45" s="7"/>
      <c r="CE45" s="509"/>
      <c r="CF45" s="509"/>
      <c r="CG45" s="509"/>
      <c r="CH45" s="509"/>
      <c r="CI45" s="509"/>
      <c r="CJ45" s="509"/>
      <c r="CK45" s="510"/>
      <c r="CL45" s="510"/>
      <c r="CM45" s="510"/>
      <c r="CN45" s="510"/>
      <c r="CO45" s="510"/>
      <c r="CP45" s="31"/>
      <c r="CQ45" s="31"/>
      <c r="CR45" s="31"/>
    </row>
    <row r="46" spans="2:96" ht="21" customHeight="1" x14ac:dyDescent="0.2">
      <c r="B46" s="443"/>
      <c r="C46" s="443"/>
      <c r="D46" s="480"/>
      <c r="E46" s="481"/>
      <c r="F46" s="481"/>
      <c r="G46" s="481"/>
      <c r="H46" s="481"/>
      <c r="I46" s="481"/>
      <c r="J46" s="481"/>
      <c r="K46" s="481"/>
      <c r="L46" s="481"/>
      <c r="M46" s="481"/>
      <c r="N46" s="481"/>
      <c r="O46" s="481"/>
      <c r="P46" s="469"/>
      <c r="Q46" s="470"/>
      <c r="R46" s="470"/>
      <c r="S46" s="470"/>
      <c r="T46" s="470"/>
      <c r="U46" s="470"/>
      <c r="V46" s="471"/>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59">
        <f t="shared" si="4"/>
        <v>0</v>
      </c>
      <c r="AZ46" s="516"/>
      <c r="BA46" s="516"/>
      <c r="BB46" s="517">
        <f t="shared" si="5"/>
        <v>0</v>
      </c>
      <c r="BC46" s="517"/>
      <c r="BD46" s="517"/>
      <c r="BE46" s="521"/>
      <c r="BF46" s="522"/>
      <c r="BG46" s="523"/>
      <c r="BH46" s="530"/>
      <c r="BI46" s="531"/>
      <c r="BJ46" s="532"/>
      <c r="BK46" s="316"/>
      <c r="BL46" s="317"/>
      <c r="BM46" s="317"/>
      <c r="BN46" s="507"/>
      <c r="BO46" s="44"/>
      <c r="CC46" s="11"/>
      <c r="CD46" s="7"/>
      <c r="CE46" s="509"/>
      <c r="CF46" s="509"/>
      <c r="CG46" s="509"/>
      <c r="CH46" s="509"/>
      <c r="CI46" s="509"/>
      <c r="CJ46" s="509"/>
      <c r="CK46" s="510"/>
      <c r="CL46" s="510"/>
      <c r="CM46" s="510"/>
      <c r="CN46" s="510"/>
      <c r="CO46" s="510"/>
      <c r="CP46" s="31"/>
      <c r="CQ46" s="31"/>
      <c r="CR46" s="31"/>
    </row>
    <row r="47" spans="2:96" ht="21" customHeight="1" x14ac:dyDescent="0.2">
      <c r="B47" s="443"/>
      <c r="C47" s="443"/>
      <c r="D47" s="480"/>
      <c r="E47" s="481"/>
      <c r="F47" s="481"/>
      <c r="G47" s="481"/>
      <c r="H47" s="481"/>
      <c r="I47" s="481"/>
      <c r="J47" s="481"/>
      <c r="K47" s="481"/>
      <c r="L47" s="481"/>
      <c r="M47" s="481"/>
      <c r="N47" s="481"/>
      <c r="O47" s="481"/>
      <c r="P47" s="469"/>
      <c r="Q47" s="470"/>
      <c r="R47" s="470"/>
      <c r="S47" s="470"/>
      <c r="T47" s="470"/>
      <c r="U47" s="470"/>
      <c r="V47" s="471"/>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59">
        <f t="shared" si="4"/>
        <v>0</v>
      </c>
      <c r="AZ47" s="516"/>
      <c r="BA47" s="516"/>
      <c r="BB47" s="517">
        <f t="shared" si="5"/>
        <v>0</v>
      </c>
      <c r="BC47" s="517"/>
      <c r="BD47" s="517"/>
      <c r="BE47" s="521"/>
      <c r="BF47" s="522"/>
      <c r="BG47" s="523"/>
      <c r="BH47" s="530"/>
      <c r="BI47" s="531"/>
      <c r="BJ47" s="532"/>
      <c r="BK47" s="334"/>
      <c r="BL47" s="335"/>
      <c r="BM47" s="335"/>
      <c r="BN47" s="508"/>
      <c r="BO47" s="44"/>
    </row>
    <row r="48" spans="2:96" ht="21" customHeight="1" x14ac:dyDescent="0.2">
      <c r="B48" s="443"/>
      <c r="C48" s="443"/>
      <c r="D48" s="480"/>
      <c r="E48" s="481"/>
      <c r="F48" s="481"/>
      <c r="G48" s="481"/>
      <c r="H48" s="481"/>
      <c r="I48" s="481"/>
      <c r="J48" s="481"/>
      <c r="K48" s="481"/>
      <c r="L48" s="481"/>
      <c r="M48" s="481"/>
      <c r="N48" s="481"/>
      <c r="O48" s="481"/>
      <c r="P48" s="469"/>
      <c r="Q48" s="470"/>
      <c r="R48" s="470"/>
      <c r="S48" s="470"/>
      <c r="T48" s="470"/>
      <c r="U48" s="470"/>
      <c r="V48" s="471"/>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59">
        <f t="shared" si="4"/>
        <v>0</v>
      </c>
      <c r="AZ48" s="516"/>
      <c r="BA48" s="516"/>
      <c r="BB48" s="517">
        <f t="shared" si="5"/>
        <v>0</v>
      </c>
      <c r="BC48" s="517"/>
      <c r="BD48" s="517"/>
      <c r="BE48" s="521"/>
      <c r="BF48" s="522"/>
      <c r="BG48" s="523"/>
      <c r="BH48" s="530"/>
      <c r="BI48" s="531"/>
      <c r="BJ48" s="532"/>
      <c r="BK48" s="316"/>
      <c r="BL48" s="317"/>
      <c r="BM48" s="317"/>
      <c r="BN48" s="507"/>
      <c r="BO48" s="44"/>
    </row>
    <row r="49" spans="2:85" ht="21" customHeight="1" x14ac:dyDescent="0.2">
      <c r="B49" s="443"/>
      <c r="C49" s="443"/>
      <c r="D49" s="480"/>
      <c r="E49" s="481"/>
      <c r="F49" s="481"/>
      <c r="G49" s="481"/>
      <c r="H49" s="481"/>
      <c r="I49" s="481"/>
      <c r="J49" s="481"/>
      <c r="K49" s="481"/>
      <c r="L49" s="481"/>
      <c r="M49" s="481"/>
      <c r="N49" s="481"/>
      <c r="O49" s="481"/>
      <c r="P49" s="469"/>
      <c r="Q49" s="470"/>
      <c r="R49" s="470"/>
      <c r="S49" s="470"/>
      <c r="T49" s="470"/>
      <c r="U49" s="470"/>
      <c r="V49" s="471"/>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59">
        <f t="shared" si="4"/>
        <v>0</v>
      </c>
      <c r="AZ49" s="516"/>
      <c r="BA49" s="516"/>
      <c r="BB49" s="517">
        <f t="shared" si="5"/>
        <v>0</v>
      </c>
      <c r="BC49" s="517"/>
      <c r="BD49" s="517"/>
      <c r="BE49" s="521"/>
      <c r="BF49" s="522"/>
      <c r="BG49" s="523"/>
      <c r="BH49" s="530"/>
      <c r="BI49" s="531"/>
      <c r="BJ49" s="532"/>
      <c r="BK49" s="316"/>
      <c r="BL49" s="317"/>
      <c r="BM49" s="317"/>
      <c r="BN49" s="507"/>
      <c r="BO49" s="44"/>
    </row>
    <row r="50" spans="2:85" ht="21" customHeight="1" x14ac:dyDescent="0.2">
      <c r="B50" s="443"/>
      <c r="C50" s="443"/>
      <c r="D50" s="480"/>
      <c r="E50" s="481"/>
      <c r="F50" s="481"/>
      <c r="G50" s="481"/>
      <c r="H50" s="481"/>
      <c r="I50" s="481"/>
      <c r="J50" s="481"/>
      <c r="K50" s="481"/>
      <c r="L50" s="481"/>
      <c r="M50" s="481"/>
      <c r="N50" s="481"/>
      <c r="O50" s="481"/>
      <c r="P50" s="469"/>
      <c r="Q50" s="470"/>
      <c r="R50" s="470"/>
      <c r="S50" s="470"/>
      <c r="T50" s="470"/>
      <c r="U50" s="470"/>
      <c r="V50" s="471"/>
      <c r="W50" s="144"/>
      <c r="X50" s="145"/>
      <c r="Y50" s="145"/>
      <c r="Z50" s="145"/>
      <c r="AA50" s="145"/>
      <c r="AB50" s="145"/>
      <c r="AC50" s="146"/>
      <c r="AD50" s="144"/>
      <c r="AE50" s="145"/>
      <c r="AF50" s="145"/>
      <c r="AG50" s="145"/>
      <c r="AH50" s="145"/>
      <c r="AI50" s="145"/>
      <c r="AJ50" s="146"/>
      <c r="AK50" s="144"/>
      <c r="AL50" s="145"/>
      <c r="AM50" s="145"/>
      <c r="AN50" s="145"/>
      <c r="AO50" s="145"/>
      <c r="AP50" s="145"/>
      <c r="AQ50" s="146"/>
      <c r="AR50" s="151"/>
      <c r="AS50" s="145"/>
      <c r="AT50" s="145"/>
      <c r="AU50" s="145"/>
      <c r="AV50" s="145"/>
      <c r="AW50" s="145"/>
      <c r="AX50" s="146"/>
      <c r="AY50" s="459">
        <f t="shared" si="4"/>
        <v>0</v>
      </c>
      <c r="AZ50" s="516"/>
      <c r="BA50" s="516"/>
      <c r="BB50" s="517">
        <f t="shared" si="5"/>
        <v>0</v>
      </c>
      <c r="BC50" s="517"/>
      <c r="BD50" s="517"/>
      <c r="BE50" s="521"/>
      <c r="BF50" s="522"/>
      <c r="BG50" s="523"/>
      <c r="BH50" s="530"/>
      <c r="BI50" s="531"/>
      <c r="BJ50" s="532"/>
      <c r="BK50" s="316"/>
      <c r="BL50" s="317"/>
      <c r="BM50" s="317"/>
      <c r="BN50" s="507"/>
      <c r="BO50" s="44"/>
    </row>
    <row r="51" spans="2:85" ht="21" customHeight="1" thickBot="1" x14ac:dyDescent="0.25">
      <c r="B51" s="443"/>
      <c r="C51" s="443"/>
      <c r="D51" s="550"/>
      <c r="E51" s="551"/>
      <c r="F51" s="551"/>
      <c r="G51" s="551"/>
      <c r="H51" s="551"/>
      <c r="I51" s="551"/>
      <c r="J51" s="551"/>
      <c r="K51" s="551"/>
      <c r="L51" s="551"/>
      <c r="M51" s="551"/>
      <c r="N51" s="551"/>
      <c r="O51" s="551"/>
      <c r="P51" s="552"/>
      <c r="Q51" s="553"/>
      <c r="R51" s="553"/>
      <c r="S51" s="553"/>
      <c r="T51" s="553"/>
      <c r="U51" s="553"/>
      <c r="V51" s="554"/>
      <c r="W51" s="152"/>
      <c r="X51" s="153"/>
      <c r="Y51" s="153"/>
      <c r="Z51" s="153"/>
      <c r="AA51" s="153"/>
      <c r="AB51" s="153"/>
      <c r="AC51" s="154"/>
      <c r="AD51" s="152"/>
      <c r="AE51" s="153"/>
      <c r="AF51" s="153"/>
      <c r="AG51" s="153"/>
      <c r="AH51" s="153"/>
      <c r="AI51" s="153"/>
      <c r="AJ51" s="154"/>
      <c r="AK51" s="152"/>
      <c r="AL51" s="153"/>
      <c r="AM51" s="153"/>
      <c r="AN51" s="153"/>
      <c r="AO51" s="153"/>
      <c r="AP51" s="153"/>
      <c r="AQ51" s="154"/>
      <c r="AR51" s="155"/>
      <c r="AS51" s="153"/>
      <c r="AT51" s="153"/>
      <c r="AU51" s="153"/>
      <c r="AV51" s="153"/>
      <c r="AW51" s="153"/>
      <c r="AX51" s="154"/>
      <c r="AY51" s="555">
        <f t="shared" si="4"/>
        <v>0</v>
      </c>
      <c r="AZ51" s="556"/>
      <c r="BA51" s="556"/>
      <c r="BB51" s="557">
        <f t="shared" si="5"/>
        <v>0</v>
      </c>
      <c r="BC51" s="557"/>
      <c r="BD51" s="557"/>
      <c r="BE51" s="524"/>
      <c r="BF51" s="525"/>
      <c r="BG51" s="526"/>
      <c r="BH51" s="533"/>
      <c r="BI51" s="534"/>
      <c r="BJ51" s="535"/>
      <c r="BK51" s="541"/>
      <c r="BL51" s="542"/>
      <c r="BM51" s="542"/>
      <c r="BN51" s="543"/>
      <c r="BO51" s="44"/>
    </row>
    <row r="52" spans="2:85" ht="21" customHeight="1" x14ac:dyDescent="0.2">
      <c r="B52" s="443"/>
      <c r="C52" s="583" t="s">
        <v>83</v>
      </c>
      <c r="D52" s="488"/>
      <c r="E52" s="513"/>
      <c r="F52" s="513"/>
      <c r="G52" s="513"/>
      <c r="H52" s="513"/>
      <c r="I52" s="513"/>
      <c r="J52" s="513"/>
      <c r="K52" s="513"/>
      <c r="L52" s="513"/>
      <c r="M52" s="513"/>
      <c r="N52" s="513"/>
      <c r="O52" s="513"/>
      <c r="P52" s="490"/>
      <c r="Q52" s="491"/>
      <c r="R52" s="491"/>
      <c r="S52" s="491"/>
      <c r="T52" s="491"/>
      <c r="U52" s="491"/>
      <c r="V52" s="492"/>
      <c r="W52" s="156"/>
      <c r="X52" s="157"/>
      <c r="Y52" s="157"/>
      <c r="Z52" s="157"/>
      <c r="AA52" s="157"/>
      <c r="AB52" s="157"/>
      <c r="AC52" s="158"/>
      <c r="AD52" s="156"/>
      <c r="AE52" s="157"/>
      <c r="AF52" s="157"/>
      <c r="AG52" s="157"/>
      <c r="AH52" s="157"/>
      <c r="AI52" s="157"/>
      <c r="AJ52" s="158"/>
      <c r="AK52" s="156"/>
      <c r="AL52" s="157"/>
      <c r="AM52" s="157"/>
      <c r="AN52" s="157"/>
      <c r="AO52" s="157"/>
      <c r="AP52" s="157"/>
      <c r="AQ52" s="158"/>
      <c r="AR52" s="156"/>
      <c r="AS52" s="157"/>
      <c r="AT52" s="157"/>
      <c r="AU52" s="157"/>
      <c r="AV52" s="157"/>
      <c r="AW52" s="157"/>
      <c r="AX52" s="158"/>
      <c r="AY52" s="544">
        <f t="shared" si="4"/>
        <v>0</v>
      </c>
      <c r="AZ52" s="545"/>
      <c r="BA52" s="545"/>
      <c r="BB52" s="546">
        <f t="shared" si="5"/>
        <v>0</v>
      </c>
      <c r="BC52" s="546"/>
      <c r="BD52" s="546"/>
      <c r="BE52" s="521" t="e">
        <f>ROUNDDOWN(SUM(BB52:BD58)/AY61,1)</f>
        <v>#DIV/0!</v>
      </c>
      <c r="BF52" s="522"/>
      <c r="BG52" s="523"/>
      <c r="BH52" s="547">
        <f>ROUNDDOWN(SUM(BB52:BD58)/40,1)</f>
        <v>0</v>
      </c>
      <c r="BI52" s="548"/>
      <c r="BJ52" s="549"/>
      <c r="BK52" s="536"/>
      <c r="BL52" s="537"/>
      <c r="BM52" s="537"/>
      <c r="BN52" s="538"/>
      <c r="BO52" s="44"/>
    </row>
    <row r="53" spans="2:85" ht="21" customHeight="1" x14ac:dyDescent="0.2">
      <c r="B53" s="443"/>
      <c r="C53" s="584"/>
      <c r="D53" s="505"/>
      <c r="E53" s="481"/>
      <c r="F53" s="481"/>
      <c r="G53" s="481"/>
      <c r="H53" s="481"/>
      <c r="I53" s="481"/>
      <c r="J53" s="481"/>
      <c r="K53" s="481"/>
      <c r="L53" s="481"/>
      <c r="M53" s="481"/>
      <c r="N53" s="481"/>
      <c r="O53" s="481"/>
      <c r="P53" s="469"/>
      <c r="Q53" s="470"/>
      <c r="R53" s="470"/>
      <c r="S53" s="470"/>
      <c r="T53" s="470"/>
      <c r="U53" s="470"/>
      <c r="V53" s="471"/>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59">
        <f t="shared" si="4"/>
        <v>0</v>
      </c>
      <c r="AZ53" s="516"/>
      <c r="BA53" s="516"/>
      <c r="BB53" s="517">
        <f t="shared" si="5"/>
        <v>0</v>
      </c>
      <c r="BC53" s="517"/>
      <c r="BD53" s="517"/>
      <c r="BE53" s="521"/>
      <c r="BF53" s="522"/>
      <c r="BG53" s="523"/>
      <c r="BH53" s="547"/>
      <c r="BI53" s="548"/>
      <c r="BJ53" s="549"/>
      <c r="BK53" s="539"/>
      <c r="BL53" s="539"/>
      <c r="BM53" s="539"/>
      <c r="BN53" s="540"/>
      <c r="BO53" s="44"/>
    </row>
    <row r="54" spans="2:85" ht="21" customHeight="1" x14ac:dyDescent="0.2">
      <c r="B54" s="443"/>
      <c r="C54" s="584"/>
      <c r="D54" s="505"/>
      <c r="E54" s="481"/>
      <c r="F54" s="481"/>
      <c r="G54" s="481"/>
      <c r="H54" s="481"/>
      <c r="I54" s="481"/>
      <c r="J54" s="481"/>
      <c r="K54" s="481"/>
      <c r="L54" s="481"/>
      <c r="M54" s="481"/>
      <c r="N54" s="481"/>
      <c r="O54" s="481"/>
      <c r="P54" s="469"/>
      <c r="Q54" s="470"/>
      <c r="R54" s="470"/>
      <c r="S54" s="470"/>
      <c r="T54" s="470"/>
      <c r="U54" s="470"/>
      <c r="V54" s="471"/>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59">
        <f t="shared" si="4"/>
        <v>0</v>
      </c>
      <c r="AZ54" s="516"/>
      <c r="BA54" s="516"/>
      <c r="BB54" s="517">
        <f t="shared" si="5"/>
        <v>0</v>
      </c>
      <c r="BC54" s="517"/>
      <c r="BD54" s="517"/>
      <c r="BE54" s="521"/>
      <c r="BF54" s="522"/>
      <c r="BG54" s="523"/>
      <c r="BH54" s="547"/>
      <c r="BI54" s="548"/>
      <c r="BJ54" s="549"/>
      <c r="BK54" s="539"/>
      <c r="BL54" s="539"/>
      <c r="BM54" s="539"/>
      <c r="BN54" s="540"/>
      <c r="BO54" s="44"/>
    </row>
    <row r="55" spans="2:85" ht="21" customHeight="1" x14ac:dyDescent="0.2">
      <c r="B55" s="443"/>
      <c r="C55" s="584"/>
      <c r="D55" s="505"/>
      <c r="E55" s="481"/>
      <c r="F55" s="481"/>
      <c r="G55" s="481"/>
      <c r="H55" s="481"/>
      <c r="I55" s="481"/>
      <c r="J55" s="481"/>
      <c r="K55" s="481"/>
      <c r="L55" s="481"/>
      <c r="M55" s="481"/>
      <c r="N55" s="481"/>
      <c r="O55" s="481"/>
      <c r="P55" s="469"/>
      <c r="Q55" s="470"/>
      <c r="R55" s="470"/>
      <c r="S55" s="470"/>
      <c r="T55" s="470"/>
      <c r="U55" s="470"/>
      <c r="V55" s="471"/>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59">
        <f t="shared" si="4"/>
        <v>0</v>
      </c>
      <c r="AZ55" s="516"/>
      <c r="BA55" s="516"/>
      <c r="BB55" s="517">
        <f t="shared" si="5"/>
        <v>0</v>
      </c>
      <c r="BC55" s="517"/>
      <c r="BD55" s="517"/>
      <c r="BE55" s="521"/>
      <c r="BF55" s="522"/>
      <c r="BG55" s="523"/>
      <c r="BH55" s="547"/>
      <c r="BI55" s="548"/>
      <c r="BJ55" s="549"/>
      <c r="BK55" s="539"/>
      <c r="BL55" s="539"/>
      <c r="BM55" s="539"/>
      <c r="BN55" s="540"/>
    </row>
    <row r="56" spans="2:85" ht="21" customHeight="1" x14ac:dyDescent="0.2">
      <c r="B56" s="443"/>
      <c r="C56" s="584"/>
      <c r="D56" s="505"/>
      <c r="E56" s="481"/>
      <c r="F56" s="481"/>
      <c r="G56" s="481"/>
      <c r="H56" s="481"/>
      <c r="I56" s="481"/>
      <c r="J56" s="481"/>
      <c r="K56" s="481"/>
      <c r="L56" s="481"/>
      <c r="M56" s="481"/>
      <c r="N56" s="481"/>
      <c r="O56" s="481"/>
      <c r="P56" s="469"/>
      <c r="Q56" s="470"/>
      <c r="R56" s="470"/>
      <c r="S56" s="470"/>
      <c r="T56" s="470"/>
      <c r="U56" s="470"/>
      <c r="V56" s="471"/>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59">
        <f t="shared" si="4"/>
        <v>0</v>
      </c>
      <c r="AZ56" s="516"/>
      <c r="BA56" s="516"/>
      <c r="BB56" s="517">
        <f t="shared" si="5"/>
        <v>0</v>
      </c>
      <c r="BC56" s="517"/>
      <c r="BD56" s="517"/>
      <c r="BE56" s="521"/>
      <c r="BF56" s="522"/>
      <c r="BG56" s="523"/>
      <c r="BH56" s="547"/>
      <c r="BI56" s="548"/>
      <c r="BJ56" s="549"/>
      <c r="BK56" s="539"/>
      <c r="BL56" s="539"/>
      <c r="BM56" s="539"/>
      <c r="BN56" s="540"/>
      <c r="CE56" s="2"/>
      <c r="CF56" s="2"/>
      <c r="CG56" s="2"/>
    </row>
    <row r="57" spans="2:85" ht="21" customHeight="1" x14ac:dyDescent="0.2">
      <c r="B57" s="443"/>
      <c r="C57" s="584"/>
      <c r="D57" s="505"/>
      <c r="E57" s="481"/>
      <c r="F57" s="481"/>
      <c r="G57" s="481"/>
      <c r="H57" s="481"/>
      <c r="I57" s="481"/>
      <c r="J57" s="481"/>
      <c r="K57" s="481"/>
      <c r="L57" s="481"/>
      <c r="M57" s="481"/>
      <c r="N57" s="481"/>
      <c r="O57" s="481"/>
      <c r="P57" s="469"/>
      <c r="Q57" s="470"/>
      <c r="R57" s="470"/>
      <c r="S57" s="470"/>
      <c r="T57" s="470"/>
      <c r="U57" s="470"/>
      <c r="V57" s="471"/>
      <c r="W57" s="144"/>
      <c r="X57" s="145"/>
      <c r="Y57" s="145"/>
      <c r="Z57" s="145"/>
      <c r="AA57" s="145"/>
      <c r="AB57" s="145"/>
      <c r="AC57" s="146"/>
      <c r="AD57" s="144"/>
      <c r="AE57" s="145"/>
      <c r="AF57" s="145"/>
      <c r="AG57" s="145"/>
      <c r="AH57" s="145"/>
      <c r="AI57" s="145"/>
      <c r="AJ57" s="146"/>
      <c r="AK57" s="144"/>
      <c r="AL57" s="145"/>
      <c r="AM57" s="145"/>
      <c r="AN57" s="145"/>
      <c r="AO57" s="145"/>
      <c r="AP57" s="145"/>
      <c r="AQ57" s="146"/>
      <c r="AR57" s="144"/>
      <c r="AS57" s="145"/>
      <c r="AT57" s="145"/>
      <c r="AU57" s="145"/>
      <c r="AV57" s="145"/>
      <c r="AW57" s="145"/>
      <c r="AX57" s="146"/>
      <c r="AY57" s="459">
        <f t="shared" si="4"/>
        <v>0</v>
      </c>
      <c r="AZ57" s="516"/>
      <c r="BA57" s="516"/>
      <c r="BB57" s="517">
        <f t="shared" si="5"/>
        <v>0</v>
      </c>
      <c r="BC57" s="517"/>
      <c r="BD57" s="517"/>
      <c r="BE57" s="521"/>
      <c r="BF57" s="522"/>
      <c r="BG57" s="523"/>
      <c r="BH57" s="547"/>
      <c r="BI57" s="548"/>
      <c r="BJ57" s="549"/>
      <c r="BK57" s="539"/>
      <c r="BL57" s="539"/>
      <c r="BM57" s="539"/>
      <c r="BN57" s="540"/>
      <c r="CE57" s="2"/>
      <c r="CF57" s="2"/>
      <c r="CG57" s="2"/>
    </row>
    <row r="58" spans="2:85" ht="21" customHeight="1" thickBot="1" x14ac:dyDescent="0.25">
      <c r="B58" s="443"/>
      <c r="C58" s="585"/>
      <c r="D58" s="575"/>
      <c r="E58" s="576"/>
      <c r="F58" s="576"/>
      <c r="G58" s="576"/>
      <c r="H58" s="576"/>
      <c r="I58" s="576"/>
      <c r="J58" s="577"/>
      <c r="K58" s="577"/>
      <c r="L58" s="577"/>
      <c r="M58" s="577"/>
      <c r="N58" s="577"/>
      <c r="O58" s="577"/>
      <c r="P58" s="578"/>
      <c r="Q58" s="579"/>
      <c r="R58" s="579"/>
      <c r="S58" s="579"/>
      <c r="T58" s="579"/>
      <c r="U58" s="579"/>
      <c r="V58" s="580"/>
      <c r="W58" s="152"/>
      <c r="X58" s="153"/>
      <c r="Y58" s="153"/>
      <c r="Z58" s="153"/>
      <c r="AA58" s="153"/>
      <c r="AB58" s="153"/>
      <c r="AC58" s="154"/>
      <c r="AD58" s="152"/>
      <c r="AE58" s="153"/>
      <c r="AF58" s="153"/>
      <c r="AG58" s="153"/>
      <c r="AH58" s="153"/>
      <c r="AI58" s="153"/>
      <c r="AJ58" s="154"/>
      <c r="AK58" s="152"/>
      <c r="AL58" s="153"/>
      <c r="AM58" s="153"/>
      <c r="AN58" s="153"/>
      <c r="AO58" s="153"/>
      <c r="AP58" s="153"/>
      <c r="AQ58" s="154"/>
      <c r="AR58" s="152"/>
      <c r="AS58" s="153"/>
      <c r="AT58" s="153"/>
      <c r="AU58" s="153"/>
      <c r="AV58" s="153"/>
      <c r="AW58" s="153"/>
      <c r="AX58" s="154"/>
      <c r="AY58" s="473">
        <f>SUM(W58:AX58)</f>
        <v>0</v>
      </c>
      <c r="AZ58" s="581"/>
      <c r="BA58" s="581"/>
      <c r="BB58" s="582">
        <f t="shared" si="5"/>
        <v>0</v>
      </c>
      <c r="BC58" s="582"/>
      <c r="BD58" s="582"/>
      <c r="BE58" s="521"/>
      <c r="BF58" s="522"/>
      <c r="BG58" s="523"/>
      <c r="BH58" s="547"/>
      <c r="BI58" s="548"/>
      <c r="BJ58" s="549"/>
      <c r="BK58" s="570"/>
      <c r="BL58" s="570"/>
      <c r="BM58" s="570"/>
      <c r="BN58" s="571"/>
    </row>
    <row r="59" spans="2:85" ht="21" customHeight="1" thickBot="1" x14ac:dyDescent="0.25">
      <c r="B59" s="443"/>
      <c r="C59" s="558" t="s">
        <v>86</v>
      </c>
      <c r="D59" s="559"/>
      <c r="E59" s="559"/>
      <c r="F59" s="559"/>
      <c r="G59" s="559"/>
      <c r="H59" s="559"/>
      <c r="I59" s="559"/>
      <c r="J59" s="559"/>
      <c r="K59" s="559"/>
      <c r="L59" s="559"/>
      <c r="M59" s="559"/>
      <c r="N59" s="559"/>
      <c r="O59" s="559"/>
      <c r="P59" s="559"/>
      <c r="Q59" s="559"/>
      <c r="R59" s="559"/>
      <c r="S59" s="559"/>
      <c r="T59" s="559"/>
      <c r="U59" s="559"/>
      <c r="V59" s="560"/>
      <c r="W59" s="46">
        <f t="shared" ref="W59:AX59" si="6">SUM(W44:W58)</f>
        <v>0</v>
      </c>
      <c r="X59" s="47">
        <f t="shared" si="6"/>
        <v>0</v>
      </c>
      <c r="Y59" s="47">
        <f t="shared" si="6"/>
        <v>0</v>
      </c>
      <c r="Z59" s="47">
        <f t="shared" si="6"/>
        <v>0</v>
      </c>
      <c r="AA59" s="47">
        <f t="shared" si="6"/>
        <v>0</v>
      </c>
      <c r="AB59" s="47">
        <f t="shared" si="6"/>
        <v>0</v>
      </c>
      <c r="AC59" s="48">
        <f t="shared" si="6"/>
        <v>0</v>
      </c>
      <c r="AD59" s="46">
        <f t="shared" si="6"/>
        <v>0</v>
      </c>
      <c r="AE59" s="47">
        <f t="shared" si="6"/>
        <v>0</v>
      </c>
      <c r="AF59" s="47">
        <f t="shared" si="6"/>
        <v>0</v>
      </c>
      <c r="AG59" s="47">
        <f t="shared" si="6"/>
        <v>0</v>
      </c>
      <c r="AH59" s="47">
        <f t="shared" si="6"/>
        <v>0</v>
      </c>
      <c r="AI59" s="47">
        <f t="shared" si="6"/>
        <v>0</v>
      </c>
      <c r="AJ59" s="48">
        <f t="shared" si="6"/>
        <v>0</v>
      </c>
      <c r="AK59" s="46">
        <f t="shared" si="6"/>
        <v>0</v>
      </c>
      <c r="AL59" s="47">
        <f t="shared" si="6"/>
        <v>0</v>
      </c>
      <c r="AM59" s="47">
        <f t="shared" si="6"/>
        <v>0</v>
      </c>
      <c r="AN59" s="47">
        <f t="shared" si="6"/>
        <v>0</v>
      </c>
      <c r="AO59" s="47">
        <f t="shared" si="6"/>
        <v>0</v>
      </c>
      <c r="AP59" s="47">
        <f t="shared" si="6"/>
        <v>0</v>
      </c>
      <c r="AQ59" s="48">
        <f t="shared" si="6"/>
        <v>0</v>
      </c>
      <c r="AR59" s="46">
        <f t="shared" si="6"/>
        <v>0</v>
      </c>
      <c r="AS59" s="47">
        <f t="shared" si="6"/>
        <v>0</v>
      </c>
      <c r="AT59" s="47">
        <f t="shared" si="6"/>
        <v>0</v>
      </c>
      <c r="AU59" s="47">
        <f t="shared" si="6"/>
        <v>0</v>
      </c>
      <c r="AV59" s="47">
        <f t="shared" si="6"/>
        <v>0</v>
      </c>
      <c r="AW59" s="47">
        <f t="shared" si="6"/>
        <v>0</v>
      </c>
      <c r="AX59" s="48">
        <f t="shared" si="6"/>
        <v>0</v>
      </c>
      <c r="AY59" s="452">
        <f>SUM(AY38:BA54)</f>
        <v>0</v>
      </c>
      <c r="AZ59" s="561"/>
      <c r="BA59" s="561"/>
      <c r="BB59" s="562">
        <f>SUM($BB$44:$BD$58)</f>
        <v>0</v>
      </c>
      <c r="BC59" s="562"/>
      <c r="BD59" s="562"/>
      <c r="BE59" s="572" t="e">
        <f>SUM(BE44:BG58)</f>
        <v>#DIV/0!</v>
      </c>
      <c r="BF59" s="572"/>
      <c r="BG59" s="572"/>
      <c r="BH59" s="573">
        <f>SUM(BH44:BJ58)</f>
        <v>0</v>
      </c>
      <c r="BI59" s="574"/>
      <c r="BJ59" s="574"/>
      <c r="BK59" s="568"/>
      <c r="BL59" s="568"/>
      <c r="BM59" s="568"/>
      <c r="BN59" s="569"/>
    </row>
    <row r="60" spans="2:85" ht="21" customHeight="1" thickBot="1" x14ac:dyDescent="0.25">
      <c r="B60" s="444"/>
      <c r="C60" s="558" t="s">
        <v>85</v>
      </c>
      <c r="D60" s="559"/>
      <c r="E60" s="559"/>
      <c r="F60" s="559"/>
      <c r="G60" s="559"/>
      <c r="H60" s="559"/>
      <c r="I60" s="559"/>
      <c r="J60" s="559"/>
      <c r="K60" s="559"/>
      <c r="L60" s="559"/>
      <c r="M60" s="559"/>
      <c r="N60" s="559"/>
      <c r="O60" s="559"/>
      <c r="P60" s="559"/>
      <c r="Q60" s="559"/>
      <c r="R60" s="559"/>
      <c r="S60" s="559"/>
      <c r="T60" s="559"/>
      <c r="U60" s="559"/>
      <c r="V60" s="560"/>
      <c r="W60" s="49">
        <f t="shared" ref="W60:AM60" si="7">SUM(W38:W55)</f>
        <v>0</v>
      </c>
      <c r="X60" s="50">
        <f t="shared" si="7"/>
        <v>0</v>
      </c>
      <c r="Y60" s="50">
        <f t="shared" si="7"/>
        <v>0</v>
      </c>
      <c r="Z60" s="50">
        <f t="shared" si="7"/>
        <v>0</v>
      </c>
      <c r="AA60" s="50">
        <f t="shared" si="7"/>
        <v>0</v>
      </c>
      <c r="AB60" s="50">
        <f t="shared" si="7"/>
        <v>0</v>
      </c>
      <c r="AC60" s="51">
        <f t="shared" si="7"/>
        <v>0</v>
      </c>
      <c r="AD60" s="49">
        <f t="shared" si="7"/>
        <v>0</v>
      </c>
      <c r="AE60" s="50">
        <f t="shared" si="7"/>
        <v>0</v>
      </c>
      <c r="AF60" s="50">
        <f t="shared" si="7"/>
        <v>0</v>
      </c>
      <c r="AG60" s="50">
        <f t="shared" si="7"/>
        <v>0</v>
      </c>
      <c r="AH60" s="50">
        <f t="shared" si="7"/>
        <v>0</v>
      </c>
      <c r="AI60" s="50">
        <f t="shared" si="7"/>
        <v>0</v>
      </c>
      <c r="AJ60" s="51">
        <f t="shared" si="7"/>
        <v>0</v>
      </c>
      <c r="AK60" s="49">
        <f t="shared" si="7"/>
        <v>0</v>
      </c>
      <c r="AL60" s="50">
        <f t="shared" si="7"/>
        <v>0</v>
      </c>
      <c r="AM60" s="50">
        <f t="shared" si="7"/>
        <v>0</v>
      </c>
      <c r="AN60" s="50">
        <f>SUM(AN38:AN56)</f>
        <v>0</v>
      </c>
      <c r="AO60" s="50">
        <f t="shared" ref="AO60:AX60" si="8">SUM(AO38:AO55)</f>
        <v>0</v>
      </c>
      <c r="AP60" s="50">
        <f t="shared" si="8"/>
        <v>0</v>
      </c>
      <c r="AQ60" s="51">
        <f t="shared" si="8"/>
        <v>0</v>
      </c>
      <c r="AR60" s="49">
        <f t="shared" si="8"/>
        <v>0</v>
      </c>
      <c r="AS60" s="50">
        <f t="shared" si="8"/>
        <v>0</v>
      </c>
      <c r="AT60" s="50">
        <f t="shared" si="8"/>
        <v>0</v>
      </c>
      <c r="AU60" s="50">
        <f t="shared" si="8"/>
        <v>0</v>
      </c>
      <c r="AV60" s="50">
        <f t="shared" si="8"/>
        <v>0</v>
      </c>
      <c r="AW60" s="50">
        <f t="shared" si="8"/>
        <v>0</v>
      </c>
      <c r="AX60" s="51">
        <f t="shared" si="8"/>
        <v>0</v>
      </c>
      <c r="AY60" s="452">
        <f>SUM(AY39:BA55)</f>
        <v>0</v>
      </c>
      <c r="AZ60" s="561"/>
      <c r="BA60" s="561"/>
      <c r="BB60" s="562">
        <f>SUM($BB$38:$BD$58)</f>
        <v>0</v>
      </c>
      <c r="BC60" s="562"/>
      <c r="BD60" s="562"/>
      <c r="BE60" s="563"/>
      <c r="BF60" s="564"/>
      <c r="BG60" s="565"/>
      <c r="BH60" s="566"/>
      <c r="BI60" s="567"/>
      <c r="BJ60" s="567"/>
      <c r="BK60" s="568"/>
      <c r="BL60" s="568"/>
      <c r="BM60" s="568"/>
      <c r="BN60" s="569"/>
    </row>
    <row r="61" spans="2:85" ht="21" customHeight="1" thickBot="1" x14ac:dyDescent="0.25">
      <c r="B61" s="5" t="s">
        <v>36</v>
      </c>
      <c r="C61" s="23"/>
      <c r="D61" s="52"/>
      <c r="E61" s="170"/>
      <c r="F61" s="170"/>
      <c r="G61" s="170"/>
      <c r="H61" s="170"/>
      <c r="I61" s="170"/>
      <c r="J61" s="170"/>
      <c r="K61" s="170"/>
      <c r="L61" s="170"/>
      <c r="M61" s="170"/>
      <c r="N61" s="170"/>
      <c r="O61" s="170"/>
      <c r="P61" s="170"/>
      <c r="Q61" s="170"/>
      <c r="R61" s="170"/>
      <c r="S61" s="170"/>
      <c r="T61" s="170"/>
      <c r="U61" s="170"/>
      <c r="V61" s="170"/>
      <c r="W61" s="168"/>
      <c r="X61" s="168"/>
      <c r="Y61" s="168"/>
      <c r="Z61" s="168"/>
      <c r="AA61" s="168"/>
      <c r="AB61" s="168"/>
      <c r="AC61" s="168"/>
      <c r="AD61" s="168"/>
      <c r="AE61" s="168"/>
      <c r="AF61" s="168"/>
      <c r="AG61" s="168"/>
      <c r="AH61" s="168"/>
      <c r="AI61" s="168"/>
      <c r="AJ61" s="168"/>
      <c r="AK61" s="168"/>
      <c r="AL61" s="168"/>
      <c r="AM61" s="168"/>
      <c r="AN61" s="168"/>
      <c r="AO61" s="168"/>
      <c r="AP61" s="168"/>
      <c r="AQ61" s="168"/>
      <c r="AR61" s="168"/>
      <c r="AS61" s="168"/>
      <c r="AT61" s="168"/>
      <c r="AU61" s="168"/>
      <c r="AV61" s="168"/>
      <c r="AW61" s="168"/>
      <c r="AX61" s="169"/>
      <c r="AY61" s="588"/>
      <c r="AZ61" s="449"/>
      <c r="BA61" s="449"/>
      <c r="BB61" s="449"/>
      <c r="BC61" s="449"/>
      <c r="BD61" s="449"/>
      <c r="BE61" s="449"/>
      <c r="BF61" s="449"/>
      <c r="BG61" s="449"/>
      <c r="BH61" s="449"/>
      <c r="BI61" s="449"/>
      <c r="BJ61" s="449"/>
      <c r="BK61" s="449"/>
      <c r="BL61" s="449"/>
      <c r="BM61" s="449"/>
      <c r="BN61" s="450"/>
    </row>
    <row r="62" spans="2:85" ht="21" customHeight="1" x14ac:dyDescent="0.2">
      <c r="G62" s="1"/>
    </row>
    <row r="63" spans="2:85" ht="21" customHeight="1" thickBot="1" x14ac:dyDescent="0.25">
      <c r="B63" s="69" t="s">
        <v>143</v>
      </c>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6"/>
      <c r="BB63" s="37"/>
      <c r="BC63" s="36"/>
      <c r="BD63" s="36"/>
      <c r="BE63" s="37"/>
      <c r="BF63" s="36"/>
      <c r="BG63" s="37"/>
      <c r="BH63" s="37"/>
      <c r="BI63" s="37"/>
      <c r="BJ63" s="37"/>
      <c r="BK63" s="37"/>
      <c r="BL63" s="37"/>
      <c r="BM63" s="37"/>
      <c r="BN63" s="37"/>
    </row>
    <row r="64" spans="2:85" ht="21" customHeight="1" thickBot="1" x14ac:dyDescent="0.25">
      <c r="B64" s="421"/>
      <c r="C64" s="29"/>
      <c r="D64" s="423" t="s">
        <v>19</v>
      </c>
      <c r="E64" s="423"/>
      <c r="F64" s="423"/>
      <c r="G64" s="423"/>
      <c r="H64" s="423"/>
      <c r="I64" s="424"/>
      <c r="J64" s="426" t="s">
        <v>18</v>
      </c>
      <c r="K64" s="427"/>
      <c r="L64" s="427"/>
      <c r="M64" s="427"/>
      <c r="N64" s="427"/>
      <c r="O64" s="428"/>
      <c r="P64" s="432" t="s">
        <v>17</v>
      </c>
      <c r="Q64" s="423"/>
      <c r="R64" s="423"/>
      <c r="S64" s="423"/>
      <c r="T64" s="423"/>
      <c r="U64" s="423"/>
      <c r="V64" s="433"/>
      <c r="W64" s="437" t="s">
        <v>16</v>
      </c>
      <c r="X64" s="438"/>
      <c r="Y64" s="438"/>
      <c r="Z64" s="438"/>
      <c r="AA64" s="438"/>
      <c r="AB64" s="438"/>
      <c r="AC64" s="439"/>
      <c r="AD64" s="437" t="s">
        <v>15</v>
      </c>
      <c r="AE64" s="438"/>
      <c r="AF64" s="438"/>
      <c r="AG64" s="438"/>
      <c r="AH64" s="438"/>
      <c r="AI64" s="438"/>
      <c r="AJ64" s="439"/>
      <c r="AK64" s="437" t="s">
        <v>14</v>
      </c>
      <c r="AL64" s="438"/>
      <c r="AM64" s="438"/>
      <c r="AN64" s="438"/>
      <c r="AO64" s="438"/>
      <c r="AP64" s="438"/>
      <c r="AQ64" s="439"/>
      <c r="AR64" s="421" t="s">
        <v>13</v>
      </c>
      <c r="AS64" s="423"/>
      <c r="AT64" s="423"/>
      <c r="AU64" s="423"/>
      <c r="AV64" s="423"/>
      <c r="AW64" s="423"/>
      <c r="AX64" s="423"/>
      <c r="AY64" s="589" t="s">
        <v>12</v>
      </c>
      <c r="AZ64" s="590"/>
      <c r="BA64" s="590"/>
      <c r="BB64" s="590" t="s">
        <v>11</v>
      </c>
      <c r="BC64" s="590"/>
      <c r="BD64" s="590"/>
      <c r="BE64" s="590" t="s">
        <v>72</v>
      </c>
      <c r="BF64" s="590"/>
      <c r="BG64" s="590"/>
      <c r="BH64" s="590"/>
      <c r="BI64" s="590"/>
      <c r="BJ64" s="590"/>
      <c r="BK64" s="438" t="s">
        <v>32</v>
      </c>
      <c r="BL64" s="438"/>
      <c r="BM64" s="438"/>
      <c r="BN64" s="439"/>
    </row>
    <row r="65" spans="2:66" ht="21" customHeight="1" thickBot="1" x14ac:dyDescent="0.25">
      <c r="B65" s="422"/>
      <c r="C65" s="25"/>
      <c r="D65" s="311"/>
      <c r="E65" s="311"/>
      <c r="F65" s="311"/>
      <c r="G65" s="311"/>
      <c r="H65" s="311"/>
      <c r="I65" s="425"/>
      <c r="J65" s="429"/>
      <c r="K65" s="430"/>
      <c r="L65" s="430"/>
      <c r="M65" s="430"/>
      <c r="N65" s="430"/>
      <c r="O65" s="431"/>
      <c r="P65" s="440"/>
      <c r="Q65" s="311"/>
      <c r="R65" s="311"/>
      <c r="S65" s="311"/>
      <c r="T65" s="311"/>
      <c r="U65" s="311"/>
      <c r="V65" s="441"/>
      <c r="W65" s="38" t="s">
        <v>9</v>
      </c>
      <c r="X65" s="39" t="s">
        <v>8</v>
      </c>
      <c r="Y65" s="39" t="s">
        <v>7</v>
      </c>
      <c r="Z65" s="39" t="s">
        <v>6</v>
      </c>
      <c r="AA65" s="39" t="s">
        <v>5</v>
      </c>
      <c r="AB65" s="39" t="s">
        <v>4</v>
      </c>
      <c r="AC65" s="40" t="s">
        <v>3</v>
      </c>
      <c r="AD65" s="38" t="s">
        <v>9</v>
      </c>
      <c r="AE65" s="39" t="s">
        <v>8</v>
      </c>
      <c r="AF65" s="39" t="s">
        <v>7</v>
      </c>
      <c r="AG65" s="39" t="s">
        <v>6</v>
      </c>
      <c r="AH65" s="39" t="s">
        <v>5</v>
      </c>
      <c r="AI65" s="39" t="s">
        <v>4</v>
      </c>
      <c r="AJ65" s="40" t="s">
        <v>3</v>
      </c>
      <c r="AK65" s="38" t="s">
        <v>9</v>
      </c>
      <c r="AL65" s="39" t="s">
        <v>8</v>
      </c>
      <c r="AM65" s="39" t="s">
        <v>7</v>
      </c>
      <c r="AN65" s="39" t="s">
        <v>6</v>
      </c>
      <c r="AO65" s="39" t="s">
        <v>5</v>
      </c>
      <c r="AP65" s="39" t="s">
        <v>4</v>
      </c>
      <c r="AQ65" s="40" t="s">
        <v>3</v>
      </c>
      <c r="AR65" s="41" t="s">
        <v>9</v>
      </c>
      <c r="AS65" s="42" t="s">
        <v>8</v>
      </c>
      <c r="AT65" s="42" t="s">
        <v>7</v>
      </c>
      <c r="AU65" s="42" t="s">
        <v>6</v>
      </c>
      <c r="AV65" s="42" t="s">
        <v>5</v>
      </c>
      <c r="AW65" s="42" t="s">
        <v>4</v>
      </c>
      <c r="AX65" s="206" t="s">
        <v>3</v>
      </c>
      <c r="AY65" s="591"/>
      <c r="AZ65" s="592"/>
      <c r="BA65" s="592"/>
      <c r="BB65" s="592"/>
      <c r="BC65" s="592"/>
      <c r="BD65" s="592"/>
      <c r="BE65" s="592"/>
      <c r="BF65" s="592"/>
      <c r="BG65" s="592"/>
      <c r="BH65" s="592"/>
      <c r="BI65" s="592"/>
      <c r="BJ65" s="592"/>
      <c r="BK65" s="600"/>
      <c r="BL65" s="600"/>
      <c r="BM65" s="600"/>
      <c r="BN65" s="601"/>
    </row>
    <row r="66" spans="2:66" ht="21" customHeight="1" x14ac:dyDescent="0.2">
      <c r="B66" s="443"/>
      <c r="C66" s="511" t="s">
        <v>99</v>
      </c>
      <c r="D66" s="512"/>
      <c r="E66" s="513"/>
      <c r="F66" s="513"/>
      <c r="G66" s="513"/>
      <c r="H66" s="513"/>
      <c r="I66" s="513"/>
      <c r="J66" s="513"/>
      <c r="K66" s="513"/>
      <c r="L66" s="513"/>
      <c r="M66" s="513"/>
      <c r="N66" s="513"/>
      <c r="O66" s="513"/>
      <c r="P66" s="586"/>
      <c r="Q66" s="586"/>
      <c r="R66" s="586"/>
      <c r="S66" s="586"/>
      <c r="T66" s="586"/>
      <c r="U66" s="586"/>
      <c r="V66" s="587"/>
      <c r="W66" s="150"/>
      <c r="X66" s="142"/>
      <c r="Y66" s="142"/>
      <c r="Z66" s="142"/>
      <c r="AA66" s="142"/>
      <c r="AB66" s="142"/>
      <c r="AC66" s="143"/>
      <c r="AD66" s="141"/>
      <c r="AE66" s="142"/>
      <c r="AF66" s="142"/>
      <c r="AG66" s="142"/>
      <c r="AH66" s="142"/>
      <c r="AI66" s="142"/>
      <c r="AJ66" s="143"/>
      <c r="AK66" s="141"/>
      <c r="AL66" s="142"/>
      <c r="AM66" s="142"/>
      <c r="AN66" s="142"/>
      <c r="AO66" s="142"/>
      <c r="AP66" s="142"/>
      <c r="AQ66" s="143"/>
      <c r="AR66" s="141"/>
      <c r="AS66" s="142"/>
      <c r="AT66" s="142"/>
      <c r="AU66" s="142"/>
      <c r="AV66" s="142"/>
      <c r="AW66" s="142"/>
      <c r="AX66" s="143"/>
      <c r="AY66" s="593">
        <f t="shared" ref="AY66:AY73" si="9">SUM(W66:AX66)</f>
        <v>0</v>
      </c>
      <c r="AZ66" s="545"/>
      <c r="BA66" s="545"/>
      <c r="BB66" s="546">
        <f>AY66/4</f>
        <v>0</v>
      </c>
      <c r="BC66" s="546"/>
      <c r="BD66" s="594"/>
      <c r="BE66" s="605">
        <f>ROUNDDOWN(SUM($BB$66:$BD$73)/40,1)</f>
        <v>0</v>
      </c>
      <c r="BF66" s="605"/>
      <c r="BG66" s="605"/>
      <c r="BH66" s="605"/>
      <c r="BI66" s="605"/>
      <c r="BJ66" s="605"/>
      <c r="BK66" s="595"/>
      <c r="BL66" s="595"/>
      <c r="BM66" s="595"/>
      <c r="BN66" s="596"/>
    </row>
    <row r="67" spans="2:66" ht="21" customHeight="1" x14ac:dyDescent="0.2">
      <c r="B67" s="443"/>
      <c r="C67" s="443"/>
      <c r="D67" s="480"/>
      <c r="E67" s="481"/>
      <c r="F67" s="481"/>
      <c r="G67" s="481"/>
      <c r="H67" s="481"/>
      <c r="I67" s="481"/>
      <c r="J67" s="481"/>
      <c r="K67" s="481"/>
      <c r="L67" s="481"/>
      <c r="M67" s="481"/>
      <c r="N67" s="481"/>
      <c r="O67" s="481"/>
      <c r="P67" s="597"/>
      <c r="Q67" s="597"/>
      <c r="R67" s="597"/>
      <c r="S67" s="597"/>
      <c r="T67" s="597"/>
      <c r="U67" s="597"/>
      <c r="V67" s="598"/>
      <c r="W67" s="151"/>
      <c r="X67" s="145"/>
      <c r="Y67" s="145"/>
      <c r="Z67" s="145"/>
      <c r="AA67" s="145"/>
      <c r="AB67" s="145"/>
      <c r="AC67" s="146"/>
      <c r="AD67" s="144"/>
      <c r="AE67" s="145"/>
      <c r="AF67" s="145"/>
      <c r="AG67" s="145"/>
      <c r="AH67" s="145"/>
      <c r="AI67" s="145"/>
      <c r="AJ67" s="146"/>
      <c r="AK67" s="144"/>
      <c r="AL67" s="145"/>
      <c r="AM67" s="145"/>
      <c r="AN67" s="145"/>
      <c r="AO67" s="145"/>
      <c r="AP67" s="145"/>
      <c r="AQ67" s="146"/>
      <c r="AR67" s="151"/>
      <c r="AS67" s="145"/>
      <c r="AT67" s="145"/>
      <c r="AU67" s="145"/>
      <c r="AV67" s="145"/>
      <c r="AW67" s="145"/>
      <c r="AX67" s="146"/>
      <c r="AY67" s="599">
        <f t="shared" si="9"/>
        <v>0</v>
      </c>
      <c r="AZ67" s="516"/>
      <c r="BA67" s="516"/>
      <c r="BB67" s="517">
        <f>AY67/4</f>
        <v>0</v>
      </c>
      <c r="BC67" s="517"/>
      <c r="BD67" s="460"/>
      <c r="BE67" s="606"/>
      <c r="BF67" s="606"/>
      <c r="BG67" s="606"/>
      <c r="BH67" s="606"/>
      <c r="BI67" s="606"/>
      <c r="BJ67" s="606"/>
      <c r="BK67" s="539"/>
      <c r="BL67" s="539"/>
      <c r="BM67" s="539"/>
      <c r="BN67" s="540"/>
    </row>
    <row r="68" spans="2:66" ht="21" customHeight="1" x14ac:dyDescent="0.2">
      <c r="B68" s="443"/>
      <c r="C68" s="443"/>
      <c r="D68" s="480"/>
      <c r="E68" s="481"/>
      <c r="F68" s="481"/>
      <c r="G68" s="481"/>
      <c r="H68" s="481"/>
      <c r="I68" s="481"/>
      <c r="J68" s="481"/>
      <c r="K68" s="481"/>
      <c r="L68" s="481"/>
      <c r="M68" s="481"/>
      <c r="N68" s="481"/>
      <c r="O68" s="481"/>
      <c r="P68" s="597"/>
      <c r="Q68" s="597"/>
      <c r="R68" s="597"/>
      <c r="S68" s="597"/>
      <c r="T68" s="597"/>
      <c r="U68" s="597"/>
      <c r="V68" s="598"/>
      <c r="W68" s="159"/>
      <c r="X68" s="157"/>
      <c r="Y68" s="157"/>
      <c r="Z68" s="157"/>
      <c r="AA68" s="157"/>
      <c r="AB68" s="157"/>
      <c r="AC68" s="158"/>
      <c r="AD68" s="156"/>
      <c r="AE68" s="157"/>
      <c r="AF68" s="157"/>
      <c r="AG68" s="157"/>
      <c r="AH68" s="157"/>
      <c r="AI68" s="157"/>
      <c r="AJ68" s="158"/>
      <c r="AK68" s="156"/>
      <c r="AL68" s="157"/>
      <c r="AM68" s="157"/>
      <c r="AN68" s="157"/>
      <c r="AO68" s="157"/>
      <c r="AP68" s="157"/>
      <c r="AQ68" s="158"/>
      <c r="AR68" s="156"/>
      <c r="AS68" s="157"/>
      <c r="AT68" s="157"/>
      <c r="AU68" s="157"/>
      <c r="AV68" s="157"/>
      <c r="AW68" s="157"/>
      <c r="AX68" s="158"/>
      <c r="AY68" s="599">
        <f t="shared" si="9"/>
        <v>0</v>
      </c>
      <c r="AZ68" s="516"/>
      <c r="BA68" s="516"/>
      <c r="BB68" s="517">
        <f t="shared" ref="BB68:BB73" si="10">AY68/4</f>
        <v>0</v>
      </c>
      <c r="BC68" s="517"/>
      <c r="BD68" s="460"/>
      <c r="BE68" s="606"/>
      <c r="BF68" s="606"/>
      <c r="BG68" s="606"/>
      <c r="BH68" s="606"/>
      <c r="BI68" s="606"/>
      <c r="BJ68" s="606"/>
      <c r="BK68" s="539"/>
      <c r="BL68" s="539"/>
      <c r="BM68" s="539"/>
      <c r="BN68" s="540"/>
    </row>
    <row r="69" spans="2:66" ht="21" customHeight="1" x14ac:dyDescent="0.2">
      <c r="B69" s="443"/>
      <c r="C69" s="443"/>
      <c r="D69" s="480"/>
      <c r="E69" s="481"/>
      <c r="F69" s="481"/>
      <c r="G69" s="481"/>
      <c r="H69" s="481"/>
      <c r="I69" s="481"/>
      <c r="J69" s="481"/>
      <c r="K69" s="481"/>
      <c r="L69" s="481"/>
      <c r="M69" s="481"/>
      <c r="N69" s="481"/>
      <c r="O69" s="481"/>
      <c r="P69" s="469"/>
      <c r="Q69" s="470"/>
      <c r="R69" s="470"/>
      <c r="S69" s="470"/>
      <c r="T69" s="470"/>
      <c r="U69" s="470"/>
      <c r="V69" s="471"/>
      <c r="W69" s="151"/>
      <c r="X69" s="145"/>
      <c r="Y69" s="145"/>
      <c r="Z69" s="157"/>
      <c r="AA69" s="157"/>
      <c r="AB69" s="145"/>
      <c r="AC69" s="146"/>
      <c r="AD69" s="144"/>
      <c r="AE69" s="145"/>
      <c r="AF69" s="145"/>
      <c r="AG69" s="157"/>
      <c r="AH69" s="157"/>
      <c r="AI69" s="145"/>
      <c r="AJ69" s="146"/>
      <c r="AK69" s="144"/>
      <c r="AL69" s="145"/>
      <c r="AM69" s="145"/>
      <c r="AN69" s="157"/>
      <c r="AO69" s="157"/>
      <c r="AP69" s="145"/>
      <c r="AQ69" s="146"/>
      <c r="AR69" s="151"/>
      <c r="AS69" s="145"/>
      <c r="AT69" s="145"/>
      <c r="AU69" s="157"/>
      <c r="AV69" s="145"/>
      <c r="AW69" s="145"/>
      <c r="AX69" s="146"/>
      <c r="AY69" s="599">
        <f t="shared" si="9"/>
        <v>0</v>
      </c>
      <c r="AZ69" s="516"/>
      <c r="BA69" s="516"/>
      <c r="BB69" s="517">
        <f t="shared" si="10"/>
        <v>0</v>
      </c>
      <c r="BC69" s="517"/>
      <c r="BD69" s="460"/>
      <c r="BE69" s="606"/>
      <c r="BF69" s="606"/>
      <c r="BG69" s="606"/>
      <c r="BH69" s="606"/>
      <c r="BI69" s="606"/>
      <c r="BJ69" s="606"/>
      <c r="BK69" s="539"/>
      <c r="BL69" s="539"/>
      <c r="BM69" s="539"/>
      <c r="BN69" s="540"/>
    </row>
    <row r="70" spans="2:66" ht="21" customHeight="1" x14ac:dyDescent="0.2">
      <c r="B70" s="443"/>
      <c r="C70" s="443"/>
      <c r="D70" s="480"/>
      <c r="E70" s="481"/>
      <c r="F70" s="481"/>
      <c r="G70" s="481"/>
      <c r="H70" s="481"/>
      <c r="I70" s="481"/>
      <c r="J70" s="481"/>
      <c r="K70" s="481"/>
      <c r="L70" s="481"/>
      <c r="M70" s="481"/>
      <c r="N70" s="481"/>
      <c r="O70" s="481"/>
      <c r="P70" s="597"/>
      <c r="Q70" s="597"/>
      <c r="R70" s="597"/>
      <c r="S70" s="597"/>
      <c r="T70" s="597"/>
      <c r="U70" s="597"/>
      <c r="V70" s="598"/>
      <c r="W70" s="159"/>
      <c r="X70" s="157"/>
      <c r="Y70" s="157"/>
      <c r="Z70" s="157"/>
      <c r="AA70" s="157"/>
      <c r="AB70" s="157"/>
      <c r="AC70" s="158"/>
      <c r="AD70" s="156"/>
      <c r="AE70" s="157"/>
      <c r="AF70" s="157"/>
      <c r="AG70" s="157"/>
      <c r="AH70" s="157"/>
      <c r="AI70" s="157"/>
      <c r="AJ70" s="158"/>
      <c r="AK70" s="156"/>
      <c r="AL70" s="157"/>
      <c r="AM70" s="157"/>
      <c r="AN70" s="157"/>
      <c r="AO70" s="157"/>
      <c r="AP70" s="157"/>
      <c r="AQ70" s="158"/>
      <c r="AR70" s="156"/>
      <c r="AS70" s="157"/>
      <c r="AT70" s="157"/>
      <c r="AU70" s="157"/>
      <c r="AV70" s="157"/>
      <c r="AW70" s="157"/>
      <c r="AX70" s="158"/>
      <c r="AY70" s="599">
        <f t="shared" si="9"/>
        <v>0</v>
      </c>
      <c r="AZ70" s="516"/>
      <c r="BA70" s="516"/>
      <c r="BB70" s="517">
        <f t="shared" si="10"/>
        <v>0</v>
      </c>
      <c r="BC70" s="517"/>
      <c r="BD70" s="460"/>
      <c r="BE70" s="606"/>
      <c r="BF70" s="606"/>
      <c r="BG70" s="606"/>
      <c r="BH70" s="606"/>
      <c r="BI70" s="606"/>
      <c r="BJ70" s="606"/>
      <c r="BK70" s="539"/>
      <c r="BL70" s="539"/>
      <c r="BM70" s="539"/>
      <c r="BN70" s="540"/>
    </row>
    <row r="71" spans="2:66" ht="21" customHeight="1" x14ac:dyDescent="0.2">
      <c r="B71" s="443"/>
      <c r="C71" s="443"/>
      <c r="D71" s="480"/>
      <c r="E71" s="481"/>
      <c r="F71" s="481"/>
      <c r="G71" s="481"/>
      <c r="H71" s="481"/>
      <c r="I71" s="481"/>
      <c r="J71" s="481"/>
      <c r="K71" s="481"/>
      <c r="L71" s="481"/>
      <c r="M71" s="481"/>
      <c r="N71" s="481"/>
      <c r="O71" s="481"/>
      <c r="P71" s="469"/>
      <c r="Q71" s="470"/>
      <c r="R71" s="470"/>
      <c r="S71" s="470"/>
      <c r="T71" s="470"/>
      <c r="U71" s="470"/>
      <c r="V71" s="471"/>
      <c r="W71" s="151"/>
      <c r="X71" s="145"/>
      <c r="Y71" s="145"/>
      <c r="Z71" s="145"/>
      <c r="AA71" s="145"/>
      <c r="AB71" s="145"/>
      <c r="AC71" s="160"/>
      <c r="AD71" s="144"/>
      <c r="AE71" s="145"/>
      <c r="AF71" s="145"/>
      <c r="AG71" s="145"/>
      <c r="AH71" s="145"/>
      <c r="AI71" s="145"/>
      <c r="AJ71" s="160"/>
      <c r="AK71" s="144"/>
      <c r="AL71" s="145"/>
      <c r="AM71" s="145"/>
      <c r="AN71" s="145"/>
      <c r="AO71" s="145"/>
      <c r="AP71" s="145"/>
      <c r="AQ71" s="160"/>
      <c r="AR71" s="144"/>
      <c r="AS71" s="145"/>
      <c r="AT71" s="145"/>
      <c r="AU71" s="145"/>
      <c r="AV71" s="145"/>
      <c r="AW71" s="145"/>
      <c r="AX71" s="160"/>
      <c r="AY71" s="599">
        <f t="shared" si="9"/>
        <v>0</v>
      </c>
      <c r="AZ71" s="516"/>
      <c r="BA71" s="516"/>
      <c r="BB71" s="517">
        <f t="shared" si="10"/>
        <v>0</v>
      </c>
      <c r="BC71" s="517"/>
      <c r="BD71" s="460"/>
      <c r="BE71" s="606"/>
      <c r="BF71" s="606"/>
      <c r="BG71" s="606"/>
      <c r="BH71" s="606"/>
      <c r="BI71" s="606"/>
      <c r="BJ71" s="606"/>
      <c r="BK71" s="539"/>
      <c r="BL71" s="539"/>
      <c r="BM71" s="539"/>
      <c r="BN71" s="540"/>
    </row>
    <row r="72" spans="2:66" ht="21" customHeight="1" x14ac:dyDescent="0.2">
      <c r="B72" s="443"/>
      <c r="C72" s="443"/>
      <c r="D72" s="480"/>
      <c r="E72" s="481"/>
      <c r="F72" s="481"/>
      <c r="G72" s="481"/>
      <c r="H72" s="481"/>
      <c r="I72" s="481"/>
      <c r="J72" s="481"/>
      <c r="K72" s="481"/>
      <c r="L72" s="481"/>
      <c r="M72" s="481"/>
      <c r="N72" s="481"/>
      <c r="O72" s="481"/>
      <c r="P72" s="469"/>
      <c r="Q72" s="470"/>
      <c r="R72" s="470"/>
      <c r="S72" s="470"/>
      <c r="T72" s="470"/>
      <c r="U72" s="470"/>
      <c r="V72" s="471"/>
      <c r="W72" s="151"/>
      <c r="X72" s="145"/>
      <c r="Y72" s="145"/>
      <c r="Z72" s="145"/>
      <c r="AA72" s="145"/>
      <c r="AB72" s="145"/>
      <c r="AC72" s="146"/>
      <c r="AD72" s="144"/>
      <c r="AE72" s="145"/>
      <c r="AF72" s="145"/>
      <c r="AG72" s="145"/>
      <c r="AH72" s="145"/>
      <c r="AI72" s="145"/>
      <c r="AJ72" s="146"/>
      <c r="AK72" s="144"/>
      <c r="AL72" s="145"/>
      <c r="AM72" s="145"/>
      <c r="AN72" s="145"/>
      <c r="AO72" s="145"/>
      <c r="AP72" s="145"/>
      <c r="AQ72" s="146"/>
      <c r="AR72" s="151"/>
      <c r="AS72" s="145"/>
      <c r="AT72" s="145"/>
      <c r="AU72" s="145"/>
      <c r="AV72" s="145"/>
      <c r="AW72" s="145"/>
      <c r="AX72" s="146"/>
      <c r="AY72" s="599">
        <f t="shared" si="9"/>
        <v>0</v>
      </c>
      <c r="AZ72" s="516"/>
      <c r="BA72" s="516"/>
      <c r="BB72" s="517">
        <f t="shared" si="10"/>
        <v>0</v>
      </c>
      <c r="BC72" s="517"/>
      <c r="BD72" s="460"/>
      <c r="BE72" s="606"/>
      <c r="BF72" s="606"/>
      <c r="BG72" s="606"/>
      <c r="BH72" s="606"/>
      <c r="BI72" s="606"/>
      <c r="BJ72" s="606"/>
      <c r="BK72" s="539"/>
      <c r="BL72" s="539"/>
      <c r="BM72" s="539"/>
      <c r="BN72" s="540"/>
    </row>
    <row r="73" spans="2:66" ht="21" customHeight="1" thickBot="1" x14ac:dyDescent="0.25">
      <c r="B73" s="443"/>
      <c r="C73" s="443"/>
      <c r="D73" s="617"/>
      <c r="E73" s="577"/>
      <c r="F73" s="577"/>
      <c r="G73" s="577"/>
      <c r="H73" s="577"/>
      <c r="I73" s="577"/>
      <c r="J73" s="577"/>
      <c r="K73" s="577"/>
      <c r="L73" s="577"/>
      <c r="M73" s="577"/>
      <c r="N73" s="577"/>
      <c r="O73" s="577"/>
      <c r="P73" s="578"/>
      <c r="Q73" s="579"/>
      <c r="R73" s="579"/>
      <c r="S73" s="579"/>
      <c r="T73" s="579"/>
      <c r="U73" s="579"/>
      <c r="V73" s="580"/>
      <c r="W73" s="155"/>
      <c r="X73" s="153"/>
      <c r="Y73" s="153"/>
      <c r="Z73" s="153"/>
      <c r="AA73" s="153"/>
      <c r="AB73" s="153"/>
      <c r="AC73" s="154"/>
      <c r="AD73" s="152"/>
      <c r="AE73" s="153"/>
      <c r="AF73" s="153"/>
      <c r="AG73" s="153"/>
      <c r="AH73" s="153"/>
      <c r="AI73" s="153"/>
      <c r="AJ73" s="154"/>
      <c r="AK73" s="152"/>
      <c r="AL73" s="153"/>
      <c r="AM73" s="153"/>
      <c r="AN73" s="153"/>
      <c r="AO73" s="153"/>
      <c r="AP73" s="153"/>
      <c r="AQ73" s="154"/>
      <c r="AR73" s="155"/>
      <c r="AS73" s="153"/>
      <c r="AT73" s="153"/>
      <c r="AU73" s="153"/>
      <c r="AV73" s="153"/>
      <c r="AW73" s="153"/>
      <c r="AX73" s="154"/>
      <c r="AY73" s="618">
        <f t="shared" si="9"/>
        <v>0</v>
      </c>
      <c r="AZ73" s="581"/>
      <c r="BA73" s="581"/>
      <c r="BB73" s="582">
        <f t="shared" si="10"/>
        <v>0</v>
      </c>
      <c r="BC73" s="582"/>
      <c r="BD73" s="474"/>
      <c r="BE73" s="607"/>
      <c r="BF73" s="607"/>
      <c r="BG73" s="607"/>
      <c r="BH73" s="607"/>
      <c r="BI73" s="607"/>
      <c r="BJ73" s="607"/>
      <c r="BK73" s="570"/>
      <c r="BL73" s="570"/>
      <c r="BM73" s="570"/>
      <c r="BN73" s="571"/>
    </row>
    <row r="74" spans="2:66" ht="21" customHeight="1" thickBot="1" x14ac:dyDescent="0.25">
      <c r="B74" s="443"/>
      <c r="C74" s="558" t="s">
        <v>86</v>
      </c>
      <c r="D74" s="559"/>
      <c r="E74" s="559"/>
      <c r="F74" s="559"/>
      <c r="G74" s="559"/>
      <c r="H74" s="559"/>
      <c r="I74" s="559"/>
      <c r="J74" s="559"/>
      <c r="K74" s="559"/>
      <c r="L74" s="559"/>
      <c r="M74" s="559"/>
      <c r="N74" s="559"/>
      <c r="O74" s="559"/>
      <c r="P74" s="559"/>
      <c r="Q74" s="559"/>
      <c r="R74" s="559"/>
      <c r="S74" s="559"/>
      <c r="T74" s="559"/>
      <c r="U74" s="559"/>
      <c r="V74" s="560"/>
      <c r="W74" s="46">
        <f t="shared" ref="W74:AX74" si="11">SUM(W66:W73)</f>
        <v>0</v>
      </c>
      <c r="X74" s="47">
        <f t="shared" si="11"/>
        <v>0</v>
      </c>
      <c r="Y74" s="47">
        <f t="shared" si="11"/>
        <v>0</v>
      </c>
      <c r="Z74" s="47">
        <f t="shared" si="11"/>
        <v>0</v>
      </c>
      <c r="AA74" s="47">
        <f t="shared" si="11"/>
        <v>0</v>
      </c>
      <c r="AB74" s="47">
        <f t="shared" si="11"/>
        <v>0</v>
      </c>
      <c r="AC74" s="48">
        <f t="shared" si="11"/>
        <v>0</v>
      </c>
      <c r="AD74" s="46">
        <f t="shared" si="11"/>
        <v>0</v>
      </c>
      <c r="AE74" s="47">
        <f t="shared" si="11"/>
        <v>0</v>
      </c>
      <c r="AF74" s="47">
        <f t="shared" si="11"/>
        <v>0</v>
      </c>
      <c r="AG74" s="47">
        <f t="shared" si="11"/>
        <v>0</v>
      </c>
      <c r="AH74" s="47">
        <f t="shared" si="11"/>
        <v>0</v>
      </c>
      <c r="AI74" s="47">
        <f t="shared" si="11"/>
        <v>0</v>
      </c>
      <c r="AJ74" s="48">
        <f t="shared" si="11"/>
        <v>0</v>
      </c>
      <c r="AK74" s="46">
        <f t="shared" si="11"/>
        <v>0</v>
      </c>
      <c r="AL74" s="47">
        <f t="shared" si="11"/>
        <v>0</v>
      </c>
      <c r="AM74" s="47">
        <f t="shared" si="11"/>
        <v>0</v>
      </c>
      <c r="AN74" s="47">
        <f t="shared" si="11"/>
        <v>0</v>
      </c>
      <c r="AO74" s="47">
        <f t="shared" si="11"/>
        <v>0</v>
      </c>
      <c r="AP74" s="47">
        <f t="shared" si="11"/>
        <v>0</v>
      </c>
      <c r="AQ74" s="48">
        <f t="shared" si="11"/>
        <v>0</v>
      </c>
      <c r="AR74" s="46">
        <f t="shared" si="11"/>
        <v>0</v>
      </c>
      <c r="AS74" s="47">
        <f t="shared" si="11"/>
        <v>0</v>
      </c>
      <c r="AT74" s="47">
        <f t="shared" si="11"/>
        <v>0</v>
      </c>
      <c r="AU74" s="47">
        <f t="shared" si="11"/>
        <v>0</v>
      </c>
      <c r="AV74" s="47">
        <f t="shared" si="11"/>
        <v>0</v>
      </c>
      <c r="AW74" s="47">
        <f t="shared" si="11"/>
        <v>0</v>
      </c>
      <c r="AX74" s="48">
        <f t="shared" si="11"/>
        <v>0</v>
      </c>
      <c r="AY74" s="611">
        <f>SUM(AY66:BA73)</f>
        <v>0</v>
      </c>
      <c r="AZ74" s="612"/>
      <c r="BA74" s="612"/>
      <c r="BB74" s="613">
        <f>SUM($BB$66:$BD$73)</f>
        <v>0</v>
      </c>
      <c r="BC74" s="613"/>
      <c r="BD74" s="614"/>
      <c r="BE74" s="602">
        <f>SUM(BE66)</f>
        <v>0</v>
      </c>
      <c r="BF74" s="603"/>
      <c r="BG74" s="603"/>
      <c r="BH74" s="603"/>
      <c r="BI74" s="603"/>
      <c r="BJ74" s="604"/>
      <c r="BK74" s="615"/>
      <c r="BL74" s="615"/>
      <c r="BM74" s="615"/>
      <c r="BN74" s="616"/>
    </row>
    <row r="75" spans="2:66" ht="21" customHeight="1" thickBot="1" x14ac:dyDescent="0.25">
      <c r="B75" s="5" t="s">
        <v>36</v>
      </c>
      <c r="C75" s="23"/>
      <c r="D75" s="52"/>
      <c r="E75" s="170"/>
      <c r="F75" s="170"/>
      <c r="G75" s="170"/>
      <c r="H75" s="170"/>
      <c r="I75" s="170"/>
      <c r="J75" s="170"/>
      <c r="K75" s="170"/>
      <c r="L75" s="170"/>
      <c r="M75" s="170"/>
      <c r="N75" s="170"/>
      <c r="O75" s="170"/>
      <c r="P75" s="170"/>
      <c r="Q75" s="170"/>
      <c r="R75" s="170"/>
      <c r="S75" s="170"/>
      <c r="T75" s="170"/>
      <c r="U75" s="170"/>
      <c r="V75" s="170"/>
      <c r="W75" s="168"/>
      <c r="X75" s="168"/>
      <c r="Y75" s="168"/>
      <c r="Z75" s="168"/>
      <c r="AA75" s="168"/>
      <c r="AB75" s="168"/>
      <c r="AC75" s="168"/>
      <c r="AD75" s="168"/>
      <c r="AE75" s="168"/>
      <c r="AF75" s="168"/>
      <c r="AG75" s="168"/>
      <c r="AH75" s="168"/>
      <c r="AI75" s="168"/>
      <c r="AJ75" s="168"/>
      <c r="AK75" s="168"/>
      <c r="AL75" s="168"/>
      <c r="AM75" s="168"/>
      <c r="AN75" s="168"/>
      <c r="AO75" s="168"/>
      <c r="AP75" s="168"/>
      <c r="AQ75" s="168"/>
      <c r="AR75" s="168"/>
      <c r="AS75" s="168"/>
      <c r="AT75" s="168"/>
      <c r="AU75" s="168"/>
      <c r="AV75" s="168"/>
      <c r="AW75" s="168"/>
      <c r="AX75" s="169"/>
      <c r="AY75" s="608">
        <v>40</v>
      </c>
      <c r="AZ75" s="609"/>
      <c r="BA75" s="609"/>
      <c r="BB75" s="609"/>
      <c r="BC75" s="609"/>
      <c r="BD75" s="609"/>
      <c r="BE75" s="609"/>
      <c r="BF75" s="609"/>
      <c r="BG75" s="609"/>
      <c r="BH75" s="609"/>
      <c r="BI75" s="609"/>
      <c r="BJ75" s="609"/>
      <c r="BK75" s="609"/>
      <c r="BL75" s="609"/>
      <c r="BM75" s="609"/>
      <c r="BN75" s="610"/>
    </row>
    <row r="76" spans="2:66" ht="21" customHeight="1" x14ac:dyDescent="0.2">
      <c r="B76" s="1" t="s">
        <v>162</v>
      </c>
    </row>
    <row r="77" spans="2:66" ht="21" customHeight="1" x14ac:dyDescent="0.2">
      <c r="B77" s="1" t="s">
        <v>128</v>
      </c>
      <c r="G77" s="1"/>
    </row>
    <row r="78" spans="2:66" ht="21" customHeight="1" x14ac:dyDescent="0.2">
      <c r="G78" s="1"/>
    </row>
  </sheetData>
  <mergeCells count="508">
    <mergeCell ref="BE74:BJ74"/>
    <mergeCell ref="BE66:BJ73"/>
    <mergeCell ref="AY75:BN75"/>
    <mergeCell ref="BK73:BN73"/>
    <mergeCell ref="C74:V74"/>
    <mergeCell ref="AY74:BA74"/>
    <mergeCell ref="BB74:BD74"/>
    <mergeCell ref="BK74:BN74"/>
    <mergeCell ref="D73:I73"/>
    <mergeCell ref="J73:L73"/>
    <mergeCell ref="M73:O73"/>
    <mergeCell ref="P73:V73"/>
    <mergeCell ref="AY73:BA73"/>
    <mergeCell ref="BB73:BD73"/>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B64:BD65"/>
    <mergeCell ref="BK64:BN65"/>
    <mergeCell ref="BB67:BD67"/>
    <mergeCell ref="BK67:BN67"/>
    <mergeCell ref="D68:I68"/>
    <mergeCell ref="J68:L68"/>
    <mergeCell ref="M68:O68"/>
    <mergeCell ref="P68:V68"/>
    <mergeCell ref="AY68:BA68"/>
    <mergeCell ref="BB68:BD68"/>
    <mergeCell ref="BK68:BN68"/>
    <mergeCell ref="BE64:BJ65"/>
    <mergeCell ref="B66:B74"/>
    <mergeCell ref="C66:C73"/>
    <mergeCell ref="D66:I66"/>
    <mergeCell ref="J66:L66"/>
    <mergeCell ref="M66:O66"/>
    <mergeCell ref="P66:V66"/>
    <mergeCell ref="AY61:BN61"/>
    <mergeCell ref="B64:B65"/>
    <mergeCell ref="D64:I65"/>
    <mergeCell ref="J64:O65"/>
    <mergeCell ref="P64:V65"/>
    <mergeCell ref="W64:AC64"/>
    <mergeCell ref="AD64:AJ64"/>
    <mergeCell ref="AK64:AQ64"/>
    <mergeCell ref="AR64:AX64"/>
    <mergeCell ref="AY64:BA65"/>
    <mergeCell ref="AY66:BA66"/>
    <mergeCell ref="BB66:BD66"/>
    <mergeCell ref="BK66:BN66"/>
    <mergeCell ref="D67:I67"/>
    <mergeCell ref="J67:L67"/>
    <mergeCell ref="M67:O67"/>
    <mergeCell ref="P67:V67"/>
    <mergeCell ref="AY67:BA67"/>
    <mergeCell ref="C60:V60"/>
    <mergeCell ref="AY60:BA60"/>
    <mergeCell ref="BB60:BD60"/>
    <mergeCell ref="BE60:BG60"/>
    <mergeCell ref="BH60:BJ60"/>
    <mergeCell ref="BK60:BN60"/>
    <mergeCell ref="BK58:BN58"/>
    <mergeCell ref="C59:V59"/>
    <mergeCell ref="AY59:BA59"/>
    <mergeCell ref="BB59:BD59"/>
    <mergeCell ref="BE59:BG59"/>
    <mergeCell ref="BH59:BJ59"/>
    <mergeCell ref="BK59:BN59"/>
    <mergeCell ref="D58:I58"/>
    <mergeCell ref="J58:L58"/>
    <mergeCell ref="M58:O58"/>
    <mergeCell ref="P58:V58"/>
    <mergeCell ref="AY58:BA58"/>
    <mergeCell ref="BB58:BD58"/>
    <mergeCell ref="C52:C58"/>
    <mergeCell ref="BK56:BN56"/>
    <mergeCell ref="D57:I57"/>
    <mergeCell ref="J57:L57"/>
    <mergeCell ref="M57:O57"/>
    <mergeCell ref="P57:V57"/>
    <mergeCell ref="AY57:BA57"/>
    <mergeCell ref="BB57:BD57"/>
    <mergeCell ref="BK57:BN57"/>
    <mergeCell ref="D56:I56"/>
    <mergeCell ref="J56:L56"/>
    <mergeCell ref="M56:O56"/>
    <mergeCell ref="P56:V56"/>
    <mergeCell ref="AY56:BA56"/>
    <mergeCell ref="BB56:BD56"/>
    <mergeCell ref="D55:I55"/>
    <mergeCell ref="J55:L55"/>
    <mergeCell ref="M55:O55"/>
    <mergeCell ref="P55:V55"/>
    <mergeCell ref="AY55:BA55"/>
    <mergeCell ref="BB55:BD55"/>
    <mergeCell ref="BK55:BN55"/>
    <mergeCell ref="D54:I54"/>
    <mergeCell ref="J54:L54"/>
    <mergeCell ref="M54:O54"/>
    <mergeCell ref="P54:V54"/>
    <mergeCell ref="AY54:BA54"/>
    <mergeCell ref="BB54:BD54"/>
    <mergeCell ref="BK52:BN52"/>
    <mergeCell ref="D53:I53"/>
    <mergeCell ref="J53:L53"/>
    <mergeCell ref="M53:O53"/>
    <mergeCell ref="P53:V53"/>
    <mergeCell ref="AY53:BA53"/>
    <mergeCell ref="BB53:BD53"/>
    <mergeCell ref="BK53:BN53"/>
    <mergeCell ref="BK51:BN51"/>
    <mergeCell ref="D52:I52"/>
    <mergeCell ref="J52:L52"/>
    <mergeCell ref="M52:O52"/>
    <mergeCell ref="P52:V52"/>
    <mergeCell ref="AY52:BA52"/>
    <mergeCell ref="BB52:BD52"/>
    <mergeCell ref="BE52:BG58"/>
    <mergeCell ref="BH52:BJ58"/>
    <mergeCell ref="D51:I51"/>
    <mergeCell ref="J51:L51"/>
    <mergeCell ref="M51:O51"/>
    <mergeCell ref="P51:V51"/>
    <mergeCell ref="AY51:BA51"/>
    <mergeCell ref="BB51:BD51"/>
    <mergeCell ref="BK54:BN54"/>
    <mergeCell ref="BK49:BN49"/>
    <mergeCell ref="D50:I50"/>
    <mergeCell ref="J50:L50"/>
    <mergeCell ref="M50:O50"/>
    <mergeCell ref="P50:V50"/>
    <mergeCell ref="AY50:BA50"/>
    <mergeCell ref="BB50:BD50"/>
    <mergeCell ref="BK50:BN50"/>
    <mergeCell ref="D49:I49"/>
    <mergeCell ref="J49:L49"/>
    <mergeCell ref="M49:O49"/>
    <mergeCell ref="P49:V49"/>
    <mergeCell ref="AY49:BA49"/>
    <mergeCell ref="BB49:BD49"/>
    <mergeCell ref="P45:V45"/>
    <mergeCell ref="AY45:BA45"/>
    <mergeCell ref="BB45:BD45"/>
    <mergeCell ref="BK47:BN47"/>
    <mergeCell ref="D48:I48"/>
    <mergeCell ref="J48:L48"/>
    <mergeCell ref="M48:O48"/>
    <mergeCell ref="P48:V48"/>
    <mergeCell ref="AY48:BA48"/>
    <mergeCell ref="BB48:BD48"/>
    <mergeCell ref="BK48:BN48"/>
    <mergeCell ref="D47:I47"/>
    <mergeCell ref="J47:L47"/>
    <mergeCell ref="M47:O47"/>
    <mergeCell ref="P47:V47"/>
    <mergeCell ref="AY47:BA47"/>
    <mergeCell ref="BB47:BD47"/>
    <mergeCell ref="BK43:BN43"/>
    <mergeCell ref="CE43:CJ46"/>
    <mergeCell ref="CK43:CO43"/>
    <mergeCell ref="C44:C51"/>
    <mergeCell ref="D44:I44"/>
    <mergeCell ref="J44:L44"/>
    <mergeCell ref="M44:O44"/>
    <mergeCell ref="P44:V44"/>
    <mergeCell ref="AY44:BA44"/>
    <mergeCell ref="BB44:BD44"/>
    <mergeCell ref="BK45:BN45"/>
    <mergeCell ref="CK45:CO45"/>
    <mergeCell ref="D46:I46"/>
    <mergeCell ref="J46:L46"/>
    <mergeCell ref="M46:O46"/>
    <mergeCell ref="P46:V46"/>
    <mergeCell ref="AY46:BA46"/>
    <mergeCell ref="BB46:BD46"/>
    <mergeCell ref="BK46:BN46"/>
    <mergeCell ref="CK46:CO46"/>
    <mergeCell ref="BE44:BG51"/>
    <mergeCell ref="BH44:BJ51"/>
    <mergeCell ref="BK44:BN44"/>
    <mergeCell ref="CK44:CO44"/>
    <mergeCell ref="BK41:BN41"/>
    <mergeCell ref="D42:I42"/>
    <mergeCell ref="J42:L42"/>
    <mergeCell ref="M42:O42"/>
    <mergeCell ref="P42:V42"/>
    <mergeCell ref="AY42:BA42"/>
    <mergeCell ref="BB42:BD42"/>
    <mergeCell ref="BE42:BG42"/>
    <mergeCell ref="BH42:BJ42"/>
    <mergeCell ref="BK42:BN42"/>
    <mergeCell ref="BK38:BN38"/>
    <mergeCell ref="C39:C43"/>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AY40:BA40"/>
    <mergeCell ref="BB40:BD40"/>
    <mergeCell ref="BE40:BG40"/>
    <mergeCell ref="BH40:BJ40"/>
    <mergeCell ref="BK40:BN40"/>
    <mergeCell ref="D41:I41"/>
    <mergeCell ref="J41:L41"/>
    <mergeCell ref="M41:O41"/>
    <mergeCell ref="P41:V41"/>
    <mergeCell ref="B38:B60"/>
    <mergeCell ref="D38:I38"/>
    <mergeCell ref="J38:L38"/>
    <mergeCell ref="M38:O38"/>
    <mergeCell ref="P38:V38"/>
    <mergeCell ref="AY38:BA38"/>
    <mergeCell ref="BB38:BD38"/>
    <mergeCell ref="BE38:BG38"/>
    <mergeCell ref="BH38:BJ38"/>
    <mergeCell ref="AY41:BA41"/>
    <mergeCell ref="BB41:BD41"/>
    <mergeCell ref="BE41:BG41"/>
    <mergeCell ref="BH41:BJ41"/>
    <mergeCell ref="D43:I43"/>
    <mergeCell ref="J43:L43"/>
    <mergeCell ref="M43:O43"/>
    <mergeCell ref="P43:V43"/>
    <mergeCell ref="AY43:BA43"/>
    <mergeCell ref="BB43:BD43"/>
    <mergeCell ref="BE43:BG43"/>
    <mergeCell ref="BH43:BJ43"/>
    <mergeCell ref="D45:I45"/>
    <mergeCell ref="J45:L45"/>
    <mergeCell ref="M45:O45"/>
    <mergeCell ref="BG32:BI32"/>
    <mergeCell ref="BJ32:BL32"/>
    <mergeCell ref="B36:B37"/>
    <mergeCell ref="D36:I37"/>
    <mergeCell ref="J36:O37"/>
    <mergeCell ref="P36:V37"/>
    <mergeCell ref="W36:AC36"/>
    <mergeCell ref="AD36:AJ36"/>
    <mergeCell ref="AK36:AQ36"/>
    <mergeCell ref="AR36:AX36"/>
    <mergeCell ref="K32:M32"/>
    <mergeCell ref="N32:P32"/>
    <mergeCell ref="AA32:AC32"/>
    <mergeCell ref="AD32:AF32"/>
    <mergeCell ref="AQ32:AS32"/>
    <mergeCell ref="AT32:AV32"/>
    <mergeCell ref="AY36:BA37"/>
    <mergeCell ref="BB36:BD37"/>
    <mergeCell ref="BE36:BG37"/>
    <mergeCell ref="BH36:BJ37"/>
    <mergeCell ref="BK36:BN37"/>
    <mergeCell ref="AJ30:AN30"/>
    <mergeCell ref="AO30:AR30"/>
    <mergeCell ref="AS30:AV30"/>
    <mergeCell ref="AZ30:BD30"/>
    <mergeCell ref="BE30:BH30"/>
    <mergeCell ref="BI30:BL30"/>
    <mergeCell ref="D30:H30"/>
    <mergeCell ref="I30:L30"/>
    <mergeCell ref="M30:P30"/>
    <mergeCell ref="T30:X30"/>
    <mergeCell ref="Y30:AB30"/>
    <mergeCell ref="AC30:AF30"/>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Z21:BM23"/>
    <mergeCell ref="D25:AF25"/>
    <mergeCell ref="AJ25:BL25"/>
    <mergeCell ref="D26:H26"/>
    <mergeCell ref="T26:X26"/>
    <mergeCell ref="AJ26:AN26"/>
    <mergeCell ref="AZ26:BD26"/>
    <mergeCell ref="Z18:AD18"/>
    <mergeCell ref="AE18:AH18"/>
    <mergeCell ref="AI18:AK18"/>
    <mergeCell ref="AL18:AN18"/>
    <mergeCell ref="AQ18:AU18"/>
    <mergeCell ref="AV18:AY18"/>
    <mergeCell ref="Z17:AD17"/>
    <mergeCell ref="AE17:AH17"/>
    <mergeCell ref="AI17:AK17"/>
    <mergeCell ref="AL17:AN17"/>
    <mergeCell ref="AQ17:AU17"/>
    <mergeCell ref="AV17:AY17"/>
    <mergeCell ref="AZ17:BB17"/>
    <mergeCell ref="BC17:BE17"/>
    <mergeCell ref="AZ18:BB18"/>
    <mergeCell ref="BC18:BE18"/>
    <mergeCell ref="BQ14:BS14"/>
    <mergeCell ref="BZ14:CC14"/>
    <mergeCell ref="CD14:CF14"/>
    <mergeCell ref="CG15:CI15"/>
    <mergeCell ref="Z16:AD16"/>
    <mergeCell ref="AE16:AH16"/>
    <mergeCell ref="AI16:AK16"/>
    <mergeCell ref="AL16:AN16"/>
    <mergeCell ref="AQ16:AU16"/>
    <mergeCell ref="AV16:AY16"/>
    <mergeCell ref="AZ16:BB16"/>
    <mergeCell ref="BC16:BE16"/>
    <mergeCell ref="BH16:BL16"/>
    <mergeCell ref="BC15:BE15"/>
    <mergeCell ref="BH15:BL15"/>
    <mergeCell ref="BM15:BP15"/>
    <mergeCell ref="BQ15:BS15"/>
    <mergeCell ref="BZ15:CC15"/>
    <mergeCell ref="CD15:CF15"/>
    <mergeCell ref="BM16:BP16"/>
    <mergeCell ref="BQ16:BS16"/>
    <mergeCell ref="D15:E15"/>
    <mergeCell ref="F15:V15"/>
    <mergeCell ref="Z15:AD15"/>
    <mergeCell ref="AE15:AH15"/>
    <mergeCell ref="AI15:AK15"/>
    <mergeCell ref="AL15:AN15"/>
    <mergeCell ref="AQ15:AU15"/>
    <mergeCell ref="AV15:AY15"/>
    <mergeCell ref="AZ15:BB15"/>
    <mergeCell ref="CB12:CE12"/>
    <mergeCell ref="CF12:CH12"/>
    <mergeCell ref="CI12:CK12"/>
    <mergeCell ref="D13:E13"/>
    <mergeCell ref="F13:V13"/>
    <mergeCell ref="AE13:AK13"/>
    <mergeCell ref="AL13:AN14"/>
    <mergeCell ref="AV13:BB13"/>
    <mergeCell ref="BC13:BE14"/>
    <mergeCell ref="BM13:BS13"/>
    <mergeCell ref="BW13:CA13"/>
    <mergeCell ref="CB13:CE13"/>
    <mergeCell ref="CF13:CH13"/>
    <mergeCell ref="CI13:CK13"/>
    <mergeCell ref="D14:E14"/>
    <mergeCell ref="F14:V14"/>
    <mergeCell ref="AE14:AH14"/>
    <mergeCell ref="AI14:AK14"/>
    <mergeCell ref="AQ14:AU14"/>
    <mergeCell ref="AV14:AY14"/>
    <mergeCell ref="CG14:CI14"/>
    <mergeCell ref="AZ14:BB14"/>
    <mergeCell ref="BH14:BL14"/>
    <mergeCell ref="BM14:BP14"/>
    <mergeCell ref="BW11:CA11"/>
    <mergeCell ref="CB11:CE11"/>
    <mergeCell ref="CF11:CH11"/>
    <mergeCell ref="CI11:CK11"/>
    <mergeCell ref="DF9:DH9"/>
    <mergeCell ref="Z10:AF10"/>
    <mergeCell ref="AG10:AJ10"/>
    <mergeCell ref="AK10:AN10"/>
    <mergeCell ref="AO10:AR10"/>
    <mergeCell ref="AS10:AV10"/>
    <mergeCell ref="AW10:AZ10"/>
    <mergeCell ref="BA10:BD10"/>
    <mergeCell ref="BE10:BG10"/>
    <mergeCell ref="BW10:CA10"/>
    <mergeCell ref="CB9:CE9"/>
    <mergeCell ref="CF9:CH9"/>
    <mergeCell ref="CL9:CO9"/>
    <mergeCell ref="CP9:CS9"/>
    <mergeCell ref="CT9:CW9"/>
    <mergeCell ref="CX9:DA9"/>
    <mergeCell ref="DB9:DE9"/>
    <mergeCell ref="Z9:AF9"/>
    <mergeCell ref="AG9:AJ9"/>
    <mergeCell ref="AK9:AN9"/>
    <mergeCell ref="AO8:AR8"/>
    <mergeCell ref="AS8:AV8"/>
    <mergeCell ref="AW8:AZ8"/>
    <mergeCell ref="BA8:BD8"/>
    <mergeCell ref="BE8:BG8"/>
    <mergeCell ref="CB8:CH8"/>
    <mergeCell ref="CB10:CE10"/>
    <mergeCell ref="CF10:CH10"/>
    <mergeCell ref="CI10:CK10"/>
    <mergeCell ref="AO9:AR9"/>
    <mergeCell ref="AS9:AV9"/>
    <mergeCell ref="AW9:AZ9"/>
    <mergeCell ref="BA9:BD9"/>
    <mergeCell ref="BE9:BG9"/>
    <mergeCell ref="BW9:CA9"/>
    <mergeCell ref="CP7:CS7"/>
    <mergeCell ref="CT7:CW7"/>
    <mergeCell ref="CX7:DA7"/>
    <mergeCell ref="DB7:DE7"/>
    <mergeCell ref="DF7:DH7"/>
    <mergeCell ref="BE7:BG7"/>
    <mergeCell ref="CL7:CO7"/>
    <mergeCell ref="D6:F6"/>
    <mergeCell ref="D8:F8"/>
    <mergeCell ref="G8:T8"/>
    <mergeCell ref="AA8:AF8"/>
    <mergeCell ref="AG8:AJ8"/>
    <mergeCell ref="AK8:AN8"/>
    <mergeCell ref="AO7:AR7"/>
    <mergeCell ref="AS7:AV7"/>
    <mergeCell ref="AW7:AZ7"/>
    <mergeCell ref="BA7:BD7"/>
    <mergeCell ref="DF8:DH8"/>
    <mergeCell ref="CI8:CK9"/>
    <mergeCell ref="CL8:CO8"/>
    <mergeCell ref="CP8:CS8"/>
    <mergeCell ref="CT8:CW8"/>
    <mergeCell ref="CX8:DA8"/>
    <mergeCell ref="DB8:DE8"/>
    <mergeCell ref="D7:F7"/>
    <mergeCell ref="G7:T7"/>
    <mergeCell ref="Z7:AF7"/>
    <mergeCell ref="AG7:AJ7"/>
    <mergeCell ref="AK7:AN7"/>
    <mergeCell ref="AW6:AZ6"/>
    <mergeCell ref="BA6:BD6"/>
    <mergeCell ref="BE6:BG6"/>
    <mergeCell ref="CA6:CG6"/>
    <mergeCell ref="AO3:AV3"/>
    <mergeCell ref="AW3:BR3"/>
    <mergeCell ref="AO4:AV4"/>
    <mergeCell ref="AW4:BJ4"/>
    <mergeCell ref="BK4:BN4"/>
    <mergeCell ref="BO4:BR4"/>
    <mergeCell ref="CP6:CS6"/>
    <mergeCell ref="CT6:CW6"/>
    <mergeCell ref="CX6:DA6"/>
    <mergeCell ref="CH6:CK6"/>
    <mergeCell ref="CL6:CO6"/>
    <mergeCell ref="CX5:DA5"/>
    <mergeCell ref="DB5:DE5"/>
    <mergeCell ref="DF5:DH5"/>
    <mergeCell ref="CH5:CK5"/>
    <mergeCell ref="CL5:CO5"/>
    <mergeCell ref="CP5:CS5"/>
    <mergeCell ref="CT5:CW5"/>
    <mergeCell ref="G6:T6"/>
    <mergeCell ref="Z6:AF6"/>
    <mergeCell ref="AG6:AJ6"/>
    <mergeCell ref="AK6:AN6"/>
    <mergeCell ref="AO6:AR6"/>
    <mergeCell ref="AS6:AV6"/>
    <mergeCell ref="D5:J5"/>
    <mergeCell ref="CA5:CG5"/>
    <mergeCell ref="DB6:DE6"/>
    <mergeCell ref="DF6:DH6"/>
  </mergeCells>
  <phoneticPr fontId="5"/>
  <conditionalFormatting sqref="C32:N32 C28:D28 T28 Q28:S29 T29:X29 C29:H30 C31:AG31 AG32 C26:H27 Q26:X27 I26:L30 Y26:AB30 AG26:AG30 BV28:BV29 BV30:BY30 M28:M29 M30:X30 CA30:CD30 CA26:CD27 AC30:AF30 AC26:AF27">
    <cfRule type="expression" dxfId="83" priority="26">
      <formula>COUNTA($D$8)&gt;=1</formula>
    </cfRule>
  </conditionalFormatting>
  <conditionalFormatting sqref="C25:AG25">
    <cfRule type="expression" dxfId="82" priority="32">
      <formula>COUNTA($D$8)&gt;=1</formula>
    </cfRule>
  </conditionalFormatting>
  <conditionalFormatting sqref="C33:AG34">
    <cfRule type="expression" dxfId="81" priority="28">
      <formula>COUNTA($D$8)&gt;=1</formula>
    </cfRule>
  </conditionalFormatting>
  <conditionalFormatting sqref="D6:D8 E17:E18">
    <cfRule type="expression" dxfId="80" priority="41">
      <formula>IF($E$10:$F$10="〇",TRUE,FALSE)</formula>
    </cfRule>
  </conditionalFormatting>
  <conditionalFormatting sqref="D6:D8">
    <cfRule type="expression" dxfId="79" priority="40">
      <formula>IF($E$11:$F$12="〇",TRUE,FALSE)</formula>
    </cfRule>
  </conditionalFormatting>
  <conditionalFormatting sqref="D11">
    <cfRule type="expression" dxfId="78" priority="39">
      <formula>IF($E$10:$F$10="〇",TRUE,FALSE)</formula>
    </cfRule>
  </conditionalFormatting>
  <conditionalFormatting sqref="D13:E13 D14:D15">
    <cfRule type="expression" dxfId="77" priority="37">
      <formula>IF($E$10:$F$10="〇",TRUE,FALSE)</formula>
    </cfRule>
    <cfRule type="expression" dxfId="76" priority="38">
      <formula>IF($E$11:$F$12="〇",TRUE,FALSE)</formula>
    </cfRule>
  </conditionalFormatting>
  <conditionalFormatting sqref="N32:P32">
    <cfRule type="beginsWith" dxfId="75" priority="15" operator="beginsWith" text="可">
      <formula>LEFT(N32,LEN("可"))="可"</formula>
    </cfRule>
    <cfRule type="containsText" dxfId="74" priority="16" operator="containsText" text="不可">
      <formula>NOT(ISERROR(SEARCH("不可",N32)))</formula>
    </cfRule>
  </conditionalFormatting>
  <conditionalFormatting sqref="Q32:AD32">
    <cfRule type="expression" dxfId="73" priority="25">
      <formula>COUNTA($D$8)&gt;=1</formula>
    </cfRule>
  </conditionalFormatting>
  <conditionalFormatting sqref="AD32:AF32">
    <cfRule type="beginsWith" dxfId="72" priority="13" operator="beginsWith" text="可">
      <formula>LEFT(AD32,LEN("可"))="可"</formula>
    </cfRule>
    <cfRule type="containsText" dxfId="71" priority="14" operator="containsText" text="不可">
      <formula>NOT(ISERROR(SEARCH("不可",AD32)))</formula>
    </cfRule>
  </conditionalFormatting>
  <conditionalFormatting sqref="AE16">
    <cfRule type="expression" dxfId="70" priority="36">
      <formula>COUNTA($D$6,$D$7)&gt;=1</formula>
    </cfRule>
  </conditionalFormatting>
  <conditionalFormatting sqref="AE15:AN15">
    <cfRule type="expression" dxfId="69" priority="31">
      <formula>COUNTA($D$8)&gt;=1</formula>
    </cfRule>
  </conditionalFormatting>
  <conditionalFormatting sqref="AE17:AN17">
    <cfRule type="expression" dxfId="68" priority="35">
      <formula>COUNTA($D$7)&gt;=1</formula>
    </cfRule>
  </conditionalFormatting>
  <conditionalFormatting sqref="AI16:AN16">
    <cfRule type="expression" dxfId="67" priority="42">
      <formula>COUNTA($D$6,$D$7)&gt;=1</formula>
    </cfRule>
  </conditionalFormatting>
  <conditionalFormatting sqref="AI32:AT32 AI25:BM25 AI31:BM31 AI26:AR30 BM26:BM30 AW26:BH30">
    <cfRule type="expression" dxfId="66" priority="24">
      <formula>COUNTA($D$6:$D$7)&gt;=1</formula>
    </cfRule>
  </conditionalFormatting>
  <conditionalFormatting sqref="BM32">
    <cfRule type="expression" dxfId="65" priority="29">
      <formula>COUNTA($D$6:$D$7)&gt;=1</formula>
    </cfRule>
  </conditionalFormatting>
  <conditionalFormatting sqref="AI33:BM33">
    <cfRule type="expression" dxfId="64" priority="27">
      <formula>COUNTA($D$6:$D$7)&gt;=1</formula>
    </cfRule>
  </conditionalFormatting>
  <conditionalFormatting sqref="AT32:AV32">
    <cfRule type="beginsWith" dxfId="63" priority="10" operator="beginsWith" text="可">
      <formula>LEFT(AT32,LEN("可"))="可"</formula>
    </cfRule>
    <cfRule type="containsText" dxfId="62" priority="12" operator="containsText" text="不可">
      <formula>NOT(ISERROR(SEARCH("不可",AT32)))</formula>
    </cfRule>
  </conditionalFormatting>
  <conditionalFormatting sqref="AV15:BE15">
    <cfRule type="expression" dxfId="61" priority="17">
      <formula>COUNTA($D$8)&gt;=1</formula>
    </cfRule>
  </conditionalFormatting>
  <conditionalFormatting sqref="AV16:BE16">
    <cfRule type="expression" dxfId="60" priority="18">
      <formula>COUNTA($D$6,$D$7)&gt;=1</formula>
    </cfRule>
  </conditionalFormatting>
  <conditionalFormatting sqref="AV17:BE17">
    <cfRule type="expression" dxfId="59" priority="19">
      <formula>COUNTA($D$7)&gt;=1</formula>
    </cfRule>
  </conditionalFormatting>
  <conditionalFormatting sqref="AW32:BJ32">
    <cfRule type="expression" dxfId="58" priority="23">
      <formula>COUNTA($D$6:$D$7)&gt;=1</formula>
    </cfRule>
  </conditionalFormatting>
  <conditionalFormatting sqref="BJ32:BL32">
    <cfRule type="beginsWith" dxfId="57" priority="9" operator="beginsWith" text="可">
      <formula>LEFT(BJ32,LEN("可"))="可"</formula>
    </cfRule>
    <cfRule type="containsText" dxfId="56" priority="11" operator="containsText" text="不可">
      <formula>NOT(ISERROR(SEARCH("不可",BJ32)))</formula>
    </cfRule>
  </conditionalFormatting>
  <conditionalFormatting sqref="BM15:BS15">
    <cfRule type="expression" dxfId="55" priority="30">
      <formula>COUNTA($D$8)&gt;=1</formula>
    </cfRule>
  </conditionalFormatting>
  <conditionalFormatting sqref="CB10:CK10">
    <cfRule type="expression" dxfId="54" priority="20">
      <formula>COUNTA($D$8)&gt;=1</formula>
    </cfRule>
  </conditionalFormatting>
  <conditionalFormatting sqref="CB11:CK11">
    <cfRule type="expression" dxfId="53" priority="21">
      <formula>COUNTA($D$6,$D$7)&gt;=1</formula>
    </cfRule>
  </conditionalFormatting>
  <conditionalFormatting sqref="CB12:CK12">
    <cfRule type="expression" dxfId="52" priority="22">
      <formula>COUNTA($D$7)&gt;=1</formula>
    </cfRule>
  </conditionalFormatting>
  <conditionalFormatting sqref="CP43:CR44">
    <cfRule type="expression" dxfId="51" priority="34">
      <formula>COUNTA($AN$9)&gt;=1</formula>
    </cfRule>
  </conditionalFormatting>
  <conditionalFormatting sqref="CP45:CR46">
    <cfRule type="expression" dxfId="50" priority="33">
      <formula>COUNTA($AN$7:$AP$8)&gt;=1</formula>
    </cfRule>
  </conditionalFormatting>
  <conditionalFormatting sqref="BV26:BY27">
    <cfRule type="expression" dxfId="49" priority="8">
      <formula>COUNTA($D$8)&gt;=1</formula>
    </cfRule>
  </conditionalFormatting>
  <conditionalFormatting sqref="M26:P27">
    <cfRule type="expression" dxfId="48" priority="7">
      <formula>COUNTA($D$8)&gt;=1</formula>
    </cfRule>
  </conditionalFormatting>
  <conditionalFormatting sqref="CA28:CA29">
    <cfRule type="expression" dxfId="47" priority="6">
      <formula>COUNTA($D$8)&gt;=1</formula>
    </cfRule>
  </conditionalFormatting>
  <conditionalFormatting sqref="AC28:AC29">
    <cfRule type="expression" dxfId="46" priority="5">
      <formula>COUNTA($D$8)&gt;=1</formula>
    </cfRule>
  </conditionalFormatting>
  <conditionalFormatting sqref="CF26:CI30">
    <cfRule type="expression" dxfId="45" priority="4">
      <formula>COUNTA($D$6:$D$7)&gt;=1</formula>
    </cfRule>
  </conditionalFormatting>
  <conditionalFormatting sqref="AS26:AV30">
    <cfRule type="expression" dxfId="44" priority="3">
      <formula>COUNTA($D$6:$D$7)&gt;=1</formula>
    </cfRule>
  </conditionalFormatting>
  <conditionalFormatting sqref="CK26:CN30">
    <cfRule type="expression" dxfId="43" priority="2">
      <formula>COUNTA($D$6:$D$7)&gt;=1</formula>
    </cfRule>
  </conditionalFormatting>
  <conditionalFormatting sqref="BI26:BL30">
    <cfRule type="expression" dxfId="42" priority="1">
      <formula>COUNTA($D$6:$D$7)&gt;=1</formula>
    </cfRule>
  </conditionalFormatting>
  <dataValidations count="2">
    <dataValidation type="list" allowBlank="1" showInputMessage="1" showErrorMessage="1" sqref="E17:E18 D11" xr:uid="{020D72DF-761E-47D0-B095-CE16539C1DF0}">
      <formula1>$X$2:$X$3</formula1>
    </dataValidation>
    <dataValidation type="list" allowBlank="1" showInputMessage="1" showErrorMessage="1" sqref="E13 D13:D15 D6:D8" xr:uid="{D7BDE0CE-D9DE-4E5E-9744-02757C5291E4}">
      <formula1>$W$2:$W$3</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A5E02-32A9-429A-8583-BC6752166DC3}">
  <sheetPr>
    <pageSetUpPr fitToPage="1"/>
  </sheetPr>
  <dimension ref="A1:DH78"/>
  <sheetViews>
    <sheetView view="pageBreakPreview" zoomScale="60" zoomScaleNormal="100" workbookViewId="0">
      <selection activeCell="Q10" sqref="Q10"/>
    </sheetView>
  </sheetViews>
  <sheetFormatPr defaultColWidth="9" defaultRowHeight="21" customHeight="1" x14ac:dyDescent="0.2"/>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1:112" ht="21" customHeight="1" x14ac:dyDescent="0.2">
      <c r="A1" s="208" t="s">
        <v>177</v>
      </c>
    </row>
    <row r="2" spans="1:112" ht="21" customHeight="1" x14ac:dyDescent="0.2">
      <c r="B2" s="2"/>
      <c r="C2" s="2"/>
      <c r="G2" s="1"/>
      <c r="W2" s="1" t="s">
        <v>88</v>
      </c>
      <c r="AK2" s="7"/>
      <c r="AO2" s="186"/>
      <c r="AZ2" s="186"/>
      <c r="BA2" s="186"/>
      <c r="BB2" s="186"/>
      <c r="BC2" s="186"/>
      <c r="BD2" s="186"/>
      <c r="BE2" s="186"/>
      <c r="BF2" s="186"/>
      <c r="BG2" s="186"/>
      <c r="BH2" s="186"/>
      <c r="BI2" s="186"/>
      <c r="BJ2" s="186"/>
      <c r="BK2" s="186"/>
      <c r="BL2" s="186"/>
      <c r="BM2" s="186"/>
      <c r="BN2" s="186"/>
      <c r="BO2" s="186"/>
      <c r="BP2" s="186"/>
      <c r="BQ2" s="186"/>
      <c r="BR2" s="186"/>
      <c r="BS2" s="7"/>
      <c r="BT2" s="7"/>
      <c r="BU2" s="7"/>
      <c r="BV2" s="7"/>
      <c r="BW2" s="7"/>
      <c r="BX2" s="7"/>
      <c r="BY2" s="7"/>
      <c r="BZ2" s="7"/>
      <c r="CA2" s="7"/>
      <c r="CB2" s="7"/>
      <c r="CC2" s="7"/>
      <c r="CD2" s="7"/>
      <c r="CE2" s="7"/>
    </row>
    <row r="3" spans="1:112" ht="21" customHeight="1" x14ac:dyDescent="0.2">
      <c r="B3" s="2"/>
      <c r="C3" s="2"/>
      <c r="G3" s="1"/>
      <c r="Y3" s="1">
        <v>-1</v>
      </c>
      <c r="AO3" s="322" t="s">
        <v>157</v>
      </c>
      <c r="AP3" s="322"/>
      <c r="AQ3" s="322"/>
      <c r="AR3" s="322"/>
      <c r="AS3" s="322"/>
      <c r="AT3" s="322"/>
      <c r="AU3" s="322"/>
      <c r="AV3" s="322"/>
      <c r="AW3" s="323"/>
      <c r="AX3" s="324"/>
      <c r="AY3" s="324"/>
      <c r="AZ3" s="324"/>
      <c r="BA3" s="324"/>
      <c r="BB3" s="324"/>
      <c r="BC3" s="324"/>
      <c r="BD3" s="324"/>
      <c r="BE3" s="324"/>
      <c r="BF3" s="324"/>
      <c r="BG3" s="324"/>
      <c r="BH3" s="324"/>
      <c r="BI3" s="324"/>
      <c r="BJ3" s="324"/>
      <c r="BK3" s="324"/>
      <c r="BL3" s="324"/>
      <c r="BM3" s="324"/>
      <c r="BN3" s="324"/>
      <c r="BO3" s="324"/>
      <c r="BP3" s="324"/>
      <c r="BQ3" s="324"/>
      <c r="BR3" s="325"/>
      <c r="BS3" s="93"/>
      <c r="BT3" s="93"/>
      <c r="BU3" s="93"/>
      <c r="BV3" s="93"/>
      <c r="BW3" s="93"/>
      <c r="BX3" s="93"/>
      <c r="BY3" s="93"/>
      <c r="CA3" s="93"/>
      <c r="CB3" s="93"/>
      <c r="CC3" s="93"/>
      <c r="CD3" s="93"/>
      <c r="CE3" s="93"/>
    </row>
    <row r="4" spans="1:112" ht="21" customHeight="1" x14ac:dyDescent="0.2">
      <c r="B4" s="2"/>
      <c r="C4" s="2"/>
      <c r="G4" s="1"/>
      <c r="AO4" s="322" t="s">
        <v>49</v>
      </c>
      <c r="AP4" s="322"/>
      <c r="AQ4" s="322"/>
      <c r="AR4" s="322"/>
      <c r="AS4" s="322"/>
      <c r="AT4" s="322"/>
      <c r="AU4" s="322"/>
      <c r="AV4" s="322"/>
      <c r="AW4" s="326"/>
      <c r="AX4" s="326"/>
      <c r="AY4" s="326"/>
      <c r="AZ4" s="326"/>
      <c r="BA4" s="326"/>
      <c r="BB4" s="326"/>
      <c r="BC4" s="326"/>
      <c r="BD4" s="326"/>
      <c r="BE4" s="326"/>
      <c r="BF4" s="326"/>
      <c r="BG4" s="326"/>
      <c r="BH4" s="326"/>
      <c r="BI4" s="326"/>
      <c r="BJ4" s="326"/>
      <c r="BK4" s="327" t="s">
        <v>50</v>
      </c>
      <c r="BL4" s="328"/>
      <c r="BM4" s="328"/>
      <c r="BN4" s="329"/>
      <c r="BO4" s="330">
        <v>15</v>
      </c>
      <c r="BP4" s="331"/>
      <c r="BQ4" s="331"/>
      <c r="BR4" s="332"/>
      <c r="BS4" s="93"/>
      <c r="BT4" s="93"/>
      <c r="BU4" s="93"/>
      <c r="BV4" s="93"/>
      <c r="BW4" s="93"/>
      <c r="BX4" s="93"/>
      <c r="BY4" s="93"/>
      <c r="CA4" s="93"/>
      <c r="CB4" s="93"/>
      <c r="CC4" s="93"/>
      <c r="CD4" s="93"/>
      <c r="CE4" s="93"/>
    </row>
    <row r="5" spans="1:112" ht="21" customHeight="1" x14ac:dyDescent="0.2">
      <c r="B5" s="2"/>
      <c r="C5" s="70"/>
      <c r="D5" s="319" t="s">
        <v>112</v>
      </c>
      <c r="E5" s="319"/>
      <c r="F5" s="319"/>
      <c r="G5" s="319"/>
      <c r="H5" s="319"/>
      <c r="I5" s="319"/>
      <c r="J5" s="319"/>
      <c r="K5" s="71"/>
      <c r="L5" s="71"/>
      <c r="M5" s="72"/>
      <c r="N5" s="72"/>
      <c r="O5" s="72"/>
      <c r="P5" s="72"/>
      <c r="Q5" s="72"/>
      <c r="R5" s="72"/>
      <c r="S5" s="72"/>
      <c r="T5" s="72"/>
      <c r="U5" s="73"/>
      <c r="V5" s="74"/>
      <c r="W5" s="75"/>
      <c r="X5" s="3"/>
      <c r="Y5" s="3"/>
      <c r="Z5" s="68" t="s">
        <v>94</v>
      </c>
      <c r="AA5" s="54"/>
      <c r="CA5" s="311"/>
      <c r="CB5" s="311"/>
      <c r="CC5" s="311"/>
      <c r="CD5" s="311"/>
      <c r="CE5" s="311"/>
      <c r="CF5" s="311"/>
      <c r="CG5" s="311"/>
      <c r="CH5" s="312"/>
      <c r="CI5" s="312"/>
      <c r="CJ5" s="312"/>
      <c r="CK5" s="312"/>
      <c r="CL5" s="311"/>
      <c r="CM5" s="311"/>
      <c r="CN5" s="311"/>
      <c r="CO5" s="311"/>
      <c r="CP5" s="311"/>
      <c r="CQ5" s="311"/>
      <c r="CR5" s="311"/>
      <c r="CS5" s="311"/>
      <c r="CT5" s="311"/>
      <c r="CU5" s="311"/>
      <c r="CV5" s="311"/>
      <c r="CW5" s="311"/>
      <c r="CX5" s="311"/>
      <c r="CY5" s="311"/>
      <c r="CZ5" s="311"/>
      <c r="DA5" s="311"/>
      <c r="DB5" s="311"/>
      <c r="DC5" s="311"/>
      <c r="DD5" s="311"/>
      <c r="DE5" s="311"/>
      <c r="DF5" s="311"/>
      <c r="DG5" s="311"/>
      <c r="DH5" s="311"/>
    </row>
    <row r="6" spans="1:112" ht="27.75" customHeight="1" x14ac:dyDescent="0.2">
      <c r="B6" s="2"/>
      <c r="C6" s="70"/>
      <c r="D6" s="333" t="s">
        <v>71</v>
      </c>
      <c r="E6" s="333"/>
      <c r="F6" s="333"/>
      <c r="G6" s="313" t="s">
        <v>31</v>
      </c>
      <c r="H6" s="313"/>
      <c r="I6" s="313"/>
      <c r="J6" s="313"/>
      <c r="K6" s="313"/>
      <c r="L6" s="313"/>
      <c r="M6" s="313"/>
      <c r="N6" s="313"/>
      <c r="O6" s="313"/>
      <c r="P6" s="313"/>
      <c r="Q6" s="313"/>
      <c r="R6" s="313"/>
      <c r="S6" s="313"/>
      <c r="T6" s="314"/>
      <c r="U6" s="73"/>
      <c r="V6" s="73"/>
      <c r="W6" s="75"/>
      <c r="X6" s="3"/>
      <c r="Y6" s="3"/>
      <c r="Z6" s="315"/>
      <c r="AA6" s="313"/>
      <c r="AB6" s="313"/>
      <c r="AC6" s="313"/>
      <c r="AD6" s="313"/>
      <c r="AE6" s="313"/>
      <c r="AF6" s="314"/>
      <c r="AG6" s="316" t="s">
        <v>30</v>
      </c>
      <c r="AH6" s="317"/>
      <c r="AI6" s="317"/>
      <c r="AJ6" s="318"/>
      <c r="AK6" s="315" t="s">
        <v>29</v>
      </c>
      <c r="AL6" s="313"/>
      <c r="AM6" s="313"/>
      <c r="AN6" s="314"/>
      <c r="AO6" s="315" t="s">
        <v>28</v>
      </c>
      <c r="AP6" s="313"/>
      <c r="AQ6" s="313"/>
      <c r="AR6" s="314"/>
      <c r="AS6" s="315" t="s">
        <v>27</v>
      </c>
      <c r="AT6" s="313"/>
      <c r="AU6" s="313"/>
      <c r="AV6" s="314"/>
      <c r="AW6" s="315" t="s">
        <v>26</v>
      </c>
      <c r="AX6" s="313"/>
      <c r="AY6" s="313"/>
      <c r="AZ6" s="314"/>
      <c r="BA6" s="315" t="s">
        <v>25</v>
      </c>
      <c r="BB6" s="313"/>
      <c r="BC6" s="313"/>
      <c r="BD6" s="314"/>
      <c r="BE6" s="315" t="s">
        <v>22</v>
      </c>
      <c r="BF6" s="313"/>
      <c r="BG6" s="314"/>
      <c r="BK6" s="198"/>
      <c r="BL6" s="198"/>
      <c r="BM6" s="198"/>
      <c r="BN6" s="198"/>
      <c r="BO6" s="205"/>
      <c r="BP6" s="195"/>
      <c r="BQ6" s="17"/>
      <c r="BR6" s="17"/>
      <c r="BS6" s="17"/>
      <c r="CA6" s="312"/>
      <c r="CB6" s="312"/>
      <c r="CC6" s="312"/>
      <c r="CD6" s="312"/>
      <c r="CE6" s="312"/>
      <c r="CF6" s="312"/>
      <c r="CG6" s="312"/>
      <c r="CH6" s="320"/>
      <c r="CI6" s="320"/>
      <c r="CJ6" s="320"/>
      <c r="CK6" s="320"/>
      <c r="CL6" s="320"/>
      <c r="CM6" s="320"/>
      <c r="CN6" s="320"/>
      <c r="CO6" s="320"/>
      <c r="CP6" s="320"/>
      <c r="CQ6" s="320"/>
      <c r="CR6" s="320"/>
      <c r="CS6" s="320"/>
      <c r="CT6" s="320"/>
      <c r="CU6" s="320"/>
      <c r="CV6" s="320"/>
      <c r="CW6" s="320"/>
      <c r="CX6" s="320"/>
      <c r="CY6" s="320"/>
      <c r="CZ6" s="320"/>
      <c r="DA6" s="320"/>
      <c r="DB6" s="320"/>
      <c r="DC6" s="320"/>
      <c r="DD6" s="320"/>
      <c r="DE6" s="320"/>
      <c r="DF6" s="321"/>
      <c r="DG6" s="321"/>
      <c r="DH6" s="321"/>
    </row>
    <row r="7" spans="1:112" ht="21" customHeight="1" x14ac:dyDescent="0.2">
      <c r="B7" s="2"/>
      <c r="C7" s="70"/>
      <c r="D7" s="333"/>
      <c r="E7" s="333"/>
      <c r="F7" s="333"/>
      <c r="G7" s="313" t="s">
        <v>20</v>
      </c>
      <c r="H7" s="313"/>
      <c r="I7" s="313"/>
      <c r="J7" s="313"/>
      <c r="K7" s="313"/>
      <c r="L7" s="313"/>
      <c r="M7" s="313"/>
      <c r="N7" s="313"/>
      <c r="O7" s="313"/>
      <c r="P7" s="313"/>
      <c r="Q7" s="313"/>
      <c r="R7" s="313"/>
      <c r="S7" s="313"/>
      <c r="T7" s="314"/>
      <c r="U7" s="73"/>
      <c r="V7" s="73"/>
      <c r="W7" s="75"/>
      <c r="X7" s="3"/>
      <c r="Y7" s="3"/>
      <c r="Z7" s="334" t="s">
        <v>70</v>
      </c>
      <c r="AA7" s="335"/>
      <c r="AB7" s="335"/>
      <c r="AC7" s="335"/>
      <c r="AD7" s="335"/>
      <c r="AE7" s="335"/>
      <c r="AF7" s="336"/>
      <c r="AG7" s="337"/>
      <c r="AH7" s="338"/>
      <c r="AI7" s="338"/>
      <c r="AJ7" s="339"/>
      <c r="AK7" s="337"/>
      <c r="AL7" s="338"/>
      <c r="AM7" s="338"/>
      <c r="AN7" s="339"/>
      <c r="AO7" s="337"/>
      <c r="AP7" s="338"/>
      <c r="AQ7" s="338"/>
      <c r="AR7" s="339"/>
      <c r="AS7" s="337">
        <v>6</v>
      </c>
      <c r="AT7" s="338"/>
      <c r="AU7" s="338"/>
      <c r="AV7" s="339"/>
      <c r="AW7" s="337">
        <v>4</v>
      </c>
      <c r="AX7" s="338"/>
      <c r="AY7" s="338"/>
      <c r="AZ7" s="339"/>
      <c r="BA7" s="337">
        <v>5</v>
      </c>
      <c r="BB7" s="338"/>
      <c r="BC7" s="338"/>
      <c r="BD7" s="339"/>
      <c r="BE7" s="341">
        <f>SUM(AG7:BD7)</f>
        <v>15</v>
      </c>
      <c r="BF7" s="342"/>
      <c r="BG7" s="343"/>
      <c r="BL7" s="32"/>
      <c r="BM7" s="32"/>
      <c r="BN7" s="32"/>
      <c r="BW7" s="69"/>
      <c r="CC7" s="32"/>
      <c r="CD7" s="32"/>
      <c r="CE7" s="32"/>
      <c r="CL7" s="340"/>
      <c r="CM7" s="340"/>
      <c r="CN7" s="340"/>
      <c r="CO7" s="340"/>
      <c r="CP7" s="340"/>
      <c r="CQ7" s="340"/>
      <c r="CR7" s="340"/>
      <c r="CS7" s="340"/>
      <c r="CT7" s="320"/>
      <c r="CU7" s="320"/>
      <c r="CV7" s="320"/>
      <c r="CW7" s="320"/>
      <c r="CX7" s="320"/>
      <c r="CY7" s="320"/>
      <c r="CZ7" s="320"/>
      <c r="DA7" s="320"/>
      <c r="DB7" s="320"/>
      <c r="DC7" s="320"/>
      <c r="DD7" s="320"/>
      <c r="DE7" s="320"/>
      <c r="DF7" s="321"/>
      <c r="DG7" s="321"/>
      <c r="DH7" s="321"/>
    </row>
    <row r="8" spans="1:112" ht="21" customHeight="1" x14ac:dyDescent="0.2">
      <c r="B8" s="2"/>
      <c r="C8" s="70"/>
      <c r="D8" s="333"/>
      <c r="E8" s="333"/>
      <c r="F8" s="333"/>
      <c r="G8" s="313" t="s">
        <v>151</v>
      </c>
      <c r="H8" s="313"/>
      <c r="I8" s="313"/>
      <c r="J8" s="313"/>
      <c r="K8" s="313"/>
      <c r="L8" s="313"/>
      <c r="M8" s="313"/>
      <c r="N8" s="313"/>
      <c r="O8" s="313"/>
      <c r="P8" s="313"/>
      <c r="Q8" s="313"/>
      <c r="R8" s="313"/>
      <c r="S8" s="313"/>
      <c r="T8" s="314"/>
      <c r="U8" s="76"/>
      <c r="V8" s="73"/>
      <c r="W8" s="75"/>
      <c r="X8" s="3"/>
      <c r="Y8" s="3"/>
      <c r="Z8" s="4" t="s">
        <v>33</v>
      </c>
      <c r="AA8" s="316" t="s">
        <v>34</v>
      </c>
      <c r="AB8" s="317"/>
      <c r="AC8" s="317"/>
      <c r="AD8" s="317"/>
      <c r="AE8" s="317"/>
      <c r="AF8" s="318"/>
      <c r="AG8" s="344"/>
      <c r="AH8" s="345"/>
      <c r="AI8" s="345"/>
      <c r="AJ8" s="346"/>
      <c r="AK8" s="344"/>
      <c r="AL8" s="345"/>
      <c r="AM8" s="345"/>
      <c r="AN8" s="346"/>
      <c r="AO8" s="344"/>
      <c r="AP8" s="345"/>
      <c r="AQ8" s="345"/>
      <c r="AR8" s="346"/>
      <c r="AS8" s="337"/>
      <c r="AT8" s="338"/>
      <c r="AU8" s="338"/>
      <c r="AV8" s="339"/>
      <c r="AW8" s="337"/>
      <c r="AX8" s="338"/>
      <c r="AY8" s="338"/>
      <c r="AZ8" s="339"/>
      <c r="BA8" s="337"/>
      <c r="BB8" s="338"/>
      <c r="BC8" s="338"/>
      <c r="BD8" s="339"/>
      <c r="BE8" s="341">
        <f>SUM(AG8:BD8)</f>
        <v>0</v>
      </c>
      <c r="BF8" s="342"/>
      <c r="BG8" s="343"/>
      <c r="CB8" s="311"/>
      <c r="CC8" s="311"/>
      <c r="CD8" s="311"/>
      <c r="CE8" s="311"/>
      <c r="CF8" s="311"/>
      <c r="CG8" s="311"/>
      <c r="CH8" s="311"/>
      <c r="CI8" s="347"/>
      <c r="CJ8" s="347"/>
      <c r="CK8" s="347"/>
      <c r="CL8" s="320"/>
      <c r="CM8" s="320"/>
      <c r="CN8" s="320"/>
      <c r="CO8" s="320"/>
      <c r="CP8" s="320"/>
      <c r="CQ8" s="320"/>
      <c r="CR8" s="320"/>
      <c r="CS8" s="320"/>
      <c r="CT8" s="320"/>
      <c r="CU8" s="320"/>
      <c r="CV8" s="320"/>
      <c r="CW8" s="320"/>
      <c r="CX8" s="320"/>
      <c r="CY8" s="320"/>
      <c r="CZ8" s="320"/>
      <c r="DA8" s="320"/>
      <c r="DB8" s="320"/>
      <c r="DC8" s="320"/>
      <c r="DD8" s="320"/>
      <c r="DE8" s="320"/>
      <c r="DF8" s="321"/>
      <c r="DG8" s="321"/>
      <c r="DH8" s="321"/>
    </row>
    <row r="9" spans="1:112" ht="21" customHeight="1" x14ac:dyDescent="0.2">
      <c r="B9" s="3"/>
      <c r="C9" s="77"/>
      <c r="D9" s="72"/>
      <c r="E9" s="72"/>
      <c r="F9" s="72"/>
      <c r="G9" s="72"/>
      <c r="H9" s="72"/>
      <c r="I9" s="72"/>
      <c r="J9" s="72"/>
      <c r="K9" s="72"/>
      <c r="L9" s="78" t="str">
        <f>IF(COUNTIF(D6:F8,"○")&gt;1,"いずれか１つを選択してください。","")</f>
        <v/>
      </c>
      <c r="M9" s="72"/>
      <c r="N9" s="72"/>
      <c r="O9" s="72"/>
      <c r="P9" s="72"/>
      <c r="Q9" s="72"/>
      <c r="R9" s="72"/>
      <c r="S9" s="72"/>
      <c r="T9" s="72"/>
      <c r="U9" s="79"/>
      <c r="V9" s="79"/>
      <c r="W9" s="75"/>
      <c r="X9" s="3"/>
      <c r="Y9" s="3"/>
      <c r="Z9" s="316" t="s">
        <v>35</v>
      </c>
      <c r="AA9" s="317"/>
      <c r="AB9" s="317"/>
      <c r="AC9" s="317"/>
      <c r="AD9" s="317"/>
      <c r="AE9" s="317"/>
      <c r="AF9" s="318"/>
      <c r="AG9" s="337"/>
      <c r="AH9" s="338"/>
      <c r="AI9" s="338"/>
      <c r="AJ9" s="339"/>
      <c r="AK9" s="337"/>
      <c r="AL9" s="338"/>
      <c r="AM9" s="338"/>
      <c r="AN9" s="339"/>
      <c r="AO9" s="337"/>
      <c r="AP9" s="338"/>
      <c r="AQ9" s="338"/>
      <c r="AR9" s="339"/>
      <c r="AS9" s="337"/>
      <c r="AT9" s="338"/>
      <c r="AU9" s="338"/>
      <c r="AV9" s="339"/>
      <c r="AW9" s="337"/>
      <c r="AX9" s="338"/>
      <c r="AY9" s="338"/>
      <c r="AZ9" s="339"/>
      <c r="BA9" s="337"/>
      <c r="BB9" s="338"/>
      <c r="BC9" s="338"/>
      <c r="BD9" s="339"/>
      <c r="BE9" s="341">
        <f>SUM(AG9:BD9)</f>
        <v>0</v>
      </c>
      <c r="BF9" s="342"/>
      <c r="BG9" s="343"/>
      <c r="BU9" s="69"/>
      <c r="BW9" s="350"/>
      <c r="BX9" s="350"/>
      <c r="BY9" s="350"/>
      <c r="BZ9" s="350"/>
      <c r="CA9" s="350"/>
      <c r="CB9" s="351"/>
      <c r="CC9" s="351"/>
      <c r="CD9" s="351"/>
      <c r="CE9" s="351"/>
      <c r="CF9" s="351"/>
      <c r="CG9" s="351"/>
      <c r="CH9" s="351"/>
      <c r="CI9" s="347"/>
      <c r="CJ9" s="347"/>
      <c r="CK9" s="347"/>
      <c r="CL9" s="321"/>
      <c r="CM9" s="321"/>
      <c r="CN9" s="321"/>
      <c r="CO9" s="321"/>
      <c r="CP9" s="321"/>
      <c r="CQ9" s="321"/>
      <c r="CR9" s="321"/>
      <c r="CS9" s="321"/>
      <c r="CT9" s="321"/>
      <c r="CU9" s="321"/>
      <c r="CV9" s="321"/>
      <c r="CW9" s="321"/>
      <c r="CX9" s="321"/>
      <c r="CY9" s="321"/>
      <c r="CZ9" s="321"/>
      <c r="DA9" s="321"/>
      <c r="DB9" s="321"/>
      <c r="DC9" s="321"/>
      <c r="DD9" s="321"/>
      <c r="DE9" s="321"/>
      <c r="DF9" s="321"/>
      <c r="DG9" s="321"/>
      <c r="DH9" s="321"/>
    </row>
    <row r="10" spans="1:112" ht="21" customHeight="1" x14ac:dyDescent="0.2">
      <c r="B10" s="3"/>
      <c r="C10" s="77"/>
      <c r="D10" s="72"/>
      <c r="E10" s="79"/>
      <c r="F10" s="73"/>
      <c r="G10" s="73"/>
      <c r="H10" s="73"/>
      <c r="I10" s="73"/>
      <c r="J10" s="73"/>
      <c r="K10" s="73"/>
      <c r="L10" s="73"/>
      <c r="M10" s="73"/>
      <c r="N10" s="73"/>
      <c r="O10" s="73"/>
      <c r="P10" s="73"/>
      <c r="Q10" s="73"/>
      <c r="R10" s="73"/>
      <c r="S10" s="73"/>
      <c r="T10" s="73"/>
      <c r="U10" s="73"/>
      <c r="V10" s="79"/>
      <c r="W10" s="75"/>
      <c r="X10" s="3"/>
      <c r="Y10" s="3"/>
      <c r="Z10" s="316" t="s">
        <v>22</v>
      </c>
      <c r="AA10" s="317"/>
      <c r="AB10" s="317"/>
      <c r="AC10" s="317"/>
      <c r="AD10" s="317"/>
      <c r="AE10" s="317"/>
      <c r="AF10" s="318"/>
      <c r="AG10" s="341">
        <f>AG7+AG9</f>
        <v>0</v>
      </c>
      <c r="AH10" s="342"/>
      <c r="AI10" s="342"/>
      <c r="AJ10" s="343"/>
      <c r="AK10" s="341">
        <f t="shared" ref="AK10" si="0">AK7+AK9</f>
        <v>0</v>
      </c>
      <c r="AL10" s="342"/>
      <c r="AM10" s="342"/>
      <c r="AN10" s="343"/>
      <c r="AO10" s="341">
        <f t="shared" ref="AO10" si="1">AO7+AO9</f>
        <v>0</v>
      </c>
      <c r="AP10" s="342"/>
      <c r="AQ10" s="342"/>
      <c r="AR10" s="343"/>
      <c r="AS10" s="341">
        <f>AS7+AS9</f>
        <v>6</v>
      </c>
      <c r="AT10" s="342"/>
      <c r="AU10" s="342"/>
      <c r="AV10" s="343"/>
      <c r="AW10" s="341">
        <f t="shared" ref="AW10" si="2">AW7+AW9</f>
        <v>4</v>
      </c>
      <c r="AX10" s="342"/>
      <c r="AY10" s="342"/>
      <c r="AZ10" s="343"/>
      <c r="BA10" s="341">
        <f t="shared" ref="BA10" si="3">BA7+BA9</f>
        <v>5</v>
      </c>
      <c r="BB10" s="342"/>
      <c r="BC10" s="342"/>
      <c r="BD10" s="343"/>
      <c r="BE10" s="341">
        <f>BE7+BE9</f>
        <v>15</v>
      </c>
      <c r="BF10" s="342"/>
      <c r="BG10" s="343"/>
      <c r="BW10" s="311"/>
      <c r="BX10" s="311"/>
      <c r="BY10" s="311"/>
      <c r="BZ10" s="311"/>
      <c r="CA10" s="311"/>
      <c r="CB10" s="348"/>
      <c r="CC10" s="348"/>
      <c r="CD10" s="348"/>
      <c r="CE10" s="348"/>
      <c r="CF10" s="349"/>
      <c r="CG10" s="349"/>
      <c r="CH10" s="349"/>
      <c r="CI10" s="349"/>
      <c r="CJ10" s="349"/>
      <c r="CK10" s="349"/>
    </row>
    <row r="11" spans="1:112" ht="21" customHeight="1" x14ac:dyDescent="0.2">
      <c r="B11" s="3"/>
      <c r="C11" s="77"/>
      <c r="D11" s="72"/>
      <c r="E11" s="79"/>
      <c r="F11" s="73"/>
      <c r="G11" s="73"/>
      <c r="H11" s="73"/>
      <c r="I11" s="73"/>
      <c r="J11" s="73"/>
      <c r="K11" s="73"/>
      <c r="L11" s="73"/>
      <c r="M11" s="73"/>
      <c r="N11" s="73"/>
      <c r="O11" s="73"/>
      <c r="P11" s="73"/>
      <c r="Q11" s="73"/>
      <c r="R11" s="73"/>
      <c r="S11" s="73"/>
      <c r="T11" s="73"/>
      <c r="U11" s="73"/>
      <c r="V11" s="79"/>
      <c r="W11" s="80"/>
      <c r="X11" s="3"/>
      <c r="Y11" s="3"/>
      <c r="Z11" s="3"/>
      <c r="AA11" s="3"/>
      <c r="BG11" s="63" t="str">
        <f>IF(AND(BE10&lt;&gt;BO4,D13="○"),"「事業者名簿」の定員数と想定される利用者数が一致しません。","")</f>
        <v/>
      </c>
      <c r="BK11" s="198"/>
      <c r="BL11" s="198"/>
      <c r="BM11" s="198"/>
      <c r="BN11" s="198"/>
      <c r="BO11" s="205"/>
      <c r="BP11" s="195"/>
      <c r="BQ11" s="17"/>
      <c r="BR11" s="17"/>
      <c r="BS11" s="17"/>
      <c r="BW11" s="311"/>
      <c r="BX11" s="311"/>
      <c r="BY11" s="311"/>
      <c r="BZ11" s="311"/>
      <c r="CA11" s="311"/>
      <c r="CB11" s="348"/>
      <c r="CC11" s="348"/>
      <c r="CD11" s="348"/>
      <c r="CE11" s="348"/>
      <c r="CF11" s="349"/>
      <c r="CG11" s="349"/>
      <c r="CH11" s="349"/>
      <c r="CI11" s="349"/>
      <c r="CJ11" s="349"/>
      <c r="CK11" s="349"/>
    </row>
    <row r="12" spans="1:112" ht="21" customHeight="1" x14ac:dyDescent="0.2">
      <c r="B12" s="3"/>
      <c r="C12" s="77"/>
      <c r="D12" s="81" t="s">
        <v>119</v>
      </c>
      <c r="E12" s="82"/>
      <c r="F12" s="82"/>
      <c r="G12" s="82"/>
      <c r="H12" s="82"/>
      <c r="I12" s="82"/>
      <c r="J12" s="73"/>
      <c r="K12" s="73"/>
      <c r="L12" s="73"/>
      <c r="M12" s="73"/>
      <c r="N12" s="73"/>
      <c r="O12" s="73"/>
      <c r="P12" s="73"/>
      <c r="Q12" s="73"/>
      <c r="R12" s="73"/>
      <c r="S12" s="73"/>
      <c r="T12" s="73"/>
      <c r="U12" s="73"/>
      <c r="V12" s="79"/>
      <c r="W12" s="83"/>
      <c r="Z12" s="69" t="s">
        <v>118</v>
      </c>
      <c r="AP12" s="69" t="s">
        <v>138</v>
      </c>
      <c r="AQ12" s="69"/>
      <c r="AW12" s="32"/>
      <c r="AX12" s="32"/>
      <c r="AY12" s="32"/>
      <c r="BG12" s="21"/>
      <c r="BH12" s="69" t="s">
        <v>139</v>
      </c>
      <c r="BN12" s="32"/>
      <c r="BO12" s="32"/>
      <c r="BP12" s="32"/>
      <c r="BW12" s="3"/>
      <c r="BX12" s="3"/>
      <c r="BY12" s="3"/>
      <c r="BZ12" s="3"/>
      <c r="CA12" s="3"/>
      <c r="CB12" s="348"/>
      <c r="CC12" s="348"/>
      <c r="CD12" s="348"/>
      <c r="CE12" s="348"/>
      <c r="CF12" s="349"/>
      <c r="CG12" s="349"/>
      <c r="CH12" s="349"/>
      <c r="CI12" s="349"/>
      <c r="CJ12" s="349"/>
      <c r="CK12" s="349"/>
    </row>
    <row r="13" spans="1:112" ht="21" customHeight="1" x14ac:dyDescent="0.2">
      <c r="B13" s="3"/>
      <c r="C13" s="77"/>
      <c r="D13" s="352" t="s">
        <v>71</v>
      </c>
      <c r="E13" s="353"/>
      <c r="F13" s="354" t="s">
        <v>115</v>
      </c>
      <c r="G13" s="355"/>
      <c r="H13" s="355"/>
      <c r="I13" s="355"/>
      <c r="J13" s="355"/>
      <c r="K13" s="355"/>
      <c r="L13" s="355"/>
      <c r="M13" s="355"/>
      <c r="N13" s="355"/>
      <c r="O13" s="355"/>
      <c r="P13" s="355"/>
      <c r="Q13" s="355"/>
      <c r="R13" s="355"/>
      <c r="S13" s="355"/>
      <c r="T13" s="355"/>
      <c r="U13" s="355"/>
      <c r="V13" s="356"/>
      <c r="W13" s="80"/>
      <c r="AE13" s="315" t="s">
        <v>113</v>
      </c>
      <c r="AF13" s="313"/>
      <c r="AG13" s="313"/>
      <c r="AH13" s="313"/>
      <c r="AI13" s="313"/>
      <c r="AJ13" s="313"/>
      <c r="AK13" s="314"/>
      <c r="AL13" s="357" t="s">
        <v>81</v>
      </c>
      <c r="AM13" s="358"/>
      <c r="AN13" s="359"/>
      <c r="AV13" s="315" t="s">
        <v>113</v>
      </c>
      <c r="AW13" s="313"/>
      <c r="AX13" s="313"/>
      <c r="AY13" s="313"/>
      <c r="AZ13" s="313"/>
      <c r="BA13" s="313"/>
      <c r="BB13" s="314"/>
      <c r="BC13" s="357" t="s">
        <v>81</v>
      </c>
      <c r="BD13" s="358"/>
      <c r="BE13" s="359"/>
      <c r="BF13" s="137"/>
      <c r="BG13" s="21"/>
      <c r="BM13" s="315" t="s">
        <v>132</v>
      </c>
      <c r="BN13" s="313"/>
      <c r="BO13" s="313"/>
      <c r="BP13" s="313"/>
      <c r="BQ13" s="313"/>
      <c r="BR13" s="313"/>
      <c r="BS13" s="314"/>
      <c r="BW13" s="363"/>
      <c r="BX13" s="363"/>
      <c r="BY13" s="363"/>
      <c r="BZ13" s="363"/>
      <c r="CA13" s="363"/>
      <c r="CB13" s="364"/>
      <c r="CC13" s="364"/>
      <c r="CD13" s="364"/>
      <c r="CE13" s="364"/>
      <c r="CF13" s="365"/>
      <c r="CG13" s="365"/>
      <c r="CH13" s="365"/>
      <c r="CI13" s="363"/>
      <c r="CJ13" s="363"/>
      <c r="CK13" s="363"/>
    </row>
    <row r="14" spans="1:112" ht="26.25" customHeight="1" x14ac:dyDescent="0.2">
      <c r="B14" s="3"/>
      <c r="C14" s="77"/>
      <c r="D14" s="352"/>
      <c r="E14" s="366"/>
      <c r="F14" s="354" t="s">
        <v>116</v>
      </c>
      <c r="G14" s="355"/>
      <c r="H14" s="355"/>
      <c r="I14" s="355"/>
      <c r="J14" s="355"/>
      <c r="K14" s="355"/>
      <c r="L14" s="355"/>
      <c r="M14" s="355"/>
      <c r="N14" s="355"/>
      <c r="O14" s="355"/>
      <c r="P14" s="355"/>
      <c r="Q14" s="355"/>
      <c r="R14" s="355"/>
      <c r="S14" s="355"/>
      <c r="T14" s="355"/>
      <c r="U14" s="355"/>
      <c r="V14" s="356"/>
      <c r="W14" s="84"/>
      <c r="AE14" s="367" t="s">
        <v>114</v>
      </c>
      <c r="AF14" s="368"/>
      <c r="AG14" s="368"/>
      <c r="AH14" s="369"/>
      <c r="AI14" s="367" t="s">
        <v>87</v>
      </c>
      <c r="AJ14" s="368"/>
      <c r="AK14" s="369"/>
      <c r="AL14" s="360"/>
      <c r="AM14" s="361"/>
      <c r="AN14" s="362"/>
      <c r="AQ14" s="354"/>
      <c r="AR14" s="355"/>
      <c r="AS14" s="355"/>
      <c r="AT14" s="355"/>
      <c r="AU14" s="356"/>
      <c r="AV14" s="367" t="s">
        <v>114</v>
      </c>
      <c r="AW14" s="368"/>
      <c r="AX14" s="368"/>
      <c r="AY14" s="369"/>
      <c r="AZ14" s="367" t="s">
        <v>87</v>
      </c>
      <c r="BA14" s="368"/>
      <c r="BB14" s="369"/>
      <c r="BC14" s="360"/>
      <c r="BD14" s="361"/>
      <c r="BE14" s="362"/>
      <c r="BF14" s="137"/>
      <c r="BG14" s="53"/>
      <c r="BH14" s="354"/>
      <c r="BI14" s="355"/>
      <c r="BJ14" s="355"/>
      <c r="BK14" s="355"/>
      <c r="BL14" s="356"/>
      <c r="BM14" s="367" t="s">
        <v>133</v>
      </c>
      <c r="BN14" s="368"/>
      <c r="BO14" s="368"/>
      <c r="BP14" s="369"/>
      <c r="BQ14" s="367" t="s">
        <v>87</v>
      </c>
      <c r="BR14" s="368"/>
      <c r="BS14" s="369"/>
      <c r="BW14" s="3"/>
      <c r="BX14" s="3"/>
      <c r="BY14" s="3"/>
      <c r="BZ14" s="348"/>
      <c r="CA14" s="348"/>
      <c r="CB14" s="348"/>
      <c r="CC14" s="348"/>
      <c r="CD14" s="349"/>
      <c r="CE14" s="349"/>
      <c r="CF14" s="349"/>
      <c r="CG14" s="349"/>
      <c r="CH14" s="349"/>
      <c r="CI14" s="349"/>
    </row>
    <row r="15" spans="1:112" ht="21" customHeight="1" x14ac:dyDescent="0.2">
      <c r="B15" s="3"/>
      <c r="C15" s="77"/>
      <c r="D15" s="352"/>
      <c r="E15" s="366"/>
      <c r="F15" s="354" t="s">
        <v>117</v>
      </c>
      <c r="G15" s="355"/>
      <c r="H15" s="355"/>
      <c r="I15" s="355"/>
      <c r="J15" s="355"/>
      <c r="K15" s="355"/>
      <c r="L15" s="355"/>
      <c r="M15" s="355"/>
      <c r="N15" s="355"/>
      <c r="O15" s="355"/>
      <c r="P15" s="355"/>
      <c r="Q15" s="355"/>
      <c r="R15" s="355"/>
      <c r="S15" s="355"/>
      <c r="T15" s="355"/>
      <c r="U15" s="355"/>
      <c r="V15" s="356"/>
      <c r="W15" s="84"/>
      <c r="Z15" s="315" t="s">
        <v>90</v>
      </c>
      <c r="AA15" s="313"/>
      <c r="AB15" s="313"/>
      <c r="AC15" s="313"/>
      <c r="AD15" s="314"/>
      <c r="AE15" s="370">
        <f>IF((OR($D$6="○",$D$7="○")),ROUNDDOWN(((BE$7+BE$9*0.9))/6,1))</f>
        <v>2.5</v>
      </c>
      <c r="AF15" s="371"/>
      <c r="AG15" s="371"/>
      <c r="AH15" s="372"/>
      <c r="AI15" s="373">
        <f>AE15*$AY$61</f>
        <v>80</v>
      </c>
      <c r="AJ15" s="374"/>
      <c r="AK15" s="375"/>
      <c r="AL15" s="373">
        <f>AE15*40</f>
        <v>100</v>
      </c>
      <c r="AM15" s="374"/>
      <c r="AN15" s="375"/>
      <c r="AQ15" s="315" t="s">
        <v>90</v>
      </c>
      <c r="AR15" s="313"/>
      <c r="AS15" s="313"/>
      <c r="AT15" s="313"/>
      <c r="AU15" s="314"/>
      <c r="AV15" s="376">
        <f>IF((OR($D$6="○",$D$7="○")),$BE$44)</f>
        <v>2.5</v>
      </c>
      <c r="AW15" s="377"/>
      <c r="AX15" s="377"/>
      <c r="AY15" s="378"/>
      <c r="AZ15" s="379">
        <f>AV15*$AY$61</f>
        <v>80</v>
      </c>
      <c r="BA15" s="379"/>
      <c r="BB15" s="379"/>
      <c r="BC15" s="373">
        <f>AV15*40</f>
        <v>100</v>
      </c>
      <c r="BD15" s="374"/>
      <c r="BE15" s="375"/>
      <c r="BF15" s="124"/>
      <c r="BG15" s="21"/>
      <c r="BH15" s="315" t="s">
        <v>129</v>
      </c>
      <c r="BI15" s="313"/>
      <c r="BJ15" s="313"/>
      <c r="BK15" s="313"/>
      <c r="BL15" s="314"/>
      <c r="BM15" s="376">
        <f>(ROUNDDOWN(BQ15/40,1))</f>
        <v>2.5</v>
      </c>
      <c r="BN15" s="377"/>
      <c r="BO15" s="377"/>
      <c r="BP15" s="378"/>
      <c r="BQ15" s="379">
        <f>$BB$74</f>
        <v>100.25</v>
      </c>
      <c r="BR15" s="379"/>
      <c r="BS15" s="379"/>
      <c r="BU15" s="69"/>
      <c r="BW15" s="69"/>
      <c r="BX15" s="69"/>
      <c r="BY15" s="69"/>
      <c r="BZ15" s="364"/>
      <c r="CA15" s="364"/>
      <c r="CB15" s="364"/>
      <c r="CC15" s="364"/>
      <c r="CD15" s="383"/>
      <c r="CE15" s="383"/>
      <c r="CF15" s="383"/>
      <c r="CG15" s="311"/>
      <c r="CH15" s="311"/>
      <c r="CI15" s="311"/>
    </row>
    <row r="16" spans="1:112" ht="21" customHeight="1" x14ac:dyDescent="0.2">
      <c r="B16" s="3"/>
      <c r="C16" s="85"/>
      <c r="D16" s="86"/>
      <c r="E16" s="86"/>
      <c r="F16" s="86"/>
      <c r="G16" s="86"/>
      <c r="H16" s="86"/>
      <c r="I16" s="86"/>
      <c r="J16" s="86"/>
      <c r="K16" s="86"/>
      <c r="L16" s="87" t="str">
        <f>IF(COUNTIF(D13:E15,"○")&gt;1,"いずれか１つを選択してください。","")</f>
        <v/>
      </c>
      <c r="M16" s="86"/>
      <c r="N16" s="86"/>
      <c r="O16" s="86"/>
      <c r="P16" s="86"/>
      <c r="Q16" s="86"/>
      <c r="R16" s="86"/>
      <c r="S16" s="86"/>
      <c r="T16" s="86"/>
      <c r="U16" s="86"/>
      <c r="V16" s="88"/>
      <c r="W16" s="89"/>
      <c r="Z16" s="315" t="s">
        <v>91</v>
      </c>
      <c r="AA16" s="313"/>
      <c r="AB16" s="313"/>
      <c r="AC16" s="313"/>
      <c r="AD16" s="314"/>
      <c r="AE16" s="370" t="b">
        <f>IF((OR($D$8="○")),ROUNDDOWN((BE$7+BE$9*0.9)/5,1))</f>
        <v>0</v>
      </c>
      <c r="AF16" s="371"/>
      <c r="AG16" s="371"/>
      <c r="AH16" s="372"/>
      <c r="AI16" s="373">
        <f>AE16*$AY$61</f>
        <v>0</v>
      </c>
      <c r="AJ16" s="374"/>
      <c r="AK16" s="375"/>
      <c r="AL16" s="373">
        <f>AE16*40</f>
        <v>0</v>
      </c>
      <c r="AM16" s="374"/>
      <c r="AN16" s="375"/>
      <c r="AQ16" s="315" t="s">
        <v>91</v>
      </c>
      <c r="AR16" s="313"/>
      <c r="AS16" s="313"/>
      <c r="AT16" s="313"/>
      <c r="AU16" s="314"/>
      <c r="AV16" s="376" t="b">
        <f>IF(($D$8="○"),$BE$44)</f>
        <v>0</v>
      </c>
      <c r="AW16" s="377"/>
      <c r="AX16" s="377"/>
      <c r="AY16" s="378"/>
      <c r="AZ16" s="379">
        <f>AV16*$AY$61</f>
        <v>0</v>
      </c>
      <c r="BA16" s="379"/>
      <c r="BB16" s="379"/>
      <c r="BC16" s="373">
        <f>AV16*40</f>
        <v>0</v>
      </c>
      <c r="BD16" s="374"/>
      <c r="BE16" s="375"/>
      <c r="BF16" s="124"/>
      <c r="BG16" s="21"/>
      <c r="BH16" s="380" t="s">
        <v>0</v>
      </c>
      <c r="BI16" s="381"/>
      <c r="BJ16" s="381"/>
      <c r="BK16" s="381"/>
      <c r="BL16" s="382"/>
      <c r="BM16" s="384">
        <f>SUM(BM13:BP15)</f>
        <v>2.5</v>
      </c>
      <c r="BN16" s="385"/>
      <c r="BO16" s="385"/>
      <c r="BP16" s="386"/>
      <c r="BQ16" s="387">
        <f>SUMIF(BQ13:BS15,"&lt;&gt;#VALUE!")</f>
        <v>100.25</v>
      </c>
      <c r="BR16" s="387"/>
      <c r="BS16" s="387"/>
      <c r="BW16" s="16"/>
    </row>
    <row r="17" spans="2:96" ht="21" customHeight="1" x14ac:dyDescent="0.2">
      <c r="B17" s="3"/>
      <c r="C17" s="3"/>
      <c r="D17" s="3"/>
      <c r="E17" s="198"/>
      <c r="F17" s="198"/>
      <c r="G17" s="198"/>
      <c r="H17" s="198"/>
      <c r="I17" s="198"/>
      <c r="J17" s="198"/>
      <c r="K17" s="198"/>
      <c r="L17" s="198"/>
      <c r="M17" s="198"/>
      <c r="N17" s="198"/>
      <c r="O17" s="198"/>
      <c r="P17" s="198"/>
      <c r="Q17" s="198"/>
      <c r="R17" s="198"/>
      <c r="S17" s="198"/>
      <c r="T17" s="198"/>
      <c r="U17" s="198"/>
      <c r="V17" s="3"/>
      <c r="W17" s="3"/>
      <c r="X17" s="3"/>
      <c r="Y17" s="3"/>
      <c r="Z17" s="316" t="s">
        <v>21</v>
      </c>
      <c r="AA17" s="317"/>
      <c r="AB17" s="317"/>
      <c r="AC17" s="317"/>
      <c r="AD17" s="318"/>
      <c r="AE17" s="376">
        <f>IF($D$7="○","",ROUNDDOWN(($AO$7+$AO$9*0.9)/9,1)+ROUNDDOWN(($AS$7-$AS$8+$AS$9*0.9)/6,1)+ROUNDDOWN($AS$8/12,1)+ROUNDDOWN(($AW$7-$AW$8+$AW$9*0.9)/4,1)+ROUNDDOWN($AW$8/8,1)+ROUNDDOWN(($BA$7-$BA$8+$BA$9*0.9)/2.5,1)+ROUNDDOWN($BA$8/5,1))</f>
        <v>4</v>
      </c>
      <c r="AF17" s="377"/>
      <c r="AG17" s="377"/>
      <c r="AH17" s="378"/>
      <c r="AI17" s="373">
        <f>AE17*$AY$61</f>
        <v>128</v>
      </c>
      <c r="AJ17" s="374"/>
      <c r="AK17" s="375"/>
      <c r="AL17" s="373">
        <f>AE17*40</f>
        <v>160</v>
      </c>
      <c r="AM17" s="374"/>
      <c r="AN17" s="375"/>
      <c r="AO17" s="3"/>
      <c r="AP17" s="3"/>
      <c r="AQ17" s="316" t="s">
        <v>21</v>
      </c>
      <c r="AR17" s="317"/>
      <c r="AS17" s="317"/>
      <c r="AT17" s="317"/>
      <c r="AU17" s="318"/>
      <c r="AV17" s="376">
        <f>IF(($D$7="○"),"",$BE$52)</f>
        <v>4.2</v>
      </c>
      <c r="AW17" s="377"/>
      <c r="AX17" s="377"/>
      <c r="AY17" s="378"/>
      <c r="AZ17" s="379">
        <f>AV17*$AY$61</f>
        <v>134.4</v>
      </c>
      <c r="BA17" s="379"/>
      <c r="BB17" s="379"/>
      <c r="BC17" s="373">
        <f>AV17*40</f>
        <v>168</v>
      </c>
      <c r="BD17" s="374"/>
      <c r="BE17" s="375"/>
      <c r="BF17" s="124"/>
      <c r="BG17" s="21"/>
      <c r="BH17" s="3"/>
      <c r="BI17" s="3"/>
      <c r="BJ17" s="3"/>
      <c r="BK17" s="3"/>
      <c r="BL17" s="3"/>
      <c r="BM17" s="32"/>
      <c r="BN17" s="32"/>
      <c r="BO17" s="32"/>
      <c r="BP17" s="32"/>
      <c r="BQ17" s="124"/>
      <c r="BR17" s="124"/>
      <c r="BS17" s="124"/>
    </row>
    <row r="18" spans="2:96" ht="21" customHeight="1" x14ac:dyDescent="0.2">
      <c r="B18" s="3"/>
      <c r="C18" s="3"/>
      <c r="D18" s="3"/>
      <c r="E18" s="198"/>
      <c r="F18" s="198"/>
      <c r="G18" s="198"/>
      <c r="H18" s="198"/>
      <c r="I18" s="198"/>
      <c r="J18" s="198"/>
      <c r="K18" s="198"/>
      <c r="L18" s="198"/>
      <c r="M18" s="198"/>
      <c r="N18" s="198"/>
      <c r="O18" s="198"/>
      <c r="P18" s="198"/>
      <c r="Q18" s="198"/>
      <c r="R18" s="198"/>
      <c r="S18" s="198"/>
      <c r="T18" s="198"/>
      <c r="U18" s="198"/>
      <c r="V18" s="3"/>
      <c r="W18" s="69"/>
      <c r="X18" s="69"/>
      <c r="Y18" s="69"/>
      <c r="Z18" s="380" t="s">
        <v>0</v>
      </c>
      <c r="AA18" s="381"/>
      <c r="AB18" s="381"/>
      <c r="AC18" s="381"/>
      <c r="AD18" s="382"/>
      <c r="AE18" s="384">
        <f>SUM(AE15:AH17)</f>
        <v>6.5</v>
      </c>
      <c r="AF18" s="385"/>
      <c r="AG18" s="385"/>
      <c r="AH18" s="386"/>
      <c r="AI18" s="397">
        <f>SUMIF(AI15:AK17,"&lt;&gt;#VALUE!")</f>
        <v>208</v>
      </c>
      <c r="AJ18" s="397"/>
      <c r="AK18" s="397"/>
      <c r="AL18" s="397">
        <f>SUMIF(AL15:AN17,"&lt;&gt;#VALUE!")</f>
        <v>260</v>
      </c>
      <c r="AM18" s="397"/>
      <c r="AN18" s="397"/>
      <c r="AO18" s="69"/>
      <c r="AP18" s="69"/>
      <c r="AQ18" s="380" t="s">
        <v>0</v>
      </c>
      <c r="AR18" s="381"/>
      <c r="AS18" s="381"/>
      <c r="AT18" s="381"/>
      <c r="AU18" s="382"/>
      <c r="AV18" s="384">
        <f>SUM(AV15:AY17)</f>
        <v>6.7</v>
      </c>
      <c r="AW18" s="385"/>
      <c r="AX18" s="385"/>
      <c r="AY18" s="386"/>
      <c r="AZ18" s="387">
        <f>SUMIF(AZ15:BB17,"&lt;&gt;#VALUE!")</f>
        <v>214.4</v>
      </c>
      <c r="BA18" s="387"/>
      <c r="BB18" s="387"/>
      <c r="BC18" s="380">
        <f>SUMIF(BC15:BE17,"&lt;&gt;#VALUE!")</f>
        <v>268</v>
      </c>
      <c r="BD18" s="381"/>
      <c r="BE18" s="382"/>
      <c r="BF18" s="69"/>
      <c r="BG18" s="22"/>
      <c r="BH18" s="69"/>
      <c r="BI18" s="69"/>
      <c r="BJ18" s="69"/>
      <c r="BK18" s="69"/>
      <c r="BL18" s="69"/>
      <c r="BM18" s="125"/>
      <c r="BN18" s="125"/>
      <c r="BO18" s="125"/>
      <c r="BP18" s="125"/>
      <c r="BQ18" s="126"/>
      <c r="BR18" s="126"/>
      <c r="BS18" s="126"/>
      <c r="BT18" s="69"/>
      <c r="BU18" s="69"/>
      <c r="BV18" s="69"/>
      <c r="BW18" s="204"/>
      <c r="BX18" s="19"/>
    </row>
    <row r="19" spans="2:96" ht="21" customHeight="1" thickBot="1" x14ac:dyDescent="0.25">
      <c r="B19" s="3"/>
      <c r="C19" s="3"/>
      <c r="D19" s="3"/>
      <c r="E19" s="198"/>
      <c r="F19" s="198"/>
      <c r="G19" s="198"/>
      <c r="H19" s="198"/>
      <c r="I19" s="198"/>
      <c r="J19" s="198"/>
      <c r="K19" s="198"/>
      <c r="L19" s="198"/>
      <c r="M19" s="198"/>
      <c r="N19" s="198"/>
      <c r="O19" s="198"/>
      <c r="P19" s="198"/>
      <c r="Q19" s="198"/>
      <c r="R19" s="198"/>
      <c r="S19" s="198"/>
      <c r="T19" s="198"/>
      <c r="U19" s="198"/>
      <c r="V19" s="3"/>
      <c r="W19" s="203"/>
      <c r="X19" s="203"/>
      <c r="Y19" s="203"/>
      <c r="Z19" s="203"/>
      <c r="AA19" s="203"/>
      <c r="AB19" s="34"/>
      <c r="AC19" s="34"/>
      <c r="AD19" s="34"/>
      <c r="AE19" s="34"/>
      <c r="AF19" s="198"/>
      <c r="AG19" s="198"/>
      <c r="AH19" s="198"/>
      <c r="AI19" s="198"/>
      <c r="AJ19" s="198"/>
      <c r="AK19" s="198"/>
      <c r="AM19" s="203"/>
      <c r="AN19" s="203"/>
      <c r="AO19" s="203"/>
      <c r="AP19" s="203"/>
      <c r="AQ19" s="203"/>
      <c r="AR19" s="34"/>
      <c r="AS19" s="34"/>
      <c r="AT19" s="34"/>
      <c r="AU19" s="34"/>
      <c r="AV19" s="202"/>
      <c r="AW19" s="202"/>
      <c r="AX19" s="202"/>
      <c r="AY19" s="198"/>
      <c r="AZ19" s="198"/>
      <c r="BA19" s="198"/>
      <c r="BD19" s="22"/>
      <c r="BE19" s="22"/>
      <c r="BF19" s="22"/>
      <c r="BG19" s="22"/>
      <c r="BH19" s="22"/>
      <c r="BI19" s="20"/>
      <c r="BJ19" s="20"/>
      <c r="BK19" s="20"/>
      <c r="BL19" s="20"/>
      <c r="BM19" s="33"/>
      <c r="BN19" s="33"/>
      <c r="BO19" s="33"/>
      <c r="BP19" s="33"/>
      <c r="BQ19" s="54"/>
      <c r="BR19" s="204"/>
      <c r="BS19" s="204"/>
      <c r="BT19" s="204"/>
      <c r="BU19" s="16"/>
      <c r="BV19" s="16"/>
      <c r="BW19" s="16"/>
      <c r="BX19" s="19"/>
    </row>
    <row r="20" spans="2:96" ht="8.25" customHeight="1" x14ac:dyDescent="0.2">
      <c r="B20" s="113"/>
      <c r="C20" s="103"/>
      <c r="D20" s="103"/>
      <c r="E20" s="196"/>
      <c r="F20" s="196"/>
      <c r="G20" s="196"/>
      <c r="H20" s="196"/>
      <c r="I20" s="196"/>
      <c r="J20" s="196"/>
      <c r="K20" s="196"/>
      <c r="L20" s="196"/>
      <c r="M20" s="196"/>
      <c r="N20" s="196"/>
      <c r="O20" s="196"/>
      <c r="P20" s="196"/>
      <c r="Q20" s="196"/>
      <c r="R20" s="196"/>
      <c r="S20" s="196"/>
      <c r="T20" s="196"/>
      <c r="U20" s="196"/>
      <c r="V20" s="103"/>
      <c r="W20" s="114"/>
      <c r="X20" s="114"/>
      <c r="Y20" s="114"/>
      <c r="Z20" s="114"/>
      <c r="AA20" s="114"/>
      <c r="AB20" s="115"/>
      <c r="AC20" s="115"/>
      <c r="AD20" s="115"/>
      <c r="AE20" s="115"/>
      <c r="AF20" s="196"/>
      <c r="AG20" s="196"/>
      <c r="AH20" s="196"/>
      <c r="AI20" s="196"/>
      <c r="AJ20" s="196"/>
      <c r="AK20" s="196"/>
      <c r="AL20" s="24"/>
      <c r="AM20" s="114"/>
      <c r="AN20" s="114"/>
      <c r="AO20" s="114"/>
      <c r="AP20" s="114"/>
      <c r="AQ20" s="114"/>
      <c r="AR20" s="115"/>
      <c r="AS20" s="115"/>
      <c r="AT20" s="115"/>
      <c r="AU20" s="115"/>
      <c r="AV20" s="116"/>
      <c r="AW20" s="116"/>
      <c r="AX20" s="116"/>
      <c r="AY20" s="196"/>
      <c r="AZ20" s="196"/>
      <c r="BA20" s="196"/>
      <c r="BB20" s="24"/>
      <c r="BC20" s="24"/>
      <c r="BD20" s="117"/>
      <c r="BE20" s="117"/>
      <c r="BF20" s="117"/>
      <c r="BG20" s="117"/>
      <c r="BH20" s="117"/>
      <c r="BI20" s="101"/>
      <c r="BJ20" s="101"/>
      <c r="BK20" s="101"/>
      <c r="BL20" s="101"/>
      <c r="BM20" s="102"/>
      <c r="BN20" s="118"/>
      <c r="BO20" s="33"/>
      <c r="BP20" s="33"/>
      <c r="BQ20" s="54"/>
      <c r="BR20" s="204"/>
      <c r="BS20" s="204"/>
      <c r="BT20" s="204"/>
      <c r="BU20" s="16"/>
      <c r="BV20" s="16"/>
      <c r="BW20" s="16"/>
      <c r="BX20" s="19"/>
    </row>
    <row r="21" spans="2:96" ht="21" customHeight="1" x14ac:dyDescent="0.2">
      <c r="B21" s="104"/>
      <c r="D21" s="69" t="s">
        <v>141</v>
      </c>
      <c r="E21" s="35"/>
      <c r="F21" s="35"/>
      <c r="G21" s="35"/>
      <c r="H21" s="35"/>
      <c r="I21" s="36"/>
      <c r="J21" s="20"/>
      <c r="K21" s="20"/>
      <c r="L21" s="20"/>
      <c r="M21" s="33"/>
      <c r="N21" s="33"/>
      <c r="O21" s="36"/>
      <c r="P21" s="33"/>
      <c r="Q21" s="198"/>
      <c r="R21" s="198"/>
      <c r="S21" s="198"/>
      <c r="T21" s="198"/>
      <c r="U21" s="198"/>
      <c r="V21" s="3"/>
      <c r="W21" s="45"/>
      <c r="X21" s="96"/>
      <c r="Y21" s="96"/>
      <c r="Z21" s="388" t="s">
        <v>140</v>
      </c>
      <c r="AA21" s="388"/>
      <c r="AB21" s="388"/>
      <c r="AC21" s="388"/>
      <c r="AD21" s="388"/>
      <c r="AE21" s="388"/>
      <c r="AF21" s="388"/>
      <c r="AG21" s="388"/>
      <c r="AH21" s="388"/>
      <c r="AI21" s="388"/>
      <c r="AJ21" s="388"/>
      <c r="AK21" s="388"/>
      <c r="AL21" s="388"/>
      <c r="AM21" s="388"/>
      <c r="AN21" s="388"/>
      <c r="AO21" s="388"/>
      <c r="AP21" s="388"/>
      <c r="AQ21" s="388"/>
      <c r="AR21" s="388"/>
      <c r="AS21" s="388"/>
      <c r="AT21" s="388"/>
      <c r="AU21" s="388"/>
      <c r="AV21" s="388"/>
      <c r="AW21" s="388"/>
      <c r="AX21" s="388"/>
      <c r="AY21" s="388"/>
      <c r="AZ21" s="388"/>
      <c r="BA21" s="388"/>
      <c r="BB21" s="388"/>
      <c r="BC21" s="388"/>
      <c r="BD21" s="388"/>
      <c r="BE21" s="388"/>
      <c r="BF21" s="388"/>
      <c r="BG21" s="388"/>
      <c r="BH21" s="388"/>
      <c r="BI21" s="388"/>
      <c r="BJ21" s="388"/>
      <c r="BK21" s="388"/>
      <c r="BL21" s="388"/>
      <c r="BM21" s="389"/>
      <c r="BN21" s="121"/>
      <c r="BO21" s="33"/>
      <c r="BP21" s="33"/>
      <c r="BQ21" s="54"/>
      <c r="BR21" s="204"/>
      <c r="BS21" s="204"/>
      <c r="BT21" s="204"/>
      <c r="BU21" s="16"/>
      <c r="BV21" s="16"/>
      <c r="BW21" s="16"/>
      <c r="BX21" s="33"/>
    </row>
    <row r="22" spans="2:96" ht="16.5" customHeight="1" x14ac:dyDescent="0.2">
      <c r="B22" s="104"/>
      <c r="C22" s="3"/>
      <c r="D22" s="3"/>
      <c r="E22" s="1"/>
      <c r="F22" s="20"/>
      <c r="G22" s="20"/>
      <c r="H22" s="20"/>
      <c r="I22" s="33"/>
      <c r="J22" s="33"/>
      <c r="L22" s="33"/>
      <c r="M22" s="198"/>
      <c r="N22" s="198"/>
      <c r="Q22" s="198"/>
      <c r="S22" s="20"/>
      <c r="T22" s="20"/>
      <c r="U22" s="20"/>
      <c r="V22" s="33"/>
      <c r="W22" s="188" t="s">
        <v>137</v>
      </c>
      <c r="X22" s="97"/>
      <c r="Y22" s="131"/>
      <c r="Z22" s="390"/>
      <c r="AA22" s="390"/>
      <c r="AB22" s="390"/>
      <c r="AC22" s="390"/>
      <c r="AD22" s="390"/>
      <c r="AE22" s="390"/>
      <c r="AF22" s="390"/>
      <c r="AG22" s="390"/>
      <c r="AH22" s="390"/>
      <c r="AI22" s="390"/>
      <c r="AJ22" s="390"/>
      <c r="AK22" s="390"/>
      <c r="AL22" s="390"/>
      <c r="AM22" s="390"/>
      <c r="AN22" s="390"/>
      <c r="AO22" s="390"/>
      <c r="AP22" s="390"/>
      <c r="AQ22" s="390"/>
      <c r="AR22" s="390"/>
      <c r="AS22" s="390"/>
      <c r="AT22" s="390"/>
      <c r="AU22" s="390"/>
      <c r="AV22" s="390"/>
      <c r="AW22" s="390"/>
      <c r="AX22" s="390"/>
      <c r="AY22" s="390"/>
      <c r="AZ22" s="390"/>
      <c r="BA22" s="390"/>
      <c r="BB22" s="390"/>
      <c r="BC22" s="390"/>
      <c r="BD22" s="390"/>
      <c r="BE22" s="390"/>
      <c r="BF22" s="390"/>
      <c r="BG22" s="390"/>
      <c r="BH22" s="390"/>
      <c r="BI22" s="390"/>
      <c r="BJ22" s="390"/>
      <c r="BK22" s="390"/>
      <c r="BL22" s="390"/>
      <c r="BM22" s="391"/>
      <c r="BN22" s="121"/>
      <c r="BO22" s="33"/>
      <c r="BQ22" s="35"/>
      <c r="BR22" s="123"/>
      <c r="BS22" s="123"/>
      <c r="BT22" s="31"/>
      <c r="BU22" s="31"/>
      <c r="BX22" s="33"/>
    </row>
    <row r="23" spans="2:96" ht="16.5" customHeight="1" x14ac:dyDescent="0.2">
      <c r="B23" s="104"/>
      <c r="C23" s="3"/>
      <c r="D23" s="3"/>
      <c r="E23" s="1"/>
      <c r="F23" s="20"/>
      <c r="G23" s="20"/>
      <c r="H23" s="20"/>
      <c r="I23" s="33"/>
      <c r="J23" s="33"/>
      <c r="L23" s="33"/>
      <c r="M23" s="198"/>
      <c r="N23" s="198"/>
      <c r="Q23" s="198"/>
      <c r="S23" s="20"/>
      <c r="T23" s="20"/>
      <c r="U23" s="20"/>
      <c r="V23" s="33"/>
      <c r="W23" s="99"/>
      <c r="X23" s="100"/>
      <c r="Y23" s="100"/>
      <c r="Z23" s="392"/>
      <c r="AA23" s="392"/>
      <c r="AB23" s="392"/>
      <c r="AC23" s="392"/>
      <c r="AD23" s="392"/>
      <c r="AE23" s="392"/>
      <c r="AF23" s="392"/>
      <c r="AG23" s="392"/>
      <c r="AH23" s="392"/>
      <c r="AI23" s="392"/>
      <c r="AJ23" s="392"/>
      <c r="AK23" s="392"/>
      <c r="AL23" s="392"/>
      <c r="AM23" s="392"/>
      <c r="AN23" s="392"/>
      <c r="AO23" s="392"/>
      <c r="AP23" s="392"/>
      <c r="AQ23" s="392"/>
      <c r="AR23" s="392"/>
      <c r="AS23" s="392"/>
      <c r="AT23" s="392"/>
      <c r="AU23" s="392"/>
      <c r="AV23" s="392"/>
      <c r="AW23" s="392"/>
      <c r="AX23" s="392"/>
      <c r="AY23" s="392"/>
      <c r="AZ23" s="392"/>
      <c r="BA23" s="392"/>
      <c r="BB23" s="392"/>
      <c r="BC23" s="392"/>
      <c r="BD23" s="392"/>
      <c r="BE23" s="392"/>
      <c r="BF23" s="392"/>
      <c r="BG23" s="392"/>
      <c r="BH23" s="392"/>
      <c r="BI23" s="392"/>
      <c r="BJ23" s="392"/>
      <c r="BK23" s="392"/>
      <c r="BL23" s="392"/>
      <c r="BM23" s="393"/>
      <c r="BN23" s="121"/>
      <c r="BO23" s="204"/>
      <c r="BQ23" s="35"/>
      <c r="BR23" s="123"/>
      <c r="BS23" s="123"/>
      <c r="BT23" s="31"/>
      <c r="BU23" s="31"/>
      <c r="BX23" s="33"/>
    </row>
    <row r="24" spans="2:96" ht="12" customHeight="1" x14ac:dyDescent="0.2">
      <c r="B24" s="104"/>
      <c r="C24" s="3"/>
      <c r="D24" s="3"/>
      <c r="E24" s="1"/>
      <c r="F24" s="20"/>
      <c r="G24" s="20"/>
      <c r="H24" s="20"/>
      <c r="I24" s="33"/>
      <c r="J24" s="33"/>
      <c r="L24" s="33"/>
      <c r="M24" s="198"/>
      <c r="N24" s="198"/>
      <c r="Q24" s="198"/>
      <c r="S24" s="20"/>
      <c r="T24" s="20"/>
      <c r="U24" s="20"/>
      <c r="V24" s="33"/>
      <c r="W24" s="37"/>
      <c r="X24" s="94"/>
      <c r="Y24" s="94"/>
      <c r="Z24" s="9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21"/>
      <c r="BO24" s="204"/>
      <c r="BQ24" s="35"/>
      <c r="BR24" s="123"/>
      <c r="BS24" s="123"/>
      <c r="BT24" s="31"/>
      <c r="BU24" s="189"/>
      <c r="BV24" s="187"/>
      <c r="BW24" s="187"/>
      <c r="BX24" s="190"/>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136"/>
      <c r="D25" s="394" t="s">
        <v>92</v>
      </c>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127"/>
      <c r="AH25" s="33"/>
      <c r="AI25" s="128"/>
      <c r="AJ25" s="395" t="s">
        <v>38</v>
      </c>
      <c r="AK25" s="395"/>
      <c r="AL25" s="395"/>
      <c r="AM25" s="395"/>
      <c r="AN25" s="395"/>
      <c r="AO25" s="395"/>
      <c r="AP25" s="395"/>
      <c r="AQ25" s="395"/>
      <c r="AR25" s="395"/>
      <c r="AS25" s="395"/>
      <c r="AT25" s="395"/>
      <c r="AU25" s="395"/>
      <c r="AV25" s="395"/>
      <c r="AW25" s="395"/>
      <c r="AX25" s="395"/>
      <c r="AY25" s="395"/>
      <c r="AZ25" s="395"/>
      <c r="BA25" s="395"/>
      <c r="BB25" s="395"/>
      <c r="BC25" s="395"/>
      <c r="BD25" s="395"/>
      <c r="BE25" s="395"/>
      <c r="BF25" s="395"/>
      <c r="BG25" s="395"/>
      <c r="BH25" s="395"/>
      <c r="BI25" s="395"/>
      <c r="BJ25" s="395"/>
      <c r="BK25" s="395"/>
      <c r="BL25" s="395"/>
      <c r="BM25" s="129"/>
      <c r="BN25" s="121"/>
      <c r="BO25" s="204"/>
      <c r="BQ25" s="35"/>
      <c r="BR25" s="123"/>
      <c r="BS25" s="123"/>
      <c r="BT25" s="31"/>
      <c r="BU25" s="189"/>
      <c r="BV25" s="187"/>
      <c r="BW25" s="187"/>
      <c r="BX25" s="187"/>
      <c r="BY25" s="187"/>
      <c r="BZ25" s="187"/>
      <c r="CA25" s="187"/>
      <c r="CB25" s="187"/>
      <c r="CC25" s="187"/>
      <c r="CD25" s="187"/>
      <c r="CE25" s="187"/>
      <c r="CF25" s="187"/>
      <c r="CG25" s="187"/>
      <c r="CH25" s="187"/>
      <c r="CI25" s="187"/>
      <c r="CJ25" s="187"/>
      <c r="CK25" s="187"/>
      <c r="CL25" s="187"/>
      <c r="CM25" s="187"/>
      <c r="CN25" s="187"/>
      <c r="CO25" s="187"/>
      <c r="CP25" s="187"/>
      <c r="CQ25" s="187"/>
      <c r="CR25" s="187"/>
    </row>
    <row r="26" spans="2:96" ht="21" customHeight="1" x14ac:dyDescent="0.2">
      <c r="B26" s="104"/>
      <c r="C26" s="55"/>
      <c r="D26" s="396" t="s">
        <v>73</v>
      </c>
      <c r="E26" s="396"/>
      <c r="F26" s="396"/>
      <c r="G26" s="396"/>
      <c r="H26" s="396"/>
      <c r="I26" s="132" t="s">
        <v>82</v>
      </c>
      <c r="J26" s="132"/>
      <c r="K26" s="132"/>
      <c r="L26" s="132"/>
      <c r="M26" s="132" t="s">
        <v>80</v>
      </c>
      <c r="N26" s="132"/>
      <c r="O26" s="132"/>
      <c r="P26" s="132"/>
      <c r="Q26" s="98"/>
      <c r="R26" s="130"/>
      <c r="S26" s="130"/>
      <c r="T26" s="396" t="s">
        <v>74</v>
      </c>
      <c r="U26" s="396"/>
      <c r="V26" s="396"/>
      <c r="W26" s="396"/>
      <c r="X26" s="396"/>
      <c r="Y26" s="132" t="s">
        <v>82</v>
      </c>
      <c r="Z26" s="132"/>
      <c r="AA26" s="132"/>
      <c r="AB26" s="132"/>
      <c r="AC26" s="132" t="s">
        <v>80</v>
      </c>
      <c r="AD26" s="132"/>
      <c r="AE26" s="132"/>
      <c r="AF26" s="132"/>
      <c r="AG26" s="133"/>
      <c r="AH26" s="130"/>
      <c r="AI26" s="134"/>
      <c r="AJ26" s="396" t="s">
        <v>75</v>
      </c>
      <c r="AK26" s="396"/>
      <c r="AL26" s="396"/>
      <c r="AM26" s="396"/>
      <c r="AN26" s="396"/>
      <c r="AO26" s="132" t="s">
        <v>82</v>
      </c>
      <c r="AP26" s="132"/>
      <c r="AQ26" s="132"/>
      <c r="AR26" s="132"/>
      <c r="AS26" s="132" t="s">
        <v>80</v>
      </c>
      <c r="AT26" s="132"/>
      <c r="AU26" s="132"/>
      <c r="AV26" s="132"/>
      <c r="AW26" s="173"/>
      <c r="AX26" s="174"/>
      <c r="AY26" s="175"/>
      <c r="AZ26" s="396" t="s">
        <v>89</v>
      </c>
      <c r="BA26" s="396"/>
      <c r="BB26" s="396"/>
      <c r="BC26" s="396"/>
      <c r="BD26" s="396"/>
      <c r="BE26" s="132" t="s">
        <v>82</v>
      </c>
      <c r="BF26" s="132"/>
      <c r="BG26" s="132"/>
      <c r="BH26" s="132"/>
      <c r="BI26" s="132" t="s">
        <v>80</v>
      </c>
      <c r="BJ26" s="132"/>
      <c r="BK26" s="132"/>
      <c r="BL26" s="132"/>
      <c r="BM26" s="58"/>
      <c r="BN26" s="106"/>
      <c r="BO26" s="33"/>
      <c r="BQ26" s="35"/>
      <c r="BR26" s="123"/>
      <c r="BS26" s="123"/>
      <c r="BT26" s="31"/>
      <c r="BU26" s="189"/>
      <c r="BV26" s="173"/>
      <c r="BW26" s="173"/>
      <c r="BX26" s="173"/>
      <c r="BY26" s="173"/>
      <c r="BZ26" s="187"/>
      <c r="CA26" s="173"/>
      <c r="CB26" s="173"/>
      <c r="CC26" s="173"/>
      <c r="CD26" s="173"/>
      <c r="CE26" s="187"/>
      <c r="CF26" s="173"/>
      <c r="CG26" s="173"/>
      <c r="CH26" s="173"/>
      <c r="CI26" s="173"/>
      <c r="CJ26" s="187"/>
      <c r="CK26" s="173"/>
      <c r="CL26" s="173"/>
      <c r="CM26" s="173"/>
      <c r="CN26" s="173"/>
      <c r="CO26" s="187"/>
      <c r="CP26" s="187"/>
      <c r="CQ26" s="187"/>
      <c r="CR26" s="187"/>
    </row>
    <row r="27" spans="2:96" ht="21" customHeight="1" x14ac:dyDescent="0.2">
      <c r="B27" s="104"/>
      <c r="C27" s="55"/>
      <c r="D27" s="396" t="s">
        <v>130</v>
      </c>
      <c r="E27" s="396"/>
      <c r="F27" s="396"/>
      <c r="G27" s="396"/>
      <c r="H27" s="396"/>
      <c r="I27" s="398">
        <f>(ROUNDDOWN(M27/40,1))</f>
        <v>-1.2</v>
      </c>
      <c r="J27" s="398"/>
      <c r="K27" s="398"/>
      <c r="L27" s="398"/>
      <c r="M27" s="398">
        <f>((((ROUNDDOWN($BE$10/12,1))*40)))*-1</f>
        <v>-48</v>
      </c>
      <c r="N27" s="398"/>
      <c r="O27" s="398"/>
      <c r="P27" s="398"/>
      <c r="Q27" s="98"/>
      <c r="R27" s="130"/>
      <c r="S27" s="130"/>
      <c r="T27" s="396" t="s">
        <v>130</v>
      </c>
      <c r="U27" s="396"/>
      <c r="V27" s="396"/>
      <c r="W27" s="396"/>
      <c r="X27" s="396"/>
      <c r="Y27" s="398">
        <f>(ROUNDDOWN(AC27/40,1))</f>
        <v>-0.5</v>
      </c>
      <c r="Z27" s="398"/>
      <c r="AA27" s="398"/>
      <c r="AB27" s="398"/>
      <c r="AC27" s="398">
        <f>((((ROUNDDOWN($BE$10/30,1))*40)))*-1</f>
        <v>-20</v>
      </c>
      <c r="AD27" s="398"/>
      <c r="AE27" s="398"/>
      <c r="AF27" s="398"/>
      <c r="AG27" s="133"/>
      <c r="AH27" s="130"/>
      <c r="AI27" s="134"/>
      <c r="AJ27" s="396" t="s">
        <v>130</v>
      </c>
      <c r="AK27" s="396"/>
      <c r="AL27" s="396"/>
      <c r="AM27" s="396"/>
      <c r="AN27" s="396"/>
      <c r="AO27" s="398">
        <f>(ROUNDDOWN(AS27/40,1))</f>
        <v>-2</v>
      </c>
      <c r="AP27" s="398"/>
      <c r="AQ27" s="398"/>
      <c r="AR27" s="398"/>
      <c r="AS27" s="398">
        <f>((((ROUNDDOWN($BE$10/7.5,1))*40)))*-1</f>
        <v>-80</v>
      </c>
      <c r="AT27" s="398"/>
      <c r="AU27" s="398"/>
      <c r="AV27" s="398"/>
      <c r="AW27" s="176"/>
      <c r="AX27" s="174"/>
      <c r="AY27" s="175"/>
      <c r="AZ27" s="396" t="s">
        <v>130</v>
      </c>
      <c r="BA27" s="396"/>
      <c r="BB27" s="396"/>
      <c r="BC27" s="396"/>
      <c r="BD27" s="396"/>
      <c r="BE27" s="398">
        <f>(ROUNDDOWN(BI27/40,1))</f>
        <v>-0.7</v>
      </c>
      <c r="BF27" s="398"/>
      <c r="BG27" s="398"/>
      <c r="BH27" s="398"/>
      <c r="BI27" s="399">
        <f>((((ROUNDDOWN($BE$10/20,1))*40)))*-1</f>
        <v>-28</v>
      </c>
      <c r="BJ27" s="400"/>
      <c r="BK27" s="400"/>
      <c r="BL27" s="401"/>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x14ac:dyDescent="0.2">
      <c r="B28" s="104"/>
      <c r="C28" s="55"/>
      <c r="D28" s="402" t="s">
        <v>131</v>
      </c>
      <c r="E28" s="403"/>
      <c r="F28" s="403"/>
      <c r="G28" s="403"/>
      <c r="H28" s="404"/>
      <c r="I28" s="398">
        <f>(ROUNDDOWN(M28/40,1))</f>
        <v>-1.3</v>
      </c>
      <c r="J28" s="398"/>
      <c r="K28" s="398"/>
      <c r="L28" s="398"/>
      <c r="M28" s="399">
        <f>($AL$18-$AI$18)*-1</f>
        <v>-52</v>
      </c>
      <c r="N28" s="400"/>
      <c r="O28" s="400"/>
      <c r="P28" s="401"/>
      <c r="Q28" s="98"/>
      <c r="R28" s="130"/>
      <c r="S28" s="130"/>
      <c r="T28" s="402" t="s">
        <v>131</v>
      </c>
      <c r="U28" s="403"/>
      <c r="V28" s="403"/>
      <c r="W28" s="403"/>
      <c r="X28" s="404"/>
      <c r="Y28" s="398">
        <f>(ROUNDDOWN(AC28/40,1))</f>
        <v>-1.3</v>
      </c>
      <c r="Z28" s="398"/>
      <c r="AA28" s="398"/>
      <c r="AB28" s="398"/>
      <c r="AC28" s="399">
        <f>($AL$18-$AI$18)*-1</f>
        <v>-52</v>
      </c>
      <c r="AD28" s="400"/>
      <c r="AE28" s="400"/>
      <c r="AF28" s="401"/>
      <c r="AG28" s="133"/>
      <c r="AH28" s="130"/>
      <c r="AI28" s="134"/>
      <c r="AJ28" s="402" t="s">
        <v>131</v>
      </c>
      <c r="AK28" s="403"/>
      <c r="AL28" s="403"/>
      <c r="AM28" s="403"/>
      <c r="AN28" s="404"/>
      <c r="AO28" s="398">
        <f>(ROUNDDOWN(AS28/40,1))</f>
        <v>-1.3</v>
      </c>
      <c r="AP28" s="398"/>
      <c r="AQ28" s="398"/>
      <c r="AR28" s="398"/>
      <c r="AS28" s="399">
        <f>($AL$18-$AI$18)*-1</f>
        <v>-52</v>
      </c>
      <c r="AT28" s="400"/>
      <c r="AU28" s="400"/>
      <c r="AV28" s="401"/>
      <c r="AW28" s="176"/>
      <c r="AX28" s="174"/>
      <c r="AY28" s="175"/>
      <c r="AZ28" s="402" t="s">
        <v>131</v>
      </c>
      <c r="BA28" s="403"/>
      <c r="BB28" s="403"/>
      <c r="BC28" s="403"/>
      <c r="BD28" s="404"/>
      <c r="BE28" s="398">
        <f>(ROUNDDOWN(BI28/40,1))</f>
        <v>-1.3</v>
      </c>
      <c r="BF28" s="398"/>
      <c r="BG28" s="398"/>
      <c r="BH28" s="398"/>
      <c r="BI28" s="399">
        <f>($AL$18-$AI$18)*-1</f>
        <v>-52</v>
      </c>
      <c r="BJ28" s="400"/>
      <c r="BK28" s="400"/>
      <c r="BL28" s="401"/>
      <c r="BM28" s="58"/>
      <c r="BN28" s="106"/>
      <c r="BO28" s="33"/>
      <c r="BQ28" s="35"/>
      <c r="BR28" s="123"/>
      <c r="BS28" s="123"/>
      <c r="BT28" s="31"/>
      <c r="BU28" s="189"/>
      <c r="BV28" s="191"/>
      <c r="BW28" s="191"/>
      <c r="BX28" s="191"/>
      <c r="BY28" s="191"/>
      <c r="BZ28" s="187"/>
      <c r="CA28" s="191"/>
      <c r="CB28" s="191"/>
      <c r="CC28" s="191"/>
      <c r="CD28" s="191"/>
      <c r="CE28" s="187"/>
      <c r="CF28" s="191"/>
      <c r="CG28" s="191"/>
      <c r="CH28" s="191"/>
      <c r="CI28" s="191"/>
      <c r="CJ28" s="187"/>
      <c r="CK28" s="191"/>
      <c r="CL28" s="191"/>
      <c r="CM28" s="191"/>
      <c r="CN28" s="191"/>
      <c r="CO28" s="187"/>
      <c r="CP28" s="187"/>
      <c r="CQ28" s="187"/>
      <c r="CR28" s="187"/>
    </row>
    <row r="29" spans="2:96" ht="21" customHeight="1" thickBot="1" x14ac:dyDescent="0.25">
      <c r="B29" s="104"/>
      <c r="C29" s="55"/>
      <c r="D29" s="405" t="s">
        <v>134</v>
      </c>
      <c r="E29" s="405"/>
      <c r="F29" s="405"/>
      <c r="G29" s="405"/>
      <c r="H29" s="405"/>
      <c r="I29" s="406">
        <f>(ROUNDDOWN(M29/40,1))</f>
        <v>2.5</v>
      </c>
      <c r="J29" s="406"/>
      <c r="K29" s="406"/>
      <c r="L29" s="406"/>
      <c r="M29" s="407">
        <f>$BB$74</f>
        <v>100.25</v>
      </c>
      <c r="N29" s="408"/>
      <c r="O29" s="408"/>
      <c r="P29" s="409"/>
      <c r="Q29" s="98"/>
      <c r="R29" s="130"/>
      <c r="S29" s="130"/>
      <c r="T29" s="405" t="s">
        <v>134</v>
      </c>
      <c r="U29" s="405"/>
      <c r="V29" s="405"/>
      <c r="W29" s="405"/>
      <c r="X29" s="405"/>
      <c r="Y29" s="406">
        <f>(ROUNDDOWN(AC29/40,1))</f>
        <v>2.5</v>
      </c>
      <c r="Z29" s="406"/>
      <c r="AA29" s="406"/>
      <c r="AB29" s="406"/>
      <c r="AC29" s="407">
        <f>$BB$74</f>
        <v>100.25</v>
      </c>
      <c r="AD29" s="408"/>
      <c r="AE29" s="408"/>
      <c r="AF29" s="409"/>
      <c r="AG29" s="133"/>
      <c r="AH29" s="130"/>
      <c r="AI29" s="134"/>
      <c r="AJ29" s="405" t="s">
        <v>134</v>
      </c>
      <c r="AK29" s="405"/>
      <c r="AL29" s="405"/>
      <c r="AM29" s="405"/>
      <c r="AN29" s="405"/>
      <c r="AO29" s="406">
        <f>(ROUNDDOWN(AS29/40,1))</f>
        <v>2.5</v>
      </c>
      <c r="AP29" s="406"/>
      <c r="AQ29" s="406"/>
      <c r="AR29" s="406"/>
      <c r="AS29" s="407">
        <f>$BB$74</f>
        <v>100.25</v>
      </c>
      <c r="AT29" s="408"/>
      <c r="AU29" s="408"/>
      <c r="AV29" s="409"/>
      <c r="AW29" s="176"/>
      <c r="AX29" s="174"/>
      <c r="AY29" s="175"/>
      <c r="AZ29" s="405" t="s">
        <v>134</v>
      </c>
      <c r="BA29" s="405"/>
      <c r="BB29" s="405"/>
      <c r="BC29" s="405"/>
      <c r="BD29" s="405"/>
      <c r="BE29" s="410">
        <f>(ROUNDDOWN(BI29/40,1))</f>
        <v>2.5</v>
      </c>
      <c r="BF29" s="410"/>
      <c r="BG29" s="410"/>
      <c r="BH29" s="410"/>
      <c r="BI29" s="407">
        <f>$BB$74</f>
        <v>100.25</v>
      </c>
      <c r="BJ29" s="408"/>
      <c r="BK29" s="408"/>
      <c r="BL29" s="409"/>
      <c r="BM29" s="58"/>
      <c r="BN29" s="106"/>
      <c r="BO29" s="33"/>
      <c r="BU29" s="187"/>
      <c r="BV29" s="192"/>
      <c r="BW29" s="192"/>
      <c r="BX29" s="192"/>
      <c r="BY29" s="192"/>
      <c r="BZ29" s="187"/>
      <c r="CA29" s="192"/>
      <c r="CB29" s="192"/>
      <c r="CC29" s="192"/>
      <c r="CD29" s="192"/>
      <c r="CE29" s="187"/>
      <c r="CF29" s="192"/>
      <c r="CG29" s="192"/>
      <c r="CH29" s="192"/>
      <c r="CI29" s="192"/>
      <c r="CJ29" s="187"/>
      <c r="CK29" s="192"/>
      <c r="CL29" s="192"/>
      <c r="CM29" s="192"/>
      <c r="CN29" s="192"/>
      <c r="CO29" s="187"/>
      <c r="CP29" s="187"/>
      <c r="CQ29" s="187"/>
      <c r="CR29" s="187"/>
    </row>
    <row r="30" spans="2:96" ht="30.75" customHeight="1" thickTop="1" x14ac:dyDescent="0.2">
      <c r="B30" s="104"/>
      <c r="C30" s="55"/>
      <c r="D30" s="411" t="s">
        <v>135</v>
      </c>
      <c r="E30" s="412"/>
      <c r="F30" s="412"/>
      <c r="G30" s="412"/>
      <c r="H30" s="412"/>
      <c r="I30" s="414">
        <f>SUM(I27:L29)</f>
        <v>0</v>
      </c>
      <c r="J30" s="414"/>
      <c r="K30" s="414"/>
      <c r="L30" s="414"/>
      <c r="M30" s="414">
        <f>SUM(M27:P29)</f>
        <v>0.25</v>
      </c>
      <c r="N30" s="414"/>
      <c r="O30" s="414"/>
      <c r="P30" s="414"/>
      <c r="Q30" s="130"/>
      <c r="R30" s="130"/>
      <c r="S30" s="130"/>
      <c r="T30" s="411" t="s">
        <v>135</v>
      </c>
      <c r="U30" s="412"/>
      <c r="V30" s="412"/>
      <c r="W30" s="412"/>
      <c r="X30" s="412"/>
      <c r="Y30" s="414">
        <f>SUM(Y27:AB29)</f>
        <v>0.7</v>
      </c>
      <c r="Z30" s="414"/>
      <c r="AA30" s="414"/>
      <c r="AB30" s="414"/>
      <c r="AC30" s="414">
        <f>SUM(AC27:AF29)</f>
        <v>28.25</v>
      </c>
      <c r="AD30" s="414"/>
      <c r="AE30" s="414"/>
      <c r="AF30" s="414"/>
      <c r="AG30" s="133"/>
      <c r="AH30" s="130"/>
      <c r="AI30" s="134"/>
      <c r="AJ30" s="411" t="s">
        <v>136</v>
      </c>
      <c r="AK30" s="412"/>
      <c r="AL30" s="412"/>
      <c r="AM30" s="412"/>
      <c r="AN30" s="412"/>
      <c r="AO30" s="413">
        <f>SUM(AO27:AR29)</f>
        <v>-0.79999999999999982</v>
      </c>
      <c r="AP30" s="413"/>
      <c r="AQ30" s="413"/>
      <c r="AR30" s="413"/>
      <c r="AS30" s="414">
        <f>SUM(AS27:AV29)</f>
        <v>-31.75</v>
      </c>
      <c r="AT30" s="414"/>
      <c r="AU30" s="414"/>
      <c r="AV30" s="414"/>
      <c r="AW30" s="176"/>
      <c r="AX30" s="174"/>
      <c r="AY30" s="175"/>
      <c r="AZ30" s="411" t="s">
        <v>136</v>
      </c>
      <c r="BA30" s="412"/>
      <c r="BB30" s="412"/>
      <c r="BC30" s="412"/>
      <c r="BD30" s="412"/>
      <c r="BE30" s="413">
        <f>SUM(BE27:BH29)</f>
        <v>0.5</v>
      </c>
      <c r="BF30" s="413"/>
      <c r="BG30" s="413"/>
      <c r="BH30" s="413"/>
      <c r="BI30" s="414">
        <f>SUM(BI27:BL29)</f>
        <v>20.25</v>
      </c>
      <c r="BJ30" s="414"/>
      <c r="BK30" s="414"/>
      <c r="BL30" s="414"/>
      <c r="BM30" s="58"/>
      <c r="BN30" s="106"/>
      <c r="BO30" s="33"/>
      <c r="BQ30" s="35"/>
      <c r="BR30" s="123"/>
      <c r="BS30" s="123"/>
      <c r="BT30" s="31"/>
      <c r="BU30" s="189"/>
      <c r="BV30" s="193"/>
      <c r="BW30" s="193"/>
      <c r="BX30" s="193"/>
      <c r="BY30" s="193"/>
      <c r="BZ30" s="187"/>
      <c r="CA30" s="193"/>
      <c r="CB30" s="193"/>
      <c r="CC30" s="193"/>
      <c r="CD30" s="193"/>
      <c r="CE30" s="187"/>
      <c r="CF30" s="193"/>
      <c r="CG30" s="193"/>
      <c r="CH30" s="193"/>
      <c r="CI30" s="193"/>
      <c r="CJ30" s="187"/>
      <c r="CK30" s="193"/>
      <c r="CL30" s="193"/>
      <c r="CM30" s="193"/>
      <c r="CN30" s="193"/>
      <c r="CO30" s="187"/>
      <c r="CP30" s="187"/>
      <c r="CQ30" s="187"/>
      <c r="CR30" s="187"/>
    </row>
    <row r="31" spans="2:96" ht="20.25" customHeight="1" x14ac:dyDescent="0.2">
      <c r="B31" s="104"/>
      <c r="C31" s="55"/>
      <c r="D31" s="119"/>
      <c r="E31" s="119"/>
      <c r="F31" s="119"/>
      <c r="G31" s="119"/>
      <c r="H31" s="119"/>
      <c r="I31" s="120"/>
      <c r="J31" s="120"/>
      <c r="K31" s="120"/>
      <c r="L31" s="120"/>
      <c r="M31" s="120"/>
      <c r="N31" s="120"/>
      <c r="O31" s="120"/>
      <c r="P31" s="120"/>
      <c r="Q31" s="198"/>
      <c r="R31" s="198"/>
      <c r="S31" s="198"/>
      <c r="T31" s="119"/>
      <c r="U31" s="119"/>
      <c r="V31" s="119"/>
      <c r="W31" s="119"/>
      <c r="X31" s="119"/>
      <c r="Y31" s="120"/>
      <c r="Z31" s="120"/>
      <c r="AA31" s="120"/>
      <c r="AB31" s="120"/>
      <c r="AC31" s="120"/>
      <c r="AD31" s="120"/>
      <c r="AE31" s="120"/>
      <c r="AF31" s="120"/>
      <c r="AG31" s="199"/>
      <c r="AH31" s="198"/>
      <c r="AI31" s="197"/>
      <c r="AJ31" s="177"/>
      <c r="AK31" s="177"/>
      <c r="AL31" s="177"/>
      <c r="AM31" s="177"/>
      <c r="AN31" s="177"/>
      <c r="AO31" s="178"/>
      <c r="AP31" s="178"/>
      <c r="AQ31" s="178"/>
      <c r="AR31" s="178"/>
      <c r="AS31" s="178"/>
      <c r="AT31" s="178"/>
      <c r="AU31" s="178"/>
      <c r="AV31" s="178"/>
      <c r="AW31" s="179"/>
      <c r="AX31" s="180"/>
      <c r="AY31" s="181"/>
      <c r="AZ31" s="177"/>
      <c r="BA31" s="177"/>
      <c r="BB31" s="177"/>
      <c r="BC31" s="177"/>
      <c r="BD31" s="177"/>
      <c r="BE31" s="178"/>
      <c r="BF31" s="178"/>
      <c r="BG31" s="178"/>
      <c r="BH31" s="178"/>
      <c r="BI31" s="178"/>
      <c r="BJ31" s="178"/>
      <c r="BK31" s="178"/>
      <c r="BL31" s="178"/>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5"/>
      <c r="D32" s="119"/>
      <c r="E32" s="119"/>
      <c r="F32" s="119"/>
      <c r="G32" s="119"/>
      <c r="H32" s="119"/>
      <c r="I32" s="120"/>
      <c r="J32" s="120"/>
      <c r="K32" s="415" t="s">
        <v>125</v>
      </c>
      <c r="L32" s="416"/>
      <c r="M32" s="416"/>
      <c r="N32" s="418" t="str">
        <f>IF(OR($BE$10&gt;0,),IF(AND(OR($D$6="○",$D$7="○"),$I$30&gt;=0),"可",IF(AND(OR($D$6="○",$D$7="○"),$I$30&lt;0),"不可","")),"")</f>
        <v>可</v>
      </c>
      <c r="O32" s="419"/>
      <c r="P32" s="420"/>
      <c r="Q32" s="198"/>
      <c r="R32" s="198"/>
      <c r="S32" s="198"/>
      <c r="T32" s="119"/>
      <c r="U32" s="119"/>
      <c r="V32" s="119"/>
      <c r="W32" s="119"/>
      <c r="X32" s="119"/>
      <c r="Y32" s="120"/>
      <c r="Z32" s="120"/>
      <c r="AA32" s="415" t="s">
        <v>126</v>
      </c>
      <c r="AB32" s="416"/>
      <c r="AC32" s="417"/>
      <c r="AD32" s="418" t="str">
        <f>IF(OR($BE$10&gt;0,),IF(AND(OR($D$6="○",$D$7="○"),$Y$30&gt;=0),"可",IF(AND(OR($D$6="○",$D$7="○"),$Y$30&lt;0),"不可","")),"")</f>
        <v>可</v>
      </c>
      <c r="AE32" s="419"/>
      <c r="AF32" s="420"/>
      <c r="AG32" s="199"/>
      <c r="AH32" s="198"/>
      <c r="AI32" s="197"/>
      <c r="AJ32" s="177"/>
      <c r="AK32" s="177"/>
      <c r="AL32" s="177"/>
      <c r="AM32" s="177"/>
      <c r="AN32" s="177"/>
      <c r="AO32" s="178"/>
      <c r="AP32" s="178"/>
      <c r="AQ32" s="415" t="s">
        <v>124</v>
      </c>
      <c r="AR32" s="416"/>
      <c r="AS32" s="417"/>
      <c r="AT32" s="418" t="str">
        <f>IF(OR($BE$10&gt;0,),IF(AND(OR($D$8="○"),$AO$30&gt;=0),"可",IF(AND(OR($D$8="○"),$AO$30&lt;0),"不可","")),"")</f>
        <v/>
      </c>
      <c r="AU32" s="419"/>
      <c r="AV32" s="420"/>
      <c r="AW32" s="179"/>
      <c r="AX32" s="180"/>
      <c r="AY32" s="181"/>
      <c r="AZ32" s="177"/>
      <c r="BA32" s="177"/>
      <c r="BB32" s="177"/>
      <c r="BC32" s="177"/>
      <c r="BD32" s="177"/>
      <c r="BE32" s="178"/>
      <c r="BF32" s="178"/>
      <c r="BG32" s="415" t="s">
        <v>127</v>
      </c>
      <c r="BH32" s="416"/>
      <c r="BI32" s="417"/>
      <c r="BJ32" s="418" t="str">
        <f>IF(OR($BE$10&gt;0,),IF(AND(OR($D$8="○"),$BE$30&gt;=0),"可",IF(AND(OR($D$8="○"),$BE$30&lt;0),"不可","")),"")</f>
        <v/>
      </c>
      <c r="BK32" s="419"/>
      <c r="BL32" s="420"/>
      <c r="BM32" s="58"/>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x14ac:dyDescent="0.2">
      <c r="B33" s="104"/>
      <c r="C33" s="56"/>
      <c r="D33" s="27"/>
      <c r="E33" s="27"/>
      <c r="F33" s="27"/>
      <c r="G33" s="27"/>
      <c r="H33" s="27"/>
      <c r="I33" s="28"/>
      <c r="J33" s="28"/>
      <c r="K33" s="28"/>
      <c r="L33" s="28"/>
      <c r="M33" s="28"/>
      <c r="N33" s="28"/>
      <c r="O33" s="28"/>
      <c r="P33" s="28"/>
      <c r="Q33" s="30"/>
      <c r="R33" s="30"/>
      <c r="S33" s="30"/>
      <c r="T33" s="27"/>
      <c r="U33" s="27"/>
      <c r="V33" s="27"/>
      <c r="W33" s="27"/>
      <c r="X33" s="27"/>
      <c r="Y33" s="28"/>
      <c r="Z33" s="28"/>
      <c r="AA33" s="28"/>
      <c r="AB33" s="28"/>
      <c r="AC33" s="28"/>
      <c r="AD33" s="28"/>
      <c r="AE33" s="28"/>
      <c r="AF33" s="28"/>
      <c r="AG33" s="57"/>
      <c r="AH33" s="198"/>
      <c r="AI33" s="182"/>
      <c r="AJ33" s="27"/>
      <c r="AK33" s="27"/>
      <c r="AL33" s="27"/>
      <c r="AM33" s="27"/>
      <c r="AN33" s="27"/>
      <c r="AO33" s="28"/>
      <c r="AP33" s="28"/>
      <c r="AQ33" s="28"/>
      <c r="AR33" s="28"/>
      <c r="AS33" s="28"/>
      <c r="AT33" s="28"/>
      <c r="AU33" s="28"/>
      <c r="AV33" s="28"/>
      <c r="AW33" s="183"/>
      <c r="AX33" s="30"/>
      <c r="AY33" s="184"/>
      <c r="AZ33" s="27"/>
      <c r="BA33" s="27"/>
      <c r="BB33" s="27"/>
      <c r="BC33" s="27"/>
      <c r="BD33" s="27"/>
      <c r="BE33" s="28"/>
      <c r="BF33" s="28"/>
      <c r="BG33" s="28"/>
      <c r="BH33" s="28"/>
      <c r="BI33" s="28"/>
      <c r="BJ33" s="28"/>
      <c r="BK33" s="28"/>
      <c r="BL33" s="28"/>
      <c r="BM33" s="185"/>
      <c r="BN33" s="106"/>
      <c r="BO33" s="33"/>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0.25" customHeight="1" thickBot="1" x14ac:dyDescent="0.25">
      <c r="B34" s="107"/>
      <c r="C34" s="135"/>
      <c r="D34" s="108"/>
      <c r="E34" s="108"/>
      <c r="F34" s="108"/>
      <c r="G34" s="108"/>
      <c r="H34" s="108"/>
      <c r="I34" s="109"/>
      <c r="J34" s="109"/>
      <c r="K34" s="109"/>
      <c r="L34" s="109"/>
      <c r="M34" s="109"/>
      <c r="N34" s="109"/>
      <c r="O34" s="109"/>
      <c r="P34" s="109"/>
      <c r="Q34" s="200"/>
      <c r="R34" s="200"/>
      <c r="S34" s="200"/>
      <c r="T34" s="108"/>
      <c r="U34" s="108"/>
      <c r="V34" s="108"/>
      <c r="W34" s="108"/>
      <c r="X34" s="108"/>
      <c r="Y34" s="109"/>
      <c r="Z34" s="109"/>
      <c r="AA34" s="109"/>
      <c r="AB34" s="109"/>
      <c r="AC34" s="109"/>
      <c r="AD34" s="109"/>
      <c r="AE34" s="109"/>
      <c r="AF34" s="109"/>
      <c r="AG34" s="200"/>
      <c r="AH34" s="200"/>
      <c r="AI34" s="200"/>
      <c r="AJ34" s="108"/>
      <c r="AK34" s="108"/>
      <c r="AL34" s="108"/>
      <c r="AM34" s="108"/>
      <c r="AN34" s="108"/>
      <c r="AO34" s="109"/>
      <c r="AP34" s="109"/>
      <c r="AQ34" s="109"/>
      <c r="AR34" s="109"/>
      <c r="AS34" s="109"/>
      <c r="AT34" s="109"/>
      <c r="AU34" s="109"/>
      <c r="AV34" s="109"/>
      <c r="AW34" s="110"/>
      <c r="AX34" s="200"/>
      <c r="AY34" s="111"/>
      <c r="AZ34" s="108"/>
      <c r="BA34" s="108"/>
      <c r="BB34" s="108"/>
      <c r="BC34" s="108"/>
      <c r="BD34" s="108"/>
      <c r="BE34" s="109"/>
      <c r="BF34" s="109"/>
      <c r="BG34" s="109"/>
      <c r="BH34" s="109"/>
      <c r="BI34" s="109"/>
      <c r="BJ34" s="109"/>
      <c r="BK34" s="109"/>
      <c r="BL34" s="109"/>
      <c r="BM34" s="122"/>
      <c r="BN34" s="112"/>
      <c r="BO34" s="204"/>
      <c r="BQ34" s="35"/>
      <c r="BR34" s="123"/>
      <c r="BS34" s="123"/>
      <c r="BT34" s="31"/>
      <c r="BU34" s="189"/>
      <c r="BV34" s="187"/>
      <c r="BW34" s="187"/>
      <c r="BX34" s="190"/>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21" customHeight="1" thickBot="1" x14ac:dyDescent="0.25">
      <c r="B35" s="69" t="s">
        <v>142</v>
      </c>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6"/>
      <c r="BB35" s="37"/>
      <c r="BC35" s="36"/>
      <c r="BD35" s="36"/>
      <c r="BE35" s="37"/>
      <c r="BF35" s="36"/>
      <c r="BG35" s="37"/>
      <c r="BH35" s="37"/>
      <c r="BI35" s="37"/>
      <c r="BJ35" s="37"/>
      <c r="BK35" s="37"/>
      <c r="BL35" s="37"/>
      <c r="BM35" s="37"/>
      <c r="BN35" s="37"/>
      <c r="BO35" s="204"/>
      <c r="BQ35" s="35"/>
      <c r="BR35" s="123"/>
      <c r="BS35" s="123"/>
      <c r="BT35" s="31"/>
      <c r="BU35" s="189"/>
      <c r="BV35" s="187"/>
      <c r="BW35" s="187"/>
      <c r="BX35" s="187"/>
      <c r="BY35" s="187"/>
      <c r="BZ35" s="187"/>
      <c r="CA35" s="187"/>
      <c r="CB35" s="187"/>
      <c r="CC35" s="187"/>
      <c r="CD35" s="187"/>
      <c r="CE35" s="187"/>
      <c r="CF35" s="187"/>
      <c r="CG35" s="187"/>
      <c r="CH35" s="187"/>
      <c r="CI35" s="187"/>
      <c r="CJ35" s="187"/>
      <c r="CK35" s="187"/>
      <c r="CL35" s="187"/>
      <c r="CM35" s="187"/>
      <c r="CN35" s="187"/>
      <c r="CO35" s="187"/>
      <c r="CP35" s="187"/>
      <c r="CQ35" s="187"/>
      <c r="CR35" s="187"/>
    </row>
    <row r="36" spans="2:96" ht="32.25" customHeight="1" thickBot="1" x14ac:dyDescent="0.25">
      <c r="B36" s="421"/>
      <c r="C36" s="29"/>
      <c r="D36" s="423" t="s">
        <v>19</v>
      </c>
      <c r="E36" s="423"/>
      <c r="F36" s="423"/>
      <c r="G36" s="423"/>
      <c r="H36" s="423"/>
      <c r="I36" s="424"/>
      <c r="J36" s="426" t="s">
        <v>18</v>
      </c>
      <c r="K36" s="427"/>
      <c r="L36" s="427"/>
      <c r="M36" s="427"/>
      <c r="N36" s="427"/>
      <c r="O36" s="428"/>
      <c r="P36" s="432" t="s">
        <v>17</v>
      </c>
      <c r="Q36" s="423"/>
      <c r="R36" s="423"/>
      <c r="S36" s="423"/>
      <c r="T36" s="423"/>
      <c r="U36" s="423"/>
      <c r="V36" s="433"/>
      <c r="W36" s="437" t="s">
        <v>16</v>
      </c>
      <c r="X36" s="438"/>
      <c r="Y36" s="438"/>
      <c r="Z36" s="438"/>
      <c r="AA36" s="438"/>
      <c r="AB36" s="438"/>
      <c r="AC36" s="439"/>
      <c r="AD36" s="437" t="s">
        <v>15</v>
      </c>
      <c r="AE36" s="438"/>
      <c r="AF36" s="438"/>
      <c r="AG36" s="438"/>
      <c r="AH36" s="438"/>
      <c r="AI36" s="438"/>
      <c r="AJ36" s="439"/>
      <c r="AK36" s="437" t="s">
        <v>14</v>
      </c>
      <c r="AL36" s="438"/>
      <c r="AM36" s="438"/>
      <c r="AN36" s="438"/>
      <c r="AO36" s="438"/>
      <c r="AP36" s="438"/>
      <c r="AQ36" s="439"/>
      <c r="AR36" s="421" t="s">
        <v>13</v>
      </c>
      <c r="AS36" s="423"/>
      <c r="AT36" s="423"/>
      <c r="AU36" s="423"/>
      <c r="AV36" s="423"/>
      <c r="AW36" s="423"/>
      <c r="AX36" s="433"/>
      <c r="AY36" s="427" t="s">
        <v>12</v>
      </c>
      <c r="AZ36" s="427"/>
      <c r="BA36" s="428"/>
      <c r="BB36" s="426" t="s">
        <v>11</v>
      </c>
      <c r="BC36" s="427"/>
      <c r="BD36" s="428"/>
      <c r="BE36" s="426" t="s">
        <v>10</v>
      </c>
      <c r="BF36" s="427"/>
      <c r="BG36" s="427"/>
      <c r="BH36" s="426" t="s">
        <v>72</v>
      </c>
      <c r="BI36" s="427"/>
      <c r="BJ36" s="427"/>
      <c r="BK36" s="432" t="s">
        <v>32</v>
      </c>
      <c r="BL36" s="423"/>
      <c r="BM36" s="423"/>
      <c r="BN36" s="433"/>
      <c r="BQ36" s="35"/>
      <c r="BR36" s="123"/>
      <c r="BS36" s="123"/>
      <c r="BT36" s="31"/>
      <c r="BU36" s="31"/>
    </row>
    <row r="37" spans="2:96" ht="32.25" customHeight="1" thickBot="1" x14ac:dyDescent="0.25">
      <c r="B37" s="422"/>
      <c r="C37" s="25"/>
      <c r="D37" s="311"/>
      <c r="E37" s="311"/>
      <c r="F37" s="311"/>
      <c r="G37" s="311"/>
      <c r="H37" s="311"/>
      <c r="I37" s="425"/>
      <c r="J37" s="429"/>
      <c r="K37" s="430"/>
      <c r="L37" s="430"/>
      <c r="M37" s="430"/>
      <c r="N37" s="430"/>
      <c r="O37" s="431"/>
      <c r="P37" s="434"/>
      <c r="Q37" s="435"/>
      <c r="R37" s="435"/>
      <c r="S37" s="435"/>
      <c r="T37" s="435"/>
      <c r="U37" s="435"/>
      <c r="V37" s="436"/>
      <c r="W37" s="38" t="s">
        <v>9</v>
      </c>
      <c r="X37" s="39" t="s">
        <v>8</v>
      </c>
      <c r="Y37" s="39" t="s">
        <v>7</v>
      </c>
      <c r="Z37" s="39" t="s">
        <v>6</v>
      </c>
      <c r="AA37" s="39" t="s">
        <v>5</v>
      </c>
      <c r="AB37" s="39" t="s">
        <v>4</v>
      </c>
      <c r="AC37" s="40" t="s">
        <v>3</v>
      </c>
      <c r="AD37" s="38" t="s">
        <v>9</v>
      </c>
      <c r="AE37" s="39" t="s">
        <v>8</v>
      </c>
      <c r="AF37" s="39" t="s">
        <v>7</v>
      </c>
      <c r="AG37" s="39" t="s">
        <v>6</v>
      </c>
      <c r="AH37" s="39" t="s">
        <v>5</v>
      </c>
      <c r="AI37" s="39" t="s">
        <v>4</v>
      </c>
      <c r="AJ37" s="40" t="s">
        <v>3</v>
      </c>
      <c r="AK37" s="38" t="s">
        <v>9</v>
      </c>
      <c r="AL37" s="39" t="s">
        <v>8</v>
      </c>
      <c r="AM37" s="39" t="s">
        <v>7</v>
      </c>
      <c r="AN37" s="39" t="s">
        <v>6</v>
      </c>
      <c r="AO37" s="39" t="s">
        <v>5</v>
      </c>
      <c r="AP37" s="39" t="s">
        <v>4</v>
      </c>
      <c r="AQ37" s="40" t="s">
        <v>3</v>
      </c>
      <c r="AR37" s="41" t="s">
        <v>9</v>
      </c>
      <c r="AS37" s="42" t="s">
        <v>8</v>
      </c>
      <c r="AT37" s="42" t="s">
        <v>7</v>
      </c>
      <c r="AU37" s="42" t="s">
        <v>6</v>
      </c>
      <c r="AV37" s="42" t="s">
        <v>5</v>
      </c>
      <c r="AW37" s="42" t="s">
        <v>4</v>
      </c>
      <c r="AX37" s="43" t="s">
        <v>3</v>
      </c>
      <c r="AY37" s="430"/>
      <c r="AZ37" s="430"/>
      <c r="BA37" s="431"/>
      <c r="BB37" s="429"/>
      <c r="BC37" s="430"/>
      <c r="BD37" s="431"/>
      <c r="BE37" s="429"/>
      <c r="BF37" s="430"/>
      <c r="BG37" s="430"/>
      <c r="BH37" s="429"/>
      <c r="BI37" s="430"/>
      <c r="BJ37" s="430"/>
      <c r="BK37" s="440"/>
      <c r="BL37" s="311"/>
      <c r="BM37" s="311"/>
      <c r="BN37" s="441"/>
      <c r="BQ37" s="35"/>
      <c r="BR37" s="123"/>
      <c r="BS37" s="123"/>
      <c r="BT37" s="31"/>
      <c r="BU37" s="31"/>
    </row>
    <row r="38" spans="2:96" ht="21" customHeight="1" thickBot="1" x14ac:dyDescent="0.25">
      <c r="B38" s="442" t="s">
        <v>37</v>
      </c>
      <c r="C38" s="26"/>
      <c r="D38" s="445" t="s">
        <v>2</v>
      </c>
      <c r="E38" s="445"/>
      <c r="F38" s="445"/>
      <c r="G38" s="445"/>
      <c r="H38" s="445"/>
      <c r="I38" s="446"/>
      <c r="J38" s="447"/>
      <c r="K38" s="445"/>
      <c r="L38" s="446"/>
      <c r="M38" s="447"/>
      <c r="N38" s="445"/>
      <c r="O38" s="446"/>
      <c r="P38" s="448"/>
      <c r="Q38" s="449"/>
      <c r="R38" s="449"/>
      <c r="S38" s="449"/>
      <c r="T38" s="449"/>
      <c r="U38" s="449"/>
      <c r="V38" s="450"/>
      <c r="W38" s="138">
        <v>4</v>
      </c>
      <c r="X38" s="139">
        <v>4</v>
      </c>
      <c r="Y38" s="139">
        <v>4</v>
      </c>
      <c r="Z38" s="139">
        <v>4</v>
      </c>
      <c r="AA38" s="139">
        <v>4</v>
      </c>
      <c r="AB38" s="139"/>
      <c r="AC38" s="140"/>
      <c r="AD38" s="138">
        <v>4</v>
      </c>
      <c r="AE38" s="139">
        <v>4</v>
      </c>
      <c r="AF38" s="139">
        <v>4</v>
      </c>
      <c r="AG38" s="139">
        <v>4</v>
      </c>
      <c r="AH38" s="139">
        <v>4</v>
      </c>
      <c r="AI38" s="139"/>
      <c r="AJ38" s="140"/>
      <c r="AK38" s="138">
        <v>4</v>
      </c>
      <c r="AL38" s="139">
        <v>4</v>
      </c>
      <c r="AM38" s="139">
        <v>4</v>
      </c>
      <c r="AN38" s="139">
        <v>4</v>
      </c>
      <c r="AO38" s="139">
        <v>4</v>
      </c>
      <c r="AP38" s="139"/>
      <c r="AQ38" s="140"/>
      <c r="AR38" s="138">
        <v>4</v>
      </c>
      <c r="AS38" s="139">
        <v>4</v>
      </c>
      <c r="AT38" s="139">
        <v>4</v>
      </c>
      <c r="AU38" s="139">
        <v>4</v>
      </c>
      <c r="AV38" s="139">
        <v>4</v>
      </c>
      <c r="AW38" s="139"/>
      <c r="AX38" s="140"/>
      <c r="AY38" s="451">
        <f t="shared" ref="AY38:AY57" si="4">SUM(W38:AX38)</f>
        <v>80</v>
      </c>
      <c r="AZ38" s="451"/>
      <c r="BA38" s="452"/>
      <c r="BB38" s="453">
        <f t="shared" ref="BB38:BB58" si="5">AY38/4</f>
        <v>20</v>
      </c>
      <c r="BC38" s="454"/>
      <c r="BD38" s="455"/>
      <c r="BE38" s="456"/>
      <c r="BF38" s="457"/>
      <c r="BG38" s="457"/>
      <c r="BH38" s="456"/>
      <c r="BI38" s="457"/>
      <c r="BJ38" s="457"/>
      <c r="BK38" s="482"/>
      <c r="BL38" s="483"/>
      <c r="BM38" s="483"/>
      <c r="BN38" s="484"/>
      <c r="BQ38" s="35"/>
      <c r="BR38" s="123"/>
      <c r="BS38" s="123"/>
      <c r="BT38" s="31"/>
      <c r="BU38" s="31"/>
    </row>
    <row r="39" spans="2:96" ht="21" customHeight="1" x14ac:dyDescent="0.2">
      <c r="B39" s="443"/>
      <c r="C39" s="485" t="s">
        <v>84</v>
      </c>
      <c r="D39" s="487" t="s">
        <v>1</v>
      </c>
      <c r="E39" s="487"/>
      <c r="F39" s="487"/>
      <c r="G39" s="487"/>
      <c r="H39" s="487"/>
      <c r="I39" s="488"/>
      <c r="J39" s="489"/>
      <c r="K39" s="487"/>
      <c r="L39" s="488"/>
      <c r="M39" s="489"/>
      <c r="N39" s="487"/>
      <c r="O39" s="488"/>
      <c r="P39" s="490"/>
      <c r="Q39" s="491"/>
      <c r="R39" s="491"/>
      <c r="S39" s="491"/>
      <c r="T39" s="491"/>
      <c r="U39" s="491"/>
      <c r="V39" s="492"/>
      <c r="W39" s="141">
        <v>8</v>
      </c>
      <c r="X39" s="142">
        <v>8</v>
      </c>
      <c r="Y39" s="142">
        <v>8</v>
      </c>
      <c r="Z39" s="142">
        <v>8</v>
      </c>
      <c r="AA39" s="142">
        <v>8</v>
      </c>
      <c r="AB39" s="142"/>
      <c r="AC39" s="143"/>
      <c r="AD39" s="141">
        <v>8</v>
      </c>
      <c r="AE39" s="142">
        <v>8</v>
      </c>
      <c r="AF39" s="142">
        <v>8</v>
      </c>
      <c r="AG39" s="142">
        <v>8</v>
      </c>
      <c r="AH39" s="142">
        <v>8</v>
      </c>
      <c r="AI39" s="142"/>
      <c r="AJ39" s="143"/>
      <c r="AK39" s="141">
        <v>8</v>
      </c>
      <c r="AL39" s="142">
        <v>8</v>
      </c>
      <c r="AM39" s="142">
        <v>8</v>
      </c>
      <c r="AN39" s="142">
        <v>8</v>
      </c>
      <c r="AO39" s="142">
        <v>8</v>
      </c>
      <c r="AP39" s="142"/>
      <c r="AQ39" s="143"/>
      <c r="AR39" s="141">
        <v>8</v>
      </c>
      <c r="AS39" s="142">
        <v>8</v>
      </c>
      <c r="AT39" s="142">
        <v>8</v>
      </c>
      <c r="AU39" s="142">
        <v>8</v>
      </c>
      <c r="AV39" s="142">
        <v>8</v>
      </c>
      <c r="AW39" s="142"/>
      <c r="AX39" s="143"/>
      <c r="AY39" s="493">
        <f t="shared" si="4"/>
        <v>160</v>
      </c>
      <c r="AZ39" s="493"/>
      <c r="BA39" s="494"/>
      <c r="BB39" s="495">
        <f t="shared" si="5"/>
        <v>40</v>
      </c>
      <c r="BC39" s="496"/>
      <c r="BD39" s="497"/>
      <c r="BE39" s="498"/>
      <c r="BF39" s="499"/>
      <c r="BG39" s="500"/>
      <c r="BH39" s="498"/>
      <c r="BI39" s="499"/>
      <c r="BJ39" s="500"/>
      <c r="BK39" s="501"/>
      <c r="BL39" s="502"/>
      <c r="BM39" s="502"/>
      <c r="BN39" s="503"/>
      <c r="BO39" s="44"/>
    </row>
    <row r="40" spans="2:96" ht="21" customHeight="1" x14ac:dyDescent="0.2">
      <c r="B40" s="443"/>
      <c r="C40" s="486"/>
      <c r="D40" s="504" t="s">
        <v>1</v>
      </c>
      <c r="E40" s="504"/>
      <c r="F40" s="504"/>
      <c r="G40" s="504"/>
      <c r="H40" s="504"/>
      <c r="I40" s="505"/>
      <c r="J40" s="506"/>
      <c r="K40" s="504"/>
      <c r="L40" s="505"/>
      <c r="M40" s="506"/>
      <c r="N40" s="504"/>
      <c r="O40" s="505"/>
      <c r="P40" s="469"/>
      <c r="Q40" s="470"/>
      <c r="R40" s="470"/>
      <c r="S40" s="470"/>
      <c r="T40" s="470"/>
      <c r="U40" s="470"/>
      <c r="V40" s="471"/>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8">
        <f t="shared" si="4"/>
        <v>0</v>
      </c>
      <c r="AZ40" s="458"/>
      <c r="BA40" s="459"/>
      <c r="BB40" s="460">
        <f t="shared" si="5"/>
        <v>0</v>
      </c>
      <c r="BC40" s="461"/>
      <c r="BD40" s="462"/>
      <c r="BE40" s="463"/>
      <c r="BF40" s="464"/>
      <c r="BG40" s="465"/>
      <c r="BH40" s="463"/>
      <c r="BI40" s="464"/>
      <c r="BJ40" s="465"/>
      <c r="BK40" s="316"/>
      <c r="BL40" s="317"/>
      <c r="BM40" s="317"/>
      <c r="BN40" s="507"/>
      <c r="BO40" s="44"/>
    </row>
    <row r="41" spans="2:96" ht="21" customHeight="1" x14ac:dyDescent="0.2">
      <c r="B41" s="443"/>
      <c r="C41" s="486"/>
      <c r="D41" s="504"/>
      <c r="E41" s="504"/>
      <c r="F41" s="504"/>
      <c r="G41" s="504"/>
      <c r="H41" s="504"/>
      <c r="I41" s="505"/>
      <c r="J41" s="506"/>
      <c r="K41" s="504"/>
      <c r="L41" s="505"/>
      <c r="M41" s="506"/>
      <c r="N41" s="504"/>
      <c r="O41" s="505"/>
      <c r="P41" s="469"/>
      <c r="Q41" s="470"/>
      <c r="R41" s="470"/>
      <c r="S41" s="470"/>
      <c r="T41" s="470"/>
      <c r="U41" s="470"/>
      <c r="V41" s="471"/>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8">
        <f t="shared" si="4"/>
        <v>0</v>
      </c>
      <c r="AZ41" s="458"/>
      <c r="BA41" s="459"/>
      <c r="BB41" s="460">
        <f t="shared" si="5"/>
        <v>0</v>
      </c>
      <c r="BC41" s="461"/>
      <c r="BD41" s="462"/>
      <c r="BE41" s="463"/>
      <c r="BF41" s="464"/>
      <c r="BG41" s="465"/>
      <c r="BH41" s="463"/>
      <c r="BI41" s="464"/>
      <c r="BJ41" s="465"/>
      <c r="BK41" s="316"/>
      <c r="BL41" s="317"/>
      <c r="BM41" s="317"/>
      <c r="BN41" s="507"/>
      <c r="BO41" s="44"/>
    </row>
    <row r="42" spans="2:96" ht="21" customHeight="1" x14ac:dyDescent="0.2">
      <c r="B42" s="443"/>
      <c r="C42" s="486"/>
      <c r="D42" s="504"/>
      <c r="E42" s="504"/>
      <c r="F42" s="504"/>
      <c r="G42" s="504"/>
      <c r="H42" s="504"/>
      <c r="I42" s="505"/>
      <c r="J42" s="506"/>
      <c r="K42" s="504"/>
      <c r="L42" s="505"/>
      <c r="M42" s="506"/>
      <c r="N42" s="504"/>
      <c r="O42" s="505"/>
      <c r="P42" s="469"/>
      <c r="Q42" s="470"/>
      <c r="R42" s="470"/>
      <c r="S42" s="470"/>
      <c r="T42" s="470"/>
      <c r="U42" s="470"/>
      <c r="V42" s="471"/>
      <c r="W42" s="144"/>
      <c r="X42" s="145"/>
      <c r="Y42" s="145"/>
      <c r="Z42" s="145"/>
      <c r="AA42" s="145"/>
      <c r="AB42" s="145"/>
      <c r="AC42" s="146"/>
      <c r="AD42" s="144"/>
      <c r="AE42" s="145"/>
      <c r="AF42" s="145"/>
      <c r="AG42" s="145"/>
      <c r="AH42" s="145"/>
      <c r="AI42" s="145"/>
      <c r="AJ42" s="146"/>
      <c r="AK42" s="144"/>
      <c r="AL42" s="145"/>
      <c r="AM42" s="145"/>
      <c r="AN42" s="145"/>
      <c r="AO42" s="145"/>
      <c r="AP42" s="145"/>
      <c r="AQ42" s="146"/>
      <c r="AR42" s="144"/>
      <c r="AS42" s="145"/>
      <c r="AT42" s="145"/>
      <c r="AU42" s="145"/>
      <c r="AV42" s="145"/>
      <c r="AW42" s="145"/>
      <c r="AX42" s="146"/>
      <c r="AY42" s="458">
        <f t="shared" si="4"/>
        <v>0</v>
      </c>
      <c r="AZ42" s="458"/>
      <c r="BA42" s="459"/>
      <c r="BB42" s="460">
        <f t="shared" si="5"/>
        <v>0</v>
      </c>
      <c r="BC42" s="461"/>
      <c r="BD42" s="462"/>
      <c r="BE42" s="463"/>
      <c r="BF42" s="464"/>
      <c r="BG42" s="465"/>
      <c r="BH42" s="463"/>
      <c r="BI42" s="464"/>
      <c r="BJ42" s="465"/>
      <c r="BK42" s="316"/>
      <c r="BL42" s="317"/>
      <c r="BM42" s="317"/>
      <c r="BN42" s="507"/>
      <c r="BO42" s="44"/>
      <c r="CC42" s="15"/>
      <c r="CD42" s="7"/>
      <c r="CE42" s="7"/>
      <c r="CF42" s="7"/>
      <c r="CG42" s="7"/>
      <c r="CH42" s="7"/>
      <c r="CI42" s="7"/>
      <c r="CJ42" s="7"/>
      <c r="CK42" s="7"/>
      <c r="CL42" s="7"/>
      <c r="CM42" s="7"/>
      <c r="CN42" s="7"/>
      <c r="CO42" s="7"/>
      <c r="CP42" s="7"/>
      <c r="CQ42" s="7"/>
      <c r="CR42" s="7"/>
    </row>
    <row r="43" spans="2:96" ht="21" customHeight="1" thickBot="1" x14ac:dyDescent="0.25">
      <c r="B43" s="443"/>
      <c r="C43" s="486"/>
      <c r="D43" s="466"/>
      <c r="E43" s="466"/>
      <c r="F43" s="466"/>
      <c r="G43" s="466"/>
      <c r="H43" s="466"/>
      <c r="I43" s="467"/>
      <c r="J43" s="468"/>
      <c r="K43" s="466"/>
      <c r="L43" s="467"/>
      <c r="M43" s="468"/>
      <c r="N43" s="466"/>
      <c r="O43" s="467"/>
      <c r="P43" s="469"/>
      <c r="Q43" s="470"/>
      <c r="R43" s="470"/>
      <c r="S43" s="470"/>
      <c r="T43" s="470"/>
      <c r="U43" s="470"/>
      <c r="V43" s="471"/>
      <c r="W43" s="147"/>
      <c r="X43" s="148"/>
      <c r="Y43" s="148"/>
      <c r="Z43" s="148"/>
      <c r="AA43" s="148"/>
      <c r="AB43" s="148"/>
      <c r="AC43" s="149"/>
      <c r="AD43" s="147"/>
      <c r="AE43" s="148"/>
      <c r="AF43" s="148"/>
      <c r="AG43" s="148"/>
      <c r="AH43" s="148"/>
      <c r="AI43" s="148"/>
      <c r="AJ43" s="149"/>
      <c r="AK43" s="147"/>
      <c r="AL43" s="148"/>
      <c r="AM43" s="148"/>
      <c r="AN43" s="148"/>
      <c r="AO43" s="148"/>
      <c r="AP43" s="148"/>
      <c r="AQ43" s="149"/>
      <c r="AR43" s="147"/>
      <c r="AS43" s="148"/>
      <c r="AT43" s="148"/>
      <c r="AU43" s="148"/>
      <c r="AV43" s="148"/>
      <c r="AW43" s="148"/>
      <c r="AX43" s="149"/>
      <c r="AY43" s="472">
        <f t="shared" si="4"/>
        <v>0</v>
      </c>
      <c r="AZ43" s="472"/>
      <c r="BA43" s="473"/>
      <c r="BB43" s="474">
        <f t="shared" si="5"/>
        <v>0</v>
      </c>
      <c r="BC43" s="475"/>
      <c r="BD43" s="476"/>
      <c r="BE43" s="477"/>
      <c r="BF43" s="478"/>
      <c r="BG43" s="479"/>
      <c r="BH43" s="477"/>
      <c r="BI43" s="478"/>
      <c r="BJ43" s="479"/>
      <c r="BK43" s="334"/>
      <c r="BL43" s="335"/>
      <c r="BM43" s="335"/>
      <c r="BN43" s="508"/>
      <c r="BO43" s="44"/>
      <c r="CC43" s="7"/>
      <c r="CD43" s="7"/>
      <c r="CE43" s="509"/>
      <c r="CF43" s="509"/>
      <c r="CG43" s="509"/>
      <c r="CH43" s="509"/>
      <c r="CI43" s="509"/>
      <c r="CJ43" s="509"/>
      <c r="CK43" s="510"/>
      <c r="CL43" s="510"/>
      <c r="CM43" s="510"/>
      <c r="CN43" s="510"/>
      <c r="CO43" s="510"/>
      <c r="CP43" s="31"/>
      <c r="CQ43" s="31"/>
      <c r="CR43" s="31"/>
    </row>
    <row r="44" spans="2:96" ht="21" customHeight="1" x14ac:dyDescent="0.2">
      <c r="B44" s="443"/>
      <c r="C44" s="511" t="s">
        <v>24</v>
      </c>
      <c r="D44" s="512" t="s">
        <v>76</v>
      </c>
      <c r="E44" s="513"/>
      <c r="F44" s="513"/>
      <c r="G44" s="513"/>
      <c r="H44" s="513"/>
      <c r="I44" s="513"/>
      <c r="J44" s="513"/>
      <c r="K44" s="513"/>
      <c r="L44" s="513"/>
      <c r="M44" s="513"/>
      <c r="N44" s="513"/>
      <c r="O44" s="513"/>
      <c r="P44" s="490"/>
      <c r="Q44" s="491"/>
      <c r="R44" s="491"/>
      <c r="S44" s="491"/>
      <c r="T44" s="491"/>
      <c r="U44" s="491"/>
      <c r="V44" s="492"/>
      <c r="W44" s="141"/>
      <c r="X44" s="142">
        <v>8</v>
      </c>
      <c r="Y44" s="142"/>
      <c r="Z44" s="142">
        <v>8</v>
      </c>
      <c r="AA44" s="142">
        <v>8</v>
      </c>
      <c r="AB44" s="142"/>
      <c r="AC44" s="143"/>
      <c r="AD44" s="141"/>
      <c r="AE44" s="142">
        <v>8</v>
      </c>
      <c r="AF44" s="142"/>
      <c r="AG44" s="142">
        <v>8</v>
      </c>
      <c r="AH44" s="142">
        <v>8</v>
      </c>
      <c r="AI44" s="142"/>
      <c r="AJ44" s="143"/>
      <c r="AK44" s="141"/>
      <c r="AL44" s="142">
        <v>8</v>
      </c>
      <c r="AM44" s="142"/>
      <c r="AN44" s="142">
        <v>8</v>
      </c>
      <c r="AO44" s="142">
        <v>8</v>
      </c>
      <c r="AP44" s="142"/>
      <c r="AQ44" s="143"/>
      <c r="AR44" s="150"/>
      <c r="AS44" s="142">
        <v>8</v>
      </c>
      <c r="AT44" s="142"/>
      <c r="AU44" s="142">
        <v>8</v>
      </c>
      <c r="AV44" s="142">
        <v>8</v>
      </c>
      <c r="AW44" s="142"/>
      <c r="AX44" s="143"/>
      <c r="AY44" s="494">
        <f t="shared" si="4"/>
        <v>96</v>
      </c>
      <c r="AZ44" s="514"/>
      <c r="BA44" s="514"/>
      <c r="BB44" s="515">
        <f>AY44/4</f>
        <v>24</v>
      </c>
      <c r="BC44" s="515"/>
      <c r="BD44" s="515"/>
      <c r="BE44" s="518">
        <f>ROUNDDOWN(SUM(BB44:BD51)/AY61,1)</f>
        <v>2.5</v>
      </c>
      <c r="BF44" s="519"/>
      <c r="BG44" s="520"/>
      <c r="BH44" s="527">
        <f>ROUNDDOWN(SUM(BB44:BD51)/40,1)</f>
        <v>2</v>
      </c>
      <c r="BI44" s="528"/>
      <c r="BJ44" s="529"/>
      <c r="BK44" s="501"/>
      <c r="BL44" s="502"/>
      <c r="BM44" s="502"/>
      <c r="BN44" s="503"/>
      <c r="BO44" s="44"/>
      <c r="BP44" s="18"/>
      <c r="CC44" s="7"/>
      <c r="CD44" s="7"/>
      <c r="CE44" s="509"/>
      <c r="CF44" s="509"/>
      <c r="CG44" s="509"/>
      <c r="CH44" s="509"/>
      <c r="CI44" s="509"/>
      <c r="CJ44" s="509"/>
      <c r="CK44" s="510"/>
      <c r="CL44" s="510"/>
      <c r="CM44" s="510"/>
      <c r="CN44" s="510"/>
      <c r="CO44" s="510"/>
      <c r="CP44" s="31"/>
      <c r="CQ44" s="31"/>
      <c r="CR44" s="31"/>
    </row>
    <row r="45" spans="2:96" ht="21" customHeight="1" x14ac:dyDescent="0.2">
      <c r="B45" s="443"/>
      <c r="C45" s="443"/>
      <c r="D45" s="480" t="s">
        <v>77</v>
      </c>
      <c r="E45" s="481"/>
      <c r="F45" s="481"/>
      <c r="G45" s="481"/>
      <c r="H45" s="481"/>
      <c r="I45" s="481"/>
      <c r="J45" s="481"/>
      <c r="K45" s="481"/>
      <c r="L45" s="481"/>
      <c r="M45" s="481"/>
      <c r="N45" s="481"/>
      <c r="O45" s="481"/>
      <c r="P45" s="469"/>
      <c r="Q45" s="470"/>
      <c r="R45" s="470"/>
      <c r="S45" s="470"/>
      <c r="T45" s="470"/>
      <c r="U45" s="470"/>
      <c r="V45" s="471"/>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59">
        <f t="shared" si="4"/>
        <v>61</v>
      </c>
      <c r="AZ45" s="516"/>
      <c r="BA45" s="516"/>
      <c r="BB45" s="517">
        <f>AY45/4</f>
        <v>15.25</v>
      </c>
      <c r="BC45" s="517"/>
      <c r="BD45" s="517"/>
      <c r="BE45" s="521"/>
      <c r="BF45" s="522"/>
      <c r="BG45" s="523"/>
      <c r="BH45" s="530"/>
      <c r="BI45" s="531"/>
      <c r="BJ45" s="532"/>
      <c r="BK45" s="316"/>
      <c r="BL45" s="317"/>
      <c r="BM45" s="317"/>
      <c r="BN45" s="507"/>
      <c r="BO45" s="44"/>
      <c r="CC45" s="7"/>
      <c r="CD45" s="7"/>
      <c r="CE45" s="509"/>
      <c r="CF45" s="509"/>
      <c r="CG45" s="509"/>
      <c r="CH45" s="509"/>
      <c r="CI45" s="509"/>
      <c r="CJ45" s="509"/>
      <c r="CK45" s="510"/>
      <c r="CL45" s="510"/>
      <c r="CM45" s="510"/>
      <c r="CN45" s="510"/>
      <c r="CO45" s="510"/>
      <c r="CP45" s="31"/>
      <c r="CQ45" s="31"/>
      <c r="CR45" s="31"/>
    </row>
    <row r="46" spans="2:96" ht="21" customHeight="1" x14ac:dyDescent="0.2">
      <c r="B46" s="443"/>
      <c r="C46" s="443"/>
      <c r="D46" s="480" t="s">
        <v>144</v>
      </c>
      <c r="E46" s="481"/>
      <c r="F46" s="481"/>
      <c r="G46" s="481"/>
      <c r="H46" s="481"/>
      <c r="I46" s="481"/>
      <c r="J46" s="481"/>
      <c r="K46" s="481"/>
      <c r="L46" s="481"/>
      <c r="M46" s="481"/>
      <c r="N46" s="481"/>
      <c r="O46" s="481"/>
      <c r="P46" s="469"/>
      <c r="Q46" s="470"/>
      <c r="R46" s="470"/>
      <c r="S46" s="470"/>
      <c r="T46" s="470"/>
      <c r="U46" s="470"/>
      <c r="V46" s="471"/>
      <c r="W46" s="144">
        <v>4</v>
      </c>
      <c r="X46" s="145"/>
      <c r="Y46" s="145">
        <v>7</v>
      </c>
      <c r="Z46" s="145"/>
      <c r="AA46" s="145"/>
      <c r="AB46" s="145">
        <v>1</v>
      </c>
      <c r="AC46" s="146">
        <v>4</v>
      </c>
      <c r="AD46" s="144">
        <v>4</v>
      </c>
      <c r="AE46" s="145"/>
      <c r="AF46" s="145">
        <v>7</v>
      </c>
      <c r="AG46" s="145"/>
      <c r="AH46" s="145"/>
      <c r="AI46" s="145">
        <v>1</v>
      </c>
      <c r="AJ46" s="146">
        <v>4</v>
      </c>
      <c r="AK46" s="144">
        <v>4</v>
      </c>
      <c r="AL46" s="145"/>
      <c r="AM46" s="145">
        <v>7</v>
      </c>
      <c r="AN46" s="145">
        <v>2</v>
      </c>
      <c r="AO46" s="145"/>
      <c r="AP46" s="145">
        <v>1</v>
      </c>
      <c r="AQ46" s="146">
        <v>4</v>
      </c>
      <c r="AR46" s="151">
        <v>4</v>
      </c>
      <c r="AS46" s="145"/>
      <c r="AT46" s="145"/>
      <c r="AU46" s="145"/>
      <c r="AV46" s="145"/>
      <c r="AW46" s="145"/>
      <c r="AX46" s="146">
        <v>7</v>
      </c>
      <c r="AY46" s="459">
        <f t="shared" si="4"/>
        <v>61</v>
      </c>
      <c r="AZ46" s="516"/>
      <c r="BA46" s="516"/>
      <c r="BB46" s="517">
        <f t="shared" si="5"/>
        <v>15.25</v>
      </c>
      <c r="BC46" s="517"/>
      <c r="BD46" s="517"/>
      <c r="BE46" s="521"/>
      <c r="BF46" s="522"/>
      <c r="BG46" s="523"/>
      <c r="BH46" s="530"/>
      <c r="BI46" s="531"/>
      <c r="BJ46" s="532"/>
      <c r="BK46" s="316"/>
      <c r="BL46" s="317"/>
      <c r="BM46" s="317"/>
      <c r="BN46" s="507"/>
      <c r="BO46" s="44"/>
      <c r="CC46" s="11"/>
      <c r="CD46" s="7"/>
      <c r="CE46" s="509"/>
      <c r="CF46" s="509"/>
      <c r="CG46" s="509"/>
      <c r="CH46" s="509"/>
      <c r="CI46" s="509"/>
      <c r="CJ46" s="509"/>
      <c r="CK46" s="510"/>
      <c r="CL46" s="510"/>
      <c r="CM46" s="510"/>
      <c r="CN46" s="510"/>
      <c r="CO46" s="510"/>
      <c r="CP46" s="31"/>
      <c r="CQ46" s="31"/>
      <c r="CR46" s="31"/>
    </row>
    <row r="47" spans="2:96" ht="21" customHeight="1" x14ac:dyDescent="0.2">
      <c r="B47" s="443"/>
      <c r="C47" s="443"/>
      <c r="D47" s="480" t="s">
        <v>149</v>
      </c>
      <c r="E47" s="481"/>
      <c r="F47" s="481"/>
      <c r="G47" s="481"/>
      <c r="H47" s="481"/>
      <c r="I47" s="481"/>
      <c r="J47" s="481"/>
      <c r="K47" s="481"/>
      <c r="L47" s="481"/>
      <c r="M47" s="481"/>
      <c r="N47" s="481"/>
      <c r="O47" s="481"/>
      <c r="P47" s="469"/>
      <c r="Q47" s="470"/>
      <c r="R47" s="470"/>
      <c r="S47" s="470"/>
      <c r="T47" s="470"/>
      <c r="U47" s="470"/>
      <c r="V47" s="471"/>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59">
        <f t="shared" si="4"/>
        <v>57</v>
      </c>
      <c r="AZ47" s="516"/>
      <c r="BA47" s="516"/>
      <c r="BB47" s="517">
        <f t="shared" si="5"/>
        <v>14.25</v>
      </c>
      <c r="BC47" s="517"/>
      <c r="BD47" s="517"/>
      <c r="BE47" s="521"/>
      <c r="BF47" s="522"/>
      <c r="BG47" s="523"/>
      <c r="BH47" s="530"/>
      <c r="BI47" s="531"/>
      <c r="BJ47" s="532"/>
      <c r="BK47" s="334"/>
      <c r="BL47" s="335"/>
      <c r="BM47" s="335"/>
      <c r="BN47" s="508"/>
      <c r="BO47" s="44"/>
    </row>
    <row r="48" spans="2:96" ht="21" customHeight="1" x14ac:dyDescent="0.2">
      <c r="B48" s="443"/>
      <c r="C48" s="443"/>
      <c r="D48" s="480" t="s">
        <v>150</v>
      </c>
      <c r="E48" s="481"/>
      <c r="F48" s="481"/>
      <c r="G48" s="481"/>
      <c r="H48" s="481"/>
      <c r="I48" s="481"/>
      <c r="J48" s="481"/>
      <c r="K48" s="481"/>
      <c r="L48" s="481"/>
      <c r="M48" s="481"/>
      <c r="N48" s="481"/>
      <c r="O48" s="481"/>
      <c r="P48" s="469"/>
      <c r="Q48" s="470"/>
      <c r="R48" s="470"/>
      <c r="S48" s="470"/>
      <c r="T48" s="470"/>
      <c r="U48" s="470"/>
      <c r="V48" s="471"/>
      <c r="W48" s="144"/>
      <c r="X48" s="145"/>
      <c r="Y48" s="145"/>
      <c r="Z48" s="145"/>
      <c r="AA48" s="145">
        <v>7</v>
      </c>
      <c r="AB48" s="145"/>
      <c r="AC48" s="146"/>
      <c r="AD48" s="144">
        <v>1</v>
      </c>
      <c r="AE48" s="145">
        <v>4</v>
      </c>
      <c r="AF48" s="145">
        <v>4</v>
      </c>
      <c r="AG48" s="145"/>
      <c r="AH48" s="145">
        <v>7</v>
      </c>
      <c r="AI48" s="145"/>
      <c r="AJ48" s="146"/>
      <c r="AK48" s="144">
        <v>1</v>
      </c>
      <c r="AL48" s="145">
        <v>4</v>
      </c>
      <c r="AM48" s="145">
        <v>4</v>
      </c>
      <c r="AN48" s="145"/>
      <c r="AO48" s="145">
        <v>7</v>
      </c>
      <c r="AP48" s="145">
        <v>2</v>
      </c>
      <c r="AQ48" s="146"/>
      <c r="AR48" s="151">
        <v>1</v>
      </c>
      <c r="AS48" s="145">
        <v>4</v>
      </c>
      <c r="AT48" s="145"/>
      <c r="AU48" s="145"/>
      <c r="AV48" s="145">
        <v>7</v>
      </c>
      <c r="AW48" s="145"/>
      <c r="AX48" s="146">
        <v>4</v>
      </c>
      <c r="AY48" s="459">
        <f t="shared" si="4"/>
        <v>57</v>
      </c>
      <c r="AZ48" s="516"/>
      <c r="BA48" s="516"/>
      <c r="BB48" s="517">
        <f t="shared" si="5"/>
        <v>14.25</v>
      </c>
      <c r="BC48" s="517"/>
      <c r="BD48" s="517"/>
      <c r="BE48" s="521"/>
      <c r="BF48" s="522"/>
      <c r="BG48" s="523"/>
      <c r="BH48" s="530"/>
      <c r="BI48" s="531"/>
      <c r="BJ48" s="532"/>
      <c r="BK48" s="316"/>
      <c r="BL48" s="317"/>
      <c r="BM48" s="317"/>
      <c r="BN48" s="507"/>
      <c r="BO48" s="44"/>
    </row>
    <row r="49" spans="2:85" ht="21" customHeight="1" x14ac:dyDescent="0.2">
      <c r="B49" s="443"/>
      <c r="C49" s="443"/>
      <c r="D49" s="480"/>
      <c r="E49" s="481"/>
      <c r="F49" s="481"/>
      <c r="G49" s="481"/>
      <c r="H49" s="481"/>
      <c r="I49" s="481"/>
      <c r="J49" s="481"/>
      <c r="K49" s="481"/>
      <c r="L49" s="481"/>
      <c r="M49" s="481"/>
      <c r="N49" s="481"/>
      <c r="O49" s="481"/>
      <c r="P49" s="469"/>
      <c r="Q49" s="470"/>
      <c r="R49" s="470"/>
      <c r="S49" s="470"/>
      <c r="T49" s="470"/>
      <c r="U49" s="470"/>
      <c r="V49" s="471"/>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59">
        <f t="shared" si="4"/>
        <v>0</v>
      </c>
      <c r="AZ49" s="516"/>
      <c r="BA49" s="516"/>
      <c r="BB49" s="517">
        <f t="shared" si="5"/>
        <v>0</v>
      </c>
      <c r="BC49" s="517"/>
      <c r="BD49" s="517"/>
      <c r="BE49" s="521"/>
      <c r="BF49" s="522"/>
      <c r="BG49" s="523"/>
      <c r="BH49" s="530"/>
      <c r="BI49" s="531"/>
      <c r="BJ49" s="532"/>
      <c r="BK49" s="316"/>
      <c r="BL49" s="317"/>
      <c r="BM49" s="317"/>
      <c r="BN49" s="507"/>
      <c r="BO49" s="44"/>
    </row>
    <row r="50" spans="2:85" ht="21" customHeight="1" x14ac:dyDescent="0.2">
      <c r="B50" s="443"/>
      <c r="C50" s="443"/>
      <c r="D50" s="480"/>
      <c r="E50" s="481"/>
      <c r="F50" s="481"/>
      <c r="G50" s="481"/>
      <c r="H50" s="481"/>
      <c r="I50" s="481"/>
      <c r="J50" s="481"/>
      <c r="K50" s="481"/>
      <c r="L50" s="481"/>
      <c r="M50" s="481"/>
      <c r="N50" s="481"/>
      <c r="O50" s="481"/>
      <c r="P50" s="469"/>
      <c r="Q50" s="470"/>
      <c r="R50" s="470"/>
      <c r="S50" s="470"/>
      <c r="T50" s="470"/>
      <c r="U50" s="470"/>
      <c r="V50" s="471"/>
      <c r="W50" s="144"/>
      <c r="X50" s="145"/>
      <c r="Y50" s="145"/>
      <c r="Z50" s="145"/>
      <c r="AA50" s="145"/>
      <c r="AB50" s="145"/>
      <c r="AC50" s="146"/>
      <c r="AD50" s="144"/>
      <c r="AE50" s="145"/>
      <c r="AF50" s="145"/>
      <c r="AG50" s="145"/>
      <c r="AH50" s="145"/>
      <c r="AI50" s="145"/>
      <c r="AJ50" s="146"/>
      <c r="AK50" s="144"/>
      <c r="AL50" s="145"/>
      <c r="AM50" s="145"/>
      <c r="AN50" s="145"/>
      <c r="AO50" s="145"/>
      <c r="AP50" s="145"/>
      <c r="AQ50" s="146"/>
      <c r="AR50" s="151"/>
      <c r="AS50" s="145"/>
      <c r="AT50" s="145"/>
      <c r="AU50" s="145"/>
      <c r="AV50" s="145"/>
      <c r="AW50" s="145"/>
      <c r="AX50" s="146"/>
      <c r="AY50" s="459">
        <f t="shared" si="4"/>
        <v>0</v>
      </c>
      <c r="AZ50" s="516"/>
      <c r="BA50" s="516"/>
      <c r="BB50" s="517">
        <f t="shared" si="5"/>
        <v>0</v>
      </c>
      <c r="BC50" s="517"/>
      <c r="BD50" s="517"/>
      <c r="BE50" s="521"/>
      <c r="BF50" s="522"/>
      <c r="BG50" s="523"/>
      <c r="BH50" s="530"/>
      <c r="BI50" s="531"/>
      <c r="BJ50" s="532"/>
      <c r="BK50" s="316"/>
      <c r="BL50" s="317"/>
      <c r="BM50" s="317"/>
      <c r="BN50" s="507"/>
      <c r="BO50" s="44"/>
    </row>
    <row r="51" spans="2:85" ht="21" customHeight="1" thickBot="1" x14ac:dyDescent="0.25">
      <c r="B51" s="443"/>
      <c r="C51" s="443"/>
      <c r="D51" s="550"/>
      <c r="E51" s="551"/>
      <c r="F51" s="551"/>
      <c r="G51" s="551"/>
      <c r="H51" s="551"/>
      <c r="I51" s="551"/>
      <c r="J51" s="551"/>
      <c r="K51" s="551"/>
      <c r="L51" s="551"/>
      <c r="M51" s="551"/>
      <c r="N51" s="551"/>
      <c r="O51" s="551"/>
      <c r="P51" s="552"/>
      <c r="Q51" s="553"/>
      <c r="R51" s="553"/>
      <c r="S51" s="553"/>
      <c r="T51" s="553"/>
      <c r="U51" s="553"/>
      <c r="V51" s="554"/>
      <c r="W51" s="152"/>
      <c r="X51" s="153"/>
      <c r="Y51" s="153"/>
      <c r="Z51" s="153"/>
      <c r="AA51" s="153"/>
      <c r="AB51" s="153"/>
      <c r="AC51" s="154"/>
      <c r="AD51" s="152"/>
      <c r="AE51" s="153"/>
      <c r="AF51" s="153"/>
      <c r="AG51" s="153"/>
      <c r="AH51" s="153"/>
      <c r="AI51" s="153"/>
      <c r="AJ51" s="154"/>
      <c r="AK51" s="152"/>
      <c r="AL51" s="153"/>
      <c r="AM51" s="153"/>
      <c r="AN51" s="153"/>
      <c r="AO51" s="153"/>
      <c r="AP51" s="153"/>
      <c r="AQ51" s="154"/>
      <c r="AR51" s="155"/>
      <c r="AS51" s="153"/>
      <c r="AT51" s="153"/>
      <c r="AU51" s="153"/>
      <c r="AV51" s="153"/>
      <c r="AW51" s="153"/>
      <c r="AX51" s="154"/>
      <c r="AY51" s="555">
        <f t="shared" si="4"/>
        <v>0</v>
      </c>
      <c r="AZ51" s="556"/>
      <c r="BA51" s="556"/>
      <c r="BB51" s="557">
        <f t="shared" si="5"/>
        <v>0</v>
      </c>
      <c r="BC51" s="557"/>
      <c r="BD51" s="557"/>
      <c r="BE51" s="524"/>
      <c r="BF51" s="525"/>
      <c r="BG51" s="526"/>
      <c r="BH51" s="533"/>
      <c r="BI51" s="534"/>
      <c r="BJ51" s="535"/>
      <c r="BK51" s="541"/>
      <c r="BL51" s="542"/>
      <c r="BM51" s="542"/>
      <c r="BN51" s="543"/>
      <c r="BO51" s="44"/>
    </row>
    <row r="52" spans="2:85" ht="21" customHeight="1" x14ac:dyDescent="0.2">
      <c r="B52" s="443"/>
      <c r="C52" s="583" t="s">
        <v>83</v>
      </c>
      <c r="D52" s="488" t="s">
        <v>78</v>
      </c>
      <c r="E52" s="513"/>
      <c r="F52" s="513"/>
      <c r="G52" s="513"/>
      <c r="H52" s="513"/>
      <c r="I52" s="513"/>
      <c r="J52" s="513"/>
      <c r="K52" s="513"/>
      <c r="L52" s="513"/>
      <c r="M52" s="513"/>
      <c r="N52" s="513"/>
      <c r="O52" s="513"/>
      <c r="P52" s="490"/>
      <c r="Q52" s="491"/>
      <c r="R52" s="491"/>
      <c r="S52" s="491"/>
      <c r="T52" s="491"/>
      <c r="U52" s="491"/>
      <c r="V52" s="492"/>
      <c r="W52" s="156"/>
      <c r="X52" s="157">
        <v>7</v>
      </c>
      <c r="Y52" s="157">
        <v>7</v>
      </c>
      <c r="Z52" s="157"/>
      <c r="AA52" s="157">
        <v>7</v>
      </c>
      <c r="AB52" s="157"/>
      <c r="AC52" s="158">
        <v>7</v>
      </c>
      <c r="AD52" s="156"/>
      <c r="AE52" s="157">
        <v>7</v>
      </c>
      <c r="AF52" s="157">
        <v>7</v>
      </c>
      <c r="AG52" s="157"/>
      <c r="AH52" s="157">
        <v>7</v>
      </c>
      <c r="AI52" s="157"/>
      <c r="AJ52" s="158">
        <v>7</v>
      </c>
      <c r="AK52" s="156"/>
      <c r="AL52" s="157">
        <v>7</v>
      </c>
      <c r="AM52" s="157">
        <v>7</v>
      </c>
      <c r="AN52" s="157"/>
      <c r="AO52" s="157">
        <v>7</v>
      </c>
      <c r="AP52" s="157"/>
      <c r="AQ52" s="158">
        <v>7</v>
      </c>
      <c r="AR52" s="156"/>
      <c r="AS52" s="157">
        <v>7</v>
      </c>
      <c r="AT52" s="157">
        <v>7</v>
      </c>
      <c r="AU52" s="157"/>
      <c r="AV52" s="157"/>
      <c r="AW52" s="157"/>
      <c r="AX52" s="158">
        <v>7</v>
      </c>
      <c r="AY52" s="544">
        <f t="shared" si="4"/>
        <v>105</v>
      </c>
      <c r="AZ52" s="545"/>
      <c r="BA52" s="545"/>
      <c r="BB52" s="546">
        <f t="shared" si="5"/>
        <v>26.25</v>
      </c>
      <c r="BC52" s="546"/>
      <c r="BD52" s="546"/>
      <c r="BE52" s="521">
        <f>ROUNDDOWN(SUM(BB52:BD58)/AY61,1)</f>
        <v>4.2</v>
      </c>
      <c r="BF52" s="522"/>
      <c r="BG52" s="523"/>
      <c r="BH52" s="547">
        <f>ROUNDDOWN(SUM(BB52:BD58)/40,1)</f>
        <v>3.3</v>
      </c>
      <c r="BI52" s="548"/>
      <c r="BJ52" s="549"/>
      <c r="BK52" s="536"/>
      <c r="BL52" s="537"/>
      <c r="BM52" s="537"/>
      <c r="BN52" s="538"/>
      <c r="BO52" s="44"/>
    </row>
    <row r="53" spans="2:85" ht="21" customHeight="1" x14ac:dyDescent="0.2">
      <c r="B53" s="443"/>
      <c r="C53" s="584"/>
      <c r="D53" s="505" t="s">
        <v>79</v>
      </c>
      <c r="E53" s="481"/>
      <c r="F53" s="481"/>
      <c r="G53" s="481"/>
      <c r="H53" s="481"/>
      <c r="I53" s="481"/>
      <c r="J53" s="481"/>
      <c r="K53" s="481"/>
      <c r="L53" s="481"/>
      <c r="M53" s="481"/>
      <c r="N53" s="481"/>
      <c r="O53" s="481"/>
      <c r="P53" s="469"/>
      <c r="Q53" s="470"/>
      <c r="R53" s="470"/>
      <c r="S53" s="470"/>
      <c r="T53" s="470"/>
      <c r="U53" s="470"/>
      <c r="V53" s="471"/>
      <c r="W53" s="144"/>
      <c r="X53" s="145">
        <v>7</v>
      </c>
      <c r="Y53" s="145">
        <v>7</v>
      </c>
      <c r="Z53" s="145"/>
      <c r="AA53" s="145">
        <v>7</v>
      </c>
      <c r="AB53" s="145"/>
      <c r="AC53" s="146">
        <v>7</v>
      </c>
      <c r="AD53" s="144"/>
      <c r="AE53" s="145">
        <v>7</v>
      </c>
      <c r="AF53" s="145">
        <v>7</v>
      </c>
      <c r="AG53" s="145"/>
      <c r="AH53" s="145">
        <v>7</v>
      </c>
      <c r="AI53" s="145"/>
      <c r="AJ53" s="146">
        <v>7</v>
      </c>
      <c r="AK53" s="144"/>
      <c r="AL53" s="145">
        <v>7</v>
      </c>
      <c r="AM53" s="145">
        <v>7</v>
      </c>
      <c r="AN53" s="145"/>
      <c r="AO53" s="145"/>
      <c r="AP53" s="145"/>
      <c r="AQ53" s="146">
        <v>7</v>
      </c>
      <c r="AR53" s="144"/>
      <c r="AS53" s="145"/>
      <c r="AT53" s="145">
        <v>7</v>
      </c>
      <c r="AU53" s="145"/>
      <c r="AV53" s="145"/>
      <c r="AW53" s="145"/>
      <c r="AX53" s="146">
        <v>7</v>
      </c>
      <c r="AY53" s="459">
        <f t="shared" si="4"/>
        <v>91</v>
      </c>
      <c r="AZ53" s="516"/>
      <c r="BA53" s="516"/>
      <c r="BB53" s="517">
        <f t="shared" si="5"/>
        <v>22.75</v>
      </c>
      <c r="BC53" s="517"/>
      <c r="BD53" s="517"/>
      <c r="BE53" s="521"/>
      <c r="BF53" s="522"/>
      <c r="BG53" s="523"/>
      <c r="BH53" s="547"/>
      <c r="BI53" s="548"/>
      <c r="BJ53" s="549"/>
      <c r="BK53" s="539"/>
      <c r="BL53" s="539"/>
      <c r="BM53" s="539"/>
      <c r="BN53" s="540"/>
      <c r="BO53" s="44"/>
    </row>
    <row r="54" spans="2:85" ht="21" customHeight="1" x14ac:dyDescent="0.2">
      <c r="B54" s="443"/>
      <c r="C54" s="584"/>
      <c r="D54" s="505" t="s">
        <v>145</v>
      </c>
      <c r="E54" s="481"/>
      <c r="F54" s="481"/>
      <c r="G54" s="481"/>
      <c r="H54" s="481"/>
      <c r="I54" s="481"/>
      <c r="J54" s="481"/>
      <c r="K54" s="481"/>
      <c r="L54" s="481"/>
      <c r="M54" s="481"/>
      <c r="N54" s="481"/>
      <c r="O54" s="481"/>
      <c r="P54" s="469"/>
      <c r="Q54" s="470"/>
      <c r="R54" s="470"/>
      <c r="S54" s="470"/>
      <c r="T54" s="470"/>
      <c r="U54" s="470"/>
      <c r="V54" s="471"/>
      <c r="W54" s="144">
        <v>7</v>
      </c>
      <c r="X54" s="145"/>
      <c r="Y54" s="145">
        <v>7</v>
      </c>
      <c r="Z54" s="145">
        <v>7</v>
      </c>
      <c r="AA54" s="145">
        <v>7</v>
      </c>
      <c r="AB54" s="145">
        <v>7</v>
      </c>
      <c r="AC54" s="146"/>
      <c r="AD54" s="144">
        <v>7</v>
      </c>
      <c r="AE54" s="145"/>
      <c r="AF54" s="145">
        <v>7</v>
      </c>
      <c r="AG54" s="145">
        <v>7</v>
      </c>
      <c r="AH54" s="145">
        <v>7</v>
      </c>
      <c r="AI54" s="145">
        <v>7</v>
      </c>
      <c r="AJ54" s="146"/>
      <c r="AK54" s="144">
        <v>7</v>
      </c>
      <c r="AL54" s="145"/>
      <c r="AM54" s="145">
        <v>7</v>
      </c>
      <c r="AN54" s="145">
        <v>7</v>
      </c>
      <c r="AO54" s="145"/>
      <c r="AP54" s="145">
        <v>7</v>
      </c>
      <c r="AQ54" s="146"/>
      <c r="AR54" s="144">
        <v>7</v>
      </c>
      <c r="AS54" s="145"/>
      <c r="AT54" s="145">
        <v>7</v>
      </c>
      <c r="AU54" s="145"/>
      <c r="AV54" s="145">
        <v>7</v>
      </c>
      <c r="AW54" s="145"/>
      <c r="AX54" s="146"/>
      <c r="AY54" s="459">
        <f t="shared" si="4"/>
        <v>119</v>
      </c>
      <c r="AZ54" s="516"/>
      <c r="BA54" s="516"/>
      <c r="BB54" s="517">
        <f t="shared" si="5"/>
        <v>29.75</v>
      </c>
      <c r="BC54" s="517"/>
      <c r="BD54" s="517"/>
      <c r="BE54" s="521"/>
      <c r="BF54" s="522"/>
      <c r="BG54" s="523"/>
      <c r="BH54" s="547"/>
      <c r="BI54" s="548"/>
      <c r="BJ54" s="549"/>
      <c r="BK54" s="539"/>
      <c r="BL54" s="539"/>
      <c r="BM54" s="539"/>
      <c r="BN54" s="540"/>
      <c r="BO54" s="44"/>
    </row>
    <row r="55" spans="2:85" ht="21" customHeight="1" x14ac:dyDescent="0.2">
      <c r="B55" s="443"/>
      <c r="C55" s="584"/>
      <c r="D55" s="505" t="s">
        <v>146</v>
      </c>
      <c r="E55" s="481"/>
      <c r="F55" s="481"/>
      <c r="G55" s="481"/>
      <c r="H55" s="481"/>
      <c r="I55" s="481"/>
      <c r="J55" s="481"/>
      <c r="K55" s="481"/>
      <c r="L55" s="481"/>
      <c r="M55" s="481"/>
      <c r="N55" s="481"/>
      <c r="O55" s="481"/>
      <c r="P55" s="469"/>
      <c r="Q55" s="470"/>
      <c r="R55" s="470"/>
      <c r="S55" s="470"/>
      <c r="T55" s="470"/>
      <c r="U55" s="470"/>
      <c r="V55" s="471"/>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59">
        <f t="shared" si="4"/>
        <v>112</v>
      </c>
      <c r="AZ55" s="516"/>
      <c r="BA55" s="516"/>
      <c r="BB55" s="517">
        <f t="shared" si="5"/>
        <v>28</v>
      </c>
      <c r="BC55" s="517"/>
      <c r="BD55" s="517"/>
      <c r="BE55" s="521"/>
      <c r="BF55" s="522"/>
      <c r="BG55" s="523"/>
      <c r="BH55" s="547"/>
      <c r="BI55" s="548"/>
      <c r="BJ55" s="549"/>
      <c r="BK55" s="539"/>
      <c r="BL55" s="539"/>
      <c r="BM55" s="539"/>
      <c r="BN55" s="540"/>
    </row>
    <row r="56" spans="2:85" ht="21" customHeight="1" x14ac:dyDescent="0.2">
      <c r="B56" s="443"/>
      <c r="C56" s="584"/>
      <c r="D56" s="505" t="s">
        <v>147</v>
      </c>
      <c r="E56" s="481"/>
      <c r="F56" s="481"/>
      <c r="G56" s="481"/>
      <c r="H56" s="481"/>
      <c r="I56" s="481"/>
      <c r="J56" s="481"/>
      <c r="K56" s="481"/>
      <c r="L56" s="481"/>
      <c r="M56" s="481"/>
      <c r="N56" s="481"/>
      <c r="O56" s="481"/>
      <c r="P56" s="469"/>
      <c r="Q56" s="470"/>
      <c r="R56" s="470"/>
      <c r="S56" s="470"/>
      <c r="T56" s="470"/>
      <c r="U56" s="470"/>
      <c r="V56" s="471"/>
      <c r="W56" s="144">
        <v>7</v>
      </c>
      <c r="X56" s="145"/>
      <c r="Y56" s="145"/>
      <c r="Z56" s="145">
        <v>7</v>
      </c>
      <c r="AA56" s="145">
        <v>7</v>
      </c>
      <c r="AB56" s="145">
        <v>7</v>
      </c>
      <c r="AC56" s="146"/>
      <c r="AD56" s="144">
        <v>7</v>
      </c>
      <c r="AE56" s="145"/>
      <c r="AF56" s="145"/>
      <c r="AG56" s="145">
        <v>7</v>
      </c>
      <c r="AH56" s="145">
        <v>7</v>
      </c>
      <c r="AI56" s="145">
        <v>7</v>
      </c>
      <c r="AJ56" s="146"/>
      <c r="AK56" s="144">
        <v>7</v>
      </c>
      <c r="AL56" s="145"/>
      <c r="AM56" s="145">
        <v>7</v>
      </c>
      <c r="AN56" s="145">
        <v>7</v>
      </c>
      <c r="AO56" s="145">
        <v>7</v>
      </c>
      <c r="AP56" s="145">
        <v>7</v>
      </c>
      <c r="AQ56" s="146"/>
      <c r="AR56" s="144">
        <v>7</v>
      </c>
      <c r="AS56" s="145"/>
      <c r="AT56" s="145">
        <v>7</v>
      </c>
      <c r="AU56" s="145"/>
      <c r="AV56" s="145">
        <v>7</v>
      </c>
      <c r="AW56" s="145"/>
      <c r="AX56" s="146"/>
      <c r="AY56" s="459">
        <f t="shared" si="4"/>
        <v>112</v>
      </c>
      <c r="AZ56" s="516"/>
      <c r="BA56" s="516"/>
      <c r="BB56" s="517">
        <f t="shared" si="5"/>
        <v>28</v>
      </c>
      <c r="BC56" s="517"/>
      <c r="BD56" s="517"/>
      <c r="BE56" s="521"/>
      <c r="BF56" s="522"/>
      <c r="BG56" s="523"/>
      <c r="BH56" s="547"/>
      <c r="BI56" s="548"/>
      <c r="BJ56" s="549"/>
      <c r="BK56" s="539"/>
      <c r="BL56" s="539"/>
      <c r="BM56" s="539"/>
      <c r="BN56" s="540"/>
      <c r="CE56" s="2"/>
      <c r="CF56" s="2"/>
      <c r="CG56" s="2"/>
    </row>
    <row r="57" spans="2:85" ht="21" customHeight="1" x14ac:dyDescent="0.2">
      <c r="B57" s="443"/>
      <c r="C57" s="584"/>
      <c r="D57" s="505"/>
      <c r="E57" s="481"/>
      <c r="F57" s="481"/>
      <c r="G57" s="481"/>
      <c r="H57" s="481"/>
      <c r="I57" s="481"/>
      <c r="J57" s="481"/>
      <c r="K57" s="481"/>
      <c r="L57" s="481"/>
      <c r="M57" s="481"/>
      <c r="N57" s="481"/>
      <c r="O57" s="481"/>
      <c r="P57" s="469"/>
      <c r="Q57" s="470"/>
      <c r="R57" s="470"/>
      <c r="S57" s="470"/>
      <c r="T57" s="470"/>
      <c r="U57" s="470"/>
      <c r="V57" s="471"/>
      <c r="W57" s="144"/>
      <c r="X57" s="145"/>
      <c r="Y57" s="145"/>
      <c r="Z57" s="145"/>
      <c r="AA57" s="145"/>
      <c r="AB57" s="145"/>
      <c r="AC57" s="146"/>
      <c r="AD57" s="144"/>
      <c r="AE57" s="145"/>
      <c r="AF57" s="145"/>
      <c r="AG57" s="145"/>
      <c r="AH57" s="145"/>
      <c r="AI57" s="145"/>
      <c r="AJ57" s="146"/>
      <c r="AK57" s="144"/>
      <c r="AL57" s="145"/>
      <c r="AM57" s="145"/>
      <c r="AN57" s="145"/>
      <c r="AO57" s="145"/>
      <c r="AP57" s="145"/>
      <c r="AQ57" s="146"/>
      <c r="AR57" s="144"/>
      <c r="AS57" s="145"/>
      <c r="AT57" s="145"/>
      <c r="AU57" s="145"/>
      <c r="AV57" s="145"/>
      <c r="AW57" s="145"/>
      <c r="AX57" s="146"/>
      <c r="AY57" s="459">
        <f t="shared" si="4"/>
        <v>0</v>
      </c>
      <c r="AZ57" s="516"/>
      <c r="BA57" s="516"/>
      <c r="BB57" s="517">
        <f t="shared" si="5"/>
        <v>0</v>
      </c>
      <c r="BC57" s="517"/>
      <c r="BD57" s="517"/>
      <c r="BE57" s="521"/>
      <c r="BF57" s="522"/>
      <c r="BG57" s="523"/>
      <c r="BH57" s="547"/>
      <c r="BI57" s="548"/>
      <c r="BJ57" s="549"/>
      <c r="BK57" s="539"/>
      <c r="BL57" s="539"/>
      <c r="BM57" s="539"/>
      <c r="BN57" s="540"/>
      <c r="CE57" s="2"/>
      <c r="CF57" s="2"/>
      <c r="CG57" s="2"/>
    </row>
    <row r="58" spans="2:85" ht="21" customHeight="1" thickBot="1" x14ac:dyDescent="0.25">
      <c r="B58" s="443"/>
      <c r="C58" s="585"/>
      <c r="D58" s="575"/>
      <c r="E58" s="576"/>
      <c r="F58" s="576"/>
      <c r="G58" s="576"/>
      <c r="H58" s="576"/>
      <c r="I58" s="576"/>
      <c r="J58" s="577"/>
      <c r="K58" s="577"/>
      <c r="L58" s="577"/>
      <c r="M58" s="577"/>
      <c r="N58" s="577"/>
      <c r="O58" s="577"/>
      <c r="P58" s="578"/>
      <c r="Q58" s="579"/>
      <c r="R58" s="579"/>
      <c r="S58" s="579"/>
      <c r="T58" s="579"/>
      <c r="U58" s="579"/>
      <c r="V58" s="580"/>
      <c r="W58" s="152"/>
      <c r="X58" s="153"/>
      <c r="Y58" s="153"/>
      <c r="Z58" s="153"/>
      <c r="AA58" s="153"/>
      <c r="AB58" s="153"/>
      <c r="AC58" s="154"/>
      <c r="AD58" s="152"/>
      <c r="AE58" s="153"/>
      <c r="AF58" s="153"/>
      <c r="AG58" s="153"/>
      <c r="AH58" s="153"/>
      <c r="AI58" s="153"/>
      <c r="AJ58" s="154"/>
      <c r="AK58" s="152"/>
      <c r="AL58" s="153"/>
      <c r="AM58" s="153"/>
      <c r="AN58" s="153"/>
      <c r="AO58" s="153"/>
      <c r="AP58" s="153"/>
      <c r="AQ58" s="154"/>
      <c r="AR58" s="152"/>
      <c r="AS58" s="153"/>
      <c r="AT58" s="153"/>
      <c r="AU58" s="153"/>
      <c r="AV58" s="153"/>
      <c r="AW58" s="153"/>
      <c r="AX58" s="154"/>
      <c r="AY58" s="473">
        <f>SUM(W58:AX58)</f>
        <v>0</v>
      </c>
      <c r="AZ58" s="581"/>
      <c r="BA58" s="581"/>
      <c r="BB58" s="582">
        <f t="shared" si="5"/>
        <v>0</v>
      </c>
      <c r="BC58" s="582"/>
      <c r="BD58" s="582"/>
      <c r="BE58" s="521"/>
      <c r="BF58" s="522"/>
      <c r="BG58" s="523"/>
      <c r="BH58" s="547"/>
      <c r="BI58" s="548"/>
      <c r="BJ58" s="549"/>
      <c r="BK58" s="570"/>
      <c r="BL58" s="570"/>
      <c r="BM58" s="570"/>
      <c r="BN58" s="571"/>
    </row>
    <row r="59" spans="2:85" ht="21" customHeight="1" thickBot="1" x14ac:dyDescent="0.25">
      <c r="B59" s="443"/>
      <c r="C59" s="558" t="s">
        <v>86</v>
      </c>
      <c r="D59" s="559"/>
      <c r="E59" s="559"/>
      <c r="F59" s="559"/>
      <c r="G59" s="559"/>
      <c r="H59" s="559"/>
      <c r="I59" s="559"/>
      <c r="J59" s="559"/>
      <c r="K59" s="559"/>
      <c r="L59" s="559"/>
      <c r="M59" s="559"/>
      <c r="N59" s="559"/>
      <c r="O59" s="559"/>
      <c r="P59" s="559"/>
      <c r="Q59" s="559"/>
      <c r="R59" s="559"/>
      <c r="S59" s="559"/>
      <c r="T59" s="559"/>
      <c r="U59" s="559"/>
      <c r="V59" s="560"/>
      <c r="W59" s="46">
        <f t="shared" ref="W59:AX59" si="6">SUM(W44:W58)</f>
        <v>29</v>
      </c>
      <c r="X59" s="47">
        <f t="shared" si="6"/>
        <v>22</v>
      </c>
      <c r="Y59" s="47">
        <f t="shared" si="6"/>
        <v>35</v>
      </c>
      <c r="Z59" s="47">
        <f t="shared" si="6"/>
        <v>29</v>
      </c>
      <c r="AA59" s="47">
        <f t="shared" si="6"/>
        <v>57</v>
      </c>
      <c r="AB59" s="47">
        <f t="shared" si="6"/>
        <v>23</v>
      </c>
      <c r="AC59" s="48">
        <f t="shared" si="6"/>
        <v>22</v>
      </c>
      <c r="AD59" s="46">
        <f t="shared" si="6"/>
        <v>31</v>
      </c>
      <c r="AE59" s="47">
        <f t="shared" si="6"/>
        <v>30</v>
      </c>
      <c r="AF59" s="47">
        <f t="shared" si="6"/>
        <v>43</v>
      </c>
      <c r="AG59" s="47">
        <f t="shared" si="6"/>
        <v>29</v>
      </c>
      <c r="AH59" s="47">
        <f t="shared" si="6"/>
        <v>57</v>
      </c>
      <c r="AI59" s="47">
        <f t="shared" si="6"/>
        <v>23</v>
      </c>
      <c r="AJ59" s="48">
        <f t="shared" si="6"/>
        <v>22</v>
      </c>
      <c r="AK59" s="46">
        <f t="shared" si="6"/>
        <v>31</v>
      </c>
      <c r="AL59" s="47">
        <f t="shared" si="6"/>
        <v>30</v>
      </c>
      <c r="AM59" s="47">
        <f t="shared" si="6"/>
        <v>57</v>
      </c>
      <c r="AN59" s="47">
        <f t="shared" si="6"/>
        <v>33</v>
      </c>
      <c r="AO59" s="47">
        <f t="shared" si="6"/>
        <v>43</v>
      </c>
      <c r="AP59" s="47">
        <f t="shared" si="6"/>
        <v>27</v>
      </c>
      <c r="AQ59" s="48">
        <f t="shared" si="6"/>
        <v>22</v>
      </c>
      <c r="AR59" s="46">
        <f t="shared" si="6"/>
        <v>31</v>
      </c>
      <c r="AS59" s="47">
        <f t="shared" si="6"/>
        <v>23</v>
      </c>
      <c r="AT59" s="47">
        <f t="shared" si="6"/>
        <v>35</v>
      </c>
      <c r="AU59" s="47">
        <f t="shared" si="6"/>
        <v>8</v>
      </c>
      <c r="AV59" s="47">
        <f t="shared" si="6"/>
        <v>43</v>
      </c>
      <c r="AW59" s="47">
        <f t="shared" si="6"/>
        <v>0</v>
      </c>
      <c r="AX59" s="48">
        <f t="shared" si="6"/>
        <v>36</v>
      </c>
      <c r="AY59" s="452">
        <f>SUM(AY38:BA54)</f>
        <v>887</v>
      </c>
      <c r="AZ59" s="561"/>
      <c r="BA59" s="561"/>
      <c r="BB59" s="562">
        <f>SUM($BB$44:$BD$58)</f>
        <v>217.75</v>
      </c>
      <c r="BC59" s="562"/>
      <c r="BD59" s="562"/>
      <c r="BE59" s="572">
        <f>SUM(BE44:BG58)</f>
        <v>6.7</v>
      </c>
      <c r="BF59" s="572"/>
      <c r="BG59" s="572"/>
      <c r="BH59" s="573">
        <f>SUM(BH44:BJ58)</f>
        <v>5.3</v>
      </c>
      <c r="BI59" s="574"/>
      <c r="BJ59" s="574"/>
      <c r="BK59" s="568"/>
      <c r="BL59" s="568"/>
      <c r="BM59" s="568"/>
      <c r="BN59" s="569"/>
    </row>
    <row r="60" spans="2:85" ht="21" customHeight="1" thickBot="1" x14ac:dyDescent="0.25">
      <c r="B60" s="444"/>
      <c r="C60" s="558" t="s">
        <v>85</v>
      </c>
      <c r="D60" s="559"/>
      <c r="E60" s="559"/>
      <c r="F60" s="559"/>
      <c r="G60" s="559"/>
      <c r="H60" s="559"/>
      <c r="I60" s="559"/>
      <c r="J60" s="559"/>
      <c r="K60" s="559"/>
      <c r="L60" s="559"/>
      <c r="M60" s="559"/>
      <c r="N60" s="559"/>
      <c r="O60" s="559"/>
      <c r="P60" s="559"/>
      <c r="Q60" s="559"/>
      <c r="R60" s="559"/>
      <c r="S60" s="559"/>
      <c r="T60" s="559"/>
      <c r="U60" s="559"/>
      <c r="V60" s="560"/>
      <c r="W60" s="49">
        <f t="shared" ref="W60:AM60" si="7">SUM(W38:W55)</f>
        <v>34</v>
      </c>
      <c r="X60" s="50">
        <f t="shared" si="7"/>
        <v>34</v>
      </c>
      <c r="Y60" s="50">
        <f t="shared" si="7"/>
        <v>47</v>
      </c>
      <c r="Z60" s="50">
        <f t="shared" si="7"/>
        <v>34</v>
      </c>
      <c r="AA60" s="50">
        <f t="shared" si="7"/>
        <v>62</v>
      </c>
      <c r="AB60" s="50">
        <f t="shared" si="7"/>
        <v>16</v>
      </c>
      <c r="AC60" s="51">
        <f t="shared" si="7"/>
        <v>22</v>
      </c>
      <c r="AD60" s="49">
        <f t="shared" si="7"/>
        <v>36</v>
      </c>
      <c r="AE60" s="50">
        <f t="shared" si="7"/>
        <v>42</v>
      </c>
      <c r="AF60" s="50">
        <f t="shared" si="7"/>
        <v>55</v>
      </c>
      <c r="AG60" s="50">
        <f t="shared" si="7"/>
        <v>34</v>
      </c>
      <c r="AH60" s="50">
        <f t="shared" si="7"/>
        <v>62</v>
      </c>
      <c r="AI60" s="50">
        <f t="shared" si="7"/>
        <v>16</v>
      </c>
      <c r="AJ60" s="51">
        <f t="shared" si="7"/>
        <v>22</v>
      </c>
      <c r="AK60" s="49">
        <f t="shared" si="7"/>
        <v>36</v>
      </c>
      <c r="AL60" s="50">
        <f t="shared" si="7"/>
        <v>42</v>
      </c>
      <c r="AM60" s="50">
        <f t="shared" si="7"/>
        <v>62</v>
      </c>
      <c r="AN60" s="50">
        <f>SUM(AN38:AN56)</f>
        <v>45</v>
      </c>
      <c r="AO60" s="50">
        <f t="shared" ref="AO60:AX60" si="8">SUM(AO38:AO55)</f>
        <v>48</v>
      </c>
      <c r="AP60" s="50">
        <f t="shared" si="8"/>
        <v>20</v>
      </c>
      <c r="AQ60" s="51">
        <f t="shared" si="8"/>
        <v>22</v>
      </c>
      <c r="AR60" s="49">
        <f t="shared" si="8"/>
        <v>36</v>
      </c>
      <c r="AS60" s="50">
        <f t="shared" si="8"/>
        <v>35</v>
      </c>
      <c r="AT60" s="50">
        <f t="shared" si="8"/>
        <v>40</v>
      </c>
      <c r="AU60" s="50">
        <f t="shared" si="8"/>
        <v>20</v>
      </c>
      <c r="AV60" s="50">
        <f t="shared" si="8"/>
        <v>48</v>
      </c>
      <c r="AW60" s="50">
        <f t="shared" si="8"/>
        <v>0</v>
      </c>
      <c r="AX60" s="51">
        <f t="shared" si="8"/>
        <v>36</v>
      </c>
      <c r="AY60" s="452">
        <f>SUM(AY39:BA55)</f>
        <v>919</v>
      </c>
      <c r="AZ60" s="561"/>
      <c r="BA60" s="561"/>
      <c r="BB60" s="562">
        <f>SUM($BB$38:$BD$58)</f>
        <v>277.75</v>
      </c>
      <c r="BC60" s="562"/>
      <c r="BD60" s="562"/>
      <c r="BE60" s="563"/>
      <c r="BF60" s="564"/>
      <c r="BG60" s="565"/>
      <c r="BH60" s="566"/>
      <c r="BI60" s="567"/>
      <c r="BJ60" s="567"/>
      <c r="BK60" s="568"/>
      <c r="BL60" s="568"/>
      <c r="BM60" s="568"/>
      <c r="BN60" s="569"/>
    </row>
    <row r="61" spans="2:85" ht="21" customHeight="1" thickBot="1" x14ac:dyDescent="0.25">
      <c r="B61" s="5" t="s">
        <v>36</v>
      </c>
      <c r="C61" s="23"/>
      <c r="D61" s="52"/>
      <c r="E61" s="194"/>
      <c r="F61" s="194"/>
      <c r="G61" s="194"/>
      <c r="H61" s="194"/>
      <c r="I61" s="194"/>
      <c r="J61" s="194"/>
      <c r="K61" s="194"/>
      <c r="L61" s="194"/>
      <c r="M61" s="194"/>
      <c r="N61" s="194"/>
      <c r="O61" s="194"/>
      <c r="P61" s="194"/>
      <c r="Q61" s="194"/>
      <c r="R61" s="194"/>
      <c r="S61" s="194"/>
      <c r="T61" s="194"/>
      <c r="U61" s="194"/>
      <c r="V61" s="194"/>
      <c r="W61" s="200"/>
      <c r="X61" s="200"/>
      <c r="Y61" s="200"/>
      <c r="Z61" s="200"/>
      <c r="AA61" s="200"/>
      <c r="AB61" s="200"/>
      <c r="AC61" s="200"/>
      <c r="AD61" s="200"/>
      <c r="AE61" s="200"/>
      <c r="AF61" s="200"/>
      <c r="AG61" s="200"/>
      <c r="AH61" s="200"/>
      <c r="AI61" s="200"/>
      <c r="AJ61" s="200"/>
      <c r="AK61" s="200"/>
      <c r="AL61" s="200"/>
      <c r="AM61" s="200"/>
      <c r="AN61" s="200"/>
      <c r="AO61" s="200"/>
      <c r="AP61" s="200"/>
      <c r="AQ61" s="200"/>
      <c r="AR61" s="200"/>
      <c r="AS61" s="200"/>
      <c r="AT61" s="200"/>
      <c r="AU61" s="200"/>
      <c r="AV61" s="200"/>
      <c r="AW61" s="200"/>
      <c r="AX61" s="201"/>
      <c r="AY61" s="588">
        <v>32</v>
      </c>
      <c r="AZ61" s="449"/>
      <c r="BA61" s="449"/>
      <c r="BB61" s="449"/>
      <c r="BC61" s="449"/>
      <c r="BD61" s="449"/>
      <c r="BE61" s="449"/>
      <c r="BF61" s="449"/>
      <c r="BG61" s="449"/>
      <c r="BH61" s="449"/>
      <c r="BI61" s="449"/>
      <c r="BJ61" s="449"/>
      <c r="BK61" s="449"/>
      <c r="BL61" s="449"/>
      <c r="BM61" s="449"/>
      <c r="BN61" s="450"/>
    </row>
    <row r="62" spans="2:85" ht="21" customHeight="1" x14ac:dyDescent="0.2">
      <c r="G62" s="1"/>
    </row>
    <row r="63" spans="2:85" ht="21" customHeight="1" thickBot="1" x14ac:dyDescent="0.25">
      <c r="B63" s="69" t="s">
        <v>143</v>
      </c>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6"/>
      <c r="BB63" s="37"/>
      <c r="BC63" s="36"/>
      <c r="BD63" s="36"/>
      <c r="BE63" s="37"/>
      <c r="BF63" s="36"/>
      <c r="BG63" s="37"/>
      <c r="BH63" s="37"/>
      <c r="BI63" s="37"/>
      <c r="BJ63" s="37"/>
      <c r="BK63" s="37"/>
      <c r="BL63" s="37"/>
      <c r="BM63" s="37"/>
      <c r="BN63" s="37"/>
    </row>
    <row r="64" spans="2:85" ht="21" customHeight="1" thickBot="1" x14ac:dyDescent="0.25">
      <c r="B64" s="421"/>
      <c r="C64" s="29"/>
      <c r="D64" s="423" t="s">
        <v>19</v>
      </c>
      <c r="E64" s="423"/>
      <c r="F64" s="423"/>
      <c r="G64" s="423"/>
      <c r="H64" s="423"/>
      <c r="I64" s="424"/>
      <c r="J64" s="426" t="s">
        <v>18</v>
      </c>
      <c r="K64" s="427"/>
      <c r="L64" s="427"/>
      <c r="M64" s="427"/>
      <c r="N64" s="427"/>
      <c r="O64" s="428"/>
      <c r="P64" s="432" t="s">
        <v>17</v>
      </c>
      <c r="Q64" s="423"/>
      <c r="R64" s="423"/>
      <c r="S64" s="423"/>
      <c r="T64" s="423"/>
      <c r="U64" s="423"/>
      <c r="V64" s="433"/>
      <c r="W64" s="437" t="s">
        <v>16</v>
      </c>
      <c r="X64" s="438"/>
      <c r="Y64" s="438"/>
      <c r="Z64" s="438"/>
      <c r="AA64" s="438"/>
      <c r="AB64" s="438"/>
      <c r="AC64" s="439"/>
      <c r="AD64" s="437" t="s">
        <v>15</v>
      </c>
      <c r="AE64" s="438"/>
      <c r="AF64" s="438"/>
      <c r="AG64" s="438"/>
      <c r="AH64" s="438"/>
      <c r="AI64" s="438"/>
      <c r="AJ64" s="439"/>
      <c r="AK64" s="437" t="s">
        <v>14</v>
      </c>
      <c r="AL64" s="438"/>
      <c r="AM64" s="438"/>
      <c r="AN64" s="438"/>
      <c r="AO64" s="438"/>
      <c r="AP64" s="438"/>
      <c r="AQ64" s="439"/>
      <c r="AR64" s="421" t="s">
        <v>13</v>
      </c>
      <c r="AS64" s="423"/>
      <c r="AT64" s="423"/>
      <c r="AU64" s="423"/>
      <c r="AV64" s="423"/>
      <c r="AW64" s="423"/>
      <c r="AX64" s="423"/>
      <c r="AY64" s="589" t="s">
        <v>12</v>
      </c>
      <c r="AZ64" s="590"/>
      <c r="BA64" s="590"/>
      <c r="BB64" s="590" t="s">
        <v>11</v>
      </c>
      <c r="BC64" s="590"/>
      <c r="BD64" s="590"/>
      <c r="BE64" s="590" t="s">
        <v>72</v>
      </c>
      <c r="BF64" s="590"/>
      <c r="BG64" s="590"/>
      <c r="BH64" s="590"/>
      <c r="BI64" s="590"/>
      <c r="BJ64" s="590"/>
      <c r="BK64" s="438" t="s">
        <v>32</v>
      </c>
      <c r="BL64" s="438"/>
      <c r="BM64" s="438"/>
      <c r="BN64" s="439"/>
    </row>
    <row r="65" spans="2:66" ht="21" customHeight="1" thickBot="1" x14ac:dyDescent="0.25">
      <c r="B65" s="422"/>
      <c r="C65" s="25"/>
      <c r="D65" s="311"/>
      <c r="E65" s="311"/>
      <c r="F65" s="311"/>
      <c r="G65" s="311"/>
      <c r="H65" s="311"/>
      <c r="I65" s="425"/>
      <c r="J65" s="429"/>
      <c r="K65" s="430"/>
      <c r="L65" s="430"/>
      <c r="M65" s="430"/>
      <c r="N65" s="430"/>
      <c r="O65" s="431"/>
      <c r="P65" s="440"/>
      <c r="Q65" s="311"/>
      <c r="R65" s="311"/>
      <c r="S65" s="311"/>
      <c r="T65" s="311"/>
      <c r="U65" s="311"/>
      <c r="V65" s="441"/>
      <c r="W65" s="38" t="s">
        <v>9</v>
      </c>
      <c r="X65" s="39" t="s">
        <v>8</v>
      </c>
      <c r="Y65" s="39" t="s">
        <v>7</v>
      </c>
      <c r="Z65" s="39" t="s">
        <v>6</v>
      </c>
      <c r="AA65" s="39" t="s">
        <v>5</v>
      </c>
      <c r="AB65" s="39" t="s">
        <v>4</v>
      </c>
      <c r="AC65" s="40" t="s">
        <v>3</v>
      </c>
      <c r="AD65" s="38" t="s">
        <v>9</v>
      </c>
      <c r="AE65" s="39" t="s">
        <v>8</v>
      </c>
      <c r="AF65" s="39" t="s">
        <v>7</v>
      </c>
      <c r="AG65" s="39" t="s">
        <v>6</v>
      </c>
      <c r="AH65" s="39" t="s">
        <v>5</v>
      </c>
      <c r="AI65" s="39" t="s">
        <v>4</v>
      </c>
      <c r="AJ65" s="40" t="s">
        <v>3</v>
      </c>
      <c r="AK65" s="38" t="s">
        <v>9</v>
      </c>
      <c r="AL65" s="39" t="s">
        <v>8</v>
      </c>
      <c r="AM65" s="39" t="s">
        <v>7</v>
      </c>
      <c r="AN65" s="39" t="s">
        <v>6</v>
      </c>
      <c r="AO65" s="39" t="s">
        <v>5</v>
      </c>
      <c r="AP65" s="39" t="s">
        <v>4</v>
      </c>
      <c r="AQ65" s="40" t="s">
        <v>3</v>
      </c>
      <c r="AR65" s="41" t="s">
        <v>9</v>
      </c>
      <c r="AS65" s="42" t="s">
        <v>8</v>
      </c>
      <c r="AT65" s="42" t="s">
        <v>7</v>
      </c>
      <c r="AU65" s="42" t="s">
        <v>6</v>
      </c>
      <c r="AV65" s="42" t="s">
        <v>5</v>
      </c>
      <c r="AW65" s="42" t="s">
        <v>4</v>
      </c>
      <c r="AX65" s="206" t="s">
        <v>3</v>
      </c>
      <c r="AY65" s="591"/>
      <c r="AZ65" s="592"/>
      <c r="BA65" s="592"/>
      <c r="BB65" s="592"/>
      <c r="BC65" s="592"/>
      <c r="BD65" s="592"/>
      <c r="BE65" s="592"/>
      <c r="BF65" s="592"/>
      <c r="BG65" s="592"/>
      <c r="BH65" s="592"/>
      <c r="BI65" s="592"/>
      <c r="BJ65" s="592"/>
      <c r="BK65" s="600"/>
      <c r="BL65" s="600"/>
      <c r="BM65" s="600"/>
      <c r="BN65" s="601"/>
    </row>
    <row r="66" spans="2:66" ht="21" customHeight="1" x14ac:dyDescent="0.2">
      <c r="B66" s="443"/>
      <c r="C66" s="511" t="s">
        <v>99</v>
      </c>
      <c r="D66" s="512" t="s">
        <v>148</v>
      </c>
      <c r="E66" s="513"/>
      <c r="F66" s="513"/>
      <c r="G66" s="513"/>
      <c r="H66" s="513"/>
      <c r="I66" s="513"/>
      <c r="J66" s="513"/>
      <c r="K66" s="513"/>
      <c r="L66" s="513"/>
      <c r="M66" s="513"/>
      <c r="N66" s="513"/>
      <c r="O66" s="513"/>
      <c r="P66" s="586"/>
      <c r="Q66" s="586"/>
      <c r="R66" s="586"/>
      <c r="S66" s="586"/>
      <c r="T66" s="586"/>
      <c r="U66" s="586"/>
      <c r="V66" s="587"/>
      <c r="W66" s="150"/>
      <c r="X66" s="142">
        <v>7</v>
      </c>
      <c r="Y66" s="142">
        <v>7</v>
      </c>
      <c r="Z66" s="142"/>
      <c r="AA66" s="142">
        <v>7</v>
      </c>
      <c r="AB66" s="142">
        <v>7</v>
      </c>
      <c r="AC66" s="143"/>
      <c r="AD66" s="141"/>
      <c r="AE66" s="142">
        <v>7</v>
      </c>
      <c r="AF66" s="142">
        <v>7</v>
      </c>
      <c r="AG66" s="142"/>
      <c r="AH66" s="142">
        <v>7</v>
      </c>
      <c r="AI66" s="142">
        <v>7</v>
      </c>
      <c r="AJ66" s="143"/>
      <c r="AK66" s="141"/>
      <c r="AL66" s="142">
        <v>7</v>
      </c>
      <c r="AM66" s="142">
        <v>7</v>
      </c>
      <c r="AN66" s="142"/>
      <c r="AO66" s="142">
        <v>7</v>
      </c>
      <c r="AP66" s="142">
        <v>7</v>
      </c>
      <c r="AQ66" s="143"/>
      <c r="AR66" s="141"/>
      <c r="AS66" s="142">
        <v>7</v>
      </c>
      <c r="AT66" s="142">
        <v>7</v>
      </c>
      <c r="AU66" s="142"/>
      <c r="AV66" s="142">
        <v>7</v>
      </c>
      <c r="AW66" s="142"/>
      <c r="AX66" s="143"/>
      <c r="AY66" s="593">
        <f t="shared" ref="AY66:AY73" si="9">SUM(W66:AX66)</f>
        <v>105</v>
      </c>
      <c r="AZ66" s="545"/>
      <c r="BA66" s="545"/>
      <c r="BB66" s="546">
        <f>AY66/4</f>
        <v>26.25</v>
      </c>
      <c r="BC66" s="546"/>
      <c r="BD66" s="594"/>
      <c r="BE66" s="605">
        <f>ROUNDDOWN(SUM($BB$66:$BD$73)/40,1)</f>
        <v>2.5</v>
      </c>
      <c r="BF66" s="605"/>
      <c r="BG66" s="605"/>
      <c r="BH66" s="605"/>
      <c r="BI66" s="605"/>
      <c r="BJ66" s="605"/>
      <c r="BK66" s="595"/>
      <c r="BL66" s="595"/>
      <c r="BM66" s="595"/>
      <c r="BN66" s="596"/>
    </row>
    <row r="67" spans="2:66" ht="21" customHeight="1" x14ac:dyDescent="0.2">
      <c r="B67" s="443"/>
      <c r="C67" s="443"/>
      <c r="D67" s="480" t="s">
        <v>77</v>
      </c>
      <c r="E67" s="481"/>
      <c r="F67" s="481"/>
      <c r="G67" s="481"/>
      <c r="H67" s="481"/>
      <c r="I67" s="481"/>
      <c r="J67" s="481"/>
      <c r="K67" s="481"/>
      <c r="L67" s="481"/>
      <c r="M67" s="481"/>
      <c r="N67" s="481"/>
      <c r="O67" s="481"/>
      <c r="P67" s="597"/>
      <c r="Q67" s="597"/>
      <c r="R67" s="597"/>
      <c r="S67" s="597"/>
      <c r="T67" s="597"/>
      <c r="U67" s="597"/>
      <c r="V67" s="598"/>
      <c r="W67" s="151">
        <v>4</v>
      </c>
      <c r="X67" s="145"/>
      <c r="Y67" s="145">
        <v>7</v>
      </c>
      <c r="Z67" s="145"/>
      <c r="AA67" s="145"/>
      <c r="AB67" s="145">
        <v>1</v>
      </c>
      <c r="AC67" s="146">
        <v>4</v>
      </c>
      <c r="AD67" s="144">
        <v>4</v>
      </c>
      <c r="AE67" s="145"/>
      <c r="AF67" s="145">
        <v>7</v>
      </c>
      <c r="AG67" s="145"/>
      <c r="AH67" s="145"/>
      <c r="AI67" s="145">
        <v>1</v>
      </c>
      <c r="AJ67" s="146">
        <v>4</v>
      </c>
      <c r="AK67" s="144">
        <v>4</v>
      </c>
      <c r="AL67" s="145"/>
      <c r="AM67" s="145">
        <v>7</v>
      </c>
      <c r="AN67" s="145">
        <v>2</v>
      </c>
      <c r="AO67" s="145"/>
      <c r="AP67" s="145">
        <v>1</v>
      </c>
      <c r="AQ67" s="146">
        <v>4</v>
      </c>
      <c r="AR67" s="151">
        <v>4</v>
      </c>
      <c r="AS67" s="145"/>
      <c r="AT67" s="145">
        <v>7</v>
      </c>
      <c r="AU67" s="145"/>
      <c r="AV67" s="145"/>
      <c r="AW67" s="145"/>
      <c r="AX67" s="146"/>
      <c r="AY67" s="599">
        <f t="shared" si="9"/>
        <v>61</v>
      </c>
      <c r="AZ67" s="516"/>
      <c r="BA67" s="516"/>
      <c r="BB67" s="517">
        <f>AY67/4</f>
        <v>15.25</v>
      </c>
      <c r="BC67" s="517"/>
      <c r="BD67" s="460"/>
      <c r="BE67" s="606"/>
      <c r="BF67" s="606"/>
      <c r="BG67" s="606"/>
      <c r="BH67" s="606"/>
      <c r="BI67" s="606"/>
      <c r="BJ67" s="606"/>
      <c r="BK67" s="539"/>
      <c r="BL67" s="539"/>
      <c r="BM67" s="539"/>
      <c r="BN67" s="540"/>
    </row>
    <row r="68" spans="2:66" ht="21" customHeight="1" x14ac:dyDescent="0.2">
      <c r="B68" s="443"/>
      <c r="C68" s="443"/>
      <c r="D68" s="480" t="s">
        <v>78</v>
      </c>
      <c r="E68" s="481"/>
      <c r="F68" s="481"/>
      <c r="G68" s="481"/>
      <c r="H68" s="481"/>
      <c r="I68" s="481"/>
      <c r="J68" s="481"/>
      <c r="K68" s="481"/>
      <c r="L68" s="481"/>
      <c r="M68" s="481"/>
      <c r="N68" s="481"/>
      <c r="O68" s="481"/>
      <c r="P68" s="597"/>
      <c r="Q68" s="597"/>
      <c r="R68" s="597"/>
      <c r="S68" s="597"/>
      <c r="T68" s="597"/>
      <c r="U68" s="597"/>
      <c r="V68" s="598"/>
      <c r="W68" s="159"/>
      <c r="X68" s="157">
        <v>7</v>
      </c>
      <c r="Y68" s="157">
        <v>7</v>
      </c>
      <c r="Z68" s="157"/>
      <c r="AA68" s="157">
        <v>7</v>
      </c>
      <c r="AB68" s="157">
        <v>7</v>
      </c>
      <c r="AC68" s="158"/>
      <c r="AD68" s="156"/>
      <c r="AE68" s="157">
        <v>7</v>
      </c>
      <c r="AF68" s="157">
        <v>7</v>
      </c>
      <c r="AG68" s="157"/>
      <c r="AH68" s="157">
        <v>7</v>
      </c>
      <c r="AI68" s="157">
        <v>7</v>
      </c>
      <c r="AJ68" s="158"/>
      <c r="AK68" s="156"/>
      <c r="AL68" s="157">
        <v>7</v>
      </c>
      <c r="AM68" s="157">
        <v>7</v>
      </c>
      <c r="AN68" s="157"/>
      <c r="AO68" s="157">
        <v>7</v>
      </c>
      <c r="AP68" s="157">
        <v>7</v>
      </c>
      <c r="AQ68" s="158"/>
      <c r="AR68" s="156"/>
      <c r="AS68" s="157">
        <v>7</v>
      </c>
      <c r="AT68" s="157"/>
      <c r="AU68" s="157"/>
      <c r="AV68" s="157">
        <v>7</v>
      </c>
      <c r="AW68" s="157"/>
      <c r="AX68" s="158">
        <v>7</v>
      </c>
      <c r="AY68" s="599">
        <f t="shared" si="9"/>
        <v>105</v>
      </c>
      <c r="AZ68" s="516"/>
      <c r="BA68" s="516"/>
      <c r="BB68" s="517">
        <f t="shared" ref="BB68:BB73" si="10">AY68/4</f>
        <v>26.25</v>
      </c>
      <c r="BC68" s="517"/>
      <c r="BD68" s="460"/>
      <c r="BE68" s="606"/>
      <c r="BF68" s="606"/>
      <c r="BG68" s="606"/>
      <c r="BH68" s="606"/>
      <c r="BI68" s="606"/>
      <c r="BJ68" s="606"/>
      <c r="BK68" s="539"/>
      <c r="BL68" s="539"/>
      <c r="BM68" s="539"/>
      <c r="BN68" s="540"/>
    </row>
    <row r="69" spans="2:66" ht="21" customHeight="1" x14ac:dyDescent="0.2">
      <c r="B69" s="443"/>
      <c r="C69" s="443"/>
      <c r="D69" s="480" t="s">
        <v>79</v>
      </c>
      <c r="E69" s="481"/>
      <c r="F69" s="481"/>
      <c r="G69" s="481"/>
      <c r="H69" s="481"/>
      <c r="I69" s="481"/>
      <c r="J69" s="481"/>
      <c r="K69" s="481"/>
      <c r="L69" s="481"/>
      <c r="M69" s="481"/>
      <c r="N69" s="481"/>
      <c r="O69" s="481"/>
      <c r="P69" s="469"/>
      <c r="Q69" s="470"/>
      <c r="R69" s="470"/>
      <c r="S69" s="470"/>
      <c r="T69" s="470"/>
      <c r="U69" s="470"/>
      <c r="V69" s="471"/>
      <c r="W69" s="151"/>
      <c r="X69" s="145"/>
      <c r="Y69" s="145"/>
      <c r="Z69" s="157">
        <v>7</v>
      </c>
      <c r="AA69" s="157">
        <v>7</v>
      </c>
      <c r="AB69" s="145"/>
      <c r="AC69" s="146"/>
      <c r="AD69" s="144"/>
      <c r="AE69" s="145"/>
      <c r="AF69" s="145"/>
      <c r="AG69" s="157">
        <v>7</v>
      </c>
      <c r="AH69" s="157">
        <v>7</v>
      </c>
      <c r="AI69" s="145"/>
      <c r="AJ69" s="146"/>
      <c r="AK69" s="144"/>
      <c r="AL69" s="145"/>
      <c r="AM69" s="145"/>
      <c r="AN69" s="157">
        <v>7</v>
      </c>
      <c r="AO69" s="157">
        <v>7</v>
      </c>
      <c r="AP69" s="145"/>
      <c r="AQ69" s="146"/>
      <c r="AR69" s="151"/>
      <c r="AS69" s="145"/>
      <c r="AT69" s="145"/>
      <c r="AU69" s="157">
        <v>7</v>
      </c>
      <c r="AV69" s="145"/>
      <c r="AW69" s="145"/>
      <c r="AX69" s="146">
        <v>7</v>
      </c>
      <c r="AY69" s="599">
        <f t="shared" si="9"/>
        <v>56</v>
      </c>
      <c r="AZ69" s="516"/>
      <c r="BA69" s="516"/>
      <c r="BB69" s="517">
        <f t="shared" si="10"/>
        <v>14</v>
      </c>
      <c r="BC69" s="517"/>
      <c r="BD69" s="460"/>
      <c r="BE69" s="606"/>
      <c r="BF69" s="606"/>
      <c r="BG69" s="606"/>
      <c r="BH69" s="606"/>
      <c r="BI69" s="606"/>
      <c r="BJ69" s="606"/>
      <c r="BK69" s="539"/>
      <c r="BL69" s="539"/>
      <c r="BM69" s="539"/>
      <c r="BN69" s="540"/>
    </row>
    <row r="70" spans="2:66" ht="21" customHeight="1" x14ac:dyDescent="0.2">
      <c r="B70" s="443"/>
      <c r="C70" s="443"/>
      <c r="D70" s="480" t="s">
        <v>145</v>
      </c>
      <c r="E70" s="481"/>
      <c r="F70" s="481"/>
      <c r="G70" s="481"/>
      <c r="H70" s="481"/>
      <c r="I70" s="481"/>
      <c r="J70" s="481"/>
      <c r="K70" s="481"/>
      <c r="L70" s="481"/>
      <c r="M70" s="481"/>
      <c r="N70" s="481"/>
      <c r="O70" s="481"/>
      <c r="P70" s="597"/>
      <c r="Q70" s="597"/>
      <c r="R70" s="597"/>
      <c r="S70" s="597"/>
      <c r="T70" s="597"/>
      <c r="U70" s="597"/>
      <c r="V70" s="598"/>
      <c r="W70" s="159">
        <v>4</v>
      </c>
      <c r="X70" s="157">
        <v>7</v>
      </c>
      <c r="Y70" s="157">
        <v>7</v>
      </c>
      <c r="Z70" s="157"/>
      <c r="AA70" s="157">
        <v>7</v>
      </c>
      <c r="AB70" s="157">
        <v>7</v>
      </c>
      <c r="AC70" s="158"/>
      <c r="AD70" s="156"/>
      <c r="AE70" s="157">
        <v>7</v>
      </c>
      <c r="AF70" s="157"/>
      <c r="AG70" s="157"/>
      <c r="AH70" s="157">
        <v>7</v>
      </c>
      <c r="AI70" s="157">
        <v>7</v>
      </c>
      <c r="AJ70" s="158"/>
      <c r="AK70" s="156"/>
      <c r="AL70" s="157"/>
      <c r="AM70" s="157"/>
      <c r="AN70" s="157"/>
      <c r="AO70" s="157"/>
      <c r="AP70" s="157"/>
      <c r="AQ70" s="158"/>
      <c r="AR70" s="156"/>
      <c r="AS70" s="157">
        <v>7</v>
      </c>
      <c r="AT70" s="157"/>
      <c r="AU70" s="157"/>
      <c r="AV70" s="157">
        <v>7</v>
      </c>
      <c r="AW70" s="157"/>
      <c r="AX70" s="158">
        <v>7</v>
      </c>
      <c r="AY70" s="599">
        <f t="shared" si="9"/>
        <v>74</v>
      </c>
      <c r="AZ70" s="516"/>
      <c r="BA70" s="516"/>
      <c r="BB70" s="517">
        <f t="shared" si="10"/>
        <v>18.5</v>
      </c>
      <c r="BC70" s="517"/>
      <c r="BD70" s="460"/>
      <c r="BE70" s="606"/>
      <c r="BF70" s="606"/>
      <c r="BG70" s="606"/>
      <c r="BH70" s="606"/>
      <c r="BI70" s="606"/>
      <c r="BJ70" s="606"/>
      <c r="BK70" s="539"/>
      <c r="BL70" s="539"/>
      <c r="BM70" s="539"/>
      <c r="BN70" s="540"/>
    </row>
    <row r="71" spans="2:66" ht="21" customHeight="1" x14ac:dyDescent="0.2">
      <c r="B71" s="443"/>
      <c r="C71" s="443"/>
      <c r="D71" s="480"/>
      <c r="E71" s="481"/>
      <c r="F71" s="481"/>
      <c r="G71" s="481"/>
      <c r="H71" s="481"/>
      <c r="I71" s="481"/>
      <c r="J71" s="481"/>
      <c r="K71" s="481"/>
      <c r="L71" s="481"/>
      <c r="M71" s="481"/>
      <c r="N71" s="481"/>
      <c r="O71" s="481"/>
      <c r="P71" s="469"/>
      <c r="Q71" s="470"/>
      <c r="R71" s="470"/>
      <c r="S71" s="470"/>
      <c r="T71" s="470"/>
      <c r="U71" s="470"/>
      <c r="V71" s="471"/>
      <c r="W71" s="151"/>
      <c r="X71" s="145"/>
      <c r="Y71" s="145"/>
      <c r="Z71" s="145"/>
      <c r="AA71" s="145"/>
      <c r="AB71" s="145"/>
      <c r="AC71" s="160"/>
      <c r="AD71" s="144"/>
      <c r="AE71" s="145"/>
      <c r="AF71" s="145"/>
      <c r="AG71" s="145"/>
      <c r="AH71" s="145"/>
      <c r="AI71" s="145"/>
      <c r="AJ71" s="160"/>
      <c r="AK71" s="144"/>
      <c r="AL71" s="145"/>
      <c r="AM71" s="145"/>
      <c r="AN71" s="145"/>
      <c r="AO71" s="145"/>
      <c r="AP71" s="145"/>
      <c r="AQ71" s="160"/>
      <c r="AR71" s="144"/>
      <c r="AS71" s="145"/>
      <c r="AT71" s="145"/>
      <c r="AU71" s="145"/>
      <c r="AV71" s="145"/>
      <c r="AW71" s="145"/>
      <c r="AX71" s="160"/>
      <c r="AY71" s="599">
        <f t="shared" si="9"/>
        <v>0</v>
      </c>
      <c r="AZ71" s="516"/>
      <c r="BA71" s="516"/>
      <c r="BB71" s="517">
        <f t="shared" si="10"/>
        <v>0</v>
      </c>
      <c r="BC71" s="517"/>
      <c r="BD71" s="460"/>
      <c r="BE71" s="606"/>
      <c r="BF71" s="606"/>
      <c r="BG71" s="606"/>
      <c r="BH71" s="606"/>
      <c r="BI71" s="606"/>
      <c r="BJ71" s="606"/>
      <c r="BK71" s="539"/>
      <c r="BL71" s="539"/>
      <c r="BM71" s="539"/>
      <c r="BN71" s="540"/>
    </row>
    <row r="72" spans="2:66" ht="21" customHeight="1" x14ac:dyDescent="0.2">
      <c r="B72" s="443"/>
      <c r="C72" s="443"/>
      <c r="D72" s="480"/>
      <c r="E72" s="481"/>
      <c r="F72" s="481"/>
      <c r="G72" s="481"/>
      <c r="H72" s="481"/>
      <c r="I72" s="481"/>
      <c r="J72" s="481"/>
      <c r="K72" s="481"/>
      <c r="L72" s="481"/>
      <c r="M72" s="481"/>
      <c r="N72" s="481"/>
      <c r="O72" s="481"/>
      <c r="P72" s="469"/>
      <c r="Q72" s="470"/>
      <c r="R72" s="470"/>
      <c r="S72" s="470"/>
      <c r="T72" s="470"/>
      <c r="U72" s="470"/>
      <c r="V72" s="471"/>
      <c r="W72" s="151"/>
      <c r="X72" s="145"/>
      <c r="Y72" s="145"/>
      <c r="Z72" s="145"/>
      <c r="AA72" s="145"/>
      <c r="AB72" s="145"/>
      <c r="AC72" s="146"/>
      <c r="AD72" s="144"/>
      <c r="AE72" s="145"/>
      <c r="AF72" s="145"/>
      <c r="AG72" s="145"/>
      <c r="AH72" s="145"/>
      <c r="AI72" s="145"/>
      <c r="AJ72" s="146"/>
      <c r="AK72" s="144"/>
      <c r="AL72" s="145"/>
      <c r="AM72" s="145"/>
      <c r="AN72" s="145"/>
      <c r="AO72" s="145"/>
      <c r="AP72" s="145"/>
      <c r="AQ72" s="146"/>
      <c r="AR72" s="151"/>
      <c r="AS72" s="145"/>
      <c r="AT72" s="145"/>
      <c r="AU72" s="145"/>
      <c r="AV72" s="145"/>
      <c r="AW72" s="145"/>
      <c r="AX72" s="146"/>
      <c r="AY72" s="599">
        <f t="shared" si="9"/>
        <v>0</v>
      </c>
      <c r="AZ72" s="516"/>
      <c r="BA72" s="516"/>
      <c r="BB72" s="517">
        <f t="shared" si="10"/>
        <v>0</v>
      </c>
      <c r="BC72" s="517"/>
      <c r="BD72" s="460"/>
      <c r="BE72" s="606"/>
      <c r="BF72" s="606"/>
      <c r="BG72" s="606"/>
      <c r="BH72" s="606"/>
      <c r="BI72" s="606"/>
      <c r="BJ72" s="606"/>
      <c r="BK72" s="539"/>
      <c r="BL72" s="539"/>
      <c r="BM72" s="539"/>
      <c r="BN72" s="540"/>
    </row>
    <row r="73" spans="2:66" ht="21" customHeight="1" thickBot="1" x14ac:dyDescent="0.25">
      <c r="B73" s="443"/>
      <c r="C73" s="443"/>
      <c r="D73" s="617"/>
      <c r="E73" s="577"/>
      <c r="F73" s="577"/>
      <c r="G73" s="577"/>
      <c r="H73" s="577"/>
      <c r="I73" s="577"/>
      <c r="J73" s="577"/>
      <c r="K73" s="577"/>
      <c r="L73" s="577"/>
      <c r="M73" s="577"/>
      <c r="N73" s="577"/>
      <c r="O73" s="577"/>
      <c r="P73" s="578"/>
      <c r="Q73" s="579"/>
      <c r="R73" s="579"/>
      <c r="S73" s="579"/>
      <c r="T73" s="579"/>
      <c r="U73" s="579"/>
      <c r="V73" s="580"/>
      <c r="W73" s="155"/>
      <c r="X73" s="153"/>
      <c r="Y73" s="153"/>
      <c r="Z73" s="153"/>
      <c r="AA73" s="153"/>
      <c r="AB73" s="153"/>
      <c r="AC73" s="154"/>
      <c r="AD73" s="152"/>
      <c r="AE73" s="153"/>
      <c r="AF73" s="153"/>
      <c r="AG73" s="153"/>
      <c r="AH73" s="153"/>
      <c r="AI73" s="153"/>
      <c r="AJ73" s="154"/>
      <c r="AK73" s="152"/>
      <c r="AL73" s="153"/>
      <c r="AM73" s="153"/>
      <c r="AN73" s="153"/>
      <c r="AO73" s="153"/>
      <c r="AP73" s="153"/>
      <c r="AQ73" s="154"/>
      <c r="AR73" s="155"/>
      <c r="AS73" s="153"/>
      <c r="AT73" s="153"/>
      <c r="AU73" s="153"/>
      <c r="AV73" s="153"/>
      <c r="AW73" s="153"/>
      <c r="AX73" s="154"/>
      <c r="AY73" s="618">
        <f t="shared" si="9"/>
        <v>0</v>
      </c>
      <c r="AZ73" s="581"/>
      <c r="BA73" s="581"/>
      <c r="BB73" s="582">
        <f t="shared" si="10"/>
        <v>0</v>
      </c>
      <c r="BC73" s="582"/>
      <c r="BD73" s="474"/>
      <c r="BE73" s="607"/>
      <c r="BF73" s="607"/>
      <c r="BG73" s="607"/>
      <c r="BH73" s="607"/>
      <c r="BI73" s="607"/>
      <c r="BJ73" s="607"/>
      <c r="BK73" s="570"/>
      <c r="BL73" s="570"/>
      <c r="BM73" s="570"/>
      <c r="BN73" s="571"/>
    </row>
    <row r="74" spans="2:66" ht="21" customHeight="1" thickBot="1" x14ac:dyDescent="0.25">
      <c r="B74" s="443"/>
      <c r="C74" s="558" t="s">
        <v>86</v>
      </c>
      <c r="D74" s="559"/>
      <c r="E74" s="559"/>
      <c r="F74" s="559"/>
      <c r="G74" s="559"/>
      <c r="H74" s="559"/>
      <c r="I74" s="559"/>
      <c r="J74" s="559"/>
      <c r="K74" s="559"/>
      <c r="L74" s="559"/>
      <c r="M74" s="559"/>
      <c r="N74" s="559"/>
      <c r="O74" s="559"/>
      <c r="P74" s="559"/>
      <c r="Q74" s="559"/>
      <c r="R74" s="559"/>
      <c r="S74" s="559"/>
      <c r="T74" s="559"/>
      <c r="U74" s="559"/>
      <c r="V74" s="560"/>
      <c r="W74" s="46">
        <f t="shared" ref="W74:AX74" si="11">SUM(W66:W73)</f>
        <v>8</v>
      </c>
      <c r="X74" s="47">
        <f t="shared" si="11"/>
        <v>21</v>
      </c>
      <c r="Y74" s="47">
        <f t="shared" si="11"/>
        <v>28</v>
      </c>
      <c r="Z74" s="47">
        <f t="shared" si="11"/>
        <v>7</v>
      </c>
      <c r="AA74" s="47">
        <f t="shared" si="11"/>
        <v>28</v>
      </c>
      <c r="AB74" s="47">
        <f t="shared" si="11"/>
        <v>22</v>
      </c>
      <c r="AC74" s="48">
        <f t="shared" si="11"/>
        <v>4</v>
      </c>
      <c r="AD74" s="46">
        <f t="shared" si="11"/>
        <v>4</v>
      </c>
      <c r="AE74" s="47">
        <f t="shared" si="11"/>
        <v>21</v>
      </c>
      <c r="AF74" s="47">
        <f t="shared" si="11"/>
        <v>21</v>
      </c>
      <c r="AG74" s="47">
        <f t="shared" si="11"/>
        <v>7</v>
      </c>
      <c r="AH74" s="47">
        <f t="shared" si="11"/>
        <v>28</v>
      </c>
      <c r="AI74" s="47">
        <f t="shared" si="11"/>
        <v>22</v>
      </c>
      <c r="AJ74" s="48">
        <f t="shared" si="11"/>
        <v>4</v>
      </c>
      <c r="AK74" s="46">
        <f t="shared" si="11"/>
        <v>4</v>
      </c>
      <c r="AL74" s="47">
        <f t="shared" si="11"/>
        <v>14</v>
      </c>
      <c r="AM74" s="47">
        <f t="shared" si="11"/>
        <v>21</v>
      </c>
      <c r="AN74" s="47">
        <f t="shared" si="11"/>
        <v>9</v>
      </c>
      <c r="AO74" s="47">
        <f t="shared" si="11"/>
        <v>21</v>
      </c>
      <c r="AP74" s="47">
        <f t="shared" si="11"/>
        <v>15</v>
      </c>
      <c r="AQ74" s="48">
        <f t="shared" si="11"/>
        <v>4</v>
      </c>
      <c r="AR74" s="46">
        <f t="shared" si="11"/>
        <v>4</v>
      </c>
      <c r="AS74" s="47">
        <f t="shared" si="11"/>
        <v>21</v>
      </c>
      <c r="AT74" s="47">
        <f t="shared" si="11"/>
        <v>14</v>
      </c>
      <c r="AU74" s="47">
        <f t="shared" si="11"/>
        <v>7</v>
      </c>
      <c r="AV74" s="47">
        <f t="shared" si="11"/>
        <v>21</v>
      </c>
      <c r="AW74" s="47">
        <f t="shared" si="11"/>
        <v>0</v>
      </c>
      <c r="AX74" s="48">
        <f t="shared" si="11"/>
        <v>21</v>
      </c>
      <c r="AY74" s="611">
        <f>SUM(AY66:BA73)</f>
        <v>401</v>
      </c>
      <c r="AZ74" s="612"/>
      <c r="BA74" s="612"/>
      <c r="BB74" s="613">
        <f>SUM($BB$66:$BD$73)</f>
        <v>100.25</v>
      </c>
      <c r="BC74" s="613"/>
      <c r="BD74" s="614"/>
      <c r="BE74" s="602">
        <f>SUM(BE66)</f>
        <v>2.5</v>
      </c>
      <c r="BF74" s="603"/>
      <c r="BG74" s="603"/>
      <c r="BH74" s="603"/>
      <c r="BI74" s="603"/>
      <c r="BJ74" s="604"/>
      <c r="BK74" s="615"/>
      <c r="BL74" s="615"/>
      <c r="BM74" s="615"/>
      <c r="BN74" s="616"/>
    </row>
    <row r="75" spans="2:66" ht="21" customHeight="1" thickBot="1" x14ac:dyDescent="0.25">
      <c r="B75" s="5" t="s">
        <v>36</v>
      </c>
      <c r="C75" s="23"/>
      <c r="D75" s="52"/>
      <c r="E75" s="194"/>
      <c r="F75" s="194"/>
      <c r="G75" s="194"/>
      <c r="H75" s="194"/>
      <c r="I75" s="194"/>
      <c r="J75" s="194"/>
      <c r="K75" s="194"/>
      <c r="L75" s="194"/>
      <c r="M75" s="194"/>
      <c r="N75" s="194"/>
      <c r="O75" s="194"/>
      <c r="P75" s="194"/>
      <c r="Q75" s="194"/>
      <c r="R75" s="194"/>
      <c r="S75" s="194"/>
      <c r="T75" s="194"/>
      <c r="U75" s="194"/>
      <c r="V75" s="194"/>
      <c r="W75" s="200"/>
      <c r="X75" s="200"/>
      <c r="Y75" s="200"/>
      <c r="Z75" s="200"/>
      <c r="AA75" s="200"/>
      <c r="AB75" s="200"/>
      <c r="AC75" s="200"/>
      <c r="AD75" s="200"/>
      <c r="AE75" s="200"/>
      <c r="AF75" s="200"/>
      <c r="AG75" s="200"/>
      <c r="AH75" s="200"/>
      <c r="AI75" s="200"/>
      <c r="AJ75" s="200"/>
      <c r="AK75" s="200"/>
      <c r="AL75" s="200"/>
      <c r="AM75" s="200"/>
      <c r="AN75" s="200"/>
      <c r="AO75" s="200"/>
      <c r="AP75" s="200"/>
      <c r="AQ75" s="200"/>
      <c r="AR75" s="200"/>
      <c r="AS75" s="200"/>
      <c r="AT75" s="200"/>
      <c r="AU75" s="200"/>
      <c r="AV75" s="200"/>
      <c r="AW75" s="200"/>
      <c r="AX75" s="201"/>
      <c r="AY75" s="608">
        <v>40</v>
      </c>
      <c r="AZ75" s="609"/>
      <c r="BA75" s="609"/>
      <c r="BB75" s="609"/>
      <c r="BC75" s="609"/>
      <c r="BD75" s="609"/>
      <c r="BE75" s="609"/>
      <c r="BF75" s="609"/>
      <c r="BG75" s="609"/>
      <c r="BH75" s="609"/>
      <c r="BI75" s="609"/>
      <c r="BJ75" s="609"/>
      <c r="BK75" s="609"/>
      <c r="BL75" s="609"/>
      <c r="BM75" s="609"/>
      <c r="BN75" s="610"/>
    </row>
    <row r="76" spans="2:66" ht="21" customHeight="1" x14ac:dyDescent="0.2">
      <c r="B76" s="1" t="s">
        <v>162</v>
      </c>
    </row>
    <row r="77" spans="2:66" ht="21" customHeight="1" x14ac:dyDescent="0.2">
      <c r="B77" s="1" t="s">
        <v>128</v>
      </c>
      <c r="G77" s="1"/>
    </row>
    <row r="78" spans="2:66" ht="21" customHeight="1" x14ac:dyDescent="0.2">
      <c r="G78" s="1"/>
    </row>
  </sheetData>
  <mergeCells count="508">
    <mergeCell ref="DB5:DE5"/>
    <mergeCell ref="DF5:DH5"/>
    <mergeCell ref="CH5:CK5"/>
    <mergeCell ref="CL5:CO5"/>
    <mergeCell ref="CP5:CS5"/>
    <mergeCell ref="CT5:CW5"/>
    <mergeCell ref="G6:T6"/>
    <mergeCell ref="Z6:AF6"/>
    <mergeCell ref="AG6:AJ6"/>
    <mergeCell ref="AK6:AN6"/>
    <mergeCell ref="AO6:AR6"/>
    <mergeCell ref="AS6:AV6"/>
    <mergeCell ref="D5:J5"/>
    <mergeCell ref="CA5:CG5"/>
    <mergeCell ref="DB6:DE6"/>
    <mergeCell ref="DF6:DH6"/>
    <mergeCell ref="AO3:AV3"/>
    <mergeCell ref="AW3:BR3"/>
    <mergeCell ref="AO4:AV4"/>
    <mergeCell ref="AW4:BJ4"/>
    <mergeCell ref="BK4:BN4"/>
    <mergeCell ref="BO4:BR4"/>
    <mergeCell ref="CP6:CS6"/>
    <mergeCell ref="CT6:CW6"/>
    <mergeCell ref="CX6:DA6"/>
    <mergeCell ref="CH6:CK6"/>
    <mergeCell ref="CL6:CO6"/>
    <mergeCell ref="CX5:DA5"/>
    <mergeCell ref="D7:F7"/>
    <mergeCell ref="G7:T7"/>
    <mergeCell ref="Z7:AF7"/>
    <mergeCell ref="AG7:AJ7"/>
    <mergeCell ref="AK7:AN7"/>
    <mergeCell ref="AW6:AZ6"/>
    <mergeCell ref="BA6:BD6"/>
    <mergeCell ref="BE6:BG6"/>
    <mergeCell ref="CA6:CG6"/>
    <mergeCell ref="CP7:CS7"/>
    <mergeCell ref="CT7:CW7"/>
    <mergeCell ref="CX7:DA7"/>
    <mergeCell ref="DB7:DE7"/>
    <mergeCell ref="DF7:DH7"/>
    <mergeCell ref="BE7:BG7"/>
    <mergeCell ref="CL7:CO7"/>
    <mergeCell ref="D6:F6"/>
    <mergeCell ref="D8:F8"/>
    <mergeCell ref="G8:T8"/>
    <mergeCell ref="AA8:AF8"/>
    <mergeCell ref="AG8:AJ8"/>
    <mergeCell ref="AK8:AN8"/>
    <mergeCell ref="AO7:AR7"/>
    <mergeCell ref="AS7:AV7"/>
    <mergeCell ref="AW7:AZ7"/>
    <mergeCell ref="BA7:BD7"/>
    <mergeCell ref="DF8:DH8"/>
    <mergeCell ref="CI8:CK9"/>
    <mergeCell ref="CL8:CO8"/>
    <mergeCell ref="CP8:CS8"/>
    <mergeCell ref="CT8:CW8"/>
    <mergeCell ref="CX8:DA8"/>
    <mergeCell ref="DB8:DE8"/>
    <mergeCell ref="AO8:AR8"/>
    <mergeCell ref="AS8:AV8"/>
    <mergeCell ref="AW8:AZ8"/>
    <mergeCell ref="BA8:BD8"/>
    <mergeCell ref="BE8:BG8"/>
    <mergeCell ref="CB8:CH8"/>
    <mergeCell ref="CB10:CE10"/>
    <mergeCell ref="CF10:CH10"/>
    <mergeCell ref="CI10:CK10"/>
    <mergeCell ref="AO9:AR9"/>
    <mergeCell ref="AS9:AV9"/>
    <mergeCell ref="AW9:AZ9"/>
    <mergeCell ref="BA9:BD9"/>
    <mergeCell ref="BE9:BG9"/>
    <mergeCell ref="BW9:CA9"/>
    <mergeCell ref="BW11:CA11"/>
    <mergeCell ref="CB11:CE11"/>
    <mergeCell ref="CF11:CH11"/>
    <mergeCell ref="CI11:CK11"/>
    <mergeCell ref="DF9:DH9"/>
    <mergeCell ref="Z10:AF10"/>
    <mergeCell ref="AG10:AJ10"/>
    <mergeCell ref="AK10:AN10"/>
    <mergeCell ref="AO10:AR10"/>
    <mergeCell ref="AS10:AV10"/>
    <mergeCell ref="AW10:AZ10"/>
    <mergeCell ref="BA10:BD10"/>
    <mergeCell ref="BE10:BG10"/>
    <mergeCell ref="BW10:CA10"/>
    <mergeCell ref="CB9:CE9"/>
    <mergeCell ref="CF9:CH9"/>
    <mergeCell ref="CL9:CO9"/>
    <mergeCell ref="CP9:CS9"/>
    <mergeCell ref="CT9:CW9"/>
    <mergeCell ref="CX9:DA9"/>
    <mergeCell ref="DB9:DE9"/>
    <mergeCell ref="Z9:AF9"/>
    <mergeCell ref="AG9:AJ9"/>
    <mergeCell ref="AK9:AN9"/>
    <mergeCell ref="CB12:CE12"/>
    <mergeCell ref="CF12:CH12"/>
    <mergeCell ref="CI12:CK12"/>
    <mergeCell ref="D13:E13"/>
    <mergeCell ref="F13:V13"/>
    <mergeCell ref="AE13:AK13"/>
    <mergeCell ref="AL13:AN14"/>
    <mergeCell ref="AV13:BB13"/>
    <mergeCell ref="BC13:BE14"/>
    <mergeCell ref="BM13:BS13"/>
    <mergeCell ref="BW13:CA13"/>
    <mergeCell ref="CB13:CE13"/>
    <mergeCell ref="CF13:CH13"/>
    <mergeCell ref="CI13:CK13"/>
    <mergeCell ref="D14:E14"/>
    <mergeCell ref="F14:V14"/>
    <mergeCell ref="AE14:AH14"/>
    <mergeCell ref="AI14:AK14"/>
    <mergeCell ref="AQ14:AU14"/>
    <mergeCell ref="AV14:AY14"/>
    <mergeCell ref="CG14:CI14"/>
    <mergeCell ref="AZ14:BB14"/>
    <mergeCell ref="BH14:BL14"/>
    <mergeCell ref="BM14:BP14"/>
    <mergeCell ref="D15:E15"/>
    <mergeCell ref="F15:V15"/>
    <mergeCell ref="Z15:AD15"/>
    <mergeCell ref="AE15:AH15"/>
    <mergeCell ref="AI15:AK15"/>
    <mergeCell ref="AL15:AN15"/>
    <mergeCell ref="AQ15:AU15"/>
    <mergeCell ref="AV15:AY15"/>
    <mergeCell ref="AZ15:BB15"/>
    <mergeCell ref="BQ14:BS14"/>
    <mergeCell ref="BZ14:CC14"/>
    <mergeCell ref="CD14:CF14"/>
    <mergeCell ref="CG15:CI15"/>
    <mergeCell ref="Z16:AD16"/>
    <mergeCell ref="AE16:AH16"/>
    <mergeCell ref="AI16:AK16"/>
    <mergeCell ref="AL16:AN16"/>
    <mergeCell ref="AQ16:AU16"/>
    <mergeCell ref="AV16:AY16"/>
    <mergeCell ref="AZ16:BB16"/>
    <mergeCell ref="BC16:BE16"/>
    <mergeCell ref="BH16:BL16"/>
    <mergeCell ref="BC15:BE15"/>
    <mergeCell ref="BH15:BL15"/>
    <mergeCell ref="BM15:BP15"/>
    <mergeCell ref="BQ15:BS15"/>
    <mergeCell ref="BZ15:CC15"/>
    <mergeCell ref="CD15:CF15"/>
    <mergeCell ref="BM16:BP16"/>
    <mergeCell ref="BQ16:BS16"/>
    <mergeCell ref="Z17:AD17"/>
    <mergeCell ref="AE17:AH17"/>
    <mergeCell ref="AI17:AK17"/>
    <mergeCell ref="AL17:AN17"/>
    <mergeCell ref="AQ17:AU17"/>
    <mergeCell ref="AV17:AY17"/>
    <mergeCell ref="AZ17:BB17"/>
    <mergeCell ref="BC17:BE17"/>
    <mergeCell ref="AZ18:BB18"/>
    <mergeCell ref="BC18:BE18"/>
    <mergeCell ref="Z21:BM23"/>
    <mergeCell ref="D25:AF25"/>
    <mergeCell ref="AJ25:BL25"/>
    <mergeCell ref="D26:H26"/>
    <mergeCell ref="T26:X26"/>
    <mergeCell ref="AJ26:AN26"/>
    <mergeCell ref="AZ26:BD26"/>
    <mergeCell ref="Z18:AD18"/>
    <mergeCell ref="AE18:AH18"/>
    <mergeCell ref="AI18:AK18"/>
    <mergeCell ref="AL18:AN18"/>
    <mergeCell ref="AQ18:AU18"/>
    <mergeCell ref="AV18:AY18"/>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AJ30:AN30"/>
    <mergeCell ref="AO30:AR30"/>
    <mergeCell ref="AS30:AV30"/>
    <mergeCell ref="AZ30:BD30"/>
    <mergeCell ref="BE30:BH30"/>
    <mergeCell ref="BI30:BL30"/>
    <mergeCell ref="D30:H30"/>
    <mergeCell ref="I30:L30"/>
    <mergeCell ref="M30:P30"/>
    <mergeCell ref="T30:X30"/>
    <mergeCell ref="Y30:AB30"/>
    <mergeCell ref="AC30:AF30"/>
    <mergeCell ref="BG32:BI32"/>
    <mergeCell ref="BJ32:BL32"/>
    <mergeCell ref="B36:B37"/>
    <mergeCell ref="D36:I37"/>
    <mergeCell ref="J36:O37"/>
    <mergeCell ref="P36:V37"/>
    <mergeCell ref="W36:AC36"/>
    <mergeCell ref="AD36:AJ36"/>
    <mergeCell ref="AK36:AQ36"/>
    <mergeCell ref="AR36:AX36"/>
    <mergeCell ref="K32:M32"/>
    <mergeCell ref="N32:P32"/>
    <mergeCell ref="AA32:AC32"/>
    <mergeCell ref="AD32:AF32"/>
    <mergeCell ref="AQ32:AS32"/>
    <mergeCell ref="AT32:AV32"/>
    <mergeCell ref="AY36:BA37"/>
    <mergeCell ref="BB36:BD37"/>
    <mergeCell ref="BE36:BG37"/>
    <mergeCell ref="BH36:BJ37"/>
    <mergeCell ref="BK36:BN37"/>
    <mergeCell ref="B38:B60"/>
    <mergeCell ref="D38:I38"/>
    <mergeCell ref="J38:L38"/>
    <mergeCell ref="M38:O38"/>
    <mergeCell ref="P38:V38"/>
    <mergeCell ref="AY38:BA38"/>
    <mergeCell ref="BB38:BD38"/>
    <mergeCell ref="BE38:BG38"/>
    <mergeCell ref="BH38:BJ38"/>
    <mergeCell ref="AY41:BA41"/>
    <mergeCell ref="BB41:BD41"/>
    <mergeCell ref="BE41:BG41"/>
    <mergeCell ref="BH41:BJ41"/>
    <mergeCell ref="D43:I43"/>
    <mergeCell ref="J43:L43"/>
    <mergeCell ref="M43:O43"/>
    <mergeCell ref="P43:V43"/>
    <mergeCell ref="AY43:BA43"/>
    <mergeCell ref="BB43:BD43"/>
    <mergeCell ref="BE43:BG43"/>
    <mergeCell ref="BH43:BJ43"/>
    <mergeCell ref="D45:I45"/>
    <mergeCell ref="J45:L45"/>
    <mergeCell ref="M45:O45"/>
    <mergeCell ref="BK38:BN38"/>
    <mergeCell ref="C39:C43"/>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AY40:BA40"/>
    <mergeCell ref="BB40:BD40"/>
    <mergeCell ref="BE40:BG40"/>
    <mergeCell ref="BH40:BJ40"/>
    <mergeCell ref="BK40:BN40"/>
    <mergeCell ref="D41:I41"/>
    <mergeCell ref="J41:L41"/>
    <mergeCell ref="M41:O41"/>
    <mergeCell ref="P41:V41"/>
    <mergeCell ref="BK41:BN41"/>
    <mergeCell ref="D42:I42"/>
    <mergeCell ref="J42:L42"/>
    <mergeCell ref="M42:O42"/>
    <mergeCell ref="P42:V42"/>
    <mergeCell ref="AY42:BA42"/>
    <mergeCell ref="BB42:BD42"/>
    <mergeCell ref="BE42:BG42"/>
    <mergeCell ref="BH42:BJ42"/>
    <mergeCell ref="BK42:BN42"/>
    <mergeCell ref="BK43:BN43"/>
    <mergeCell ref="CE43:CJ46"/>
    <mergeCell ref="CK43:CO43"/>
    <mergeCell ref="C44:C51"/>
    <mergeCell ref="D44:I44"/>
    <mergeCell ref="J44:L44"/>
    <mergeCell ref="M44:O44"/>
    <mergeCell ref="P44:V44"/>
    <mergeCell ref="AY44:BA44"/>
    <mergeCell ref="BB44:BD44"/>
    <mergeCell ref="BK45:BN45"/>
    <mergeCell ref="CK45:CO45"/>
    <mergeCell ref="D46:I46"/>
    <mergeCell ref="J46:L46"/>
    <mergeCell ref="M46:O46"/>
    <mergeCell ref="P46:V46"/>
    <mergeCell ref="AY46:BA46"/>
    <mergeCell ref="BB46:BD46"/>
    <mergeCell ref="BK46:BN46"/>
    <mergeCell ref="CK46:CO46"/>
    <mergeCell ref="BE44:BG51"/>
    <mergeCell ref="BH44:BJ51"/>
    <mergeCell ref="BK44:BN44"/>
    <mergeCell ref="CK44:CO44"/>
    <mergeCell ref="P45:V45"/>
    <mergeCell ref="AY45:BA45"/>
    <mergeCell ref="BB45:BD45"/>
    <mergeCell ref="BK47:BN47"/>
    <mergeCell ref="D48:I48"/>
    <mergeCell ref="J48:L48"/>
    <mergeCell ref="M48:O48"/>
    <mergeCell ref="P48:V48"/>
    <mergeCell ref="AY48:BA48"/>
    <mergeCell ref="BB48:BD48"/>
    <mergeCell ref="BK48:BN48"/>
    <mergeCell ref="D47:I47"/>
    <mergeCell ref="J47:L47"/>
    <mergeCell ref="M47:O47"/>
    <mergeCell ref="P47:V47"/>
    <mergeCell ref="AY47:BA47"/>
    <mergeCell ref="BB47:BD47"/>
    <mergeCell ref="BK49:BN49"/>
    <mergeCell ref="D50:I50"/>
    <mergeCell ref="J50:L50"/>
    <mergeCell ref="M50:O50"/>
    <mergeCell ref="P50:V50"/>
    <mergeCell ref="AY50:BA50"/>
    <mergeCell ref="BB50:BD50"/>
    <mergeCell ref="BK50:BN50"/>
    <mergeCell ref="D49:I49"/>
    <mergeCell ref="J49:L49"/>
    <mergeCell ref="M49:O49"/>
    <mergeCell ref="P49:V49"/>
    <mergeCell ref="AY49:BA49"/>
    <mergeCell ref="BB49:BD49"/>
    <mergeCell ref="BK52:BN52"/>
    <mergeCell ref="D53:I53"/>
    <mergeCell ref="J53:L53"/>
    <mergeCell ref="M53:O53"/>
    <mergeCell ref="P53:V53"/>
    <mergeCell ref="AY53:BA53"/>
    <mergeCell ref="BB53:BD53"/>
    <mergeCell ref="BK53:BN53"/>
    <mergeCell ref="BK51:BN51"/>
    <mergeCell ref="D52:I52"/>
    <mergeCell ref="J52:L52"/>
    <mergeCell ref="M52:O52"/>
    <mergeCell ref="P52:V52"/>
    <mergeCell ref="AY52:BA52"/>
    <mergeCell ref="BB52:BD52"/>
    <mergeCell ref="BE52:BG58"/>
    <mergeCell ref="BH52:BJ58"/>
    <mergeCell ref="D51:I51"/>
    <mergeCell ref="J51:L51"/>
    <mergeCell ref="M51:O51"/>
    <mergeCell ref="P51:V51"/>
    <mergeCell ref="AY51:BA51"/>
    <mergeCell ref="BB51:BD51"/>
    <mergeCell ref="BK54:BN54"/>
    <mergeCell ref="D55:I55"/>
    <mergeCell ref="J55:L55"/>
    <mergeCell ref="M55:O55"/>
    <mergeCell ref="P55:V55"/>
    <mergeCell ref="AY55:BA55"/>
    <mergeCell ref="BB55:BD55"/>
    <mergeCell ref="BK55:BN55"/>
    <mergeCell ref="D54:I54"/>
    <mergeCell ref="J54:L54"/>
    <mergeCell ref="M54:O54"/>
    <mergeCell ref="P54:V54"/>
    <mergeCell ref="AY54:BA54"/>
    <mergeCell ref="BB54:BD54"/>
    <mergeCell ref="P57:V57"/>
    <mergeCell ref="AY57:BA57"/>
    <mergeCell ref="BB57:BD57"/>
    <mergeCell ref="BK57:BN57"/>
    <mergeCell ref="D56:I56"/>
    <mergeCell ref="J56:L56"/>
    <mergeCell ref="M56:O56"/>
    <mergeCell ref="P56:V56"/>
    <mergeCell ref="AY56:BA56"/>
    <mergeCell ref="BB56:BD56"/>
    <mergeCell ref="C60:V60"/>
    <mergeCell ref="AY60:BA60"/>
    <mergeCell ref="BB60:BD60"/>
    <mergeCell ref="BE60:BG60"/>
    <mergeCell ref="BH60:BJ60"/>
    <mergeCell ref="BK60:BN60"/>
    <mergeCell ref="BK58:BN58"/>
    <mergeCell ref="C59:V59"/>
    <mergeCell ref="AY59:BA59"/>
    <mergeCell ref="BB59:BD59"/>
    <mergeCell ref="BE59:BG59"/>
    <mergeCell ref="BH59:BJ59"/>
    <mergeCell ref="BK59:BN59"/>
    <mergeCell ref="D58:I58"/>
    <mergeCell ref="J58:L58"/>
    <mergeCell ref="M58:O58"/>
    <mergeCell ref="P58:V58"/>
    <mergeCell ref="AY58:BA58"/>
    <mergeCell ref="BB58:BD58"/>
    <mergeCell ref="C52:C58"/>
    <mergeCell ref="BK56:BN56"/>
    <mergeCell ref="D57:I57"/>
    <mergeCell ref="J57:L57"/>
    <mergeCell ref="M57:O57"/>
    <mergeCell ref="AY61:BN61"/>
    <mergeCell ref="B64:B65"/>
    <mergeCell ref="D64:I65"/>
    <mergeCell ref="J64:O65"/>
    <mergeCell ref="P64:V65"/>
    <mergeCell ref="W64:AC64"/>
    <mergeCell ref="AD64:AJ64"/>
    <mergeCell ref="AK64:AQ64"/>
    <mergeCell ref="AR64:AX64"/>
    <mergeCell ref="AY64:BA65"/>
    <mergeCell ref="BB64:BD65"/>
    <mergeCell ref="BE64:BJ65"/>
    <mergeCell ref="BK64:BN65"/>
    <mergeCell ref="B66:B74"/>
    <mergeCell ref="C66:C73"/>
    <mergeCell ref="D66:I66"/>
    <mergeCell ref="J66:L66"/>
    <mergeCell ref="M66:O66"/>
    <mergeCell ref="P66:V66"/>
    <mergeCell ref="AY66:BA66"/>
    <mergeCell ref="BB66:BD66"/>
    <mergeCell ref="BE66:BJ73"/>
    <mergeCell ref="D69:I69"/>
    <mergeCell ref="J69:L69"/>
    <mergeCell ref="M69:O69"/>
    <mergeCell ref="P69:V69"/>
    <mergeCell ref="AY69:BA69"/>
    <mergeCell ref="BB69:BD69"/>
    <mergeCell ref="C74:V74"/>
    <mergeCell ref="AY74:BA74"/>
    <mergeCell ref="BB74:BD74"/>
    <mergeCell ref="BE74:BJ74"/>
    <mergeCell ref="BK66:BN66"/>
    <mergeCell ref="D67:I67"/>
    <mergeCell ref="J67:L67"/>
    <mergeCell ref="M67:O67"/>
    <mergeCell ref="P67:V67"/>
    <mergeCell ref="AY67:BA67"/>
    <mergeCell ref="BB67:BD67"/>
    <mergeCell ref="BK67:BN67"/>
    <mergeCell ref="BK68:BN68"/>
    <mergeCell ref="BK69:BN69"/>
    <mergeCell ref="D68:I68"/>
    <mergeCell ref="J68:L68"/>
    <mergeCell ref="M68:O68"/>
    <mergeCell ref="P68:V68"/>
    <mergeCell ref="AY68:BA68"/>
    <mergeCell ref="BB68:BD68"/>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74:BN74"/>
    <mergeCell ref="AY75:BN75"/>
    <mergeCell ref="BK72:BN72"/>
    <mergeCell ref="D73:I73"/>
    <mergeCell ref="J73:L73"/>
    <mergeCell ref="M73:O73"/>
    <mergeCell ref="P73:V73"/>
    <mergeCell ref="AY73:BA73"/>
    <mergeCell ref="BB73:BD73"/>
    <mergeCell ref="BK73:BN73"/>
    <mergeCell ref="D72:I72"/>
    <mergeCell ref="J72:L72"/>
    <mergeCell ref="M72:O72"/>
    <mergeCell ref="P72:V72"/>
    <mergeCell ref="AY72:BA72"/>
    <mergeCell ref="BB72:BD72"/>
  </mergeCells>
  <phoneticPr fontId="5"/>
  <conditionalFormatting sqref="C32:N32 C28:D28 T28 Q28:S29 T29:X29 C29:H30 C31:AG31 AG32 C26:H27 Q26:X27 I26:L30 Y26:AB30 AG26:AG30 BV28:BV29 BV30:BY30 M28:M29 M30:X30 CA30:CD30 CA26:CD27 AC30:AF30 AC26:AF27">
    <cfRule type="expression" dxfId="41" priority="26">
      <formula>COUNTA($D$8)&gt;=1</formula>
    </cfRule>
  </conditionalFormatting>
  <conditionalFormatting sqref="C25:AG25">
    <cfRule type="expression" dxfId="40" priority="32">
      <formula>COUNTA($D$8)&gt;=1</formula>
    </cfRule>
  </conditionalFormatting>
  <conditionalFormatting sqref="C33:AG34">
    <cfRule type="expression" dxfId="39" priority="28">
      <formula>COUNTA($D$8)&gt;=1</formula>
    </cfRule>
  </conditionalFormatting>
  <conditionalFormatting sqref="D6:D8 E17:E18">
    <cfRule type="expression" dxfId="38" priority="41">
      <formula>IF($E$10:$F$10="〇",TRUE,FALSE)</formula>
    </cfRule>
  </conditionalFormatting>
  <conditionalFormatting sqref="D6:D8">
    <cfRule type="expression" dxfId="37" priority="40">
      <formula>IF($E$11:$F$12="〇",TRUE,FALSE)</formula>
    </cfRule>
  </conditionalFormatting>
  <conditionalFormatting sqref="D11">
    <cfRule type="expression" dxfId="36" priority="39">
      <formula>IF($E$10:$F$10="〇",TRUE,FALSE)</formula>
    </cfRule>
  </conditionalFormatting>
  <conditionalFormatting sqref="D13:E13 D14:D15">
    <cfRule type="expression" dxfId="35" priority="37">
      <formula>IF($E$10:$F$10="〇",TRUE,FALSE)</formula>
    </cfRule>
    <cfRule type="expression" dxfId="34" priority="38">
      <formula>IF($E$11:$F$12="〇",TRUE,FALSE)</formula>
    </cfRule>
  </conditionalFormatting>
  <conditionalFormatting sqref="N32:P32">
    <cfRule type="beginsWith" dxfId="33" priority="15" operator="beginsWith" text="可">
      <formula>LEFT(N32,LEN("可"))="可"</formula>
    </cfRule>
    <cfRule type="containsText" dxfId="32" priority="16" operator="containsText" text="不可">
      <formula>NOT(ISERROR(SEARCH("不可",N32)))</formula>
    </cfRule>
  </conditionalFormatting>
  <conditionalFormatting sqref="Q32:AD32">
    <cfRule type="expression" dxfId="31" priority="25">
      <formula>COUNTA($D$8)&gt;=1</formula>
    </cfRule>
  </conditionalFormatting>
  <conditionalFormatting sqref="AD32:AF32">
    <cfRule type="beginsWith" dxfId="30" priority="13" operator="beginsWith" text="可">
      <formula>LEFT(AD32,LEN("可"))="可"</formula>
    </cfRule>
    <cfRule type="containsText" dxfId="29" priority="14" operator="containsText" text="不可">
      <formula>NOT(ISERROR(SEARCH("不可",AD32)))</formula>
    </cfRule>
  </conditionalFormatting>
  <conditionalFormatting sqref="AE16">
    <cfRule type="expression" dxfId="28" priority="36">
      <formula>COUNTA($D$6,$D$7)&gt;=1</formula>
    </cfRule>
  </conditionalFormatting>
  <conditionalFormatting sqref="AE15:AN15">
    <cfRule type="expression" dxfId="27" priority="31">
      <formula>COUNTA($D$8)&gt;=1</formula>
    </cfRule>
  </conditionalFormatting>
  <conditionalFormatting sqref="AE17:AN17">
    <cfRule type="expression" dxfId="26" priority="35">
      <formula>COUNTA($D$7)&gt;=1</formula>
    </cfRule>
  </conditionalFormatting>
  <conditionalFormatting sqref="AI16:AN16">
    <cfRule type="expression" dxfId="25" priority="42">
      <formula>COUNTA($D$6,$D$7)&gt;=1</formula>
    </cfRule>
  </conditionalFormatting>
  <conditionalFormatting sqref="AI32:AT32 AI25:BM25 AI31:BM31 AI26:AR30 BM26:BM30 AW26:BH30">
    <cfRule type="expression" dxfId="24" priority="24">
      <formula>COUNTA($D$6:$D$7)&gt;=1</formula>
    </cfRule>
  </conditionalFormatting>
  <conditionalFormatting sqref="BM32">
    <cfRule type="expression" dxfId="23" priority="29">
      <formula>COUNTA($D$6:$D$7)&gt;=1</formula>
    </cfRule>
  </conditionalFormatting>
  <conditionalFormatting sqref="AI33:BM33">
    <cfRule type="expression" dxfId="22" priority="27">
      <formula>COUNTA($D$6:$D$7)&gt;=1</formula>
    </cfRule>
  </conditionalFormatting>
  <conditionalFormatting sqref="AT32:AV32">
    <cfRule type="beginsWith" dxfId="21" priority="10" operator="beginsWith" text="可">
      <formula>LEFT(AT32,LEN("可"))="可"</formula>
    </cfRule>
    <cfRule type="containsText" dxfId="20" priority="12" operator="containsText" text="不可">
      <formula>NOT(ISERROR(SEARCH("不可",AT32)))</formula>
    </cfRule>
  </conditionalFormatting>
  <conditionalFormatting sqref="AV15:BE15">
    <cfRule type="expression" dxfId="19" priority="17">
      <formula>COUNTA($D$8)&gt;=1</formula>
    </cfRule>
  </conditionalFormatting>
  <conditionalFormatting sqref="AV16:BE16">
    <cfRule type="expression" dxfId="18" priority="18">
      <formula>COUNTA($D$6,$D$7)&gt;=1</formula>
    </cfRule>
  </conditionalFormatting>
  <conditionalFormatting sqref="AV17:BE17">
    <cfRule type="expression" dxfId="17" priority="19">
      <formula>COUNTA($D$7)&gt;=1</formula>
    </cfRule>
  </conditionalFormatting>
  <conditionalFormatting sqref="AW32:BJ32">
    <cfRule type="expression" dxfId="16" priority="23">
      <formula>COUNTA($D$6:$D$7)&gt;=1</formula>
    </cfRule>
  </conditionalFormatting>
  <conditionalFormatting sqref="BJ32:BL32">
    <cfRule type="beginsWith" dxfId="15" priority="9" operator="beginsWith" text="可">
      <formula>LEFT(BJ32,LEN("可"))="可"</formula>
    </cfRule>
    <cfRule type="containsText" dxfId="14" priority="11" operator="containsText" text="不可">
      <formula>NOT(ISERROR(SEARCH("不可",BJ32)))</formula>
    </cfRule>
  </conditionalFormatting>
  <conditionalFormatting sqref="BM15:BS15">
    <cfRule type="expression" dxfId="13" priority="30">
      <formula>COUNTA($D$8)&gt;=1</formula>
    </cfRule>
  </conditionalFormatting>
  <conditionalFormatting sqref="CB10:CK10">
    <cfRule type="expression" dxfId="12" priority="20">
      <formula>COUNTA($D$8)&gt;=1</formula>
    </cfRule>
  </conditionalFormatting>
  <conditionalFormatting sqref="CB11:CK11">
    <cfRule type="expression" dxfId="11" priority="21">
      <formula>COUNTA($D$6,$D$7)&gt;=1</formula>
    </cfRule>
  </conditionalFormatting>
  <conditionalFormatting sqref="CB12:CK12">
    <cfRule type="expression" dxfId="10" priority="22">
      <formula>COUNTA($D$7)&gt;=1</formula>
    </cfRule>
  </conditionalFormatting>
  <conditionalFormatting sqref="CP43:CR44">
    <cfRule type="expression" dxfId="9" priority="34">
      <formula>COUNTA($AN$9)&gt;=1</formula>
    </cfRule>
  </conditionalFormatting>
  <conditionalFormatting sqref="CP45:CR46">
    <cfRule type="expression" dxfId="8" priority="33">
      <formula>COUNTA($AN$7:$AP$8)&gt;=1</formula>
    </cfRule>
  </conditionalFormatting>
  <conditionalFormatting sqref="BV26:BY27">
    <cfRule type="expression" dxfId="7" priority="8">
      <formula>COUNTA($D$8)&gt;=1</formula>
    </cfRule>
  </conditionalFormatting>
  <conditionalFormatting sqref="M26:P27">
    <cfRule type="expression" dxfId="6" priority="7">
      <formula>COUNTA($D$8)&gt;=1</formula>
    </cfRule>
  </conditionalFormatting>
  <conditionalFormatting sqref="CA28:CA29">
    <cfRule type="expression" dxfId="5" priority="6">
      <formula>COUNTA($D$8)&gt;=1</formula>
    </cfRule>
  </conditionalFormatting>
  <conditionalFormatting sqref="AC28:AC29">
    <cfRule type="expression" dxfId="4" priority="5">
      <formula>COUNTA($D$8)&gt;=1</formula>
    </cfRule>
  </conditionalFormatting>
  <conditionalFormatting sqref="CF26:CI30">
    <cfRule type="expression" dxfId="3" priority="4">
      <formula>COUNTA($D$6:$D$7)&gt;=1</formula>
    </cfRule>
  </conditionalFormatting>
  <conditionalFormatting sqref="AS26:AV30">
    <cfRule type="expression" dxfId="2" priority="3">
      <formula>COUNTA($D$6:$D$7)&gt;=1</formula>
    </cfRule>
  </conditionalFormatting>
  <conditionalFormatting sqref="CK26:CN30">
    <cfRule type="expression" dxfId="1" priority="2">
      <formula>COUNTA($D$6:$D$7)&gt;=1</formula>
    </cfRule>
  </conditionalFormatting>
  <conditionalFormatting sqref="BI26:BL30">
    <cfRule type="expression" dxfId="0" priority="1">
      <formula>COUNTA($D$6:$D$7)&gt;=1</formula>
    </cfRule>
  </conditionalFormatting>
  <dataValidations count="2">
    <dataValidation type="list" allowBlank="1" showInputMessage="1" showErrorMessage="1" sqref="E13 D13:D15 D6:D8" xr:uid="{DA2E6811-F9DE-4A9E-855B-9770D75EBDB6}">
      <formula1>$W$2:$W$3</formula1>
    </dataValidation>
    <dataValidation type="list" allowBlank="1" showInputMessage="1" showErrorMessage="1" sqref="E17:E18 D11" xr:uid="{63B60E32-F891-4201-A88E-BA6C223FDDB1}">
      <formula1>$X$2:$X$3</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pageSetUpPr fitToPage="1"/>
  </sheetPr>
  <dimension ref="A1:CY45"/>
  <sheetViews>
    <sheetView view="pageBreakPreview" topLeftCell="C1" zoomScaleNormal="115" zoomScaleSheetLayoutView="100" workbookViewId="0">
      <selection activeCell="C1" sqref="C1"/>
    </sheetView>
  </sheetViews>
  <sheetFormatPr defaultColWidth="8.90625" defaultRowHeight="12" x14ac:dyDescent="0.2"/>
  <cols>
    <col min="1" max="2" width="1.7265625" style="7" hidden="1" customWidth="1"/>
    <col min="3" max="18" width="1.7265625" style="7" customWidth="1"/>
    <col min="19" max="72" width="2.26953125" style="7" customWidth="1"/>
    <col min="73" max="83" width="1.7265625" style="7" customWidth="1"/>
    <col min="84" max="107" width="1.90625" style="7" customWidth="1"/>
    <col min="108" max="16384" width="8.90625" style="7"/>
  </cols>
  <sheetData>
    <row r="1" spans="1:103" ht="54" customHeight="1" x14ac:dyDescent="0.2">
      <c r="A1" s="6"/>
      <c r="C1" s="6" t="s">
        <v>155</v>
      </c>
    </row>
    <row r="2" spans="1:103" ht="13.9" customHeight="1" x14ac:dyDescent="0.2">
      <c r="BE2" s="66"/>
      <c r="BF2" s="66"/>
      <c r="BG2" s="66"/>
      <c r="BH2" s="66"/>
      <c r="BI2" s="66"/>
      <c r="BJ2" s="66"/>
      <c r="BK2" s="66"/>
      <c r="BL2" s="6"/>
      <c r="BM2" s="6"/>
      <c r="BN2" s="6"/>
      <c r="BO2" s="509" t="s">
        <v>39</v>
      </c>
      <c r="BP2" s="509"/>
      <c r="BQ2" s="509"/>
      <c r="BR2" s="634"/>
      <c r="BS2" s="634"/>
      <c r="BT2" s="509" t="s">
        <v>40</v>
      </c>
      <c r="BU2" s="509"/>
      <c r="BV2" s="634"/>
      <c r="BW2" s="634"/>
      <c r="BX2" s="509" t="s">
        <v>41</v>
      </c>
      <c r="BY2" s="509"/>
      <c r="BZ2" s="634"/>
      <c r="CA2" s="634"/>
      <c r="CB2" s="509" t="s">
        <v>42</v>
      </c>
      <c r="CC2" s="509"/>
    </row>
    <row r="3" spans="1:103" ht="13.9" customHeight="1" x14ac:dyDescent="0.2">
      <c r="CJ3" s="31"/>
    </row>
    <row r="4" spans="1:103" ht="13.9" customHeight="1" x14ac:dyDescent="0.2">
      <c r="T4" s="7" t="s">
        <v>71</v>
      </c>
    </row>
    <row r="5" spans="1:103" ht="13.9" customHeight="1" x14ac:dyDescent="0.2">
      <c r="BY5" s="13" t="str">
        <f>IF(COUNTIF(BY1:CA3,"○")&gt;1,"いずれか１つを選択してください。","")</f>
        <v/>
      </c>
    </row>
    <row r="6" spans="1:103" ht="13.9" customHeight="1" x14ac:dyDescent="0.2">
      <c r="E6" s="7" t="s">
        <v>43</v>
      </c>
      <c r="AX6" s="7" t="s">
        <v>44</v>
      </c>
      <c r="CH6" s="14"/>
      <c r="CJ6" s="31"/>
    </row>
    <row r="7" spans="1:103" ht="13.9" customHeight="1" x14ac:dyDescent="0.2">
      <c r="G7" s="622" t="s">
        <v>45</v>
      </c>
      <c r="H7" s="622"/>
      <c r="I7" s="622"/>
      <c r="J7" s="622"/>
      <c r="K7" s="622"/>
      <c r="L7" s="622"/>
      <c r="M7" s="622"/>
      <c r="N7" s="622"/>
      <c r="O7" s="631"/>
      <c r="P7" s="632"/>
      <c r="Q7" s="632"/>
      <c r="R7" s="632"/>
      <c r="S7" s="632"/>
      <c r="T7" s="632"/>
      <c r="U7" s="632"/>
      <c r="V7" s="632"/>
      <c r="W7" s="632"/>
      <c r="X7" s="632"/>
      <c r="Y7" s="632"/>
      <c r="Z7" s="632"/>
      <c r="AA7" s="632"/>
      <c r="AB7" s="632"/>
      <c r="AC7" s="632"/>
      <c r="AD7" s="632"/>
      <c r="AE7" s="632"/>
      <c r="AF7" s="632"/>
      <c r="AG7" s="632"/>
      <c r="AH7" s="632"/>
      <c r="AI7" s="632"/>
      <c r="AJ7" s="633"/>
      <c r="AK7" s="8"/>
      <c r="AL7" s="8"/>
      <c r="AM7" s="8"/>
      <c r="AN7" s="8"/>
      <c r="AO7" s="8"/>
      <c r="AP7" s="8"/>
      <c r="AQ7" s="8"/>
      <c r="AR7" s="8"/>
      <c r="AS7" s="8"/>
      <c r="AZ7" s="630"/>
      <c r="BA7" s="630"/>
      <c r="BB7" s="630"/>
      <c r="BC7" s="622" t="s">
        <v>46</v>
      </c>
      <c r="BD7" s="622"/>
      <c r="BE7" s="622"/>
      <c r="BF7" s="622"/>
      <c r="BG7" s="622"/>
      <c r="BH7" s="622"/>
      <c r="BI7" s="622"/>
      <c r="BJ7" s="622"/>
      <c r="BK7" s="622"/>
      <c r="BL7" s="622"/>
      <c r="BM7" s="622"/>
      <c r="BN7" s="622"/>
      <c r="CH7" s="14"/>
      <c r="CJ7" s="6"/>
    </row>
    <row r="8" spans="1:103" ht="13.9" customHeight="1" x14ac:dyDescent="0.2">
      <c r="G8" s="622" t="s">
        <v>47</v>
      </c>
      <c r="H8" s="622"/>
      <c r="I8" s="622"/>
      <c r="J8" s="622"/>
      <c r="K8" s="622"/>
      <c r="L8" s="622"/>
      <c r="M8" s="622"/>
      <c r="N8" s="622"/>
      <c r="O8" s="631"/>
      <c r="P8" s="632"/>
      <c r="Q8" s="632"/>
      <c r="R8" s="632"/>
      <c r="S8" s="632"/>
      <c r="T8" s="632"/>
      <c r="U8" s="632"/>
      <c r="V8" s="632"/>
      <c r="W8" s="632"/>
      <c r="X8" s="632"/>
      <c r="Y8" s="632"/>
      <c r="Z8" s="632"/>
      <c r="AA8" s="632"/>
      <c r="AB8" s="632"/>
      <c r="AC8" s="632"/>
      <c r="AD8" s="632"/>
      <c r="AE8" s="632"/>
      <c r="AF8" s="632"/>
      <c r="AG8" s="632"/>
      <c r="AH8" s="632"/>
      <c r="AI8" s="632"/>
      <c r="AJ8" s="633"/>
      <c r="AK8" s="8"/>
      <c r="AL8" s="8"/>
      <c r="AM8" s="8"/>
      <c r="AN8" s="8"/>
      <c r="AO8" s="8"/>
      <c r="AP8" s="8"/>
      <c r="AQ8" s="8"/>
      <c r="AR8" s="8"/>
      <c r="AS8" s="8"/>
      <c r="AZ8" s="630"/>
      <c r="BA8" s="630"/>
      <c r="BB8" s="630"/>
      <c r="BC8" s="622" t="s">
        <v>48</v>
      </c>
      <c r="BD8" s="622"/>
      <c r="BE8" s="622"/>
      <c r="BF8" s="622"/>
      <c r="BG8" s="622"/>
      <c r="BH8" s="622"/>
      <c r="BI8" s="622"/>
      <c r="BJ8" s="622"/>
      <c r="BK8" s="622"/>
      <c r="BL8" s="622"/>
      <c r="BM8" s="622"/>
      <c r="BN8" s="622"/>
      <c r="BO8" s="66"/>
      <c r="BP8" s="66"/>
      <c r="BQ8" s="66"/>
      <c r="BR8" s="6"/>
      <c r="BS8" s="6"/>
      <c r="BT8" s="6"/>
      <c r="BU8" s="6"/>
      <c r="BV8" s="6"/>
      <c r="BW8" s="6"/>
      <c r="BX8" s="6"/>
      <c r="BY8" s="6"/>
      <c r="BZ8" s="6"/>
      <c r="CA8" s="6"/>
      <c r="CB8" s="6"/>
      <c r="CC8" s="6"/>
      <c r="CH8" s="14"/>
      <c r="CJ8" s="6"/>
    </row>
    <row r="9" spans="1:103" ht="13.9" customHeight="1" x14ac:dyDescent="0.2">
      <c r="G9" s="622" t="s">
        <v>49</v>
      </c>
      <c r="H9" s="622"/>
      <c r="I9" s="622"/>
      <c r="J9" s="622"/>
      <c r="K9" s="622"/>
      <c r="L9" s="622"/>
      <c r="M9" s="622"/>
      <c r="N9" s="622"/>
      <c r="O9" s="623"/>
      <c r="P9" s="623"/>
      <c r="Q9" s="623"/>
      <c r="R9" s="623"/>
      <c r="S9" s="623"/>
      <c r="T9" s="623"/>
      <c r="U9" s="623"/>
      <c r="V9" s="623"/>
      <c r="W9" s="623"/>
      <c r="X9" s="623"/>
      <c r="Y9" s="623"/>
      <c r="Z9" s="623"/>
      <c r="AA9" s="623"/>
      <c r="AB9" s="623"/>
      <c r="AC9" s="624" t="s">
        <v>50</v>
      </c>
      <c r="AD9" s="625"/>
      <c r="AE9" s="625"/>
      <c r="AF9" s="626"/>
      <c r="AG9" s="627"/>
      <c r="AH9" s="628"/>
      <c r="AI9" s="628"/>
      <c r="AJ9" s="629"/>
      <c r="AK9" s="8"/>
      <c r="AL9" s="8"/>
      <c r="AM9" s="8"/>
      <c r="AN9" s="8"/>
      <c r="AO9" s="8"/>
      <c r="AP9" s="8"/>
      <c r="AQ9" s="8"/>
      <c r="AR9" s="8"/>
      <c r="AS9" s="8"/>
      <c r="AZ9" s="630"/>
      <c r="BA9" s="630"/>
      <c r="BB9" s="630"/>
      <c r="BC9" s="622" t="s">
        <v>52</v>
      </c>
      <c r="BD9" s="622"/>
      <c r="BE9" s="622"/>
      <c r="BF9" s="622"/>
      <c r="BG9" s="622"/>
      <c r="BH9" s="622"/>
      <c r="BI9" s="622"/>
      <c r="BJ9" s="622"/>
      <c r="BK9" s="622"/>
      <c r="BL9" s="622"/>
      <c r="BM9" s="622"/>
      <c r="BN9" s="622"/>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x14ac:dyDescent="0.2">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x14ac:dyDescent="0.25">
      <c r="G11" s="13"/>
      <c r="AT11" s="14"/>
      <c r="BU11" s="8"/>
      <c r="BV11" s="8"/>
      <c r="BW11" s="8"/>
      <c r="BX11" s="8"/>
      <c r="BY11" s="8"/>
      <c r="BZ11" s="8"/>
      <c r="CA11" s="8"/>
    </row>
    <row r="12" spans="1:103" ht="13.9" customHeight="1" thickBot="1" x14ac:dyDescent="0.25">
      <c r="E12" s="7" t="s">
        <v>53</v>
      </c>
      <c r="S12" s="619" t="s">
        <v>107</v>
      </c>
      <c r="T12" s="620"/>
      <c r="U12" s="620"/>
      <c r="V12" s="620"/>
      <c r="W12" s="620"/>
      <c r="X12" s="620"/>
      <c r="Y12" s="620"/>
      <c r="Z12" s="620"/>
      <c r="AA12" s="620"/>
      <c r="AB12" s="620"/>
      <c r="AC12" s="620"/>
      <c r="AD12" s="620"/>
      <c r="AE12" s="620"/>
      <c r="AF12" s="620"/>
      <c r="AG12" s="620"/>
      <c r="AH12" s="620"/>
      <c r="AI12" s="620"/>
      <c r="AJ12" s="620"/>
      <c r="AK12" s="620"/>
      <c r="AL12" s="620"/>
      <c r="AM12" s="620"/>
      <c r="AN12" s="620"/>
      <c r="AO12" s="620"/>
      <c r="AP12" s="620"/>
      <c r="AQ12" s="620"/>
      <c r="AR12" s="620"/>
      <c r="AS12" s="620"/>
      <c r="AT12" s="620"/>
      <c r="AU12" s="620"/>
      <c r="AV12" s="620"/>
      <c r="AW12" s="620"/>
      <c r="AX12" s="620"/>
      <c r="AY12" s="620"/>
      <c r="AZ12" s="620"/>
      <c r="BA12" s="620"/>
      <c r="BB12" s="620"/>
      <c r="BC12" s="620"/>
      <c r="BD12" s="620"/>
      <c r="BE12" s="620"/>
      <c r="BF12" s="620"/>
      <c r="BG12" s="620"/>
      <c r="BH12" s="620"/>
      <c r="BI12" s="620"/>
      <c r="BJ12" s="620"/>
      <c r="BK12" s="620"/>
      <c r="BL12" s="620"/>
      <c r="BM12" s="620"/>
      <c r="BN12" s="620"/>
      <c r="BO12" s="620"/>
      <c r="BP12" s="620"/>
      <c r="BQ12" s="620"/>
      <c r="BR12" s="620"/>
      <c r="BS12" s="620"/>
      <c r="BT12" s="620"/>
      <c r="BU12" s="620"/>
      <c r="BV12" s="620"/>
      <c r="BW12" s="620"/>
      <c r="BX12" s="620"/>
      <c r="BY12" s="621"/>
    </row>
    <row r="13" spans="1:103" ht="13.9" customHeight="1" thickBot="1" x14ac:dyDescent="0.25">
      <c r="S13" s="660" t="s">
        <v>30</v>
      </c>
      <c r="T13" s="661"/>
      <c r="U13" s="661"/>
      <c r="V13" s="661"/>
      <c r="W13" s="661"/>
      <c r="X13" s="661"/>
      <c r="Y13" s="661"/>
      <c r="Z13" s="661"/>
      <c r="AA13" s="662"/>
      <c r="AB13" s="660" t="s">
        <v>29</v>
      </c>
      <c r="AC13" s="661"/>
      <c r="AD13" s="661"/>
      <c r="AE13" s="661"/>
      <c r="AF13" s="661"/>
      <c r="AG13" s="661"/>
      <c r="AH13" s="661"/>
      <c r="AI13" s="661"/>
      <c r="AJ13" s="662"/>
      <c r="AK13" s="660" t="s">
        <v>28</v>
      </c>
      <c r="AL13" s="661"/>
      <c r="AM13" s="661"/>
      <c r="AN13" s="661"/>
      <c r="AO13" s="661"/>
      <c r="AP13" s="661"/>
      <c r="AQ13" s="661"/>
      <c r="AR13" s="661"/>
      <c r="AS13" s="662"/>
      <c r="AT13" s="661" t="s">
        <v>27</v>
      </c>
      <c r="AU13" s="661"/>
      <c r="AV13" s="661"/>
      <c r="AW13" s="661"/>
      <c r="AX13" s="661"/>
      <c r="AY13" s="661"/>
      <c r="AZ13" s="661"/>
      <c r="BA13" s="661"/>
      <c r="BB13" s="661"/>
      <c r="BC13" s="660" t="s">
        <v>26</v>
      </c>
      <c r="BD13" s="661"/>
      <c r="BE13" s="661"/>
      <c r="BF13" s="661"/>
      <c r="BG13" s="661"/>
      <c r="BH13" s="661"/>
      <c r="BI13" s="661"/>
      <c r="BJ13" s="661"/>
      <c r="BK13" s="662"/>
      <c r="BL13" s="660" t="s">
        <v>25</v>
      </c>
      <c r="BM13" s="661"/>
      <c r="BN13" s="661"/>
      <c r="BO13" s="661"/>
      <c r="BP13" s="661"/>
      <c r="BQ13" s="661"/>
      <c r="BR13" s="661"/>
      <c r="BS13" s="661"/>
      <c r="BT13" s="662"/>
      <c r="BU13" s="641" t="s">
        <v>55</v>
      </c>
      <c r="BV13" s="642"/>
      <c r="BW13" s="642"/>
      <c r="BX13" s="642"/>
      <c r="BY13" s="643"/>
    </row>
    <row r="14" spans="1:103" ht="21.75" customHeight="1" x14ac:dyDescent="0.2">
      <c r="G14" s="649"/>
      <c r="H14" s="650"/>
      <c r="I14" s="650"/>
      <c r="J14" s="650"/>
      <c r="K14" s="650"/>
      <c r="L14" s="650"/>
      <c r="M14" s="650" t="s">
        <v>54</v>
      </c>
      <c r="N14" s="650"/>
      <c r="O14" s="650"/>
      <c r="P14" s="650"/>
      <c r="Q14" s="650"/>
      <c r="R14" s="652"/>
      <c r="S14" s="654" t="s">
        <v>108</v>
      </c>
      <c r="T14" s="654"/>
      <c r="U14" s="654"/>
      <c r="V14" s="654"/>
      <c r="W14" s="654"/>
      <c r="X14" s="655"/>
      <c r="Y14" s="697" t="s">
        <v>156</v>
      </c>
      <c r="Z14" s="698"/>
      <c r="AA14" s="699"/>
      <c r="AB14" s="656" t="s">
        <v>108</v>
      </c>
      <c r="AC14" s="654"/>
      <c r="AD14" s="654"/>
      <c r="AE14" s="654"/>
      <c r="AF14" s="654"/>
      <c r="AG14" s="655"/>
      <c r="AH14" s="657" t="s">
        <v>106</v>
      </c>
      <c r="AI14" s="654"/>
      <c r="AJ14" s="658"/>
      <c r="AK14" s="656" t="s">
        <v>108</v>
      </c>
      <c r="AL14" s="654"/>
      <c r="AM14" s="654"/>
      <c r="AN14" s="654"/>
      <c r="AO14" s="654"/>
      <c r="AP14" s="655"/>
      <c r="AQ14" s="657" t="s">
        <v>106</v>
      </c>
      <c r="AR14" s="654"/>
      <c r="AS14" s="658"/>
      <c r="AT14" s="656" t="s">
        <v>108</v>
      </c>
      <c r="AU14" s="654"/>
      <c r="AV14" s="654"/>
      <c r="AW14" s="654"/>
      <c r="AX14" s="654"/>
      <c r="AY14" s="655"/>
      <c r="AZ14" s="657" t="s">
        <v>106</v>
      </c>
      <c r="BA14" s="654"/>
      <c r="BB14" s="654"/>
      <c r="BC14" s="656" t="s">
        <v>108</v>
      </c>
      <c r="BD14" s="654"/>
      <c r="BE14" s="654"/>
      <c r="BF14" s="654"/>
      <c r="BG14" s="654"/>
      <c r="BH14" s="655"/>
      <c r="BI14" s="657" t="s">
        <v>106</v>
      </c>
      <c r="BJ14" s="654"/>
      <c r="BK14" s="658"/>
      <c r="BL14" s="656" t="s">
        <v>108</v>
      </c>
      <c r="BM14" s="654"/>
      <c r="BN14" s="654"/>
      <c r="BO14" s="654"/>
      <c r="BP14" s="654"/>
      <c r="BQ14" s="655"/>
      <c r="BR14" s="657" t="s">
        <v>106</v>
      </c>
      <c r="BS14" s="654"/>
      <c r="BT14" s="658"/>
      <c r="BU14" s="644"/>
      <c r="BV14" s="509"/>
      <c r="BW14" s="509"/>
      <c r="BX14" s="509"/>
      <c r="BY14" s="645"/>
    </row>
    <row r="15" spans="1:103" ht="21.75" customHeight="1" x14ac:dyDescent="0.2">
      <c r="G15" s="651"/>
      <c r="H15" s="622"/>
      <c r="I15" s="622"/>
      <c r="J15" s="622"/>
      <c r="K15" s="622"/>
      <c r="L15" s="622"/>
      <c r="M15" s="622"/>
      <c r="N15" s="622"/>
      <c r="O15" s="622"/>
      <c r="P15" s="622"/>
      <c r="Q15" s="622"/>
      <c r="R15" s="653"/>
      <c r="S15" s="635"/>
      <c r="T15" s="635"/>
      <c r="U15" s="636"/>
      <c r="V15" s="637" t="s">
        <v>109</v>
      </c>
      <c r="W15" s="638"/>
      <c r="X15" s="639"/>
      <c r="Y15" s="700"/>
      <c r="Z15" s="701"/>
      <c r="AA15" s="702"/>
      <c r="AB15" s="640"/>
      <c r="AC15" s="635"/>
      <c r="AD15" s="636"/>
      <c r="AE15" s="637" t="s">
        <v>109</v>
      </c>
      <c r="AF15" s="638"/>
      <c r="AG15" s="639"/>
      <c r="AH15" s="635"/>
      <c r="AI15" s="635"/>
      <c r="AJ15" s="659"/>
      <c r="AK15" s="640"/>
      <c r="AL15" s="635"/>
      <c r="AM15" s="636"/>
      <c r="AN15" s="637" t="s">
        <v>109</v>
      </c>
      <c r="AO15" s="638"/>
      <c r="AP15" s="639"/>
      <c r="AQ15" s="635"/>
      <c r="AR15" s="635"/>
      <c r="AS15" s="659"/>
      <c r="AT15" s="640"/>
      <c r="AU15" s="635"/>
      <c r="AV15" s="636"/>
      <c r="AW15" s="637" t="s">
        <v>109</v>
      </c>
      <c r="AX15" s="638"/>
      <c r="AY15" s="639"/>
      <c r="AZ15" s="635"/>
      <c r="BA15" s="635"/>
      <c r="BB15" s="635"/>
      <c r="BC15" s="640"/>
      <c r="BD15" s="635"/>
      <c r="BE15" s="636"/>
      <c r="BF15" s="637" t="s">
        <v>109</v>
      </c>
      <c r="BG15" s="638"/>
      <c r="BH15" s="639"/>
      <c r="BI15" s="635"/>
      <c r="BJ15" s="635"/>
      <c r="BK15" s="659"/>
      <c r="BL15" s="640"/>
      <c r="BM15" s="635"/>
      <c r="BN15" s="636"/>
      <c r="BO15" s="637" t="s">
        <v>109</v>
      </c>
      <c r="BP15" s="638"/>
      <c r="BQ15" s="639"/>
      <c r="BR15" s="635"/>
      <c r="BS15" s="635"/>
      <c r="BT15" s="659"/>
      <c r="BU15" s="646"/>
      <c r="BV15" s="647"/>
      <c r="BW15" s="647"/>
      <c r="BX15" s="647"/>
      <c r="BY15" s="648"/>
    </row>
    <row r="16" spans="1:103" ht="13.9" customHeight="1" x14ac:dyDescent="0.2">
      <c r="G16" s="651" t="s">
        <v>56</v>
      </c>
      <c r="H16" s="622"/>
      <c r="I16" s="622"/>
      <c r="J16" s="622"/>
      <c r="K16" s="622"/>
      <c r="L16" s="622"/>
      <c r="M16" s="663">
        <v>30</v>
      </c>
      <c r="N16" s="664"/>
      <c r="O16" s="664"/>
      <c r="P16" s="664"/>
      <c r="Q16" s="647" t="s">
        <v>42</v>
      </c>
      <c r="R16" s="648"/>
      <c r="S16" s="665">
        <v>0</v>
      </c>
      <c r="T16" s="665"/>
      <c r="U16" s="665"/>
      <c r="V16" s="666"/>
      <c r="W16" s="667"/>
      <c r="X16" s="668"/>
      <c r="Y16" s="669">
        <v>0</v>
      </c>
      <c r="Z16" s="670"/>
      <c r="AA16" s="671"/>
      <c r="AB16" s="672">
        <v>0</v>
      </c>
      <c r="AC16" s="670"/>
      <c r="AD16" s="670"/>
      <c r="AE16" s="666"/>
      <c r="AF16" s="667"/>
      <c r="AG16" s="668"/>
      <c r="AH16" s="669">
        <v>0</v>
      </c>
      <c r="AI16" s="670"/>
      <c r="AJ16" s="671"/>
      <c r="AK16" s="672">
        <v>0</v>
      </c>
      <c r="AL16" s="670"/>
      <c r="AM16" s="670"/>
      <c r="AN16" s="666"/>
      <c r="AO16" s="667"/>
      <c r="AP16" s="668"/>
      <c r="AQ16" s="669">
        <v>0</v>
      </c>
      <c r="AR16" s="670"/>
      <c r="AS16" s="671"/>
      <c r="AT16" s="672">
        <v>0</v>
      </c>
      <c r="AU16" s="670"/>
      <c r="AV16" s="670"/>
      <c r="AW16" s="669">
        <v>0</v>
      </c>
      <c r="AX16" s="670"/>
      <c r="AY16" s="670"/>
      <c r="AZ16" s="669">
        <v>0</v>
      </c>
      <c r="BA16" s="670"/>
      <c r="BB16" s="671"/>
      <c r="BC16" s="672">
        <v>0</v>
      </c>
      <c r="BD16" s="670"/>
      <c r="BE16" s="670"/>
      <c r="BF16" s="669">
        <v>0</v>
      </c>
      <c r="BG16" s="670"/>
      <c r="BH16" s="670"/>
      <c r="BI16" s="669">
        <v>0</v>
      </c>
      <c r="BJ16" s="670"/>
      <c r="BK16" s="671"/>
      <c r="BL16" s="672">
        <v>0</v>
      </c>
      <c r="BM16" s="670"/>
      <c r="BN16" s="670"/>
      <c r="BO16" s="669">
        <v>0</v>
      </c>
      <c r="BP16" s="670"/>
      <c r="BQ16" s="670"/>
      <c r="BR16" s="669">
        <v>0</v>
      </c>
      <c r="BS16" s="670"/>
      <c r="BT16" s="671"/>
      <c r="BU16" s="673">
        <f t="shared" ref="BU16:BU27" si="0">S16+Y16+AH16+AB16+AK16+AQ16+AT16+AZ16+BC16+BI16+BL16+BR16</f>
        <v>0</v>
      </c>
      <c r="BV16" s="673"/>
      <c r="BW16" s="673"/>
      <c r="BX16" s="625" t="s">
        <v>51</v>
      </c>
      <c r="BY16" s="674"/>
    </row>
    <row r="17" spans="7:80" ht="13.9" customHeight="1" x14ac:dyDescent="0.2">
      <c r="G17" s="651" t="s">
        <v>57</v>
      </c>
      <c r="H17" s="622"/>
      <c r="I17" s="622"/>
      <c r="J17" s="622"/>
      <c r="K17" s="622"/>
      <c r="L17" s="622"/>
      <c r="M17" s="663">
        <v>31</v>
      </c>
      <c r="N17" s="664"/>
      <c r="O17" s="664"/>
      <c r="P17" s="664"/>
      <c r="Q17" s="647" t="s">
        <v>42</v>
      </c>
      <c r="R17" s="648"/>
      <c r="S17" s="665">
        <v>0</v>
      </c>
      <c r="T17" s="665"/>
      <c r="U17" s="665"/>
      <c r="V17" s="666"/>
      <c r="W17" s="667"/>
      <c r="X17" s="668"/>
      <c r="Y17" s="669">
        <v>0</v>
      </c>
      <c r="Z17" s="670"/>
      <c r="AA17" s="671"/>
      <c r="AB17" s="672">
        <v>0</v>
      </c>
      <c r="AC17" s="670"/>
      <c r="AD17" s="670"/>
      <c r="AE17" s="666"/>
      <c r="AF17" s="667"/>
      <c r="AG17" s="668"/>
      <c r="AH17" s="669">
        <v>0</v>
      </c>
      <c r="AI17" s="670"/>
      <c r="AJ17" s="671"/>
      <c r="AK17" s="672">
        <v>0</v>
      </c>
      <c r="AL17" s="670"/>
      <c r="AM17" s="670"/>
      <c r="AN17" s="666"/>
      <c r="AO17" s="667"/>
      <c r="AP17" s="668"/>
      <c r="AQ17" s="669">
        <v>0</v>
      </c>
      <c r="AR17" s="670"/>
      <c r="AS17" s="671"/>
      <c r="AT17" s="672">
        <v>0</v>
      </c>
      <c r="AU17" s="670"/>
      <c r="AV17" s="670"/>
      <c r="AW17" s="669">
        <v>0</v>
      </c>
      <c r="AX17" s="670"/>
      <c r="AY17" s="670"/>
      <c r="AZ17" s="669">
        <v>0</v>
      </c>
      <c r="BA17" s="670"/>
      <c r="BB17" s="671"/>
      <c r="BC17" s="672">
        <v>0</v>
      </c>
      <c r="BD17" s="670"/>
      <c r="BE17" s="670"/>
      <c r="BF17" s="669">
        <v>0</v>
      </c>
      <c r="BG17" s="670"/>
      <c r="BH17" s="670"/>
      <c r="BI17" s="669">
        <v>0</v>
      </c>
      <c r="BJ17" s="670"/>
      <c r="BK17" s="671"/>
      <c r="BL17" s="672">
        <v>0</v>
      </c>
      <c r="BM17" s="670"/>
      <c r="BN17" s="670"/>
      <c r="BO17" s="669">
        <v>0</v>
      </c>
      <c r="BP17" s="670"/>
      <c r="BQ17" s="670"/>
      <c r="BR17" s="669">
        <v>0</v>
      </c>
      <c r="BS17" s="670"/>
      <c r="BT17" s="671"/>
      <c r="BU17" s="673">
        <f t="shared" si="0"/>
        <v>0</v>
      </c>
      <c r="BV17" s="673"/>
      <c r="BW17" s="673"/>
      <c r="BX17" s="625" t="s">
        <v>51</v>
      </c>
      <c r="BY17" s="674"/>
    </row>
    <row r="18" spans="7:80" ht="13.9" customHeight="1" x14ac:dyDescent="0.2">
      <c r="G18" s="651" t="s">
        <v>58</v>
      </c>
      <c r="H18" s="622"/>
      <c r="I18" s="622"/>
      <c r="J18" s="622"/>
      <c r="K18" s="622"/>
      <c r="L18" s="622"/>
      <c r="M18" s="663">
        <v>30</v>
      </c>
      <c r="N18" s="664"/>
      <c r="O18" s="664"/>
      <c r="P18" s="664"/>
      <c r="Q18" s="647" t="s">
        <v>42</v>
      </c>
      <c r="R18" s="648"/>
      <c r="S18" s="665">
        <v>0</v>
      </c>
      <c r="T18" s="665"/>
      <c r="U18" s="665"/>
      <c r="V18" s="666"/>
      <c r="W18" s="667"/>
      <c r="X18" s="668"/>
      <c r="Y18" s="669">
        <v>0</v>
      </c>
      <c r="Z18" s="670"/>
      <c r="AA18" s="671"/>
      <c r="AB18" s="672">
        <v>0</v>
      </c>
      <c r="AC18" s="670"/>
      <c r="AD18" s="670"/>
      <c r="AE18" s="666"/>
      <c r="AF18" s="667"/>
      <c r="AG18" s="668"/>
      <c r="AH18" s="669">
        <v>0</v>
      </c>
      <c r="AI18" s="670"/>
      <c r="AJ18" s="671"/>
      <c r="AK18" s="672">
        <v>0</v>
      </c>
      <c r="AL18" s="670"/>
      <c r="AM18" s="670"/>
      <c r="AN18" s="666"/>
      <c r="AO18" s="667"/>
      <c r="AP18" s="668"/>
      <c r="AQ18" s="669">
        <v>0</v>
      </c>
      <c r="AR18" s="670"/>
      <c r="AS18" s="671"/>
      <c r="AT18" s="672">
        <v>0</v>
      </c>
      <c r="AU18" s="670"/>
      <c r="AV18" s="670"/>
      <c r="AW18" s="669">
        <v>0</v>
      </c>
      <c r="AX18" s="670"/>
      <c r="AY18" s="670"/>
      <c r="AZ18" s="669">
        <v>0</v>
      </c>
      <c r="BA18" s="670"/>
      <c r="BB18" s="671"/>
      <c r="BC18" s="672">
        <v>0</v>
      </c>
      <c r="BD18" s="670"/>
      <c r="BE18" s="670"/>
      <c r="BF18" s="669">
        <v>0</v>
      </c>
      <c r="BG18" s="670"/>
      <c r="BH18" s="670"/>
      <c r="BI18" s="669">
        <v>0</v>
      </c>
      <c r="BJ18" s="670"/>
      <c r="BK18" s="671"/>
      <c r="BL18" s="672">
        <v>0</v>
      </c>
      <c r="BM18" s="670"/>
      <c r="BN18" s="670"/>
      <c r="BO18" s="669">
        <v>0</v>
      </c>
      <c r="BP18" s="670"/>
      <c r="BQ18" s="670"/>
      <c r="BR18" s="669">
        <v>0</v>
      </c>
      <c r="BS18" s="670"/>
      <c r="BT18" s="671"/>
      <c r="BU18" s="673">
        <f t="shared" si="0"/>
        <v>0</v>
      </c>
      <c r="BV18" s="673"/>
      <c r="BW18" s="673"/>
      <c r="BX18" s="625" t="s">
        <v>51</v>
      </c>
      <c r="BY18" s="674"/>
    </row>
    <row r="19" spans="7:80" ht="13.9" customHeight="1" x14ac:dyDescent="0.2">
      <c r="G19" s="651" t="s">
        <v>59</v>
      </c>
      <c r="H19" s="622"/>
      <c r="I19" s="622"/>
      <c r="J19" s="622"/>
      <c r="K19" s="622"/>
      <c r="L19" s="622"/>
      <c r="M19" s="663">
        <v>31</v>
      </c>
      <c r="N19" s="664"/>
      <c r="O19" s="664"/>
      <c r="P19" s="664"/>
      <c r="Q19" s="647" t="s">
        <v>42</v>
      </c>
      <c r="R19" s="648"/>
      <c r="S19" s="665">
        <v>0</v>
      </c>
      <c r="T19" s="665"/>
      <c r="U19" s="665"/>
      <c r="V19" s="666"/>
      <c r="W19" s="667"/>
      <c r="X19" s="668"/>
      <c r="Y19" s="669">
        <v>0</v>
      </c>
      <c r="Z19" s="670"/>
      <c r="AA19" s="671"/>
      <c r="AB19" s="672">
        <v>0</v>
      </c>
      <c r="AC19" s="670"/>
      <c r="AD19" s="670"/>
      <c r="AE19" s="666"/>
      <c r="AF19" s="667"/>
      <c r="AG19" s="668"/>
      <c r="AH19" s="669">
        <v>0</v>
      </c>
      <c r="AI19" s="670"/>
      <c r="AJ19" s="671"/>
      <c r="AK19" s="672">
        <v>0</v>
      </c>
      <c r="AL19" s="670"/>
      <c r="AM19" s="670"/>
      <c r="AN19" s="666"/>
      <c r="AO19" s="667"/>
      <c r="AP19" s="668"/>
      <c r="AQ19" s="669">
        <v>0</v>
      </c>
      <c r="AR19" s="670"/>
      <c r="AS19" s="671"/>
      <c r="AT19" s="672">
        <v>0</v>
      </c>
      <c r="AU19" s="670"/>
      <c r="AV19" s="670"/>
      <c r="AW19" s="669">
        <v>0</v>
      </c>
      <c r="AX19" s="670"/>
      <c r="AY19" s="670"/>
      <c r="AZ19" s="669">
        <v>0</v>
      </c>
      <c r="BA19" s="670"/>
      <c r="BB19" s="671"/>
      <c r="BC19" s="672">
        <v>0</v>
      </c>
      <c r="BD19" s="670"/>
      <c r="BE19" s="670"/>
      <c r="BF19" s="669">
        <v>0</v>
      </c>
      <c r="BG19" s="670"/>
      <c r="BH19" s="670"/>
      <c r="BI19" s="669">
        <v>0</v>
      </c>
      <c r="BJ19" s="670"/>
      <c r="BK19" s="671"/>
      <c r="BL19" s="672">
        <v>0</v>
      </c>
      <c r="BM19" s="670"/>
      <c r="BN19" s="670"/>
      <c r="BO19" s="669">
        <v>0</v>
      </c>
      <c r="BP19" s="670"/>
      <c r="BQ19" s="670"/>
      <c r="BR19" s="669">
        <v>0</v>
      </c>
      <c r="BS19" s="670"/>
      <c r="BT19" s="671"/>
      <c r="BU19" s="673">
        <f t="shared" si="0"/>
        <v>0</v>
      </c>
      <c r="BV19" s="673"/>
      <c r="BW19" s="673"/>
      <c r="BX19" s="625" t="s">
        <v>51</v>
      </c>
      <c r="BY19" s="674"/>
    </row>
    <row r="20" spans="7:80" ht="13.9" customHeight="1" x14ac:dyDescent="0.2">
      <c r="G20" s="651" t="s">
        <v>60</v>
      </c>
      <c r="H20" s="622"/>
      <c r="I20" s="622"/>
      <c r="J20" s="622"/>
      <c r="K20" s="622"/>
      <c r="L20" s="622"/>
      <c r="M20" s="663">
        <v>31</v>
      </c>
      <c r="N20" s="664"/>
      <c r="O20" s="664"/>
      <c r="P20" s="664"/>
      <c r="Q20" s="647" t="s">
        <v>42</v>
      </c>
      <c r="R20" s="648"/>
      <c r="S20" s="665">
        <v>0</v>
      </c>
      <c r="T20" s="665"/>
      <c r="U20" s="665"/>
      <c r="V20" s="666"/>
      <c r="W20" s="667"/>
      <c r="X20" s="668"/>
      <c r="Y20" s="669">
        <v>0</v>
      </c>
      <c r="Z20" s="670"/>
      <c r="AA20" s="671"/>
      <c r="AB20" s="672">
        <v>0</v>
      </c>
      <c r="AC20" s="670"/>
      <c r="AD20" s="670"/>
      <c r="AE20" s="666"/>
      <c r="AF20" s="667"/>
      <c r="AG20" s="668"/>
      <c r="AH20" s="669">
        <v>0</v>
      </c>
      <c r="AI20" s="670"/>
      <c r="AJ20" s="671"/>
      <c r="AK20" s="672">
        <v>0</v>
      </c>
      <c r="AL20" s="670"/>
      <c r="AM20" s="670"/>
      <c r="AN20" s="666"/>
      <c r="AO20" s="667"/>
      <c r="AP20" s="668"/>
      <c r="AQ20" s="669">
        <v>0</v>
      </c>
      <c r="AR20" s="670"/>
      <c r="AS20" s="671"/>
      <c r="AT20" s="672">
        <v>0</v>
      </c>
      <c r="AU20" s="670"/>
      <c r="AV20" s="670"/>
      <c r="AW20" s="669">
        <v>0</v>
      </c>
      <c r="AX20" s="670"/>
      <c r="AY20" s="670"/>
      <c r="AZ20" s="669">
        <v>0</v>
      </c>
      <c r="BA20" s="670"/>
      <c r="BB20" s="671"/>
      <c r="BC20" s="672">
        <v>0</v>
      </c>
      <c r="BD20" s="670"/>
      <c r="BE20" s="670"/>
      <c r="BF20" s="669">
        <v>0</v>
      </c>
      <c r="BG20" s="670"/>
      <c r="BH20" s="670"/>
      <c r="BI20" s="669">
        <v>0</v>
      </c>
      <c r="BJ20" s="670"/>
      <c r="BK20" s="671"/>
      <c r="BL20" s="672">
        <v>0</v>
      </c>
      <c r="BM20" s="670"/>
      <c r="BN20" s="670"/>
      <c r="BO20" s="669">
        <v>0</v>
      </c>
      <c r="BP20" s="670"/>
      <c r="BQ20" s="670"/>
      <c r="BR20" s="669">
        <v>0</v>
      </c>
      <c r="BS20" s="670"/>
      <c r="BT20" s="671"/>
      <c r="BU20" s="673">
        <f t="shared" si="0"/>
        <v>0</v>
      </c>
      <c r="BV20" s="673"/>
      <c r="BW20" s="673"/>
      <c r="BX20" s="625" t="s">
        <v>51</v>
      </c>
      <c r="BY20" s="674"/>
    </row>
    <row r="21" spans="7:80" ht="13.9" customHeight="1" x14ac:dyDescent="0.2">
      <c r="G21" s="651" t="s">
        <v>61</v>
      </c>
      <c r="H21" s="622"/>
      <c r="I21" s="622"/>
      <c r="J21" s="622"/>
      <c r="K21" s="622"/>
      <c r="L21" s="622"/>
      <c r="M21" s="663">
        <v>30</v>
      </c>
      <c r="N21" s="664"/>
      <c r="O21" s="664"/>
      <c r="P21" s="664"/>
      <c r="Q21" s="647" t="s">
        <v>42</v>
      </c>
      <c r="R21" s="648"/>
      <c r="S21" s="665">
        <v>0</v>
      </c>
      <c r="T21" s="665"/>
      <c r="U21" s="665"/>
      <c r="V21" s="666"/>
      <c r="W21" s="667"/>
      <c r="X21" s="668"/>
      <c r="Y21" s="669">
        <v>0</v>
      </c>
      <c r="Z21" s="670"/>
      <c r="AA21" s="671"/>
      <c r="AB21" s="672">
        <v>0</v>
      </c>
      <c r="AC21" s="670"/>
      <c r="AD21" s="670"/>
      <c r="AE21" s="666"/>
      <c r="AF21" s="667"/>
      <c r="AG21" s="668"/>
      <c r="AH21" s="669">
        <v>0</v>
      </c>
      <c r="AI21" s="670"/>
      <c r="AJ21" s="671"/>
      <c r="AK21" s="672">
        <v>0</v>
      </c>
      <c r="AL21" s="670"/>
      <c r="AM21" s="670"/>
      <c r="AN21" s="666"/>
      <c r="AO21" s="667"/>
      <c r="AP21" s="668"/>
      <c r="AQ21" s="669">
        <v>0</v>
      </c>
      <c r="AR21" s="670"/>
      <c r="AS21" s="671"/>
      <c r="AT21" s="672">
        <v>0</v>
      </c>
      <c r="AU21" s="670"/>
      <c r="AV21" s="670"/>
      <c r="AW21" s="669">
        <v>0</v>
      </c>
      <c r="AX21" s="670"/>
      <c r="AY21" s="670"/>
      <c r="AZ21" s="669">
        <v>0</v>
      </c>
      <c r="BA21" s="670"/>
      <c r="BB21" s="671"/>
      <c r="BC21" s="672">
        <v>0</v>
      </c>
      <c r="BD21" s="670"/>
      <c r="BE21" s="670"/>
      <c r="BF21" s="669">
        <v>0</v>
      </c>
      <c r="BG21" s="670"/>
      <c r="BH21" s="670"/>
      <c r="BI21" s="669">
        <v>0</v>
      </c>
      <c r="BJ21" s="670"/>
      <c r="BK21" s="671"/>
      <c r="BL21" s="672">
        <v>0</v>
      </c>
      <c r="BM21" s="670"/>
      <c r="BN21" s="670"/>
      <c r="BO21" s="669">
        <v>0</v>
      </c>
      <c r="BP21" s="670"/>
      <c r="BQ21" s="670"/>
      <c r="BR21" s="669">
        <v>0</v>
      </c>
      <c r="BS21" s="670"/>
      <c r="BT21" s="671"/>
      <c r="BU21" s="673">
        <f t="shared" si="0"/>
        <v>0</v>
      </c>
      <c r="BV21" s="673"/>
      <c r="BW21" s="673"/>
      <c r="BX21" s="625" t="s">
        <v>51</v>
      </c>
      <c r="BY21" s="674"/>
    </row>
    <row r="22" spans="7:80" ht="13.9" customHeight="1" x14ac:dyDescent="0.2">
      <c r="G22" s="651" t="s">
        <v>62</v>
      </c>
      <c r="H22" s="622"/>
      <c r="I22" s="622"/>
      <c r="J22" s="622"/>
      <c r="K22" s="622"/>
      <c r="L22" s="622"/>
      <c r="M22" s="663">
        <v>31</v>
      </c>
      <c r="N22" s="664"/>
      <c r="O22" s="664"/>
      <c r="P22" s="664"/>
      <c r="Q22" s="647" t="s">
        <v>42</v>
      </c>
      <c r="R22" s="648"/>
      <c r="S22" s="665">
        <v>0</v>
      </c>
      <c r="T22" s="665"/>
      <c r="U22" s="665"/>
      <c r="V22" s="666"/>
      <c r="W22" s="667"/>
      <c r="X22" s="668"/>
      <c r="Y22" s="669">
        <v>0</v>
      </c>
      <c r="Z22" s="670"/>
      <c r="AA22" s="671"/>
      <c r="AB22" s="672">
        <v>0</v>
      </c>
      <c r="AC22" s="670"/>
      <c r="AD22" s="670"/>
      <c r="AE22" s="666"/>
      <c r="AF22" s="667"/>
      <c r="AG22" s="668"/>
      <c r="AH22" s="669">
        <v>0</v>
      </c>
      <c r="AI22" s="670"/>
      <c r="AJ22" s="671"/>
      <c r="AK22" s="672">
        <v>0</v>
      </c>
      <c r="AL22" s="670"/>
      <c r="AM22" s="670"/>
      <c r="AN22" s="666"/>
      <c r="AO22" s="667"/>
      <c r="AP22" s="668"/>
      <c r="AQ22" s="669">
        <v>0</v>
      </c>
      <c r="AR22" s="670"/>
      <c r="AS22" s="671"/>
      <c r="AT22" s="672">
        <v>0</v>
      </c>
      <c r="AU22" s="670"/>
      <c r="AV22" s="670"/>
      <c r="AW22" s="669">
        <v>0</v>
      </c>
      <c r="AX22" s="670"/>
      <c r="AY22" s="670"/>
      <c r="AZ22" s="669">
        <v>0</v>
      </c>
      <c r="BA22" s="670"/>
      <c r="BB22" s="671"/>
      <c r="BC22" s="672">
        <v>0</v>
      </c>
      <c r="BD22" s="670"/>
      <c r="BE22" s="670"/>
      <c r="BF22" s="669">
        <v>0</v>
      </c>
      <c r="BG22" s="670"/>
      <c r="BH22" s="670"/>
      <c r="BI22" s="669">
        <v>0</v>
      </c>
      <c r="BJ22" s="670"/>
      <c r="BK22" s="671"/>
      <c r="BL22" s="672">
        <v>0</v>
      </c>
      <c r="BM22" s="670"/>
      <c r="BN22" s="670"/>
      <c r="BO22" s="669">
        <v>0</v>
      </c>
      <c r="BP22" s="670"/>
      <c r="BQ22" s="670"/>
      <c r="BR22" s="669">
        <v>0</v>
      </c>
      <c r="BS22" s="670"/>
      <c r="BT22" s="671"/>
      <c r="BU22" s="673">
        <f t="shared" si="0"/>
        <v>0</v>
      </c>
      <c r="BV22" s="673"/>
      <c r="BW22" s="673"/>
      <c r="BX22" s="625" t="s">
        <v>51</v>
      </c>
      <c r="BY22" s="674"/>
    </row>
    <row r="23" spans="7:80" ht="13.9" customHeight="1" x14ac:dyDescent="0.2">
      <c r="G23" s="651" t="s">
        <v>63</v>
      </c>
      <c r="H23" s="622"/>
      <c r="I23" s="622"/>
      <c r="J23" s="622"/>
      <c r="K23" s="622"/>
      <c r="L23" s="622"/>
      <c r="M23" s="663">
        <v>30</v>
      </c>
      <c r="N23" s="664"/>
      <c r="O23" s="664"/>
      <c r="P23" s="664"/>
      <c r="Q23" s="647" t="s">
        <v>42</v>
      </c>
      <c r="R23" s="648"/>
      <c r="S23" s="665">
        <v>0</v>
      </c>
      <c r="T23" s="665"/>
      <c r="U23" s="665"/>
      <c r="V23" s="666"/>
      <c r="W23" s="667"/>
      <c r="X23" s="668"/>
      <c r="Y23" s="669">
        <v>0</v>
      </c>
      <c r="Z23" s="670"/>
      <c r="AA23" s="671"/>
      <c r="AB23" s="672">
        <v>0</v>
      </c>
      <c r="AC23" s="670"/>
      <c r="AD23" s="670"/>
      <c r="AE23" s="666"/>
      <c r="AF23" s="667"/>
      <c r="AG23" s="668"/>
      <c r="AH23" s="669">
        <v>0</v>
      </c>
      <c r="AI23" s="670"/>
      <c r="AJ23" s="671"/>
      <c r="AK23" s="672">
        <v>0</v>
      </c>
      <c r="AL23" s="670"/>
      <c r="AM23" s="670"/>
      <c r="AN23" s="666"/>
      <c r="AO23" s="667"/>
      <c r="AP23" s="668"/>
      <c r="AQ23" s="669">
        <v>0</v>
      </c>
      <c r="AR23" s="670"/>
      <c r="AS23" s="671"/>
      <c r="AT23" s="672">
        <v>0</v>
      </c>
      <c r="AU23" s="670"/>
      <c r="AV23" s="670"/>
      <c r="AW23" s="669">
        <v>0</v>
      </c>
      <c r="AX23" s="670"/>
      <c r="AY23" s="670"/>
      <c r="AZ23" s="669">
        <v>0</v>
      </c>
      <c r="BA23" s="670"/>
      <c r="BB23" s="671"/>
      <c r="BC23" s="672">
        <v>0</v>
      </c>
      <c r="BD23" s="670"/>
      <c r="BE23" s="670"/>
      <c r="BF23" s="669">
        <v>0</v>
      </c>
      <c r="BG23" s="670"/>
      <c r="BH23" s="670"/>
      <c r="BI23" s="669">
        <v>0</v>
      </c>
      <c r="BJ23" s="670"/>
      <c r="BK23" s="671"/>
      <c r="BL23" s="672">
        <v>0</v>
      </c>
      <c r="BM23" s="670"/>
      <c r="BN23" s="670"/>
      <c r="BO23" s="669">
        <v>0</v>
      </c>
      <c r="BP23" s="670"/>
      <c r="BQ23" s="670"/>
      <c r="BR23" s="669">
        <v>0</v>
      </c>
      <c r="BS23" s="670"/>
      <c r="BT23" s="671"/>
      <c r="BU23" s="673">
        <f t="shared" si="0"/>
        <v>0</v>
      </c>
      <c r="BV23" s="673"/>
      <c r="BW23" s="673"/>
      <c r="BX23" s="625" t="s">
        <v>51</v>
      </c>
      <c r="BY23" s="674"/>
    </row>
    <row r="24" spans="7:80" ht="13.9" customHeight="1" x14ac:dyDescent="0.2">
      <c r="G24" s="651" t="s">
        <v>64</v>
      </c>
      <c r="H24" s="622"/>
      <c r="I24" s="622"/>
      <c r="J24" s="622"/>
      <c r="K24" s="622"/>
      <c r="L24" s="622"/>
      <c r="M24" s="663">
        <v>31</v>
      </c>
      <c r="N24" s="664"/>
      <c r="O24" s="664"/>
      <c r="P24" s="664"/>
      <c r="Q24" s="647" t="s">
        <v>42</v>
      </c>
      <c r="R24" s="648"/>
      <c r="S24" s="665">
        <v>0</v>
      </c>
      <c r="T24" s="665"/>
      <c r="U24" s="665"/>
      <c r="V24" s="666"/>
      <c r="W24" s="667"/>
      <c r="X24" s="668"/>
      <c r="Y24" s="669">
        <v>0</v>
      </c>
      <c r="Z24" s="670"/>
      <c r="AA24" s="671"/>
      <c r="AB24" s="672">
        <v>0</v>
      </c>
      <c r="AC24" s="670"/>
      <c r="AD24" s="670"/>
      <c r="AE24" s="666"/>
      <c r="AF24" s="667"/>
      <c r="AG24" s="668"/>
      <c r="AH24" s="669">
        <v>0</v>
      </c>
      <c r="AI24" s="670"/>
      <c r="AJ24" s="671"/>
      <c r="AK24" s="672">
        <v>0</v>
      </c>
      <c r="AL24" s="670"/>
      <c r="AM24" s="670"/>
      <c r="AN24" s="666"/>
      <c r="AO24" s="667"/>
      <c r="AP24" s="668"/>
      <c r="AQ24" s="669">
        <v>0</v>
      </c>
      <c r="AR24" s="670"/>
      <c r="AS24" s="671"/>
      <c r="AT24" s="672">
        <v>0</v>
      </c>
      <c r="AU24" s="670"/>
      <c r="AV24" s="670"/>
      <c r="AW24" s="669">
        <v>0</v>
      </c>
      <c r="AX24" s="670"/>
      <c r="AY24" s="670"/>
      <c r="AZ24" s="669">
        <v>0</v>
      </c>
      <c r="BA24" s="670"/>
      <c r="BB24" s="671"/>
      <c r="BC24" s="672">
        <v>0</v>
      </c>
      <c r="BD24" s="670"/>
      <c r="BE24" s="670"/>
      <c r="BF24" s="669">
        <v>0</v>
      </c>
      <c r="BG24" s="670"/>
      <c r="BH24" s="670"/>
      <c r="BI24" s="669">
        <v>0</v>
      </c>
      <c r="BJ24" s="670"/>
      <c r="BK24" s="671"/>
      <c r="BL24" s="672">
        <v>0</v>
      </c>
      <c r="BM24" s="670"/>
      <c r="BN24" s="670"/>
      <c r="BO24" s="669">
        <v>0</v>
      </c>
      <c r="BP24" s="670"/>
      <c r="BQ24" s="670"/>
      <c r="BR24" s="669">
        <v>0</v>
      </c>
      <c r="BS24" s="670"/>
      <c r="BT24" s="671"/>
      <c r="BU24" s="673">
        <f t="shared" si="0"/>
        <v>0</v>
      </c>
      <c r="BV24" s="673"/>
      <c r="BW24" s="673"/>
      <c r="BX24" s="625" t="s">
        <v>51</v>
      </c>
      <c r="BY24" s="674"/>
      <c r="CB24" s="10"/>
    </row>
    <row r="25" spans="7:80" ht="13.9" customHeight="1" x14ac:dyDescent="0.2">
      <c r="G25" s="651" t="s">
        <v>65</v>
      </c>
      <c r="H25" s="622"/>
      <c r="I25" s="622"/>
      <c r="J25" s="622"/>
      <c r="K25" s="622"/>
      <c r="L25" s="622"/>
      <c r="M25" s="663">
        <v>31</v>
      </c>
      <c r="N25" s="664"/>
      <c r="O25" s="664"/>
      <c r="P25" s="664"/>
      <c r="Q25" s="647" t="s">
        <v>42</v>
      </c>
      <c r="R25" s="648"/>
      <c r="S25" s="665">
        <v>0</v>
      </c>
      <c r="T25" s="665"/>
      <c r="U25" s="665"/>
      <c r="V25" s="666"/>
      <c r="W25" s="667"/>
      <c r="X25" s="668"/>
      <c r="Y25" s="669">
        <v>0</v>
      </c>
      <c r="Z25" s="670"/>
      <c r="AA25" s="671"/>
      <c r="AB25" s="672">
        <v>0</v>
      </c>
      <c r="AC25" s="670"/>
      <c r="AD25" s="670"/>
      <c r="AE25" s="666"/>
      <c r="AF25" s="667"/>
      <c r="AG25" s="668"/>
      <c r="AH25" s="669">
        <v>0</v>
      </c>
      <c r="AI25" s="670"/>
      <c r="AJ25" s="671"/>
      <c r="AK25" s="672">
        <v>0</v>
      </c>
      <c r="AL25" s="670"/>
      <c r="AM25" s="670"/>
      <c r="AN25" s="666"/>
      <c r="AO25" s="667"/>
      <c r="AP25" s="668"/>
      <c r="AQ25" s="669">
        <v>0</v>
      </c>
      <c r="AR25" s="670"/>
      <c r="AS25" s="671"/>
      <c r="AT25" s="672">
        <v>0</v>
      </c>
      <c r="AU25" s="670"/>
      <c r="AV25" s="670"/>
      <c r="AW25" s="669">
        <v>0</v>
      </c>
      <c r="AX25" s="670"/>
      <c r="AY25" s="670"/>
      <c r="AZ25" s="669">
        <v>0</v>
      </c>
      <c r="BA25" s="670"/>
      <c r="BB25" s="671"/>
      <c r="BC25" s="672">
        <v>0</v>
      </c>
      <c r="BD25" s="670"/>
      <c r="BE25" s="670"/>
      <c r="BF25" s="669">
        <v>0</v>
      </c>
      <c r="BG25" s="670"/>
      <c r="BH25" s="670"/>
      <c r="BI25" s="669">
        <v>0</v>
      </c>
      <c r="BJ25" s="670"/>
      <c r="BK25" s="671"/>
      <c r="BL25" s="672">
        <v>0</v>
      </c>
      <c r="BM25" s="670"/>
      <c r="BN25" s="670"/>
      <c r="BO25" s="669">
        <v>0</v>
      </c>
      <c r="BP25" s="670"/>
      <c r="BQ25" s="670"/>
      <c r="BR25" s="669">
        <v>0</v>
      </c>
      <c r="BS25" s="670"/>
      <c r="BT25" s="671"/>
      <c r="BU25" s="673">
        <f t="shared" si="0"/>
        <v>0</v>
      </c>
      <c r="BV25" s="673"/>
      <c r="BW25" s="673"/>
      <c r="BX25" s="625" t="s">
        <v>51</v>
      </c>
      <c r="BY25" s="674"/>
    </row>
    <row r="26" spans="7:80" ht="13.9" customHeight="1" x14ac:dyDescent="0.2">
      <c r="G26" s="651" t="s">
        <v>66</v>
      </c>
      <c r="H26" s="622"/>
      <c r="I26" s="622"/>
      <c r="J26" s="622"/>
      <c r="K26" s="622"/>
      <c r="L26" s="622"/>
      <c r="M26" s="663">
        <v>28</v>
      </c>
      <c r="N26" s="664"/>
      <c r="O26" s="664"/>
      <c r="P26" s="664"/>
      <c r="Q26" s="647" t="s">
        <v>42</v>
      </c>
      <c r="R26" s="648"/>
      <c r="S26" s="665">
        <v>0</v>
      </c>
      <c r="T26" s="665"/>
      <c r="U26" s="665"/>
      <c r="V26" s="666"/>
      <c r="W26" s="667"/>
      <c r="X26" s="668"/>
      <c r="Y26" s="669">
        <v>0</v>
      </c>
      <c r="Z26" s="670"/>
      <c r="AA26" s="671"/>
      <c r="AB26" s="672">
        <v>0</v>
      </c>
      <c r="AC26" s="670"/>
      <c r="AD26" s="670"/>
      <c r="AE26" s="666"/>
      <c r="AF26" s="667"/>
      <c r="AG26" s="668"/>
      <c r="AH26" s="669">
        <v>0</v>
      </c>
      <c r="AI26" s="670"/>
      <c r="AJ26" s="671"/>
      <c r="AK26" s="672">
        <v>0</v>
      </c>
      <c r="AL26" s="670"/>
      <c r="AM26" s="670"/>
      <c r="AN26" s="666"/>
      <c r="AO26" s="667"/>
      <c r="AP26" s="668"/>
      <c r="AQ26" s="669">
        <v>0</v>
      </c>
      <c r="AR26" s="670"/>
      <c r="AS26" s="671"/>
      <c r="AT26" s="672">
        <v>0</v>
      </c>
      <c r="AU26" s="670"/>
      <c r="AV26" s="670"/>
      <c r="AW26" s="669">
        <v>0</v>
      </c>
      <c r="AX26" s="670"/>
      <c r="AY26" s="670"/>
      <c r="AZ26" s="669">
        <v>0</v>
      </c>
      <c r="BA26" s="670"/>
      <c r="BB26" s="671"/>
      <c r="BC26" s="672">
        <v>0</v>
      </c>
      <c r="BD26" s="670"/>
      <c r="BE26" s="670"/>
      <c r="BF26" s="669">
        <v>0</v>
      </c>
      <c r="BG26" s="670"/>
      <c r="BH26" s="670"/>
      <c r="BI26" s="669">
        <v>0</v>
      </c>
      <c r="BJ26" s="670"/>
      <c r="BK26" s="671"/>
      <c r="BL26" s="672">
        <v>0</v>
      </c>
      <c r="BM26" s="670"/>
      <c r="BN26" s="670"/>
      <c r="BO26" s="669">
        <v>0</v>
      </c>
      <c r="BP26" s="670"/>
      <c r="BQ26" s="670"/>
      <c r="BR26" s="669">
        <v>0</v>
      </c>
      <c r="BS26" s="670"/>
      <c r="BT26" s="671"/>
      <c r="BU26" s="673">
        <f t="shared" si="0"/>
        <v>0</v>
      </c>
      <c r="BV26" s="673"/>
      <c r="BW26" s="673"/>
      <c r="BX26" s="625" t="s">
        <v>51</v>
      </c>
      <c r="BY26" s="674"/>
    </row>
    <row r="27" spans="7:80" ht="13.9" customHeight="1" x14ac:dyDescent="0.2">
      <c r="G27" s="651" t="s">
        <v>67</v>
      </c>
      <c r="H27" s="622"/>
      <c r="I27" s="622"/>
      <c r="J27" s="622"/>
      <c r="K27" s="622"/>
      <c r="L27" s="622"/>
      <c r="M27" s="663">
        <v>31</v>
      </c>
      <c r="N27" s="664"/>
      <c r="O27" s="664"/>
      <c r="P27" s="664"/>
      <c r="Q27" s="647" t="s">
        <v>42</v>
      </c>
      <c r="R27" s="648"/>
      <c r="S27" s="665">
        <v>0</v>
      </c>
      <c r="T27" s="665"/>
      <c r="U27" s="665"/>
      <c r="V27" s="666"/>
      <c r="W27" s="667"/>
      <c r="X27" s="668"/>
      <c r="Y27" s="669">
        <v>0</v>
      </c>
      <c r="Z27" s="670"/>
      <c r="AA27" s="671"/>
      <c r="AB27" s="672">
        <v>0</v>
      </c>
      <c r="AC27" s="670"/>
      <c r="AD27" s="670"/>
      <c r="AE27" s="666"/>
      <c r="AF27" s="667"/>
      <c r="AG27" s="668"/>
      <c r="AH27" s="669">
        <v>0</v>
      </c>
      <c r="AI27" s="670"/>
      <c r="AJ27" s="671"/>
      <c r="AK27" s="672">
        <v>0</v>
      </c>
      <c r="AL27" s="670"/>
      <c r="AM27" s="670"/>
      <c r="AN27" s="666"/>
      <c r="AO27" s="667"/>
      <c r="AP27" s="668"/>
      <c r="AQ27" s="669">
        <v>0</v>
      </c>
      <c r="AR27" s="670"/>
      <c r="AS27" s="671"/>
      <c r="AT27" s="672">
        <v>0</v>
      </c>
      <c r="AU27" s="670"/>
      <c r="AV27" s="670"/>
      <c r="AW27" s="669">
        <v>0</v>
      </c>
      <c r="AX27" s="670"/>
      <c r="AY27" s="670"/>
      <c r="AZ27" s="669">
        <v>0</v>
      </c>
      <c r="BA27" s="670"/>
      <c r="BB27" s="671"/>
      <c r="BC27" s="672">
        <v>0</v>
      </c>
      <c r="BD27" s="670"/>
      <c r="BE27" s="670"/>
      <c r="BF27" s="669">
        <v>0</v>
      </c>
      <c r="BG27" s="670"/>
      <c r="BH27" s="670"/>
      <c r="BI27" s="669">
        <v>0</v>
      </c>
      <c r="BJ27" s="670"/>
      <c r="BK27" s="671"/>
      <c r="BL27" s="672"/>
      <c r="BM27" s="670"/>
      <c r="BN27" s="670"/>
      <c r="BO27" s="669">
        <v>0</v>
      </c>
      <c r="BP27" s="670"/>
      <c r="BQ27" s="670"/>
      <c r="BR27" s="669">
        <v>0</v>
      </c>
      <c r="BS27" s="670"/>
      <c r="BT27" s="671"/>
      <c r="BU27" s="673">
        <f t="shared" si="0"/>
        <v>0</v>
      </c>
      <c r="BV27" s="673"/>
      <c r="BW27" s="673"/>
      <c r="BX27" s="625" t="s">
        <v>51</v>
      </c>
      <c r="BY27" s="674"/>
    </row>
    <row r="28" spans="7:80" ht="13.9" customHeight="1" x14ac:dyDescent="0.2">
      <c r="G28" s="651" t="s">
        <v>55</v>
      </c>
      <c r="H28" s="622"/>
      <c r="I28" s="622"/>
      <c r="J28" s="622"/>
      <c r="K28" s="622"/>
      <c r="L28" s="622"/>
      <c r="M28" s="675">
        <f>SUM(M16:P27)</f>
        <v>365</v>
      </c>
      <c r="N28" s="676"/>
      <c r="O28" s="676"/>
      <c r="P28" s="676"/>
      <c r="Q28" s="647" t="s">
        <v>42</v>
      </c>
      <c r="R28" s="648"/>
      <c r="S28" s="677">
        <f>SUM(S16:U27)</f>
        <v>0</v>
      </c>
      <c r="T28" s="677"/>
      <c r="U28" s="677"/>
      <c r="V28" s="678"/>
      <c r="W28" s="679"/>
      <c r="X28" s="680"/>
      <c r="Y28" s="681">
        <f>SUM(Y16:AA27)</f>
        <v>0</v>
      </c>
      <c r="Z28" s="677"/>
      <c r="AA28" s="682"/>
      <c r="AB28" s="683">
        <f>SUM(AB16:AD27)</f>
        <v>0</v>
      </c>
      <c r="AC28" s="673"/>
      <c r="AD28" s="673"/>
      <c r="AE28" s="678"/>
      <c r="AF28" s="679"/>
      <c r="AG28" s="680"/>
      <c r="AH28" s="681">
        <f>SUM(AH16:AJ27)</f>
        <v>0</v>
      </c>
      <c r="AI28" s="677"/>
      <c r="AJ28" s="682"/>
      <c r="AK28" s="683">
        <f>SUM(AK16:AM27)</f>
        <v>0</v>
      </c>
      <c r="AL28" s="673"/>
      <c r="AM28" s="673"/>
      <c r="AN28" s="678"/>
      <c r="AO28" s="679"/>
      <c r="AP28" s="680"/>
      <c r="AQ28" s="681">
        <f>SUM(AQ16:AS27)</f>
        <v>0</v>
      </c>
      <c r="AR28" s="677"/>
      <c r="AS28" s="682"/>
      <c r="AT28" s="673">
        <f>SUM(AT16:AV27)</f>
        <v>0</v>
      </c>
      <c r="AU28" s="673"/>
      <c r="AV28" s="673"/>
      <c r="AW28" s="681">
        <f>SUM(AW16:AY27)</f>
        <v>0</v>
      </c>
      <c r="AX28" s="677"/>
      <c r="AY28" s="677"/>
      <c r="AZ28" s="681">
        <f>SUM(AZ16:BB27)</f>
        <v>0</v>
      </c>
      <c r="BA28" s="677"/>
      <c r="BB28" s="677"/>
      <c r="BC28" s="683">
        <f>SUM(BC16:BE27)</f>
        <v>0</v>
      </c>
      <c r="BD28" s="673"/>
      <c r="BE28" s="673"/>
      <c r="BF28" s="681">
        <f>SUM(BF16:BH27)</f>
        <v>0</v>
      </c>
      <c r="BG28" s="677"/>
      <c r="BH28" s="677"/>
      <c r="BI28" s="681">
        <f>SUM(BI16:BK27)</f>
        <v>0</v>
      </c>
      <c r="BJ28" s="677"/>
      <c r="BK28" s="682"/>
      <c r="BL28" s="683">
        <f>SUM(BL16:BN27)</f>
        <v>0</v>
      </c>
      <c r="BM28" s="673"/>
      <c r="BN28" s="673"/>
      <c r="BO28" s="681">
        <f>SUM(BO16:BQ27)</f>
        <v>0</v>
      </c>
      <c r="BP28" s="677"/>
      <c r="BQ28" s="677"/>
      <c r="BR28" s="681">
        <f>SUM(BR16:BT27)</f>
        <v>0</v>
      </c>
      <c r="BS28" s="677"/>
      <c r="BT28" s="682"/>
      <c r="BU28" s="673">
        <f>SUM(BU16:BW27)</f>
        <v>0</v>
      </c>
      <c r="BV28" s="673"/>
      <c r="BW28" s="673"/>
      <c r="BX28" s="625" t="s">
        <v>51</v>
      </c>
      <c r="BY28" s="674"/>
    </row>
    <row r="29" spans="7:80" ht="21.75" customHeight="1" thickBot="1" x14ac:dyDescent="0.25">
      <c r="G29" s="684" t="s">
        <v>111</v>
      </c>
      <c r="H29" s="685"/>
      <c r="I29" s="685"/>
      <c r="J29" s="685"/>
      <c r="K29" s="685"/>
      <c r="L29" s="686"/>
      <c r="M29" s="687"/>
      <c r="N29" s="688"/>
      <c r="O29" s="688"/>
      <c r="P29" s="688"/>
      <c r="Q29" s="688"/>
      <c r="R29" s="689"/>
      <c r="S29" s="690">
        <f>IFERROR(ROUNDUP(S28/$M$28,1),"0")</f>
        <v>0</v>
      </c>
      <c r="T29" s="690"/>
      <c r="U29" s="690"/>
      <c r="V29" s="691"/>
      <c r="W29" s="692"/>
      <c r="X29" s="693"/>
      <c r="Y29" s="694">
        <f>IFERROR(ROUNDUP(Y28/$M$28,1),"0")</f>
        <v>0</v>
      </c>
      <c r="Z29" s="690"/>
      <c r="AA29" s="695"/>
      <c r="AB29" s="696">
        <f>IFERROR(ROUNDUP(AB28/$M$28,1),"0")</f>
        <v>0</v>
      </c>
      <c r="AC29" s="690"/>
      <c r="AD29" s="690"/>
      <c r="AE29" s="691"/>
      <c r="AF29" s="692"/>
      <c r="AG29" s="693"/>
      <c r="AH29" s="694">
        <f>IFERROR(ROUNDUP(AH28/$M$28,1),"0")</f>
        <v>0</v>
      </c>
      <c r="AI29" s="690"/>
      <c r="AJ29" s="695"/>
      <c r="AK29" s="696">
        <f>IFERROR(ROUNDUP(AK28/$M$28,1),"0")</f>
        <v>0</v>
      </c>
      <c r="AL29" s="690"/>
      <c r="AM29" s="690"/>
      <c r="AN29" s="691"/>
      <c r="AO29" s="692"/>
      <c r="AP29" s="693"/>
      <c r="AQ29" s="694">
        <f>IFERROR(ROUNDUP(AQ28/$M$28,1),"0")</f>
        <v>0</v>
      </c>
      <c r="AR29" s="690"/>
      <c r="AS29" s="695"/>
      <c r="AT29" s="690">
        <f>IFERROR(ROUNDUP(AT28/$M$28,1),"0")</f>
        <v>0</v>
      </c>
      <c r="AU29" s="690"/>
      <c r="AV29" s="690"/>
      <c r="AW29" s="694">
        <f>IFERROR(ROUNDUP(AW28/$M$28,1),"0")</f>
        <v>0</v>
      </c>
      <c r="AX29" s="690"/>
      <c r="AY29" s="690"/>
      <c r="AZ29" s="694">
        <f>IFERROR(ROUNDUP(AZ28/$M$28,1),"0")</f>
        <v>0</v>
      </c>
      <c r="BA29" s="690"/>
      <c r="BB29" s="690"/>
      <c r="BC29" s="696">
        <f>IFERROR(ROUNDUP(BC28/$M$28,1),"0")</f>
        <v>0</v>
      </c>
      <c r="BD29" s="690"/>
      <c r="BE29" s="690"/>
      <c r="BF29" s="694">
        <f>IFERROR(ROUNDUP(BF28/$M$28,1),"0")</f>
        <v>0</v>
      </c>
      <c r="BG29" s="690"/>
      <c r="BH29" s="690"/>
      <c r="BI29" s="694">
        <f>IFERROR(ROUNDUP(BI28/$M$28,1),"0")</f>
        <v>0</v>
      </c>
      <c r="BJ29" s="690"/>
      <c r="BK29" s="695"/>
      <c r="BL29" s="696">
        <f>IFERROR(ROUNDUP(BL28/$M$28,1),"0")</f>
        <v>0</v>
      </c>
      <c r="BM29" s="690"/>
      <c r="BN29" s="690"/>
      <c r="BO29" s="694">
        <f>IFERROR(ROUNDUP(BO28/$M$28,1),"0")</f>
        <v>0</v>
      </c>
      <c r="BP29" s="690"/>
      <c r="BQ29" s="690"/>
      <c r="BR29" s="694">
        <f>IFERROR(ROUNDUP(BR28/$M$28,1),"0")</f>
        <v>0</v>
      </c>
      <c r="BS29" s="690"/>
      <c r="BT29" s="695"/>
      <c r="BU29" s="705">
        <f>ROUNDUP(BU28/M28,1)</f>
        <v>0</v>
      </c>
      <c r="BV29" s="705"/>
      <c r="BW29" s="705"/>
      <c r="BX29" s="706" t="s">
        <v>51</v>
      </c>
      <c r="BY29" s="707"/>
    </row>
    <row r="30" spans="7:80" ht="13.9" customHeight="1" thickBot="1" x14ac:dyDescent="0.25">
      <c r="G30" s="708" t="s">
        <v>110</v>
      </c>
      <c r="H30" s="709"/>
      <c r="I30" s="709"/>
      <c r="J30" s="709"/>
      <c r="K30" s="709"/>
      <c r="L30" s="709"/>
      <c r="M30" s="709"/>
      <c r="N30" s="709"/>
      <c r="O30" s="709"/>
      <c r="P30" s="709"/>
      <c r="Q30" s="709"/>
      <c r="R30" s="710"/>
      <c r="S30" s="711">
        <f>S29+Y29</f>
        <v>0</v>
      </c>
      <c r="T30" s="703"/>
      <c r="U30" s="703"/>
      <c r="V30" s="703"/>
      <c r="W30" s="703"/>
      <c r="X30" s="703"/>
      <c r="Y30" s="703"/>
      <c r="Z30" s="703"/>
      <c r="AA30" s="703"/>
      <c r="AB30" s="703">
        <f>AB29+AH29</f>
        <v>0</v>
      </c>
      <c r="AC30" s="703"/>
      <c r="AD30" s="703"/>
      <c r="AE30" s="703"/>
      <c r="AF30" s="703"/>
      <c r="AG30" s="703"/>
      <c r="AH30" s="703"/>
      <c r="AI30" s="703"/>
      <c r="AJ30" s="703"/>
      <c r="AK30" s="703">
        <f>AK29+AQ29</f>
        <v>0</v>
      </c>
      <c r="AL30" s="703"/>
      <c r="AM30" s="703"/>
      <c r="AN30" s="703"/>
      <c r="AO30" s="703"/>
      <c r="AP30" s="703"/>
      <c r="AQ30" s="703"/>
      <c r="AR30" s="703"/>
      <c r="AS30" s="703"/>
      <c r="AT30" s="703">
        <f>AT29+AZ29</f>
        <v>0</v>
      </c>
      <c r="AU30" s="703"/>
      <c r="AV30" s="703"/>
      <c r="AW30" s="703"/>
      <c r="AX30" s="703"/>
      <c r="AY30" s="703"/>
      <c r="AZ30" s="703"/>
      <c r="BA30" s="703"/>
      <c r="BB30" s="703"/>
      <c r="BC30" s="703">
        <f>BC29+BI29</f>
        <v>0</v>
      </c>
      <c r="BD30" s="703"/>
      <c r="BE30" s="703"/>
      <c r="BF30" s="703"/>
      <c r="BG30" s="703"/>
      <c r="BH30" s="703"/>
      <c r="BI30" s="703"/>
      <c r="BJ30" s="703"/>
      <c r="BK30" s="703"/>
      <c r="BL30" s="703">
        <f>BL29+BR29</f>
        <v>0</v>
      </c>
      <c r="BM30" s="703"/>
      <c r="BN30" s="703"/>
      <c r="BO30" s="703"/>
      <c r="BP30" s="703"/>
      <c r="BQ30" s="703"/>
      <c r="BR30" s="703"/>
      <c r="BS30" s="703"/>
      <c r="BT30" s="704"/>
      <c r="BU30" s="67"/>
      <c r="BV30" s="67"/>
      <c r="BW30" s="67"/>
      <c r="BX30" s="62"/>
      <c r="BY30" s="62"/>
    </row>
    <row r="31" spans="7:80" ht="13.9" customHeight="1" x14ac:dyDescent="0.2">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x14ac:dyDescent="0.2">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x14ac:dyDescent="0.2">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x14ac:dyDescent="0.2">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x14ac:dyDescent="0.2">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x14ac:dyDescent="0.2"/>
    <row r="37" spans="7:77" ht="13.9" customHeight="1" x14ac:dyDescent="0.2"/>
    <row r="38" spans="7:77" ht="13.9" customHeight="1" x14ac:dyDescent="0.2"/>
    <row r="39" spans="7:77" ht="13.9" customHeight="1" x14ac:dyDescent="0.2"/>
    <row r="40" spans="7:77" ht="13.9" customHeight="1" x14ac:dyDescent="0.2"/>
    <row r="41" spans="7:77" ht="13.9" customHeight="1" x14ac:dyDescent="0.2"/>
    <row r="42" spans="7:77" ht="13.9" customHeight="1" x14ac:dyDescent="0.2"/>
    <row r="43" spans="7:77" ht="13.9" customHeight="1" x14ac:dyDescent="0.2"/>
    <row r="44" spans="7:77" ht="13.9" customHeight="1" x14ac:dyDescent="0.2"/>
    <row r="45" spans="7:77" ht="13.9" customHeight="1" x14ac:dyDescent="0.2"/>
  </sheetData>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xr:uid="{B8A13FAC-7D4F-4526-84A1-79F099AC250C}">
      <formula1>$T$3:$T$4</formula1>
    </dataValidation>
    <dataValidation type="whole" allowBlank="1" showInputMessage="1" showErrorMessage="1" error="入力月の月日数を超過しています" sqref="M16:P16 M18:P18 M21:P21 M23:P23" xr:uid="{4291DFB2-4830-46AA-9B9D-A73B8E1AEFC1}">
      <formula1>0</formula1>
      <formula2>30</formula2>
    </dataValidation>
    <dataValidation type="whole" allowBlank="1" showInputMessage="1" showErrorMessage="1" error="入力月の月日数を超過しています" sqref="M26:P26" xr:uid="{29D5269B-A337-4035-9DFE-8230D26EEA9F}">
      <formula1>0</formula1>
      <formula2>29</formula2>
    </dataValidation>
    <dataValidation type="whole" allowBlank="1" showInputMessage="1" showErrorMessage="1" error="入力月の月日数を超過しています" sqref="M17:P17 M19:P20 M22:P22 M24:P25 M27:P27" xr:uid="{75BB8082-E078-422C-8ABB-AE5949C2719C}">
      <formula1>0</formula1>
      <formula2>31</formula2>
    </dataValidation>
  </dataValidations>
  <printOptions horizontalCentered="1" verticalCentered="1"/>
  <pageMargins left="0.25" right="0.25" top="0.75"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人員配置体制加算（共同生活援助）</vt:lpstr>
      <vt:lpstr>記載例（共同生活援助）</vt:lpstr>
      <vt:lpstr>別添参考様式（人員配置体制確認表）</vt:lpstr>
      <vt:lpstr>別添参考様式（人員配置体制確認表 （記載例））</vt:lpstr>
      <vt:lpstr>参考表</vt:lpstr>
      <vt:lpstr>'記載例（共同生活援助）'!Print_Area</vt:lpstr>
      <vt:lpstr>参考表!Print_Area</vt:lpstr>
      <vt:lpstr>'人員配置体制加算（共同生活援助）'!Print_Area</vt:lpstr>
      <vt:lpstr>'別添参考様式（人員配置体制確認表 （記載例））'!Print_Area</vt:lpstr>
      <vt:lpstr>'別添参考様式（人員配置体制確認表）'!Print_Area</vt:lpstr>
      <vt:lpstr>'記載例（共同生活援助）'!介護サービス包括型</vt:lpstr>
      <vt:lpstr>介護サービス包括型</vt:lpstr>
      <vt:lpstr>'記載例（共同生活援助）'!外部サービス利用型</vt:lpstr>
      <vt:lpstr>外部サービス利用型</vt:lpstr>
      <vt:lpstr>'記載例（共同生活援助）'!日中サービス支援型</vt:lpstr>
      <vt:lpstr>日中サービス支援型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倉田　早希</cp:lastModifiedBy>
  <cp:lastPrinted>2024-03-28T05:27:23Z</cp:lastPrinted>
  <dcterms:created xsi:type="dcterms:W3CDTF">2014-05-22T15:14:51Z</dcterms:created>
  <dcterms:modified xsi:type="dcterms:W3CDTF">2025-04-03T02:19:02Z</dcterms:modified>
</cp:coreProperties>
</file>