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<sst xmlns="http://schemas.openxmlformats.org/spreadsheetml/2006/main" count="218" uniqueCount="108">
  <si>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</si>
  <si>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</si>
  <si>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</si>
  <si>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</si>
  <si>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</si>
  <si>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</si>
  <si>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</si>
  <si>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</si>
  <si>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</si>
  <si>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</si>
  <si>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</si>
  <si>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</si>
  <si>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</si>
  <si>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</si>
  <si>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</si>
  <si>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</si>
  <si>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</si>
  <si>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</si>
  <si>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</si>
  <si>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</si>
  <si>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</si>
  <si>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</si>
  <si>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</si>
  <si>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</si>
  <si>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</si>
  <si>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</si>
  <si>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</si>
  <si>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</si>
  <si>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</si>
  <si>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</si>
  <si>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</si>
  <si>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</si>
  <si>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</si>
  <si>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</si>
  <si>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</si>
  <si>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</si>
  <si>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</si>
  <si>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</si>
  <si>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</si>
  <si>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</si>
  <si>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</si>
  <si>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</si>
  <si>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</si>
  <si>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</si>
  <si>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</si>
  <si>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</si>
  <si>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</si>
  <si>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</si>
  <si>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</si>
  <si>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</si>
  <si>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</si>
  <si>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</si>
  <si>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</si>
  <si>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</si>
  <si>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</si>
  <si>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</si>
  <si>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</si>
  <si>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</si>
  <si>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</si>
  <si>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</si>
  <si>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</si>
  <si>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</si>
  <si>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</si>
  <si>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</si>
  <si>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</si>
  <si>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</si>
  <si>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</si>
  <si>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</si>
  <si>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</si>
  <si>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</si>
  <si>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</si>
  <si>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</si>
  <si>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</si>
  <si>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</si>
  <si>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</si>
  <si>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</si>
  <si>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</si>
  <si>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</si>
  <si>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</si>
  <si>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</si>
  <si>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</si>
  <si>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</si>
  <si>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</si>
  <si>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</si>
  <si>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</si>
  <si>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</si>
  <si>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</si>
  <si>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</si>
  <si>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</si>
  <si>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</si>
  <si>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</si>
  <si>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</si>
  <si>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</si>
  <si>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山形村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</si>
  <si>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</si>
  <si>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</si>
  <si>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</si>
  <si>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</si>
  <si>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</si>
  <si>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</si>
  <si>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</si>
  <si>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</si>
  <si>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</si>
  <si>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</si>
  <si>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</si>
  <si>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収益的収支比率が100%を下回っており、また料金回収率も平成26年度に比べ3.82ポイントアップしたものの40%台と低く、健全な経営状況であるとは言えません。　　　　　　　　　　　　　　　　　　　　　　　企業債残高については、平成27年度時点で減少していますが、平成28～29年度に導水管の布設替え事業を予定し、企業債が増加する見込みです。　　　　　　　　　　　　　　　　　　　　　　　　　施設利用率については、計画給水人口等が現況において過大のため計画の見直しが必要です。</t>
    <rPh sb="0" eb="2">
      <t>シュウエキ</t>
    </rPh>
    <rPh sb="2" eb="3">
      <t>テキ</t>
    </rPh>
    <rPh sb="3" eb="5">
      <t>シュウシ</t>
    </rPh>
    <rPh sb="5" eb="7">
      <t>ヒリツ</t>
    </rPh>
    <rPh sb="13" eb="15">
      <t>シタマワ</t>
    </rPh>
    <rPh sb="22" eb="24">
      <t>リョウキン</t>
    </rPh>
    <rPh sb="24" eb="26">
      <t>カイシュウ</t>
    </rPh>
    <rPh sb="26" eb="27">
      <t>リツ</t>
    </rPh>
    <rPh sb="28" eb="30">
      <t>ヘイセイ</t>
    </rPh>
    <rPh sb="32" eb="34">
      <t>ネンド</t>
    </rPh>
    <rPh sb="35" eb="36">
      <t>クラ</t>
    </rPh>
    <rPh sb="56" eb="57">
      <t>ダイ</t>
    </rPh>
    <rPh sb="58" eb="59">
      <t>ヒク</t>
    </rPh>
    <rPh sb="61" eb="63">
      <t>ケンゼン</t>
    </rPh>
    <rPh sb="64" eb="66">
      <t>ケイエイ</t>
    </rPh>
    <rPh sb="66" eb="68">
      <t>ジョウキョウ</t>
    </rPh>
    <rPh sb="73" eb="74">
      <t>イ</t>
    </rPh>
    <rPh sb="102" eb="104">
      <t>キギョウ</t>
    </rPh>
    <rPh sb="104" eb="105">
      <t>サイ</t>
    </rPh>
    <rPh sb="105" eb="107">
      <t>ザンダカ</t>
    </rPh>
    <rPh sb="113" eb="115">
      <t>ヘイセイ</t>
    </rPh>
    <rPh sb="117" eb="118">
      <t>ネン</t>
    </rPh>
    <rPh sb="118" eb="119">
      <t>ド</t>
    </rPh>
    <rPh sb="119" eb="121">
      <t>ジテン</t>
    </rPh>
    <rPh sb="122" eb="124">
      <t>ゲンショウ</t>
    </rPh>
    <rPh sb="131" eb="133">
      <t>ヘイセイ</t>
    </rPh>
    <rPh sb="138" eb="139">
      <t>ネン</t>
    </rPh>
    <rPh sb="139" eb="140">
      <t>ド</t>
    </rPh>
    <rPh sb="141" eb="143">
      <t>ドウスイ</t>
    </rPh>
    <rPh sb="143" eb="144">
      <t>カン</t>
    </rPh>
    <rPh sb="145" eb="147">
      <t>フセツ</t>
    </rPh>
    <rPh sb="147" eb="148">
      <t>ガエ</t>
    </rPh>
    <rPh sb="149" eb="151">
      <t>ジギョウ</t>
    </rPh>
    <rPh sb="152" eb="154">
      <t>ヨテイ</t>
    </rPh>
    <rPh sb="156" eb="158">
      <t>キギョウ</t>
    </rPh>
    <rPh sb="158" eb="159">
      <t>サイ</t>
    </rPh>
    <rPh sb="160" eb="162">
      <t>ゾウカ</t>
    </rPh>
    <rPh sb="164" eb="166">
      <t>ミコ</t>
    </rPh>
    <rPh sb="195" eb="197">
      <t>シセツ</t>
    </rPh>
    <rPh sb="197" eb="200">
      <t>リヨウリツ</t>
    </rPh>
    <rPh sb="206" eb="208">
      <t>ケイカク</t>
    </rPh>
    <rPh sb="208" eb="210">
      <t>キュウスイ</t>
    </rPh>
    <rPh sb="210" eb="212">
      <t>ジンコウ</t>
    </rPh>
    <rPh sb="212" eb="213">
      <t>トウ</t>
    </rPh>
    <rPh sb="214" eb="216">
      <t>ゲンキョウ</t>
    </rPh>
    <rPh sb="220" eb="222">
      <t>カダイ</t>
    </rPh>
    <rPh sb="225" eb="227">
      <t>ケイカク</t>
    </rPh>
    <rPh sb="228" eb="230">
      <t>ミナオ</t>
    </rPh>
    <rPh sb="232" eb="234">
      <t>ヒツヨウ</t>
    </rPh>
    <phoneticPr fontId="4"/>
  </si>
  <si>
    <t>分析表にはありませんが、浄水設備ならびに管路等の老朽化が進行しており、それぞれ更新・改築が必要です。</t>
    <rPh sb="0" eb="2">
      <t>ブンセキ</t>
    </rPh>
    <rPh sb="2" eb="3">
      <t>ヒョウ</t>
    </rPh>
    <rPh sb="12" eb="14">
      <t>ジョウスイ</t>
    </rPh>
    <rPh sb="14" eb="16">
      <t>セツビ</t>
    </rPh>
    <rPh sb="20" eb="22">
      <t>カンロ</t>
    </rPh>
    <rPh sb="22" eb="23">
      <t>トウ</t>
    </rPh>
    <rPh sb="24" eb="27">
      <t>ロウキュウカ</t>
    </rPh>
    <rPh sb="28" eb="30">
      <t>シンコウ</t>
    </rPh>
    <rPh sb="39" eb="41">
      <t>コウシン</t>
    </rPh>
    <rPh sb="42" eb="44">
      <t>カイチク</t>
    </rPh>
    <rPh sb="45" eb="47">
      <t>ヒツヨウ</t>
    </rPh>
    <phoneticPr fontId="4"/>
  </si>
  <si>
    <t>健全な経営状況にすることは困難な事業であり、一般会計からの繰入金への依存性が高く、適正な料金水準に及ばないのが現状です。　　　　　　　　　　　　　また、上水道事業への統合や運営規模等の見直しなどの局面を迎え、大変厳しい経営状況の中、健全経営に向けた検討・努力を行う必要があります。　　　　　　　　　　　　</t>
    <rPh sb="0" eb="2">
      <t>ケンゼン</t>
    </rPh>
    <rPh sb="3" eb="5">
      <t>ケイエイ</t>
    </rPh>
    <rPh sb="5" eb="7">
      <t>ジョウキョウ</t>
    </rPh>
    <rPh sb="13" eb="15">
      <t>コンナン</t>
    </rPh>
    <rPh sb="16" eb="18">
      <t>ジギョウ</t>
    </rPh>
    <rPh sb="22" eb="24">
      <t>イッパン</t>
    </rPh>
    <rPh sb="24" eb="26">
      <t>カイケイ</t>
    </rPh>
    <rPh sb="29" eb="31">
      <t>クリイレ</t>
    </rPh>
    <rPh sb="31" eb="32">
      <t>キン</t>
    </rPh>
    <rPh sb="34" eb="37">
      <t>イゾンセイ</t>
    </rPh>
    <rPh sb="38" eb="39">
      <t>タカ</t>
    </rPh>
    <rPh sb="41" eb="43">
      <t>テキセイ</t>
    </rPh>
    <rPh sb="44" eb="46">
      <t>リョウキン</t>
    </rPh>
    <rPh sb="46" eb="48">
      <t>スイジュン</t>
    </rPh>
    <rPh sb="49" eb="50">
      <t>オヨ</t>
    </rPh>
    <rPh sb="55" eb="57">
      <t>ゲンジョウ</t>
    </rPh>
    <rPh sb="76" eb="78">
      <t>ジョウスイ</t>
    </rPh>
    <rPh sb="78" eb="79">
      <t>ドウ</t>
    </rPh>
    <rPh sb="79" eb="81">
      <t>ジギョウ</t>
    </rPh>
    <rPh sb="83" eb="85">
      <t>トウゴウ</t>
    </rPh>
    <rPh sb="86" eb="88">
      <t>ウンエイ</t>
    </rPh>
    <rPh sb="88" eb="90">
      <t>キボ</t>
    </rPh>
    <rPh sb="90" eb="91">
      <t>トウ</t>
    </rPh>
    <rPh sb="92" eb="94">
      <t>ミナオ</t>
    </rPh>
    <rPh sb="98" eb="100">
      <t>キョクメン</t>
    </rPh>
    <rPh sb="101" eb="102">
      <t>ムカ</t>
    </rPh>
    <rPh sb="104" eb="106">
      <t>タイヘン</t>
    </rPh>
    <rPh sb="106" eb="107">
      <t>キビ</t>
    </rPh>
    <rPh sb="109" eb="111">
      <t>ケイエイ</t>
    </rPh>
    <rPh sb="111" eb="113">
      <t>ジョウキョウ</t>
    </rPh>
    <rPh sb="114" eb="115">
      <t>ナカ</t>
    </rPh>
    <rPh sb="116" eb="118">
      <t>ケンゼン</t>
    </rPh>
    <rPh sb="118" eb="120">
      <t>ケイエイ</t>
    </rPh>
    <rPh sb="121" eb="122">
      <t>ム</t>
    </rPh>
    <rPh sb="124" eb="126">
      <t>ケントウ</t>
    </rPh>
    <rPh sb="127" eb="129">
      <t>ドリョク</t>
    </rPh>
    <rPh sb="130" eb="131">
      <t>オコナ</t>
    </rPh>
    <rPh sb="132" eb="13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</si>
</sst>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016768"/>
        <c:axId val="640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64016768"/>
        <c:axId val="64018688"/>
      </c:lineChart>
      <c:dateAx>
        <c:axId val="64016768"/>
        <c:scaling>
          <c:orientation val="minMax"/>
        </c:scaling>
        <c:delete val="1"/>
        <c:axPos val="b"/>
        <c:numFmt formatCode="ge" sourceLinked="1"/>
        <c:majorTickMark val="none"/>
        <c:minorTickMark val="none"/>
        <c:tickLblPos val="none"/>
        <c:crossAx val="64018688"/>
        <c:crosses val="autoZero"/>
        <c:auto val="1"/>
        <c:lblOffset val="100"/>
        <c:baseTimeUnit val="years"/>
      </c:dateAx>
      <c:valAx>
        <c:axId val="640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0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14.94</c:v>
                </c:pt>
                <c:pt idx="1">
                  <c:v>12.75</c:v>
                </c:pt>
                <c:pt idx="2">
                  <c:v>12.78</c:v>
                </c:pt>
                <c:pt idx="3">
                  <c:v>14.38</c:v>
                </c:pt>
                <c:pt idx="4">
                  <c:v>17</c:v>
                </c:pt>
              </c:numCache>
            </c:numRef>
          </c:val>
        </c:ser>
        <c:dLbls>
          <c:showLegendKey val="0"/>
          <c:showVal val="0"/>
          <c:showCatName val="0"/>
          <c:showSerName val="0"/>
          <c:showPercent val="0"/>
          <c:showBubbleSize val="0"/>
        </c:dLbls>
        <c:gapWidth val="150"/>
        <c:axId val="81330944"/>
        <c:axId val="813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81330944"/>
        <c:axId val="81332864"/>
      </c:lineChart>
      <c:dateAx>
        <c:axId val="81330944"/>
        <c:scaling>
          <c:orientation val="minMax"/>
        </c:scaling>
        <c:delete val="1"/>
        <c:axPos val="b"/>
        <c:numFmt formatCode="ge" sourceLinked="1"/>
        <c:majorTickMark val="none"/>
        <c:minorTickMark val="none"/>
        <c:tickLblPos val="none"/>
        <c:crossAx val="81332864"/>
        <c:crosses val="autoZero"/>
        <c:auto val="1"/>
        <c:lblOffset val="100"/>
        <c:baseTimeUnit val="years"/>
      </c:dateAx>
      <c:valAx>
        <c:axId val="813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74.2</c:v>
                </c:pt>
                <c:pt idx="1">
                  <c:v>74.099999999999994</c:v>
                </c:pt>
                <c:pt idx="2">
                  <c:v>74.2</c:v>
                </c:pt>
                <c:pt idx="3">
                  <c:v>74.099999999999994</c:v>
                </c:pt>
                <c:pt idx="4">
                  <c:v>74.3</c:v>
                </c:pt>
              </c:numCache>
            </c:numRef>
          </c:val>
        </c:ser>
        <c:dLbls>
          <c:showLegendKey val="0"/>
          <c:showVal val="0"/>
          <c:showCatName val="0"/>
          <c:showSerName val="0"/>
          <c:showPercent val="0"/>
          <c:showBubbleSize val="0"/>
        </c:dLbls>
        <c:gapWidth val="150"/>
        <c:axId val="81392000"/>
        <c:axId val="813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81392000"/>
        <c:axId val="81393920"/>
      </c:lineChart>
      <c:dateAx>
        <c:axId val="81392000"/>
        <c:scaling>
          <c:orientation val="minMax"/>
        </c:scaling>
        <c:delete val="1"/>
        <c:axPos val="b"/>
        <c:numFmt formatCode="ge" sourceLinked="1"/>
        <c:majorTickMark val="none"/>
        <c:minorTickMark val="none"/>
        <c:tickLblPos val="none"/>
        <c:crossAx val="81393920"/>
        <c:crosses val="autoZero"/>
        <c:auto val="1"/>
        <c:lblOffset val="100"/>
        <c:baseTimeUnit val="years"/>
      </c:dateAx>
      <c:valAx>
        <c:axId val="813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86.67</c:v>
                </c:pt>
                <c:pt idx="1">
                  <c:v>84.3</c:v>
                </c:pt>
                <c:pt idx="2">
                  <c:v>75.89</c:v>
                </c:pt>
                <c:pt idx="3">
                  <c:v>85.4</c:v>
                </c:pt>
                <c:pt idx="4">
                  <c:v>85.86</c:v>
                </c:pt>
              </c:numCache>
            </c:numRef>
          </c:val>
        </c:ser>
        <c:dLbls>
          <c:showLegendKey val="0"/>
          <c:showVal val="0"/>
          <c:showCatName val="0"/>
          <c:showSerName val="0"/>
          <c:showPercent val="0"/>
          <c:showBubbleSize val="0"/>
        </c:dLbls>
        <c:gapWidth val="150"/>
        <c:axId val="69701632"/>
        <c:axId val="697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69701632"/>
        <c:axId val="69703552"/>
      </c:lineChart>
      <c:dateAx>
        <c:axId val="69701632"/>
        <c:scaling>
          <c:orientation val="minMax"/>
        </c:scaling>
        <c:delete val="1"/>
        <c:axPos val="b"/>
        <c:numFmt formatCode="ge" sourceLinked="1"/>
        <c:majorTickMark val="none"/>
        <c:minorTickMark val="none"/>
        <c:tickLblPos val="none"/>
        <c:crossAx val="69703552"/>
        <c:crosses val="autoZero"/>
        <c:auto val="1"/>
        <c:lblOffset val="100"/>
        <c:baseTimeUnit val="years"/>
      </c:dateAx>
      <c:valAx>
        <c:axId val="697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717376"/>
        <c:axId val="799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717376"/>
        <c:axId val="79959552"/>
      </c:lineChart>
      <c:dateAx>
        <c:axId val="69717376"/>
        <c:scaling>
          <c:orientation val="minMax"/>
        </c:scaling>
        <c:delete val="1"/>
        <c:axPos val="b"/>
        <c:numFmt formatCode="ge" sourceLinked="1"/>
        <c:majorTickMark val="none"/>
        <c:minorTickMark val="none"/>
        <c:tickLblPos val="none"/>
        <c:crossAx val="79959552"/>
        <c:crosses val="autoZero"/>
        <c:auto val="1"/>
        <c:lblOffset val="100"/>
        <c:baseTimeUnit val="years"/>
      </c:dateAx>
      <c:valAx>
        <c:axId val="799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002048"/>
        <c:axId val="800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02048"/>
        <c:axId val="80012416"/>
      </c:lineChart>
      <c:dateAx>
        <c:axId val="80002048"/>
        <c:scaling>
          <c:orientation val="minMax"/>
        </c:scaling>
        <c:delete val="1"/>
        <c:axPos val="b"/>
        <c:numFmt formatCode="ge" sourceLinked="1"/>
        <c:majorTickMark val="none"/>
        <c:minorTickMark val="none"/>
        <c:tickLblPos val="none"/>
        <c:crossAx val="80012416"/>
        <c:crosses val="autoZero"/>
        <c:auto val="1"/>
        <c:lblOffset val="100"/>
        <c:baseTimeUnit val="years"/>
      </c:dateAx>
      <c:valAx>
        <c:axId val="800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163392"/>
        <c:axId val="8116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163392"/>
        <c:axId val="81165312"/>
      </c:lineChart>
      <c:dateAx>
        <c:axId val="81163392"/>
        <c:scaling>
          <c:orientation val="minMax"/>
        </c:scaling>
        <c:delete val="1"/>
        <c:axPos val="b"/>
        <c:numFmt formatCode="ge" sourceLinked="1"/>
        <c:majorTickMark val="none"/>
        <c:minorTickMark val="none"/>
        <c:tickLblPos val="none"/>
        <c:crossAx val="81165312"/>
        <c:crosses val="autoZero"/>
        <c:auto val="1"/>
        <c:lblOffset val="100"/>
        <c:baseTimeUnit val="years"/>
      </c:dateAx>
      <c:valAx>
        <c:axId val="8116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474304"/>
        <c:axId val="814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474304"/>
        <c:axId val="81476224"/>
      </c:lineChart>
      <c:dateAx>
        <c:axId val="81474304"/>
        <c:scaling>
          <c:orientation val="minMax"/>
        </c:scaling>
        <c:delete val="1"/>
        <c:axPos val="b"/>
        <c:numFmt formatCode="ge" sourceLinked="1"/>
        <c:majorTickMark val="none"/>
        <c:minorTickMark val="none"/>
        <c:tickLblPos val="none"/>
        <c:crossAx val="81476224"/>
        <c:crosses val="autoZero"/>
        <c:auto val="1"/>
        <c:lblOffset val="100"/>
        <c:baseTimeUnit val="years"/>
      </c:dateAx>
      <c:valAx>
        <c:axId val="814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1173.02</c:v>
                </c:pt>
                <c:pt idx="1">
                  <c:v>1210.56</c:v>
                </c:pt>
                <c:pt idx="2">
                  <c:v>1147.98</c:v>
                </c:pt>
                <c:pt idx="3">
                  <c:v>965.82</c:v>
                </c:pt>
                <c:pt idx="4">
                  <c:v>781.8</c:v>
                </c:pt>
              </c:numCache>
            </c:numRef>
          </c:val>
        </c:ser>
        <c:dLbls>
          <c:showLegendKey val="0"/>
          <c:showVal val="0"/>
          <c:showCatName val="0"/>
          <c:showSerName val="0"/>
          <c:showPercent val="0"/>
          <c:showBubbleSize val="0"/>
        </c:dLbls>
        <c:gapWidth val="150"/>
        <c:axId val="81510784"/>
        <c:axId val="815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81510784"/>
        <c:axId val="81512704"/>
      </c:lineChart>
      <c:dateAx>
        <c:axId val="81510784"/>
        <c:scaling>
          <c:orientation val="minMax"/>
        </c:scaling>
        <c:delete val="1"/>
        <c:axPos val="b"/>
        <c:numFmt formatCode="ge" sourceLinked="1"/>
        <c:majorTickMark val="none"/>
        <c:minorTickMark val="none"/>
        <c:tickLblPos val="none"/>
        <c:crossAx val="81512704"/>
        <c:crosses val="autoZero"/>
        <c:auto val="1"/>
        <c:lblOffset val="100"/>
        <c:baseTimeUnit val="years"/>
      </c:dateAx>
      <c:valAx>
        <c:axId val="815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57.31</c:v>
                </c:pt>
                <c:pt idx="1">
                  <c:v>52.57</c:v>
                </c:pt>
                <c:pt idx="2">
                  <c:v>43.81</c:v>
                </c:pt>
                <c:pt idx="3">
                  <c:v>44.6</c:v>
                </c:pt>
                <c:pt idx="4">
                  <c:v>48.42</c:v>
                </c:pt>
              </c:numCache>
            </c:numRef>
          </c:val>
        </c:ser>
        <c:dLbls>
          <c:showLegendKey val="0"/>
          <c:showVal val="0"/>
          <c:showCatName val="0"/>
          <c:showSerName val="0"/>
          <c:showPercent val="0"/>
          <c:showBubbleSize val="0"/>
        </c:dLbls>
        <c:gapWidth val="150"/>
        <c:axId val="81289216"/>
        <c:axId val="812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81289216"/>
        <c:axId val="81291136"/>
      </c:lineChart>
      <c:dateAx>
        <c:axId val="81289216"/>
        <c:scaling>
          <c:orientation val="minMax"/>
        </c:scaling>
        <c:delete val="1"/>
        <c:axPos val="b"/>
        <c:numFmt formatCode="ge" sourceLinked="1"/>
        <c:majorTickMark val="none"/>
        <c:minorTickMark val="none"/>
        <c:tickLblPos val="none"/>
        <c:crossAx val="81291136"/>
        <c:crosses val="autoZero"/>
        <c:auto val="1"/>
        <c:lblOffset val="100"/>
        <c:baseTimeUnit val="years"/>
      </c:dateAx>
      <c:valAx>
        <c:axId val="812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707.47</c:v>
                </c:pt>
                <c:pt idx="1">
                  <c:v>828.28</c:v>
                </c:pt>
                <c:pt idx="2">
                  <c:v>977.24</c:v>
                </c:pt>
                <c:pt idx="3">
                  <c:v>943.87</c:v>
                </c:pt>
                <c:pt idx="4">
                  <c:v>832.17</c:v>
                </c:pt>
              </c:numCache>
            </c:numRef>
          </c:val>
        </c:ser>
        <c:dLbls>
          <c:showLegendKey val="0"/>
          <c:showVal val="0"/>
          <c:showCatName val="0"/>
          <c:showSerName val="0"/>
          <c:showPercent val="0"/>
          <c:showBubbleSize val="0"/>
        </c:dLbls>
        <c:gapWidth val="150"/>
        <c:axId val="81316864"/>
        <c:axId val="813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81316864"/>
        <c:axId val="81319040"/>
      </c:lineChart>
      <c:dateAx>
        <c:axId val="81316864"/>
        <c:scaling>
          <c:orientation val="minMax"/>
        </c:scaling>
        <c:delete val="1"/>
        <c:axPos val="b"/>
        <c:numFmt formatCode="ge" sourceLinked="1"/>
        <c:majorTickMark val="none"/>
        <c:minorTickMark val="none"/>
        <c:tickLblPos val="none"/>
        <c:crossAx val="81319040"/>
        <c:crosses val="autoZero"/>
        <c:auto val="1"/>
        <c:lblOffset val="100"/>
        <c:baseTimeUnit val="years"/>
      </c:dateAx>
      <c:valAx>
        <c:axId val="813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長野県　山形村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8791</v>
      </c>
      <c r="AJ8" s="74"/>
      <c r="AK8" s="74"/>
      <c r="AL8" s="74"/>
      <c r="AM8" s="74"/>
      <c r="AN8" s="74"/>
      <c r="AO8" s="74"/>
      <c r="AP8" s="75"/>
      <c r="AQ8" s="56">
        <f>データ!R6</f>
        <v>24.98</v>
      </c>
      <c r="AR8" s="56"/>
      <c r="AS8" s="56"/>
      <c r="AT8" s="56"/>
      <c r="AU8" s="56"/>
      <c r="AV8" s="56"/>
      <c r="AW8" s="56"/>
      <c r="AX8" s="56"/>
      <c r="AY8" s="56">
        <f>データ!S6</f>
        <v>351.92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3.94</v>
      </c>
      <c r="S10" s="56"/>
      <c r="T10" s="56"/>
      <c r="U10" s="56"/>
      <c r="V10" s="56"/>
      <c r="W10" s="56"/>
      <c r="X10" s="56"/>
      <c r="Y10" s="56"/>
      <c r="Z10" s="64">
        <f>データ!P6</f>
        <v>5400</v>
      </c>
      <c r="AA10" s="64"/>
      <c r="AB10" s="64"/>
      <c r="AC10" s="64"/>
      <c r="AD10" s="64"/>
      <c r="AE10" s="64"/>
      <c r="AF10" s="64"/>
      <c r="AG10" s="64"/>
      <c r="AH10" s="2"/>
      <c r="AI10" s="64">
        <f>データ!T6</f>
        <v>345</v>
      </c>
      <c r="AJ10" s="64"/>
      <c r="AK10" s="64"/>
      <c r="AL10" s="64"/>
      <c r="AM10" s="64"/>
      <c r="AN10" s="64"/>
      <c r="AO10" s="64"/>
      <c r="AP10" s="64"/>
      <c r="AQ10" s="56">
        <f>データ!U6</f>
        <v>0.46</v>
      </c>
      <c r="AR10" s="56"/>
      <c r="AS10" s="56"/>
      <c r="AT10" s="56"/>
      <c r="AU10" s="56"/>
      <c r="AV10" s="56"/>
      <c r="AW10" s="56"/>
      <c r="AX10" s="56"/>
      <c r="AY10" s="56">
        <f>データ!V6</f>
        <v>750</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204501</v>
      </c>
      <c r="D6" s="31">
        <f t="shared" si="3"/>
        <v>47</v>
      </c>
      <c r="E6" s="31">
        <f t="shared" si="3"/>
        <v>1</v>
      </c>
      <c r="F6" s="31">
        <f t="shared" si="3"/>
        <v>0</v>
      </c>
      <c r="G6" s="31">
        <f t="shared" si="3"/>
        <v>0</v>
      </c>
      <c r="H6" s="31" t="str">
        <f t="shared" si="3"/>
        <v>長野県　山形村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3.94</v>
      </c>
      <c r="P6" s="32">
        <f t="shared" si="3"/>
        <v>5400</v>
      </c>
      <c r="Q6" s="32">
        <f t="shared" si="3"/>
        <v>8791</v>
      </c>
      <c r="R6" s="32">
        <f t="shared" si="3"/>
        <v>24.98</v>
      </c>
      <c r="S6" s="32">
        <f t="shared" si="3"/>
        <v>351.92</v>
      </c>
      <c r="T6" s="32">
        <f t="shared" si="3"/>
        <v>345</v>
      </c>
      <c r="U6" s="32">
        <f t="shared" si="3"/>
        <v>0.46</v>
      </c>
      <c r="V6" s="32">
        <f t="shared" si="3"/>
        <v>750</v>
      </c>
      <c r="W6" s="33">
        <f>IF(W7="",NA(),W7)</f>
        <v>86.67</v>
      </c>
      <c r="X6" s="33">
        <f t="shared" ref="X6:AF6" si="4">IF(X7="",NA(),X7)</f>
        <v>84.3</v>
      </c>
      <c r="Y6" s="33">
        <f t="shared" si="4"/>
        <v>75.89</v>
      </c>
      <c r="Z6" s="33">
        <f t="shared" si="4"/>
        <v>85.4</v>
      </c>
      <c r="AA6" s="33">
        <f t="shared" si="4"/>
        <v>85.86</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1173.02</v>
      </c>
      <c r="BE6" s="33">
        <f t="shared" ref="BE6:BM6" si="7">IF(BE7="",NA(),BE7)</f>
        <v>1210.56</v>
      </c>
      <c r="BF6" s="33">
        <f t="shared" si="7"/>
        <v>1147.98</v>
      </c>
      <c r="BG6" s="33">
        <f t="shared" si="7"/>
        <v>965.82</v>
      </c>
      <c r="BH6" s="33">
        <f t="shared" si="7"/>
        <v>781.8</v>
      </c>
      <c r="BI6" s="33">
        <f t="shared" si="7"/>
        <v>1442.51</v>
      </c>
      <c r="BJ6" s="33">
        <f t="shared" si="7"/>
        <v>1496.15</v>
      </c>
      <c r="BK6" s="33">
        <f t="shared" si="7"/>
        <v>1462.56</v>
      </c>
      <c r="BL6" s="33">
        <f t="shared" si="7"/>
        <v>1486.62</v>
      </c>
      <c r="BM6" s="33">
        <f t="shared" si="7"/>
        <v>1510.14</v>
      </c>
      <c r="BN6" s="32" t="str">
        <f>IF(BN7="","",IF(BN7="-","【-】","【"&amp;SUBSTITUTE(TEXT(BN7,"#,##0.00"),"-","△")&amp;"】"))</f>
        <v>【1,242.90】</v>
      </c>
      <c r="BO6" s="33">
        <f>IF(BO7="",NA(),BO7)</f>
        <v>57.31</v>
      </c>
      <c r="BP6" s="33">
        <f t="shared" ref="BP6:BX6" si="8">IF(BP7="",NA(),BP7)</f>
        <v>52.57</v>
      </c>
      <c r="BQ6" s="33">
        <f t="shared" si="8"/>
        <v>43.81</v>
      </c>
      <c r="BR6" s="33">
        <f t="shared" si="8"/>
        <v>44.6</v>
      </c>
      <c r="BS6" s="33">
        <f t="shared" si="8"/>
        <v>48.42</v>
      </c>
      <c r="BT6" s="33">
        <f t="shared" si="8"/>
        <v>33.299999999999997</v>
      </c>
      <c r="BU6" s="33">
        <f t="shared" si="8"/>
        <v>33.01</v>
      </c>
      <c r="BV6" s="33">
        <f t="shared" si="8"/>
        <v>32.39</v>
      </c>
      <c r="BW6" s="33">
        <f t="shared" si="8"/>
        <v>24.39</v>
      </c>
      <c r="BX6" s="33">
        <f t="shared" si="8"/>
        <v>22.67</v>
      </c>
      <c r="BY6" s="32" t="str">
        <f>IF(BY7="","",IF(BY7="-","【-】","【"&amp;SUBSTITUTE(TEXT(BY7,"#,##0.00"),"-","△")&amp;"】"))</f>
        <v>【33.35】</v>
      </c>
      <c r="BZ6" s="33">
        <f>IF(BZ7="",NA(),BZ7)</f>
        <v>707.47</v>
      </c>
      <c r="CA6" s="33">
        <f t="shared" ref="CA6:CI6" si="9">IF(CA7="",NA(),CA7)</f>
        <v>828.28</v>
      </c>
      <c r="CB6" s="33">
        <f t="shared" si="9"/>
        <v>977.24</v>
      </c>
      <c r="CC6" s="33">
        <f t="shared" si="9"/>
        <v>943.87</v>
      </c>
      <c r="CD6" s="33">
        <f t="shared" si="9"/>
        <v>832.17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14.94</v>
      </c>
      <c r="CL6" s="33">
        <f t="shared" ref="CL6:CT6" si="10">IF(CL7="",NA(),CL7)</f>
        <v>12.75</v>
      </c>
      <c r="CM6" s="33">
        <f t="shared" si="10"/>
        <v>12.78</v>
      </c>
      <c r="CN6" s="33">
        <f t="shared" si="10"/>
        <v>14.38</v>
      </c>
      <c r="CO6" s="33">
        <f t="shared" si="10"/>
        <v>17</v>
      </c>
      <c r="CP6" s="33">
        <f t="shared" si="10"/>
        <v>50.66</v>
      </c>
      <c r="CQ6" s="33">
        <f t="shared" si="10"/>
        <v>51.11</v>
      </c>
      <c r="CR6" s="33">
        <f t="shared" si="10"/>
        <v>50.49</v>
      </c>
      <c r="CS6" s="33">
        <f t="shared" si="10"/>
        <v>48.36</v>
      </c>
      <c r="CT6" s="33">
        <f t="shared" si="10"/>
        <v>48.7</v>
      </c>
      <c r="CU6" s="32" t="str">
        <f>IF(CU7="","",IF(CU7="-","【-】","【"&amp;SUBSTITUTE(TEXT(CU7,"#,##0.00"),"-","△")&amp;"】"))</f>
        <v>【57.58】</v>
      </c>
      <c r="CV6" s="33">
        <f>IF(CV7="",NA(),CV7)</f>
        <v>74.2</v>
      </c>
      <c r="CW6" s="33">
        <f t="shared" ref="CW6:DE6" si="11">IF(CW7="",NA(),CW7)</f>
        <v>74.099999999999994</v>
      </c>
      <c r="CX6" s="33">
        <f t="shared" si="11"/>
        <v>74.2</v>
      </c>
      <c r="CY6" s="33">
        <f t="shared" si="11"/>
        <v>74.099999999999994</v>
      </c>
      <c r="CZ6" s="33">
        <f t="shared" si="11"/>
        <v>74.3</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204501</v>
      </c>
      <c r="D7" s="35">
        <v>47</v>
      </c>
      <c r="E7" s="35">
        <v>1</v>
      </c>
      <c r="F7" s="35">
        <v>0</v>
      </c>
      <c r="G7" s="35">
        <v>0</v>
      </c>
      <c r="H7" s="35" t="s">
        <v>93</v>
      </c>
      <c r="I7" s="35" t="s">
        <v>94</v>
      </c>
      <c r="J7" s="35" t="s">
        <v>95</v>
      </c>
      <c r="K7" s="35" t="s">
        <v>96</v>
      </c>
      <c r="L7" s="35" t="s">
        <v>97</v>
      </c>
      <c r="M7" s="36" t="s">
        <v>98</v>
      </c>
      <c r="N7" s="36" t="s">
        <v>99</v>
      </c>
      <c r="O7" s="36">
        <v>3.94</v>
      </c>
      <c r="P7" s="36">
        <v>5400</v>
      </c>
      <c r="Q7" s="36">
        <v>8791</v>
      </c>
      <c r="R7" s="36">
        <v>24.98</v>
      </c>
      <c r="S7" s="36">
        <v>351.92</v>
      </c>
      <c r="T7" s="36">
        <v>345</v>
      </c>
      <c r="U7" s="36">
        <v>0.46</v>
      </c>
      <c r="V7" s="36">
        <v>750</v>
      </c>
      <c r="W7" s="36">
        <v>86.67</v>
      </c>
      <c r="X7" s="36">
        <v>84.3</v>
      </c>
      <c r="Y7" s="36">
        <v>75.89</v>
      </c>
      <c r="Z7" s="36">
        <v>85.4</v>
      </c>
      <c r="AA7" s="36">
        <v>85.86</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1173.02</v>
      </c>
      <c r="BE7" s="36">
        <v>1210.56</v>
      </c>
      <c r="BF7" s="36">
        <v>1147.98</v>
      </c>
      <c r="BG7" s="36">
        <v>965.82</v>
      </c>
      <c r="BH7" s="36">
        <v>781.8</v>
      </c>
      <c r="BI7" s="36">
        <v>1442.51</v>
      </c>
      <c r="BJ7" s="36">
        <v>1496.15</v>
      </c>
      <c r="BK7" s="36">
        <v>1462.56</v>
      </c>
      <c r="BL7" s="36">
        <v>1486.62</v>
      </c>
      <c r="BM7" s="36">
        <v>1510.14</v>
      </c>
      <c r="BN7" s="36">
        <v>1242.9000000000001</v>
      </c>
      <c r="BO7" s="36">
        <v>57.31</v>
      </c>
      <c r="BP7" s="36">
        <v>52.57</v>
      </c>
      <c r="BQ7" s="36">
        <v>43.81</v>
      </c>
      <c r="BR7" s="36">
        <v>44.6</v>
      </c>
      <c r="BS7" s="36">
        <v>48.42</v>
      </c>
      <c r="BT7" s="36">
        <v>33.299999999999997</v>
      </c>
      <c r="BU7" s="36">
        <v>33.01</v>
      </c>
      <c r="BV7" s="36">
        <v>32.39</v>
      </c>
      <c r="BW7" s="36">
        <v>24.39</v>
      </c>
      <c r="BX7" s="36">
        <v>22.67</v>
      </c>
      <c r="BY7" s="36">
        <v>33.35</v>
      </c>
      <c r="BZ7" s="36">
        <v>707.47</v>
      </c>
      <c r="CA7" s="36">
        <v>828.28</v>
      </c>
      <c r="CB7" s="36">
        <v>977.24</v>
      </c>
      <c r="CC7" s="36">
        <v>943.87</v>
      </c>
      <c r="CD7" s="36">
        <v>832.17</v>
      </c>
      <c r="CE7" s="36">
        <v>526.57000000000005</v>
      </c>
      <c r="CF7" s="36">
        <v>523.08000000000004</v>
      </c>
      <c r="CG7" s="36">
        <v>530.83000000000004</v>
      </c>
      <c r="CH7" s="36">
        <v>734.18</v>
      </c>
      <c r="CI7" s="36">
        <v>789.62</v>
      </c>
      <c r="CJ7" s="36">
        <v>524.69000000000005</v>
      </c>
      <c r="CK7" s="36">
        <v>14.94</v>
      </c>
      <c r="CL7" s="36">
        <v>12.75</v>
      </c>
      <c r="CM7" s="36">
        <v>12.78</v>
      </c>
      <c r="CN7" s="36">
        <v>14.38</v>
      </c>
      <c r="CO7" s="36">
        <v>17</v>
      </c>
      <c r="CP7" s="36">
        <v>50.66</v>
      </c>
      <c r="CQ7" s="36">
        <v>51.11</v>
      </c>
      <c r="CR7" s="36">
        <v>50.49</v>
      </c>
      <c r="CS7" s="36">
        <v>48.36</v>
      </c>
      <c r="CT7" s="36">
        <v>48.7</v>
      </c>
      <c r="CU7" s="36">
        <v>57.58</v>
      </c>
      <c r="CV7" s="36">
        <v>74.2</v>
      </c>
      <c r="CW7" s="36">
        <v>74.099999999999994</v>
      </c>
      <c r="CX7" s="36">
        <v>74.2</v>
      </c>
      <c r="CY7" s="36">
        <v>74.099999999999994</v>
      </c>
      <c r="CZ7" s="36">
        <v>74.3</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WS12021</cp:lastModifiedBy>
  <dcterms:created xsi:type="dcterms:W3CDTF">2016-12-02T02:18:35Z</dcterms:created>
  <dcterms:modified xsi:type="dcterms:W3CDTF">2017-01-24T06:16:02Z</dcterms:modified>
  <cp:category/>
</cp:coreProperties>
</file>