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workbookProtection workbookPassword="8649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Q6" i="5"/>
  <c r="P6" i="5"/>
  <c r="W10" i="4" s="1"/>
  <c r="O6" i="5"/>
  <c r="P10" i="4" s="1"/>
  <c r="N6" i="5"/>
  <c r="M6" i="5"/>
  <c r="L6" i="5"/>
  <c r="K6" i="5"/>
  <c r="P8" i="4" s="1"/>
  <c r="J6" i="5"/>
  <c r="I6" i="5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D10" i="4"/>
  <c r="I10" i="4"/>
  <c r="B10" i="4"/>
  <c r="AL8" i="4"/>
  <c r="W8" i="4"/>
  <c r="I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<sst xmlns="http://schemas.openxmlformats.org/spreadsheetml/2006/main" count="221" uniqueCount="111">
  <si>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</si>
  <si>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</si>
  <si>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</si>
  <si>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</si>
  <si>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</si>
  <si>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</si>
  <si>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</si>
  <si>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</si>
  <si>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</si>
  <si>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</si>
  <si>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</si>
  <si>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</si>
  <si>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</si>
  <si>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</si>
  <si>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</si>
  <si>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</si>
  <si>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</si>
  <si>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</si>
  <si>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</si>
  <si>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</si>
  <si>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</si>
  <si>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</si>
  <si>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</si>
  <si>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</si>
  <si>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</si>
  <si>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</si>
  <si>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</si>
  <si>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</si>
  <si>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</si>
  <si>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</si>
  <si>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</si>
  <si>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</si>
  <si>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</si>
  <si>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</si>
  <si>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</si>
  <si>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</si>
  <si>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</si>
  <si>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</si>
  <si>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</si>
  <si>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</si>
  <si>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</si>
  <si>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23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</si>
  <si>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</si>
  <si>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</si>
  <si>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</si>
  <si>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</si>
  <si>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</si>
  <si>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</si>
  <si>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</si>
  <si>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</si>
  <si>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</si>
  <si>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</si>
  <si>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</si>
  <si>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</si>
  <si>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</si>
  <si>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</si>
  <si>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</si>
  <si>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</si>
  <si>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</si>
  <si>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</si>
  <si>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</si>
  <si>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</si>
  <si>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</si>
  <si>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</si>
  <si>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</si>
  <si>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</si>
  <si>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</si>
  <si>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</si>
  <si>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</si>
  <si>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</si>
  <si>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</si>
  <si>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</si>
  <si>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</si>
  <si>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</si>
  <si>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</si>
  <si>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</si>
  <si>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</si>
  <si>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</si>
  <si>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</si>
  <si>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</si>
  <si>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</si>
  <si>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</si>
  <si>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</si>
  <si>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</si>
  <si>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</si>
  <si>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</si>
  <si>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</si>
  <si>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</si>
  <si>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</si>
  <si>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</si>
  <si>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</si>
  <si>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</si>
  <si>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</si>
  <si>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</si>
  <si>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</si>
  <si>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</si>
  <si>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長野県　売木村</t>
  </si>
  <si>
    <t>法非適用</t>
  </si>
  <si>
    <t>下水道事業</t>
  </si>
  <si>
    <t>農業集落排水</t>
  </si>
  <si>
    <t>F2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</si>
  <si>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</si>
  <si>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</si>
  <si>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</si>
  <si>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</si>
  <si>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</si>
  <si>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</si>
  <si>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</si>
  <si>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 xml:space="preserve">  管路以外の機器は、計画的に更新やオーバーホ
　ールを行っています。管路は、水田農業が始ま
　ると、流入水が増加することから、かなり不明
　水が流入していると思われます。機器への負荷
　を減らすため、なお一層の不明水対策が必要だ
　と考えます。</t>
    <phoneticPr fontId="4"/>
  </si>
  <si>
    <t xml:space="preserve">  売木村の農業集落排水事業は当初から、「建設
　費については、一般会計から支出しなければ採
　算が取れない。」という見込の下、事業を始め
　ました。事業費の約５割を、一般会計繰出金で
　賄っています。少しでも健全経営に努めるた
　め、なお一層の経費節減に努める必要があり
　ます。</t>
    <phoneticPr fontId="4"/>
  </si>
  <si>
    <t>①収益的収支比率について
　収益的収支比率については、収入が少ないため
　おそらく平均を大きく下回っていると思われる。
　故障等により修繕や更新があれば比率が悪くな
　ってくる。
④企業債残高対給水収益比率について
　建設当初から人口が少なく、一般会計で建設費　
　を負担しても建設することとしていたため、毎年
　起債償還額のほぼ全額を繰り入れています。
⑤経費回収率（％）について
　事業全体に占める料金回収率ですが、起債の残
　高が減るのに合わせて、平均水準以上で推移し
　ています。しかし、この表には現れませんが、
　職員給与を簡水事業で負担しているための平均
　水準を超えているにすぎません。
⑥汚水処理原価について
　汚水処理原価については、平均を下回っていま
　す。より一層効率性をあげ、汚水原価を下げら
　れるように努力が必要だと考えています。
⑦施設利用率（％）について
　施設利用率については、水洗化率の状況から限
　界に達している。新たな利用率を上げる努力が
　必要だと考えています。
⑧水洗化率（％）について
　水洗化率については、平均を上回っています。
　高齢化に伴い水洗化し、和式から洋式化が進ん
　だためです。</t>
    <rPh sb="139" eb="141">
      <t>ケンセツ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</si>
</sst>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3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7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22" fillId="0" borderId="6" xfId="0" applyFont="1" applyBorder="1" applyAlignment="1" applyProtection="1">
      <alignment horizontal="left" vertical="top" wrapText="1"/>
      <protection locked="0"/>
    </xf>
    <xf numFmtId="0" fontId="22" fillId="0" borderId="0" xfId="0" applyFont="1" applyBorder="1" applyAlignment="1" applyProtection="1">
      <alignment horizontal="left" vertical="top" wrapText="1"/>
      <protection locked="0"/>
    </xf>
    <xf numFmtId="0" fontId="22" fillId="0" borderId="7" xfId="0" applyFont="1" applyBorder="1" applyAlignment="1" applyProtection="1">
      <alignment horizontal="left" vertical="top" wrapText="1"/>
      <protection locked="0"/>
    </xf>
    <xf numFmtId="0" fontId="22" fillId="0" borderId="8" xfId="0" applyFont="1" applyBorder="1" applyAlignment="1" applyProtection="1">
      <alignment horizontal="left" vertical="top" wrapText="1"/>
      <protection locked="0"/>
    </xf>
    <xf numFmtId="0" fontId="22" fillId="0" borderId="1" xfId="0" applyFont="1" applyBorder="1" applyAlignment="1" applyProtection="1">
      <alignment horizontal="left" vertical="top" wrapText="1"/>
      <protection locked="0"/>
    </xf>
    <xf numFmtId="0" fontId="22" fillId="0" borderId="9" xfId="0" applyFont="1" applyBorder="1" applyAlignment="1" applyProtection="1">
      <alignment horizontal="left" vertical="top" wrapText="1"/>
      <protection locked="0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670016"/>
        <c:axId val="916719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0.08</c:v>
                </c:pt>
                <c:pt idx="1">
                  <c:v>0.06</c:v>
                </c:pt>
                <c:pt idx="2">
                  <c:v>0.03</c:v>
                </c:pt>
                <c:pt idx="3">
                  <c:v>0.02</c:v>
                </c:pt>
                <c:pt idx="4">
                  <c:v>0.01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670016"/>
        <c:axId val="91671936"/>
      </c:lineChart>
      <c:dateAx>
        <c:axId val="916700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1671936"/>
        <c:crosses val="autoZero"/>
        <c:auto val="1"/>
        <c:lblOffset val="100"/>
        <c:baseTimeUnit val="years"/>
      </c:dateAx>
      <c:valAx>
        <c:axId val="916719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167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57.54</c:v>
                </c:pt>
                <c:pt idx="1">
                  <c:v>59.25</c:v>
                </c:pt>
                <c:pt idx="2">
                  <c:v>59.73</c:v>
                </c:pt>
                <c:pt idx="3">
                  <c:v>56.9</c:v>
                </c:pt>
                <c:pt idx="4">
                  <c:v>63.69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26816"/>
        <c:axId val="934287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16"/>
        <c:axId val="93428736"/>
      </c:lineChart>
      <c:dateAx>
        <c:axId val="934268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428736"/>
        <c:crosses val="autoZero"/>
        <c:auto val="1"/>
        <c:lblOffset val="100"/>
        <c:baseTimeUnit val="years"/>
      </c:dateAx>
      <c:valAx>
        <c:axId val="934287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34268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29536"/>
        <c:axId val="93731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29536"/>
        <c:axId val="93731456"/>
      </c:lineChart>
      <c:dateAx>
        <c:axId val="937295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731456"/>
        <c:crosses val="autoZero"/>
        <c:auto val="1"/>
        <c:lblOffset val="100"/>
        <c:baseTimeUnit val="years"/>
      </c:dateAx>
      <c:valAx>
        <c:axId val="937314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37295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74208"/>
        <c:axId val="93776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74208"/>
        <c:axId val="93776128"/>
      </c:lineChart>
      <c:dateAx>
        <c:axId val="937742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776128"/>
        <c:crosses val="autoZero"/>
        <c:auto val="1"/>
        <c:lblOffset val="100"/>
        <c:baseTimeUnit val="years"/>
      </c:dateAx>
      <c:valAx>
        <c:axId val="93776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37742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57120"/>
        <c:axId val="935590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57120"/>
        <c:axId val="93559040"/>
      </c:lineChart>
      <c:dateAx>
        <c:axId val="935571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559040"/>
        <c:crosses val="autoZero"/>
        <c:auto val="1"/>
        <c:lblOffset val="100"/>
        <c:baseTimeUnit val="years"/>
      </c:dateAx>
      <c:valAx>
        <c:axId val="935590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35571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601792"/>
        <c:axId val="93603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601792"/>
        <c:axId val="93603712"/>
      </c:lineChart>
      <c:dateAx>
        <c:axId val="936017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603712"/>
        <c:crosses val="autoZero"/>
        <c:auto val="1"/>
        <c:lblOffset val="100"/>
        <c:baseTimeUnit val="years"/>
      </c:dateAx>
      <c:valAx>
        <c:axId val="93603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36017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データ!$BE$6:$BI$6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621632"/>
        <c:axId val="93640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1224.75</c:v>
                </c:pt>
                <c:pt idx="1">
                  <c:v>1144.05</c:v>
                </c:pt>
                <c:pt idx="2">
                  <c:v>1126.77</c:v>
                </c:pt>
                <c:pt idx="3">
                  <c:v>1044.8</c:v>
                </c:pt>
                <c:pt idx="4">
                  <c:v>1081.8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621632"/>
        <c:axId val="93640192"/>
      </c:lineChart>
      <c:dateAx>
        <c:axId val="936216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640192"/>
        <c:crosses val="autoZero"/>
        <c:auto val="1"/>
        <c:lblOffset val="100"/>
        <c:baseTimeUnit val="years"/>
      </c:dateAx>
      <c:valAx>
        <c:axId val="93640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36216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99.65</c:v>
                </c:pt>
                <c:pt idx="1">
                  <c:v>115.2</c:v>
                </c:pt>
                <c:pt idx="2">
                  <c:v>121.39</c:v>
                </c:pt>
                <c:pt idx="3">
                  <c:v>101.57</c:v>
                </c:pt>
                <c:pt idx="4">
                  <c:v>174.26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682688"/>
        <c:axId val="93684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42.13</c:v>
                </c:pt>
                <c:pt idx="1">
                  <c:v>42.48</c:v>
                </c:pt>
                <c:pt idx="2">
                  <c:v>50.9</c:v>
                </c:pt>
                <c:pt idx="3">
                  <c:v>50.82</c:v>
                </c:pt>
                <c:pt idx="4">
                  <c:v>52.19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682688"/>
        <c:axId val="93684864"/>
      </c:lineChart>
      <c:dateAx>
        <c:axId val="936826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684864"/>
        <c:crosses val="autoZero"/>
        <c:auto val="1"/>
        <c:lblOffset val="100"/>
        <c:baseTimeUnit val="years"/>
      </c:dateAx>
      <c:valAx>
        <c:axId val="93684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36826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245.69</c:v>
                </c:pt>
                <c:pt idx="1">
                  <c:v>225.13</c:v>
                </c:pt>
                <c:pt idx="2">
                  <c:v>219.81</c:v>
                </c:pt>
                <c:pt idx="3">
                  <c:v>280.24</c:v>
                </c:pt>
                <c:pt idx="4">
                  <c:v>129.15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07264"/>
        <c:axId val="937135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348.41</c:v>
                </c:pt>
                <c:pt idx="1">
                  <c:v>343.8</c:v>
                </c:pt>
                <c:pt idx="2">
                  <c:v>293.27</c:v>
                </c:pt>
                <c:pt idx="3">
                  <c:v>300.52</c:v>
                </c:pt>
                <c:pt idx="4">
                  <c:v>296.14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07264"/>
        <c:axId val="93713536"/>
      </c:lineChart>
      <c:dateAx>
        <c:axId val="93707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713536"/>
        <c:crosses val="autoZero"/>
        <c:auto val="1"/>
        <c:lblOffset val="100"/>
        <c:baseTimeUnit val="years"/>
      </c:dateAx>
      <c:valAx>
        <c:axId val="937135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37072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43.64</c:v>
                </c:pt>
                <c:pt idx="1">
                  <c:v>43.93</c:v>
                </c:pt>
                <c:pt idx="2">
                  <c:v>44.51</c:v>
                </c:pt>
                <c:pt idx="3">
                  <c:v>43.93</c:v>
                </c:pt>
                <c:pt idx="4">
                  <c:v>53.76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854336"/>
        <c:axId val="93889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46.85</c:v>
                </c:pt>
                <c:pt idx="1">
                  <c:v>46.06</c:v>
                </c:pt>
                <c:pt idx="2">
                  <c:v>53.78</c:v>
                </c:pt>
                <c:pt idx="3">
                  <c:v>53.24</c:v>
                </c:pt>
                <c:pt idx="4">
                  <c:v>52.31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54336"/>
        <c:axId val="93889280"/>
      </c:lineChart>
      <c:dateAx>
        <c:axId val="938543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889280"/>
        <c:crosses val="autoZero"/>
        <c:auto val="1"/>
        <c:lblOffset val="100"/>
        <c:baseTimeUnit val="years"/>
      </c:dateAx>
      <c:valAx>
        <c:axId val="93889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38543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87.62</c:v>
                </c:pt>
                <c:pt idx="1">
                  <c:v>78.5</c:v>
                </c:pt>
                <c:pt idx="2">
                  <c:v>91.6</c:v>
                </c:pt>
                <c:pt idx="3">
                  <c:v>91.65</c:v>
                </c:pt>
                <c:pt idx="4">
                  <c:v>92.19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246400"/>
        <c:axId val="942493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73.78</c:v>
                </c:pt>
                <c:pt idx="1">
                  <c:v>72.989999999999995</c:v>
                </c:pt>
                <c:pt idx="2">
                  <c:v>84.06</c:v>
                </c:pt>
                <c:pt idx="3">
                  <c:v>84.07</c:v>
                </c:pt>
                <c:pt idx="4">
                  <c:v>84.32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246400"/>
        <c:axId val="94249344"/>
      </c:lineChart>
      <c:dateAx>
        <c:axId val="942464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4249344"/>
        <c:crosses val="autoZero"/>
        <c:auto val="1"/>
        <c:lblOffset val="100"/>
        <c:baseTimeUnit val="years"/>
      </c:dateAx>
      <c:valAx>
        <c:axId val="942493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42464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【1,015.77】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【84.50】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【52.74】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【289.81】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【52.78】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topLeftCell="AG1" zoomScaleNormal="100" workbookViewId="0">
      <selection activeCell="AV34" sqref="AV34:BI35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7" t="s">
        <v>0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</row>
    <row r="3" spans="1:78" ht="9.75" customHeight="1">
      <c r="A3" s="2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</row>
    <row r="4" spans="1:78" ht="9.75" customHeight="1">
      <c r="A4" s="2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8" t="str">
        <f>データ!H6</f>
        <v>長野県　売木村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75" t="s">
        <v>1</v>
      </c>
      <c r="C7" s="75"/>
      <c r="D7" s="75"/>
      <c r="E7" s="75"/>
      <c r="F7" s="75"/>
      <c r="G7" s="75"/>
      <c r="H7" s="75"/>
      <c r="I7" s="75" t="s">
        <v>2</v>
      </c>
      <c r="J7" s="75"/>
      <c r="K7" s="75"/>
      <c r="L7" s="75"/>
      <c r="M7" s="75"/>
      <c r="N7" s="75"/>
      <c r="O7" s="75"/>
      <c r="P7" s="75" t="s">
        <v>3</v>
      </c>
      <c r="Q7" s="75"/>
      <c r="R7" s="75"/>
      <c r="S7" s="75"/>
      <c r="T7" s="75"/>
      <c r="U7" s="75"/>
      <c r="V7" s="75"/>
      <c r="W7" s="75" t="s">
        <v>4</v>
      </c>
      <c r="X7" s="75"/>
      <c r="Y7" s="75"/>
      <c r="Z7" s="75"/>
      <c r="AA7" s="75"/>
      <c r="AB7" s="75"/>
      <c r="AC7" s="75"/>
      <c r="AD7" s="3"/>
      <c r="AE7" s="3"/>
      <c r="AF7" s="3"/>
      <c r="AG7" s="3"/>
      <c r="AH7" s="3"/>
      <c r="AI7" s="3"/>
      <c r="AJ7" s="3"/>
      <c r="AK7" s="3"/>
      <c r="AL7" s="75" t="s">
        <v>5</v>
      </c>
      <c r="AM7" s="75"/>
      <c r="AN7" s="75"/>
      <c r="AO7" s="75"/>
      <c r="AP7" s="75"/>
      <c r="AQ7" s="75"/>
      <c r="AR7" s="75"/>
      <c r="AS7" s="75"/>
      <c r="AT7" s="75" t="s">
        <v>6</v>
      </c>
      <c r="AU7" s="75"/>
      <c r="AV7" s="75"/>
      <c r="AW7" s="75"/>
      <c r="AX7" s="75"/>
      <c r="AY7" s="75"/>
      <c r="AZ7" s="75"/>
      <c r="BA7" s="75"/>
      <c r="BB7" s="75" t="s">
        <v>7</v>
      </c>
      <c r="BC7" s="75"/>
      <c r="BD7" s="75"/>
      <c r="BE7" s="75"/>
      <c r="BF7" s="75"/>
      <c r="BG7" s="75"/>
      <c r="BH7" s="75"/>
      <c r="BI7" s="75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6" t="str">
        <f>データ!I6</f>
        <v>法非適用</v>
      </c>
      <c r="C8" s="76"/>
      <c r="D8" s="76"/>
      <c r="E8" s="76"/>
      <c r="F8" s="76"/>
      <c r="G8" s="76"/>
      <c r="H8" s="76"/>
      <c r="I8" s="76" t="str">
        <f>データ!J6</f>
        <v>下水道事業</v>
      </c>
      <c r="J8" s="76"/>
      <c r="K8" s="76"/>
      <c r="L8" s="76"/>
      <c r="M8" s="76"/>
      <c r="N8" s="76"/>
      <c r="O8" s="76"/>
      <c r="P8" s="76" t="str">
        <f>データ!K6</f>
        <v>農業集落排水</v>
      </c>
      <c r="Q8" s="76"/>
      <c r="R8" s="76"/>
      <c r="S8" s="76"/>
      <c r="T8" s="76"/>
      <c r="U8" s="76"/>
      <c r="V8" s="76"/>
      <c r="W8" s="76" t="str">
        <f>データ!L6</f>
        <v>F2</v>
      </c>
      <c r="X8" s="76"/>
      <c r="Y8" s="76"/>
      <c r="Z8" s="76"/>
      <c r="AA8" s="76"/>
      <c r="AB8" s="76"/>
      <c r="AC8" s="76"/>
      <c r="AD8" s="3"/>
      <c r="AE8" s="3"/>
      <c r="AF8" s="3"/>
      <c r="AG8" s="3"/>
      <c r="AH8" s="3"/>
      <c r="AI8" s="3"/>
      <c r="AJ8" s="3"/>
      <c r="AK8" s="3"/>
      <c r="AL8" s="70">
        <f>データ!R6</f>
        <v>597</v>
      </c>
      <c r="AM8" s="70"/>
      <c r="AN8" s="70"/>
      <c r="AO8" s="70"/>
      <c r="AP8" s="70"/>
      <c r="AQ8" s="70"/>
      <c r="AR8" s="70"/>
      <c r="AS8" s="70"/>
      <c r="AT8" s="69">
        <f>データ!S6</f>
        <v>43.43</v>
      </c>
      <c r="AU8" s="69"/>
      <c r="AV8" s="69"/>
      <c r="AW8" s="69"/>
      <c r="AX8" s="69"/>
      <c r="AY8" s="69"/>
      <c r="AZ8" s="69"/>
      <c r="BA8" s="69"/>
      <c r="BB8" s="69">
        <f>データ!T6</f>
        <v>13.75</v>
      </c>
      <c r="BC8" s="69"/>
      <c r="BD8" s="69"/>
      <c r="BE8" s="69"/>
      <c r="BF8" s="69"/>
      <c r="BG8" s="69"/>
      <c r="BH8" s="69"/>
      <c r="BI8" s="69"/>
      <c r="BJ8" s="3"/>
      <c r="BK8" s="3"/>
      <c r="BL8" s="73" t="s">
        <v>9</v>
      </c>
      <c r="BM8" s="74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75" t="s">
        <v>11</v>
      </c>
      <c r="C9" s="75"/>
      <c r="D9" s="75"/>
      <c r="E9" s="75"/>
      <c r="F9" s="75"/>
      <c r="G9" s="75"/>
      <c r="H9" s="75"/>
      <c r="I9" s="75" t="s">
        <v>12</v>
      </c>
      <c r="J9" s="75"/>
      <c r="K9" s="75"/>
      <c r="L9" s="75"/>
      <c r="M9" s="75"/>
      <c r="N9" s="75"/>
      <c r="O9" s="75"/>
      <c r="P9" s="75" t="s">
        <v>13</v>
      </c>
      <c r="Q9" s="75"/>
      <c r="R9" s="75"/>
      <c r="S9" s="75"/>
      <c r="T9" s="75"/>
      <c r="U9" s="75"/>
      <c r="V9" s="75"/>
      <c r="W9" s="75" t="s">
        <v>14</v>
      </c>
      <c r="X9" s="75"/>
      <c r="Y9" s="75"/>
      <c r="Z9" s="75"/>
      <c r="AA9" s="75"/>
      <c r="AB9" s="75"/>
      <c r="AC9" s="75"/>
      <c r="AD9" s="75" t="s">
        <v>15</v>
      </c>
      <c r="AE9" s="75"/>
      <c r="AF9" s="75"/>
      <c r="AG9" s="75"/>
      <c r="AH9" s="75"/>
      <c r="AI9" s="75"/>
      <c r="AJ9" s="75"/>
      <c r="AK9" s="3"/>
      <c r="AL9" s="75" t="s">
        <v>16</v>
      </c>
      <c r="AM9" s="75"/>
      <c r="AN9" s="75"/>
      <c r="AO9" s="75"/>
      <c r="AP9" s="75"/>
      <c r="AQ9" s="75"/>
      <c r="AR9" s="75"/>
      <c r="AS9" s="75"/>
      <c r="AT9" s="75" t="s">
        <v>17</v>
      </c>
      <c r="AU9" s="75"/>
      <c r="AV9" s="75"/>
      <c r="AW9" s="75"/>
      <c r="AX9" s="75"/>
      <c r="AY9" s="75"/>
      <c r="AZ9" s="75"/>
      <c r="BA9" s="75"/>
      <c r="BB9" s="75" t="s">
        <v>18</v>
      </c>
      <c r="BC9" s="75"/>
      <c r="BD9" s="75"/>
      <c r="BE9" s="75"/>
      <c r="BF9" s="75"/>
      <c r="BG9" s="75"/>
      <c r="BH9" s="75"/>
      <c r="BI9" s="75"/>
      <c r="BJ9" s="3"/>
      <c r="BK9" s="3"/>
      <c r="BL9" s="67" t="s">
        <v>19</v>
      </c>
      <c r="BM9" s="68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69" t="str">
        <f>データ!M6</f>
        <v>-</v>
      </c>
      <c r="C10" s="69"/>
      <c r="D10" s="69"/>
      <c r="E10" s="69"/>
      <c r="F10" s="69"/>
      <c r="G10" s="69"/>
      <c r="H10" s="69"/>
      <c r="I10" s="69" t="str">
        <f>データ!N6</f>
        <v>該当数値なし</v>
      </c>
      <c r="J10" s="69"/>
      <c r="K10" s="69"/>
      <c r="L10" s="69"/>
      <c r="M10" s="69"/>
      <c r="N10" s="69"/>
      <c r="O10" s="69"/>
      <c r="P10" s="69">
        <f>データ!O6</f>
        <v>66.55</v>
      </c>
      <c r="Q10" s="69"/>
      <c r="R10" s="69"/>
      <c r="S10" s="69"/>
      <c r="T10" s="69"/>
      <c r="U10" s="69"/>
      <c r="V10" s="69"/>
      <c r="W10" s="69">
        <f>データ!P6</f>
        <v>100</v>
      </c>
      <c r="X10" s="69"/>
      <c r="Y10" s="69"/>
      <c r="Z10" s="69"/>
      <c r="AA10" s="69"/>
      <c r="AB10" s="69"/>
      <c r="AC10" s="69"/>
      <c r="AD10" s="70">
        <f>データ!Q6</f>
        <v>4000</v>
      </c>
      <c r="AE10" s="70"/>
      <c r="AF10" s="70"/>
      <c r="AG10" s="70"/>
      <c r="AH10" s="70"/>
      <c r="AI10" s="70"/>
      <c r="AJ10" s="70"/>
      <c r="AK10" s="2"/>
      <c r="AL10" s="70">
        <f>データ!U6</f>
        <v>384</v>
      </c>
      <c r="AM10" s="70"/>
      <c r="AN10" s="70"/>
      <c r="AO10" s="70"/>
      <c r="AP10" s="70"/>
      <c r="AQ10" s="70"/>
      <c r="AR10" s="70"/>
      <c r="AS10" s="70"/>
      <c r="AT10" s="69">
        <f>データ!V6</f>
        <v>0.28000000000000003</v>
      </c>
      <c r="AU10" s="69"/>
      <c r="AV10" s="69"/>
      <c r="AW10" s="69"/>
      <c r="AX10" s="69"/>
      <c r="AY10" s="69"/>
      <c r="AZ10" s="69"/>
      <c r="BA10" s="69"/>
      <c r="BB10" s="69">
        <f>データ!W6</f>
        <v>1371.43</v>
      </c>
      <c r="BC10" s="69"/>
      <c r="BD10" s="69"/>
      <c r="BE10" s="69"/>
      <c r="BF10" s="69"/>
      <c r="BG10" s="69"/>
      <c r="BH10" s="69"/>
      <c r="BI10" s="69"/>
      <c r="BJ10" s="2"/>
      <c r="BK10" s="2"/>
      <c r="BL10" s="71" t="s">
        <v>21</v>
      </c>
      <c r="BM10" s="72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0" t="s">
        <v>25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1" t="s">
        <v>110</v>
      </c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3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1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3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1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3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1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3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1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3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1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3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1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3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1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3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1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3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1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3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1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3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1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3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1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3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1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3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1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3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1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3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1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3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1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3"/>
    </row>
    <row r="34" spans="1:78" ht="13.5" customHeight="1">
      <c r="A34" s="2"/>
      <c r="B34" s="16"/>
      <c r="C34" s="52" t="s">
        <v>26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27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28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29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61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3"/>
    </row>
    <row r="35" spans="1:78" ht="13.5" customHeight="1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61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3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1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3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1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3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1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3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1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3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1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3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1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3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1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3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1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3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4"/>
      <c r="BM44" s="65"/>
      <c r="BN44" s="65"/>
      <c r="BO44" s="65"/>
      <c r="BP44" s="65"/>
      <c r="BQ44" s="65"/>
      <c r="BR44" s="65"/>
      <c r="BS44" s="65"/>
      <c r="BT44" s="65"/>
      <c r="BU44" s="65"/>
      <c r="BV44" s="65"/>
      <c r="BW44" s="65"/>
      <c r="BX44" s="65"/>
      <c r="BY44" s="65"/>
      <c r="BZ44" s="66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30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108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>
      <c r="A56" s="2"/>
      <c r="B56" s="16"/>
      <c r="C56" s="52" t="s">
        <v>31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32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33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34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>
      <c r="A60" s="2"/>
      <c r="B60" s="53" t="s">
        <v>35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36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109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6"/>
      <c r="C79" s="52" t="s">
        <v>37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38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39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40</v>
      </c>
    </row>
    <row r="84" spans="1:78">
      <c r="C84" s="2" t="s">
        <v>41</v>
      </c>
    </row>
  </sheetData>
  <sheetProtection password="8649" sheet="1" objects="1" scenarios="1" formatCells="0" formatColumns="0" formatRows="0"/>
  <mergeCells count="55">
    <mergeCell ref="B2:BZ4"/>
    <mergeCell ref="B6:AC6"/>
    <mergeCell ref="B7:H7"/>
    <mergeCell ref="I7:O7"/>
    <mergeCell ref="P7:V7"/>
    <mergeCell ref="W7:AC7"/>
    <mergeCell ref="AL7:AS7"/>
    <mergeCell ref="AT7:BA7"/>
    <mergeCell ref="BB7:BI7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80" t="s">
        <v>51</v>
      </c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2"/>
      <c r="X3" s="86" t="s">
        <v>52</v>
      </c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79"/>
      <c r="CA3" s="79"/>
      <c r="CB3" s="79"/>
      <c r="CC3" s="79"/>
      <c r="CD3" s="79"/>
      <c r="CE3" s="79"/>
      <c r="CF3" s="79"/>
      <c r="CG3" s="79"/>
      <c r="CH3" s="79"/>
      <c r="CI3" s="79"/>
      <c r="CJ3" s="79"/>
      <c r="CK3" s="79"/>
      <c r="CL3" s="79"/>
      <c r="CM3" s="79"/>
      <c r="CN3" s="79"/>
      <c r="CO3" s="79"/>
      <c r="CP3" s="79"/>
      <c r="CQ3" s="79"/>
      <c r="CR3" s="79"/>
      <c r="CS3" s="79"/>
      <c r="CT3" s="79"/>
      <c r="CU3" s="79"/>
      <c r="CV3" s="79"/>
      <c r="CW3" s="79"/>
      <c r="CX3" s="79"/>
      <c r="CY3" s="79"/>
      <c r="CZ3" s="79"/>
      <c r="DA3" s="79"/>
      <c r="DB3" s="79"/>
      <c r="DC3" s="79"/>
      <c r="DD3" s="79"/>
      <c r="DE3" s="79"/>
      <c r="DF3" s="79"/>
      <c r="DG3" s="79"/>
      <c r="DH3" s="79" t="s">
        <v>53</v>
      </c>
      <c r="DI3" s="79"/>
      <c r="DJ3" s="79"/>
      <c r="DK3" s="79"/>
      <c r="DL3" s="79"/>
      <c r="DM3" s="79"/>
      <c r="DN3" s="79"/>
      <c r="DO3" s="79"/>
      <c r="DP3" s="79"/>
      <c r="DQ3" s="79"/>
      <c r="DR3" s="79"/>
      <c r="DS3" s="79"/>
      <c r="DT3" s="79"/>
      <c r="DU3" s="79"/>
      <c r="DV3" s="79"/>
      <c r="DW3" s="79"/>
      <c r="DX3" s="79"/>
      <c r="DY3" s="79"/>
      <c r="DZ3" s="79"/>
      <c r="EA3" s="79"/>
      <c r="EB3" s="79"/>
      <c r="EC3" s="79"/>
      <c r="ED3" s="79"/>
      <c r="EE3" s="79"/>
      <c r="EF3" s="79"/>
      <c r="EG3" s="79"/>
      <c r="EH3" s="79"/>
      <c r="EI3" s="79"/>
      <c r="EJ3" s="79"/>
      <c r="EK3" s="79"/>
      <c r="EL3" s="79"/>
      <c r="EM3" s="79"/>
      <c r="EN3" s="79"/>
    </row>
    <row r="4" spans="1:144">
      <c r="A4" s="26" t="s">
        <v>54</v>
      </c>
      <c r="B4" s="28"/>
      <c r="C4" s="28"/>
      <c r="D4" s="28"/>
      <c r="E4" s="28"/>
      <c r="F4" s="28"/>
      <c r="G4" s="28"/>
      <c r="H4" s="83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5"/>
      <c r="X4" s="79" t="s">
        <v>55</v>
      </c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 t="s">
        <v>56</v>
      </c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 t="s">
        <v>57</v>
      </c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 t="s">
        <v>58</v>
      </c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 t="s">
        <v>59</v>
      </c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 t="s">
        <v>60</v>
      </c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 t="s">
        <v>61</v>
      </c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 t="s">
        <v>62</v>
      </c>
      <c r="CX4" s="79"/>
      <c r="CY4" s="79"/>
      <c r="CZ4" s="79"/>
      <c r="DA4" s="79"/>
      <c r="DB4" s="79"/>
      <c r="DC4" s="79"/>
      <c r="DD4" s="79"/>
      <c r="DE4" s="79"/>
      <c r="DF4" s="79"/>
      <c r="DG4" s="79"/>
      <c r="DH4" s="79" t="s">
        <v>63</v>
      </c>
      <c r="DI4" s="79"/>
      <c r="DJ4" s="79"/>
      <c r="DK4" s="79"/>
      <c r="DL4" s="79"/>
      <c r="DM4" s="79"/>
      <c r="DN4" s="79"/>
      <c r="DO4" s="79"/>
      <c r="DP4" s="79"/>
      <c r="DQ4" s="79"/>
      <c r="DR4" s="79"/>
      <c r="DS4" s="79" t="s">
        <v>64</v>
      </c>
      <c r="DT4" s="79"/>
      <c r="DU4" s="79"/>
      <c r="DV4" s="79"/>
      <c r="DW4" s="79"/>
      <c r="DX4" s="79"/>
      <c r="DY4" s="79"/>
      <c r="DZ4" s="79"/>
      <c r="EA4" s="79"/>
      <c r="EB4" s="79"/>
      <c r="EC4" s="79"/>
      <c r="ED4" s="79" t="s">
        <v>65</v>
      </c>
      <c r="EE4" s="79"/>
      <c r="EF4" s="79"/>
      <c r="EG4" s="79"/>
      <c r="EH4" s="79"/>
      <c r="EI4" s="79"/>
      <c r="EJ4" s="79"/>
      <c r="EK4" s="79"/>
      <c r="EL4" s="79"/>
      <c r="EM4" s="79"/>
      <c r="EN4" s="79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2015</v>
      </c>
      <c r="C6" s="31">
        <f t="shared" ref="C6:W6" si="3">C7</f>
        <v>204129</v>
      </c>
      <c r="D6" s="31">
        <f t="shared" si="3"/>
        <v>47</v>
      </c>
      <c r="E6" s="31">
        <f t="shared" si="3"/>
        <v>17</v>
      </c>
      <c r="F6" s="31">
        <f t="shared" si="3"/>
        <v>5</v>
      </c>
      <c r="G6" s="31">
        <f t="shared" si="3"/>
        <v>0</v>
      </c>
      <c r="H6" s="31" t="str">
        <f t="shared" si="3"/>
        <v>長野県　売木村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農業集落排水</v>
      </c>
      <c r="L6" s="31" t="str">
        <f t="shared" si="3"/>
        <v>F2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66.55</v>
      </c>
      <c r="P6" s="32">
        <f t="shared" si="3"/>
        <v>100</v>
      </c>
      <c r="Q6" s="32">
        <f t="shared" si="3"/>
        <v>4000</v>
      </c>
      <c r="R6" s="32">
        <f t="shared" si="3"/>
        <v>597</v>
      </c>
      <c r="S6" s="32">
        <f t="shared" si="3"/>
        <v>43.43</v>
      </c>
      <c r="T6" s="32">
        <f t="shared" si="3"/>
        <v>13.75</v>
      </c>
      <c r="U6" s="32">
        <f t="shared" si="3"/>
        <v>384</v>
      </c>
      <c r="V6" s="32">
        <f t="shared" si="3"/>
        <v>0.28000000000000003</v>
      </c>
      <c r="W6" s="32">
        <f t="shared" si="3"/>
        <v>1371.43</v>
      </c>
      <c r="X6" s="33">
        <f>IF(X7="",NA(),X7)</f>
        <v>57.54</v>
      </c>
      <c r="Y6" s="33">
        <f t="shared" ref="Y6:AG6" si="4">IF(Y7="",NA(),Y7)</f>
        <v>59.25</v>
      </c>
      <c r="Z6" s="33">
        <f t="shared" si="4"/>
        <v>59.73</v>
      </c>
      <c r="AA6" s="33">
        <f t="shared" si="4"/>
        <v>56.9</v>
      </c>
      <c r="AB6" s="33">
        <f t="shared" si="4"/>
        <v>63.69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2">
        <f>IF(BE7="",NA(),BE7)</f>
        <v>0</v>
      </c>
      <c r="BF6" s="32">
        <f t="shared" ref="BF6:BN6" si="7">IF(BF7="",NA(),BF7)</f>
        <v>0</v>
      </c>
      <c r="BG6" s="32">
        <f t="shared" si="7"/>
        <v>0</v>
      </c>
      <c r="BH6" s="32">
        <f t="shared" si="7"/>
        <v>0</v>
      </c>
      <c r="BI6" s="32">
        <f t="shared" si="7"/>
        <v>0</v>
      </c>
      <c r="BJ6" s="33">
        <f t="shared" si="7"/>
        <v>1224.75</v>
      </c>
      <c r="BK6" s="33">
        <f t="shared" si="7"/>
        <v>1144.05</v>
      </c>
      <c r="BL6" s="33">
        <f t="shared" si="7"/>
        <v>1126.77</v>
      </c>
      <c r="BM6" s="33">
        <f t="shared" si="7"/>
        <v>1044.8</v>
      </c>
      <c r="BN6" s="33">
        <f t="shared" si="7"/>
        <v>1081.8</v>
      </c>
      <c r="BO6" s="32" t="str">
        <f>IF(BO7="","",IF(BO7="-","【-】","【"&amp;SUBSTITUTE(TEXT(BO7,"#,##0.00"),"-","△")&amp;"】"))</f>
        <v>【1,015.77】</v>
      </c>
      <c r="BP6" s="33">
        <f>IF(BP7="",NA(),BP7)</f>
        <v>99.65</v>
      </c>
      <c r="BQ6" s="33">
        <f t="shared" ref="BQ6:BY6" si="8">IF(BQ7="",NA(),BQ7)</f>
        <v>115.2</v>
      </c>
      <c r="BR6" s="33">
        <f t="shared" si="8"/>
        <v>121.39</v>
      </c>
      <c r="BS6" s="33">
        <f t="shared" si="8"/>
        <v>101.57</v>
      </c>
      <c r="BT6" s="33">
        <f t="shared" si="8"/>
        <v>174.26</v>
      </c>
      <c r="BU6" s="33">
        <f t="shared" si="8"/>
        <v>42.13</v>
      </c>
      <c r="BV6" s="33">
        <f t="shared" si="8"/>
        <v>42.48</v>
      </c>
      <c r="BW6" s="33">
        <f t="shared" si="8"/>
        <v>50.9</v>
      </c>
      <c r="BX6" s="33">
        <f t="shared" si="8"/>
        <v>50.82</v>
      </c>
      <c r="BY6" s="33">
        <f t="shared" si="8"/>
        <v>52.19</v>
      </c>
      <c r="BZ6" s="32" t="str">
        <f>IF(BZ7="","",IF(BZ7="-","【-】","【"&amp;SUBSTITUTE(TEXT(BZ7,"#,##0.00"),"-","△")&amp;"】"))</f>
        <v>【52.78】</v>
      </c>
      <c r="CA6" s="33">
        <f>IF(CA7="",NA(),CA7)</f>
        <v>245.69</v>
      </c>
      <c r="CB6" s="33">
        <f t="shared" ref="CB6:CJ6" si="9">IF(CB7="",NA(),CB7)</f>
        <v>225.13</v>
      </c>
      <c r="CC6" s="33">
        <f t="shared" si="9"/>
        <v>219.81</v>
      </c>
      <c r="CD6" s="33">
        <f t="shared" si="9"/>
        <v>280.24</v>
      </c>
      <c r="CE6" s="33">
        <f t="shared" si="9"/>
        <v>129.15</v>
      </c>
      <c r="CF6" s="33">
        <f t="shared" si="9"/>
        <v>348.41</v>
      </c>
      <c r="CG6" s="33">
        <f t="shared" si="9"/>
        <v>343.8</v>
      </c>
      <c r="CH6" s="33">
        <f t="shared" si="9"/>
        <v>293.27</v>
      </c>
      <c r="CI6" s="33">
        <f t="shared" si="9"/>
        <v>300.52</v>
      </c>
      <c r="CJ6" s="33">
        <f t="shared" si="9"/>
        <v>296.14</v>
      </c>
      <c r="CK6" s="32" t="str">
        <f>IF(CK7="","",IF(CK7="-","【-】","【"&amp;SUBSTITUTE(TEXT(CK7,"#,##0.00"),"-","△")&amp;"】"))</f>
        <v>【289.81】</v>
      </c>
      <c r="CL6" s="33">
        <f>IF(CL7="",NA(),CL7)</f>
        <v>43.64</v>
      </c>
      <c r="CM6" s="33">
        <f t="shared" ref="CM6:CU6" si="10">IF(CM7="",NA(),CM7)</f>
        <v>43.93</v>
      </c>
      <c r="CN6" s="33">
        <f t="shared" si="10"/>
        <v>44.51</v>
      </c>
      <c r="CO6" s="33">
        <f t="shared" si="10"/>
        <v>43.93</v>
      </c>
      <c r="CP6" s="33">
        <f t="shared" si="10"/>
        <v>53.76</v>
      </c>
      <c r="CQ6" s="33">
        <f t="shared" si="10"/>
        <v>46.85</v>
      </c>
      <c r="CR6" s="33">
        <f t="shared" si="10"/>
        <v>46.06</v>
      </c>
      <c r="CS6" s="33">
        <f t="shared" si="10"/>
        <v>53.78</v>
      </c>
      <c r="CT6" s="33">
        <f t="shared" si="10"/>
        <v>53.24</v>
      </c>
      <c r="CU6" s="33">
        <f t="shared" si="10"/>
        <v>52.31</v>
      </c>
      <c r="CV6" s="32" t="str">
        <f>IF(CV7="","",IF(CV7="-","【-】","【"&amp;SUBSTITUTE(TEXT(CV7,"#,##0.00"),"-","△")&amp;"】"))</f>
        <v>【52.74】</v>
      </c>
      <c r="CW6" s="33">
        <f>IF(CW7="",NA(),CW7)</f>
        <v>87.62</v>
      </c>
      <c r="CX6" s="33">
        <f t="shared" ref="CX6:DF6" si="11">IF(CX7="",NA(),CX7)</f>
        <v>78.5</v>
      </c>
      <c r="CY6" s="33">
        <f t="shared" si="11"/>
        <v>91.6</v>
      </c>
      <c r="CZ6" s="33">
        <f t="shared" si="11"/>
        <v>91.65</v>
      </c>
      <c r="DA6" s="33">
        <f t="shared" si="11"/>
        <v>92.19</v>
      </c>
      <c r="DB6" s="33">
        <f t="shared" si="11"/>
        <v>73.78</v>
      </c>
      <c r="DC6" s="33">
        <f t="shared" si="11"/>
        <v>72.989999999999995</v>
      </c>
      <c r="DD6" s="33">
        <f t="shared" si="11"/>
        <v>84.06</v>
      </c>
      <c r="DE6" s="33">
        <f t="shared" si="11"/>
        <v>84.07</v>
      </c>
      <c r="DF6" s="33">
        <f t="shared" si="11"/>
        <v>84.32</v>
      </c>
      <c r="DG6" s="32" t="str">
        <f>IF(DG7="","",IF(DG7="-","【-】","【"&amp;SUBSTITUTE(TEXT(DG7,"#,##0.00"),"-","△")&amp;"】"))</f>
        <v>【84.50】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3">
        <f t="shared" si="14"/>
        <v>0.08</v>
      </c>
      <c r="EJ6" s="33">
        <f t="shared" si="14"/>
        <v>0.06</v>
      </c>
      <c r="EK6" s="33">
        <f t="shared" si="14"/>
        <v>0.03</v>
      </c>
      <c r="EL6" s="33">
        <f t="shared" si="14"/>
        <v>0.02</v>
      </c>
      <c r="EM6" s="33">
        <f t="shared" si="14"/>
        <v>0.01</v>
      </c>
      <c r="EN6" s="32" t="str">
        <f>IF(EN7="","",IF(EN7="-","【-】","【"&amp;SUBSTITUTE(TEXT(EN7,"#,##0.00"),"-","△")&amp;"】"))</f>
        <v>【0.03】</v>
      </c>
    </row>
    <row r="7" spans="1:144" s="34" customFormat="1">
      <c r="A7" s="26"/>
      <c r="B7" s="35">
        <v>2015</v>
      </c>
      <c r="C7" s="35">
        <v>204129</v>
      </c>
      <c r="D7" s="35">
        <v>47</v>
      </c>
      <c r="E7" s="35">
        <v>17</v>
      </c>
      <c r="F7" s="35">
        <v>5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66.55</v>
      </c>
      <c r="P7" s="36">
        <v>100</v>
      </c>
      <c r="Q7" s="36">
        <v>4000</v>
      </c>
      <c r="R7" s="36">
        <v>597</v>
      </c>
      <c r="S7" s="36">
        <v>43.43</v>
      </c>
      <c r="T7" s="36">
        <v>13.75</v>
      </c>
      <c r="U7" s="36">
        <v>384</v>
      </c>
      <c r="V7" s="36">
        <v>0.28000000000000003</v>
      </c>
      <c r="W7" s="36">
        <v>1371.43</v>
      </c>
      <c r="X7" s="36">
        <v>57.54</v>
      </c>
      <c r="Y7" s="36">
        <v>59.25</v>
      </c>
      <c r="Z7" s="36">
        <v>59.73</v>
      </c>
      <c r="AA7" s="36">
        <v>56.9</v>
      </c>
      <c r="AB7" s="36">
        <v>63.69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0</v>
      </c>
      <c r="BF7" s="36">
        <v>0</v>
      </c>
      <c r="BG7" s="36">
        <v>0</v>
      </c>
      <c r="BH7" s="36">
        <v>0</v>
      </c>
      <c r="BI7" s="36">
        <v>0</v>
      </c>
      <c r="BJ7" s="36">
        <v>1224.75</v>
      </c>
      <c r="BK7" s="36">
        <v>1144.05</v>
      </c>
      <c r="BL7" s="36">
        <v>1126.77</v>
      </c>
      <c r="BM7" s="36">
        <v>1044.8</v>
      </c>
      <c r="BN7" s="36">
        <v>1081.8</v>
      </c>
      <c r="BO7" s="36">
        <v>1015.77</v>
      </c>
      <c r="BP7" s="36">
        <v>99.65</v>
      </c>
      <c r="BQ7" s="36">
        <v>115.2</v>
      </c>
      <c r="BR7" s="36">
        <v>121.39</v>
      </c>
      <c r="BS7" s="36">
        <v>101.57</v>
      </c>
      <c r="BT7" s="36">
        <v>174.26</v>
      </c>
      <c r="BU7" s="36">
        <v>42.13</v>
      </c>
      <c r="BV7" s="36">
        <v>42.48</v>
      </c>
      <c r="BW7" s="36">
        <v>50.9</v>
      </c>
      <c r="BX7" s="36">
        <v>50.82</v>
      </c>
      <c r="BY7" s="36">
        <v>52.19</v>
      </c>
      <c r="BZ7" s="36">
        <v>52.78</v>
      </c>
      <c r="CA7" s="36">
        <v>245.69</v>
      </c>
      <c r="CB7" s="36">
        <v>225.13</v>
      </c>
      <c r="CC7" s="36">
        <v>219.81</v>
      </c>
      <c r="CD7" s="36">
        <v>280.24</v>
      </c>
      <c r="CE7" s="36">
        <v>129.15</v>
      </c>
      <c r="CF7" s="36">
        <v>348.41</v>
      </c>
      <c r="CG7" s="36">
        <v>343.8</v>
      </c>
      <c r="CH7" s="36">
        <v>293.27</v>
      </c>
      <c r="CI7" s="36">
        <v>300.52</v>
      </c>
      <c r="CJ7" s="36">
        <v>296.14</v>
      </c>
      <c r="CK7" s="36">
        <v>289.81</v>
      </c>
      <c r="CL7" s="36">
        <v>43.64</v>
      </c>
      <c r="CM7" s="36">
        <v>43.93</v>
      </c>
      <c r="CN7" s="36">
        <v>44.51</v>
      </c>
      <c r="CO7" s="36">
        <v>43.93</v>
      </c>
      <c r="CP7" s="36">
        <v>53.76</v>
      </c>
      <c r="CQ7" s="36">
        <v>46.85</v>
      </c>
      <c r="CR7" s="36">
        <v>46.06</v>
      </c>
      <c r="CS7" s="36">
        <v>53.78</v>
      </c>
      <c r="CT7" s="36">
        <v>53.24</v>
      </c>
      <c r="CU7" s="36">
        <v>52.31</v>
      </c>
      <c r="CV7" s="36">
        <v>52.74</v>
      </c>
      <c r="CW7" s="36">
        <v>87.62</v>
      </c>
      <c r="CX7" s="36">
        <v>78.5</v>
      </c>
      <c r="CY7" s="36">
        <v>91.6</v>
      </c>
      <c r="CZ7" s="36">
        <v>91.65</v>
      </c>
      <c r="DA7" s="36">
        <v>92.19</v>
      </c>
      <c r="DB7" s="36">
        <v>73.78</v>
      </c>
      <c r="DC7" s="36">
        <v>72.989999999999995</v>
      </c>
      <c r="DD7" s="36">
        <v>84.06</v>
      </c>
      <c r="DE7" s="36">
        <v>84.07</v>
      </c>
      <c r="DF7" s="36">
        <v>84.32</v>
      </c>
      <c r="DG7" s="36">
        <v>84.5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0.08</v>
      </c>
      <c r="EJ7" s="36">
        <v>0.06</v>
      </c>
      <c r="EK7" s="36">
        <v>0.03</v>
      </c>
      <c r="EL7" s="36">
        <v>0.02</v>
      </c>
      <c r="EM7" s="36">
        <v>0.01</v>
      </c>
      <c r="EN7" s="36">
        <v>0.03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FJ-USER</cp:lastModifiedBy>
  <cp:lastPrinted>2017-02-13T08:48:08Z</cp:lastPrinted>
  <dcterms:created xsi:type="dcterms:W3CDTF">2017-02-08T03:11:06Z</dcterms:created>
  <dcterms:modified xsi:type="dcterms:W3CDTF">2017-02-13T08:58:06Z</dcterms:modified>
  <cp:category/>
</cp:coreProperties>
</file>