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GSVM02\redirects$\02001252\デスクトップ\202061諏訪市\"/>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<sst xmlns="http://schemas.openxmlformats.org/spreadsheetml/2006/main" count="225" uniqueCount="110">
  <si>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</si>
  <si>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</si>
  <si>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</si>
  <si>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</si>
  <si>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</si>
  <si>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</si>
  <si>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</si>
  <si>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</si>
  <si>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</si>
  <si>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</si>
  <si>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</si>
  <si>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</si>
  <si>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</si>
  <si>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</si>
  <si>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</si>
  <si>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</si>
  <si>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</si>
  <si>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</si>
  <si>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</si>
  <si>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</si>
  <si>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</si>
  <si>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</si>
  <si>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</si>
  <si>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</si>
  <si>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</si>
  <si>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</si>
  <si>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</si>
  <si>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</si>
  <si>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</si>
  <si>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</si>
  <si>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</si>
  <si>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</si>
  <si>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</si>
  <si>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</si>
  <si>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</si>
  <si>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</si>
  <si>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</si>
  <si>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</si>
  <si>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</si>
  <si>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</si>
  <si>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</si>
  <si>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</si>
  <si>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</si>
  <si>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</si>
  <si>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</si>
  <si>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</si>
  <si>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</si>
  <si>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</si>
  <si>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</si>
  <si>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</si>
  <si>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</si>
  <si>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</si>
  <si>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</si>
  <si>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</si>
  <si>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</si>
  <si>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</si>
  <si>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</si>
  <si>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</si>
  <si>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</si>
  <si>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</si>
  <si>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</si>
  <si>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</si>
  <si>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</si>
  <si>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</si>
  <si>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</si>
  <si>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</si>
  <si>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</si>
  <si>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</si>
  <si>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</si>
  <si>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</si>
  <si>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</si>
  <si>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</si>
  <si>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</si>
  <si>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</si>
  <si>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</si>
  <si>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</si>
  <si>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</si>
  <si>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</si>
  <si>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</si>
  <si>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</si>
  <si>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</si>
  <si>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</si>
  <si>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</si>
  <si>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</si>
  <si>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</si>
  <si>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</si>
  <si>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</si>
  <si>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</si>
  <si>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</si>
  <si>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</si>
  <si>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</si>
  <si>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</si>
  <si>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</si>
  <si>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</si>
  <si>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</si>
  <si>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</si>
  <si>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諏訪市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</si>
  <si>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</si>
  <si>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</si>
  <si>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</si>
  <si>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</si>
  <si>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</si>
  <si>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</si>
  <si>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</si>
  <si>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</si>
  <si>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</si>
  <si>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</si>
  <si>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については、当市の下水道管の建設開始が昭和48年度からであること、かつ、保有する資産のほとんどが法定耐用年数50年の下水道管であることから、有形固定資産減価償却率、管渠老朽化率及び管渠改善率は類似団体平均及び全国平均を下回っています。
　ただし、当市の下水道は昭和50年代後半に建設のピークがあり、平成40年度には30年経過管渠が全体の約60％、40年経過管渠が約35％、50年経過管渠が約5％となる見込みで、下水道管の老朽化対策とその財源確保については近い将来の課題です。平成29年度にはストックマネジメントを実施予定であり、計画的かつ効率的な下水道管の改築更新を実施できるよう早急に準備を進めていく予定です。</t>
    <phoneticPr fontId="4"/>
  </si>
  <si>
    <t>　経営の健全性について、当面の収益性に大きな問題はないものの、資金の内部留保が十分ではない現状は、施設の改築更新需要の点から懸念材料となっています。これは、過去に発行した企業債が多額であり、その償還額が重くのしかかっていることに起因しています。平成22年度地方公営企業法適用後は企業債の新規発行を抑制、償還方法を元金均等返済を選択等、償還総額が小さくなるように努めているところですが、長期的な視点に立った財務体質の強化が必要であると考えます。
　老朽化については、平成22年度より国庫交付金を活用しながら計画的に老朽管の改築更新事業を進めています。今後は、平成27～28年度実施中である下水道台帳のデータ化によって既存資産のデータ分析が可能となることから、詳細な投資及び財源の将来予測を立て、これを基に老朽化対策を進めると共に健全な企業経営を行う必要があると考えます。</t>
    <phoneticPr fontId="4"/>
  </si>
  <si>
    <t>　収益性については、平成22年度地方公営企業法適用以降、黒字決算を続けており、類似団体平均及び全国平均と比較しても順調な経営状況にあると考えます。これは、流域下水道への接続によるスケールメリットを享受していることや、諏訪湖浄化に対する住民理解の高さから、下水道接続への理解が得られたことに起因するものと考えられます。後段については、平成27年度時点の『水洗化率』が98.86%と類似団体平均及び全国平均を上回ることからも推測することができます。
　一方で、当市特有の軟弱地盤によって下水道建設費が高くなりがちであること、この財源を企業債の発行に依存したことにより、企業債残高対事業規模比率は毎年少しずつ減少してきているものの依然として高い数値となっており、平成27年度から類似団体平均及び全国平均を上回る結果となりました。これらに係る費用を要因として汚水処理原価も高止まりしているため、下水道建設事業内容・費用及び企業債の新規発行額の更なる精査が必要と考えます。
　流動比率は前年度比で若干数値が改善しましたが、収益は確保できているものの十分な資金が内部留保されていない状況に変わりがないため、100%まで改善されるのには暫く時間がかかると見込んでいます。</t>
    <rPh sb="295" eb="297">
      <t>マイトシ</t>
    </rPh>
    <rPh sb="297" eb="298">
      <t>スコ</t>
    </rPh>
    <rPh sb="301" eb="303">
      <t>ゲンショウ</t>
    </rPh>
    <rPh sb="312" eb="314">
      <t>イゼン</t>
    </rPh>
    <rPh sb="317" eb="318">
      <t>タカ</t>
    </rPh>
    <rPh sb="319" eb="321">
      <t>スウチ</t>
    </rPh>
    <rPh sb="328" eb="330">
      <t>ヘイセイ</t>
    </rPh>
    <rPh sb="332" eb="334">
      <t>ネンド</t>
    </rPh>
    <rPh sb="349" eb="351">
      <t>ウワマワ</t>
    </rPh>
    <rPh sb="352" eb="354">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</si>
</sst>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0.03</c:v>
                </c:pt>
                <c:pt idx="1">
                  <c:v>0</c:v>
                </c:pt>
                <c:pt idx="2">
                  <c:v>0</c:v>
                </c:pt>
                <c:pt idx="3" formatCode="#,##0.00;&quot;△&quot;#,##0.00;&quot;-&quot;">
                  <c:v>7.0000000000000007E-2</c:v>
                </c:pt>
                <c:pt idx="4" formatCode="#,##0.00;&quot;△&quot;#,##0.00;&quot;-&quot;">
                  <c:v>7.0000000000000007E-2</c:v>
                </c:pt>
              </c:numCache>
            </c:numRef>
          </c:val>
        </c:ser>
        <c:dLbls>
          <c:showLegendKey val="0"/>
          <c:showVal val="0"/>
          <c:showCatName val="0"/>
          <c:showSerName val="0"/>
          <c:showPercent val="0"/>
          <c:showBubbleSize val="0"/>
        </c:dLbls>
        <c:gapWidth val="150"/>
        <c:axId val="265870456"/>
        <c:axId val="26587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265870456"/>
        <c:axId val="265870064"/>
      </c:lineChart>
      <c:dateAx>
        <c:axId val="265870456"/>
        <c:scaling>
          <c:orientation val="minMax"/>
        </c:scaling>
        <c:delete val="1"/>
        <c:axPos val="b"/>
        <c:numFmt formatCode="ge" sourceLinked="1"/>
        <c:majorTickMark val="none"/>
        <c:minorTickMark val="none"/>
        <c:tickLblPos val="none"/>
        <c:crossAx val="265870064"/>
        <c:crosses val="autoZero"/>
        <c:auto val="1"/>
        <c:lblOffset val="100"/>
        <c:baseTimeUnit val="years"/>
      </c:dateAx>
      <c:valAx>
        <c:axId val="26587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7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6448360"/>
        <c:axId val="26644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266448360"/>
        <c:axId val="266446792"/>
      </c:lineChart>
      <c:dateAx>
        <c:axId val="266448360"/>
        <c:scaling>
          <c:orientation val="minMax"/>
        </c:scaling>
        <c:delete val="1"/>
        <c:axPos val="b"/>
        <c:numFmt formatCode="ge" sourceLinked="1"/>
        <c:majorTickMark val="none"/>
        <c:minorTickMark val="none"/>
        <c:tickLblPos val="none"/>
        <c:crossAx val="266446792"/>
        <c:crosses val="autoZero"/>
        <c:auto val="1"/>
        <c:lblOffset val="100"/>
        <c:baseTimeUnit val="years"/>
      </c:dateAx>
      <c:valAx>
        <c:axId val="26644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4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96.17</c:v>
                </c:pt>
                <c:pt idx="1">
                  <c:v>96.37</c:v>
                </c:pt>
                <c:pt idx="2">
                  <c:v>98.61</c:v>
                </c:pt>
                <c:pt idx="3">
                  <c:v>98.78</c:v>
                </c:pt>
                <c:pt idx="4">
                  <c:v>98.86</c:v>
                </c:pt>
              </c:numCache>
            </c:numRef>
          </c:val>
        </c:ser>
        <c:dLbls>
          <c:showLegendKey val="0"/>
          <c:showVal val="0"/>
          <c:showCatName val="0"/>
          <c:showSerName val="0"/>
          <c:showPercent val="0"/>
          <c:showBubbleSize val="0"/>
        </c:dLbls>
        <c:gapWidth val="150"/>
        <c:axId val="266447968"/>
        <c:axId val="26644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266447968"/>
        <c:axId val="266448752"/>
      </c:lineChart>
      <c:dateAx>
        <c:axId val="266447968"/>
        <c:scaling>
          <c:orientation val="minMax"/>
        </c:scaling>
        <c:delete val="1"/>
        <c:axPos val="b"/>
        <c:numFmt formatCode="ge" sourceLinked="1"/>
        <c:majorTickMark val="none"/>
        <c:minorTickMark val="none"/>
        <c:tickLblPos val="none"/>
        <c:crossAx val="266448752"/>
        <c:crosses val="autoZero"/>
        <c:auto val="1"/>
        <c:lblOffset val="100"/>
        <c:baseTimeUnit val="years"/>
      </c:dateAx>
      <c:valAx>
        <c:axId val="26644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119.55</c:v>
                </c:pt>
                <c:pt idx="1">
                  <c:v>117.98</c:v>
                </c:pt>
                <c:pt idx="2">
                  <c:v>119</c:v>
                </c:pt>
                <c:pt idx="3">
                  <c:v>119.07</c:v>
                </c:pt>
                <c:pt idx="4">
                  <c:v>116.16</c:v>
                </c:pt>
              </c:numCache>
            </c:numRef>
          </c:val>
        </c:ser>
        <c:dLbls>
          <c:showLegendKey val="0"/>
          <c:showVal val="0"/>
          <c:showCatName val="0"/>
          <c:showSerName val="0"/>
          <c:showPercent val="0"/>
          <c:showBubbleSize val="0"/>
        </c:dLbls>
        <c:gapWidth val="150"/>
        <c:axId val="265869280"/>
        <c:axId val="26586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265869280"/>
        <c:axId val="265869672"/>
      </c:lineChart>
      <c:dateAx>
        <c:axId val="265869280"/>
        <c:scaling>
          <c:orientation val="minMax"/>
        </c:scaling>
        <c:delete val="1"/>
        <c:axPos val="b"/>
        <c:numFmt formatCode="ge" sourceLinked="1"/>
        <c:majorTickMark val="none"/>
        <c:minorTickMark val="none"/>
        <c:tickLblPos val="none"/>
        <c:crossAx val="265869672"/>
        <c:crosses val="autoZero"/>
        <c:auto val="1"/>
        <c:lblOffset val="100"/>
        <c:baseTimeUnit val="years"/>
      </c:dateAx>
      <c:valAx>
        <c:axId val="26586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3.94</c:v>
                </c:pt>
                <c:pt idx="1">
                  <c:v>5.87</c:v>
                </c:pt>
                <c:pt idx="2">
                  <c:v>7.76</c:v>
                </c:pt>
                <c:pt idx="3">
                  <c:v>12.96</c:v>
                </c:pt>
                <c:pt idx="4">
                  <c:v>15.43</c:v>
                </c:pt>
              </c:numCache>
            </c:numRef>
          </c:val>
        </c:ser>
        <c:dLbls>
          <c:showLegendKey val="0"/>
          <c:showVal val="0"/>
          <c:showCatName val="0"/>
          <c:showSerName val="0"/>
          <c:showPercent val="0"/>
          <c:showBubbleSize val="0"/>
        </c:dLbls>
        <c:gapWidth val="150"/>
        <c:axId val="265867320"/>
        <c:axId val="2658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265867320"/>
        <c:axId val="265867712"/>
      </c:lineChart>
      <c:dateAx>
        <c:axId val="265867320"/>
        <c:scaling>
          <c:orientation val="minMax"/>
        </c:scaling>
        <c:delete val="1"/>
        <c:axPos val="b"/>
        <c:numFmt formatCode="ge" sourceLinked="1"/>
        <c:majorTickMark val="none"/>
        <c:minorTickMark val="none"/>
        <c:tickLblPos val="none"/>
        <c:crossAx val="265867712"/>
        <c:crosses val="autoZero"/>
        <c:auto val="1"/>
        <c:lblOffset val="100"/>
        <c:baseTimeUnit val="years"/>
      </c:dateAx>
      <c:valAx>
        <c:axId val="2658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86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958536"/>
        <c:axId val="26595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265958536"/>
        <c:axId val="265957752"/>
      </c:lineChart>
      <c:dateAx>
        <c:axId val="265958536"/>
        <c:scaling>
          <c:orientation val="minMax"/>
        </c:scaling>
        <c:delete val="1"/>
        <c:axPos val="b"/>
        <c:numFmt formatCode="ge" sourceLinked="1"/>
        <c:majorTickMark val="none"/>
        <c:minorTickMark val="none"/>
        <c:tickLblPos val="none"/>
        <c:crossAx val="265957752"/>
        <c:crosses val="autoZero"/>
        <c:auto val="1"/>
        <c:lblOffset val="100"/>
        <c:baseTimeUnit val="years"/>
      </c:dateAx>
      <c:valAx>
        <c:axId val="26595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5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962064"/>
        <c:axId val="2659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265962064"/>
        <c:axId val="265959712"/>
      </c:lineChart>
      <c:dateAx>
        <c:axId val="265962064"/>
        <c:scaling>
          <c:orientation val="minMax"/>
        </c:scaling>
        <c:delete val="1"/>
        <c:axPos val="b"/>
        <c:numFmt formatCode="ge" sourceLinked="1"/>
        <c:majorTickMark val="none"/>
        <c:minorTickMark val="none"/>
        <c:tickLblPos val="none"/>
        <c:crossAx val="265959712"/>
        <c:crosses val="autoZero"/>
        <c:auto val="1"/>
        <c:lblOffset val="100"/>
        <c:baseTimeUnit val="years"/>
      </c:dateAx>
      <c:valAx>
        <c:axId val="2659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6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766.14</c:v>
                </c:pt>
                <c:pt idx="1">
                  <c:v>648.41999999999996</c:v>
                </c:pt>
                <c:pt idx="2">
                  <c:v>837.86</c:v>
                </c:pt>
                <c:pt idx="3">
                  <c:v>72.069999999999993</c:v>
                </c:pt>
                <c:pt idx="4">
                  <c:v>74.8</c:v>
                </c:pt>
              </c:numCache>
            </c:numRef>
          </c:val>
        </c:ser>
        <c:dLbls>
          <c:showLegendKey val="0"/>
          <c:showVal val="0"/>
          <c:showCatName val="0"/>
          <c:showSerName val="0"/>
          <c:showPercent val="0"/>
          <c:showBubbleSize val="0"/>
        </c:dLbls>
        <c:gapWidth val="150"/>
        <c:axId val="265961672"/>
        <c:axId val="26595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265961672"/>
        <c:axId val="265959320"/>
      </c:lineChart>
      <c:dateAx>
        <c:axId val="265961672"/>
        <c:scaling>
          <c:orientation val="minMax"/>
        </c:scaling>
        <c:delete val="1"/>
        <c:axPos val="b"/>
        <c:numFmt formatCode="ge" sourceLinked="1"/>
        <c:majorTickMark val="none"/>
        <c:minorTickMark val="none"/>
        <c:tickLblPos val="none"/>
        <c:crossAx val="265959320"/>
        <c:crosses val="autoZero"/>
        <c:auto val="1"/>
        <c:lblOffset val="100"/>
        <c:baseTimeUnit val="years"/>
      </c:dateAx>
      <c:valAx>
        <c:axId val="26595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6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972.55</c:v>
                </c:pt>
                <c:pt idx="1">
                  <c:v>965.06</c:v>
                </c:pt>
                <c:pt idx="2">
                  <c:v>942.13</c:v>
                </c:pt>
                <c:pt idx="3">
                  <c:v>910.65</c:v>
                </c:pt>
                <c:pt idx="4">
                  <c:v>865.14</c:v>
                </c:pt>
              </c:numCache>
            </c:numRef>
          </c:val>
        </c:ser>
        <c:dLbls>
          <c:showLegendKey val="0"/>
          <c:showVal val="0"/>
          <c:showCatName val="0"/>
          <c:showSerName val="0"/>
          <c:showPercent val="0"/>
          <c:showBubbleSize val="0"/>
        </c:dLbls>
        <c:gapWidth val="150"/>
        <c:axId val="265960104"/>
        <c:axId val="26595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265960104"/>
        <c:axId val="265954616"/>
      </c:lineChart>
      <c:dateAx>
        <c:axId val="265960104"/>
        <c:scaling>
          <c:orientation val="minMax"/>
        </c:scaling>
        <c:delete val="1"/>
        <c:axPos val="b"/>
        <c:numFmt formatCode="ge" sourceLinked="1"/>
        <c:majorTickMark val="none"/>
        <c:minorTickMark val="none"/>
        <c:tickLblPos val="none"/>
        <c:crossAx val="265954616"/>
        <c:crosses val="autoZero"/>
        <c:auto val="1"/>
        <c:lblOffset val="100"/>
        <c:baseTimeUnit val="years"/>
      </c:dateAx>
      <c:valAx>
        <c:axId val="26595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6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99.28</c:v>
                </c:pt>
                <c:pt idx="1">
                  <c:v>95.03</c:v>
                </c:pt>
                <c:pt idx="2">
                  <c:v>94.8</c:v>
                </c:pt>
                <c:pt idx="3">
                  <c:v>96.2</c:v>
                </c:pt>
                <c:pt idx="4">
                  <c:v>93.9</c:v>
                </c:pt>
              </c:numCache>
            </c:numRef>
          </c:val>
        </c:ser>
        <c:dLbls>
          <c:showLegendKey val="0"/>
          <c:showVal val="0"/>
          <c:showCatName val="0"/>
          <c:showSerName val="0"/>
          <c:showPercent val="0"/>
          <c:showBubbleSize val="0"/>
        </c:dLbls>
        <c:gapWidth val="150"/>
        <c:axId val="265960496"/>
        <c:axId val="2659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265960496"/>
        <c:axId val="265958144"/>
      </c:lineChart>
      <c:dateAx>
        <c:axId val="265960496"/>
        <c:scaling>
          <c:orientation val="minMax"/>
        </c:scaling>
        <c:delete val="1"/>
        <c:axPos val="b"/>
        <c:numFmt formatCode="ge" sourceLinked="1"/>
        <c:majorTickMark val="none"/>
        <c:minorTickMark val="none"/>
        <c:tickLblPos val="none"/>
        <c:crossAx val="265958144"/>
        <c:crosses val="autoZero"/>
        <c:auto val="1"/>
        <c:lblOffset val="100"/>
        <c:baseTimeUnit val="years"/>
      </c:dateAx>
      <c:valAx>
        <c:axId val="2659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6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174.73</c:v>
                </c:pt>
                <c:pt idx="1">
                  <c:v>183.81</c:v>
                </c:pt>
                <c:pt idx="2">
                  <c:v>184.73</c:v>
                </c:pt>
                <c:pt idx="3">
                  <c:v>177.82</c:v>
                </c:pt>
                <c:pt idx="4">
                  <c:v>180.78</c:v>
                </c:pt>
              </c:numCache>
            </c:numRef>
          </c:val>
        </c:ser>
        <c:dLbls>
          <c:showLegendKey val="0"/>
          <c:showVal val="0"/>
          <c:showCatName val="0"/>
          <c:showSerName val="0"/>
          <c:showPercent val="0"/>
          <c:showBubbleSize val="0"/>
        </c:dLbls>
        <c:gapWidth val="150"/>
        <c:axId val="266451496"/>
        <c:axId val="26644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266451496"/>
        <c:axId val="266449928"/>
      </c:lineChart>
      <c:dateAx>
        <c:axId val="266451496"/>
        <c:scaling>
          <c:orientation val="minMax"/>
        </c:scaling>
        <c:delete val="1"/>
        <c:axPos val="b"/>
        <c:numFmt formatCode="ge" sourceLinked="1"/>
        <c:majorTickMark val="none"/>
        <c:minorTickMark val="none"/>
        <c:tickLblPos val="none"/>
        <c:crossAx val="266449928"/>
        <c:crosses val="autoZero"/>
        <c:auto val="1"/>
        <c:lblOffset val="100"/>
        <c:baseTimeUnit val="years"/>
      </c:dateAx>
      <c:valAx>
        <c:axId val="26644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5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11" zoomScale="80" zoomScaleNormal="8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諏訪市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50851</v>
      </c>
      <c r="AM8" s="64"/>
      <c r="AN8" s="64"/>
      <c r="AO8" s="64"/>
      <c r="AP8" s="64"/>
      <c r="AQ8" s="64"/>
      <c r="AR8" s="64"/>
      <c r="AS8" s="64"/>
      <c r="AT8" s="63">
        <f>データ!S6</f>
        <v>109.17</v>
      </c>
      <c r="AU8" s="63"/>
      <c r="AV8" s="63"/>
      <c r="AW8" s="63"/>
      <c r="AX8" s="63"/>
      <c r="AY8" s="63"/>
      <c r="AZ8" s="63"/>
      <c r="BA8" s="63"/>
      <c r="BB8" s="63">
        <f>データ!T6</f>
        <v>465.8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52.79</v>
      </c>
      <c r="J10" s="63"/>
      <c r="K10" s="63"/>
      <c r="L10" s="63"/>
      <c r="M10" s="63"/>
      <c r="N10" s="63"/>
      <c r="O10" s="63"/>
      <c r="P10" s="63">
        <f>データ!O6</f>
        <v>98.65</v>
      </c>
      <c r="Q10" s="63"/>
      <c r="R10" s="63"/>
      <c r="S10" s="63"/>
      <c r="T10" s="63"/>
      <c r="U10" s="63"/>
      <c r="V10" s="63"/>
      <c r="W10" s="63">
        <f>データ!P6</f>
        <v>77.11</v>
      </c>
      <c r="X10" s="63"/>
      <c r="Y10" s="63"/>
      <c r="Z10" s="63"/>
      <c r="AA10" s="63"/>
      <c r="AB10" s="63"/>
      <c r="AC10" s="63"/>
      <c r="AD10" s="64">
        <f>データ!Q6</f>
        <v>3062</v>
      </c>
      <c r="AE10" s="64"/>
      <c r="AF10" s="64"/>
      <c r="AG10" s="64"/>
      <c r="AH10" s="64"/>
      <c r="AI10" s="64"/>
      <c r="AJ10" s="64"/>
      <c r="AK10" s="2"/>
      <c r="AL10" s="64">
        <f>データ!U6</f>
        <v>49822</v>
      </c>
      <c r="AM10" s="64"/>
      <c r="AN10" s="64"/>
      <c r="AO10" s="64"/>
      <c r="AP10" s="64"/>
      <c r="AQ10" s="64"/>
      <c r="AR10" s="64"/>
      <c r="AS10" s="64"/>
      <c r="AT10" s="63">
        <f>データ!V6</f>
        <v>15.6</v>
      </c>
      <c r="AU10" s="63"/>
      <c r="AV10" s="63"/>
      <c r="AW10" s="63"/>
      <c r="AX10" s="63"/>
      <c r="AY10" s="63"/>
      <c r="AZ10" s="63"/>
      <c r="BA10" s="63"/>
      <c r="BB10" s="63">
        <f>データ!W6</f>
        <v>3193.72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202061</v>
      </c>
      <c r="D6" s="31">
        <f t="shared" si="3"/>
        <v>46</v>
      </c>
      <c r="E6" s="31">
        <f t="shared" si="3"/>
        <v>17</v>
      </c>
      <c r="F6" s="31">
        <f t="shared" si="3"/>
        <v>1</v>
      </c>
      <c r="G6" s="31">
        <f t="shared" si="3"/>
        <v>0</v>
      </c>
      <c r="H6" s="31" t="str">
        <f t="shared" si="3"/>
        <v>長野県　諏訪市</v>
      </c>
      <c r="I6" s="31" t="str">
        <f t="shared" si="3"/>
        <v>法適用</v>
      </c>
      <c r="J6" s="31" t="str">
        <f t="shared" si="3"/>
        <v>下水道事業</v>
      </c>
      <c r="K6" s="31" t="str">
        <f t="shared" si="3"/>
        <v>公共下水道</v>
      </c>
      <c r="L6" s="31" t="str">
        <f t="shared" si="3"/>
        <v>Bd1</v>
      </c>
      <c r="M6" s="32" t="str">
        <f t="shared" si="3"/>
        <v>-</v>
      </c>
      <c r="N6" s="32">
        <f t="shared" si="3"/>
        <v>52.79</v>
      </c>
      <c r="O6" s="32">
        <f t="shared" si="3"/>
        <v>98.65</v>
      </c>
      <c r="P6" s="32">
        <f t="shared" si="3"/>
        <v>77.11</v>
      </c>
      <c r="Q6" s="32">
        <f t="shared" si="3"/>
        <v>3062</v>
      </c>
      <c r="R6" s="32">
        <f t="shared" si="3"/>
        <v>50851</v>
      </c>
      <c r="S6" s="32">
        <f t="shared" si="3"/>
        <v>109.17</v>
      </c>
      <c r="T6" s="32">
        <f t="shared" si="3"/>
        <v>465.8</v>
      </c>
      <c r="U6" s="32">
        <f t="shared" si="3"/>
        <v>49822</v>
      </c>
      <c r="V6" s="32">
        <f t="shared" si="3"/>
        <v>15.6</v>
      </c>
      <c r="W6" s="32">
        <f t="shared" si="3"/>
        <v>3193.72</v>
      </c>
      <c r="X6" s="33">
        <f>IF(X7="",NA(),X7)</f>
        <v>119.55</v>
      </c>
      <c r="Y6" s="33">
        <f t="shared" ref="Y6:AG6" si="4">IF(Y7="",NA(),Y7)</f>
        <v>117.98</v>
      </c>
      <c r="Z6" s="33">
        <f t="shared" si="4"/>
        <v>119</v>
      </c>
      <c r="AA6" s="33">
        <f t="shared" si="4"/>
        <v>119.07</v>
      </c>
      <c r="AB6" s="33">
        <f t="shared" si="4"/>
        <v>116.16</v>
      </c>
      <c r="AC6" s="33">
        <f t="shared" si="4"/>
        <v>103.89</v>
      </c>
      <c r="AD6" s="33">
        <f t="shared" si="4"/>
        <v>105.76</v>
      </c>
      <c r="AE6" s="33">
        <f t="shared" si="4"/>
        <v>105.34</v>
      </c>
      <c r="AF6" s="33">
        <f t="shared" si="4"/>
        <v>108.77</v>
      </c>
      <c r="AG6" s="33">
        <f t="shared" si="4"/>
        <v>109.48</v>
      </c>
      <c r="AH6" s="32" t="str">
        <f>IF(AH7="","",IF(AH7="-","【-】","【"&amp;SUBSTITUTE(TEXT(AH7,"#,##0.00"),"-","△")&amp;"】"))</f>
        <v>【108.23】</v>
      </c>
      <c r="AI6" s="32">
        <f>IF(AI7="",NA(),AI7)</f>
        <v>0</v>
      </c>
      <c r="AJ6" s="32">
        <f t="shared" ref="AJ6:AR6" si="5">IF(AJ7="",NA(),AJ7)</f>
        <v>0</v>
      </c>
      <c r="AK6" s="32">
        <f t="shared" si="5"/>
        <v>0</v>
      </c>
      <c r="AL6" s="32">
        <f t="shared" si="5"/>
        <v>0</v>
      </c>
      <c r="AM6" s="32">
        <f t="shared" si="5"/>
        <v>0</v>
      </c>
      <c r="AN6" s="33">
        <f t="shared" si="5"/>
        <v>30.39</v>
      </c>
      <c r="AO6" s="33">
        <f t="shared" si="5"/>
        <v>25.99</v>
      </c>
      <c r="AP6" s="33">
        <f t="shared" si="5"/>
        <v>24.99</v>
      </c>
      <c r="AQ6" s="33">
        <f t="shared" si="5"/>
        <v>21.47</v>
      </c>
      <c r="AR6" s="33">
        <f t="shared" si="5"/>
        <v>16.34</v>
      </c>
      <c r="AS6" s="32" t="str">
        <f>IF(AS7="","",IF(AS7="-","【-】","【"&amp;SUBSTITUTE(TEXT(AS7,"#,##0.00"),"-","△")&amp;"】"))</f>
        <v>【4.45】</v>
      </c>
      <c r="AT6" s="33">
        <f>IF(AT7="",NA(),AT7)</f>
        <v>766.14</v>
      </c>
      <c r="AU6" s="33">
        <f t="shared" ref="AU6:BC6" si="6">IF(AU7="",NA(),AU7)</f>
        <v>648.41999999999996</v>
      </c>
      <c r="AV6" s="33">
        <f t="shared" si="6"/>
        <v>837.86</v>
      </c>
      <c r="AW6" s="33">
        <f t="shared" si="6"/>
        <v>72.069999999999993</v>
      </c>
      <c r="AX6" s="33">
        <f t="shared" si="6"/>
        <v>74.8</v>
      </c>
      <c r="AY6" s="33">
        <f t="shared" si="6"/>
        <v>230.06</v>
      </c>
      <c r="AZ6" s="33">
        <f t="shared" si="6"/>
        <v>275.56</v>
      </c>
      <c r="BA6" s="33">
        <f t="shared" si="6"/>
        <v>316.92</v>
      </c>
      <c r="BB6" s="33">
        <f t="shared" si="6"/>
        <v>79.239999999999995</v>
      </c>
      <c r="BC6" s="33">
        <f t="shared" si="6"/>
        <v>78.930000000000007</v>
      </c>
      <c r="BD6" s="32" t="str">
        <f>IF(BD7="","",IF(BD7="-","【-】","【"&amp;SUBSTITUTE(TEXT(BD7,"#,##0.00"),"-","△")&amp;"】"))</f>
        <v>【57.41】</v>
      </c>
      <c r="BE6" s="33">
        <f>IF(BE7="",NA(),BE7)</f>
        <v>972.55</v>
      </c>
      <c r="BF6" s="33">
        <f t="shared" ref="BF6:BN6" si="7">IF(BF7="",NA(),BF7)</f>
        <v>965.06</v>
      </c>
      <c r="BG6" s="33">
        <f t="shared" si="7"/>
        <v>942.13</v>
      </c>
      <c r="BH6" s="33">
        <f t="shared" si="7"/>
        <v>910.65</v>
      </c>
      <c r="BI6" s="33">
        <f t="shared" si="7"/>
        <v>865.14</v>
      </c>
      <c r="BJ6" s="33">
        <f t="shared" si="7"/>
        <v>936.66</v>
      </c>
      <c r="BK6" s="33">
        <f t="shared" si="7"/>
        <v>918.88</v>
      </c>
      <c r="BL6" s="33">
        <f t="shared" si="7"/>
        <v>885.97</v>
      </c>
      <c r="BM6" s="33">
        <f t="shared" si="7"/>
        <v>854.16</v>
      </c>
      <c r="BN6" s="33">
        <f t="shared" si="7"/>
        <v>848.31</v>
      </c>
      <c r="BO6" s="32" t="str">
        <f>IF(BO7="","",IF(BO7="-","【-】","【"&amp;SUBSTITUTE(TEXT(BO7,"#,##0.00"),"-","△")&amp;"】"))</f>
        <v>【763.62】</v>
      </c>
      <c r="BP6" s="33">
        <f>IF(BP7="",NA(),BP7)</f>
        <v>99.28</v>
      </c>
      <c r="BQ6" s="33">
        <f t="shared" ref="BQ6:BY6" si="8">IF(BQ7="",NA(),BQ7)</f>
        <v>95.03</v>
      </c>
      <c r="BR6" s="33">
        <f t="shared" si="8"/>
        <v>94.8</v>
      </c>
      <c r="BS6" s="33">
        <f t="shared" si="8"/>
        <v>96.2</v>
      </c>
      <c r="BT6" s="33">
        <f t="shared" si="8"/>
        <v>93.9</v>
      </c>
      <c r="BU6" s="33">
        <f t="shared" si="8"/>
        <v>88.44</v>
      </c>
      <c r="BV6" s="33">
        <f t="shared" si="8"/>
        <v>88.2</v>
      </c>
      <c r="BW6" s="33">
        <f t="shared" si="8"/>
        <v>89.94</v>
      </c>
      <c r="BX6" s="33">
        <f t="shared" si="8"/>
        <v>93.13</v>
      </c>
      <c r="BY6" s="33">
        <f t="shared" si="8"/>
        <v>94.38</v>
      </c>
      <c r="BZ6" s="32" t="str">
        <f>IF(BZ7="","",IF(BZ7="-","【-】","【"&amp;SUBSTITUTE(TEXT(BZ7,"#,##0.00"),"-","△")&amp;"】"))</f>
        <v>【98.53】</v>
      </c>
      <c r="CA6" s="33">
        <f>IF(CA7="",NA(),CA7)</f>
        <v>174.73</v>
      </c>
      <c r="CB6" s="33">
        <f t="shared" ref="CB6:CJ6" si="9">IF(CB7="",NA(),CB7)</f>
        <v>183.81</v>
      </c>
      <c r="CC6" s="33">
        <f t="shared" si="9"/>
        <v>184.73</v>
      </c>
      <c r="CD6" s="33">
        <f t="shared" si="9"/>
        <v>177.82</v>
      </c>
      <c r="CE6" s="33">
        <f t="shared" si="9"/>
        <v>180.78</v>
      </c>
      <c r="CF6" s="33">
        <f t="shared" si="9"/>
        <v>169.89</v>
      </c>
      <c r="CG6" s="33">
        <f t="shared" si="9"/>
        <v>171.78</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62.55</v>
      </c>
      <c r="CR6" s="33">
        <f t="shared" si="10"/>
        <v>62.27</v>
      </c>
      <c r="CS6" s="33">
        <f t="shared" si="10"/>
        <v>64.12</v>
      </c>
      <c r="CT6" s="33">
        <f t="shared" si="10"/>
        <v>64.87</v>
      </c>
      <c r="CU6" s="33">
        <f t="shared" si="10"/>
        <v>65.62</v>
      </c>
      <c r="CV6" s="32" t="str">
        <f>IF(CV7="","",IF(CV7="-","【-】","【"&amp;SUBSTITUTE(TEXT(CV7,"#,##0.00"),"-","△")&amp;"】"))</f>
        <v>【60.01】</v>
      </c>
      <c r="CW6" s="33">
        <f>IF(CW7="",NA(),CW7)</f>
        <v>96.17</v>
      </c>
      <c r="CX6" s="33">
        <f t="shared" ref="CX6:DF6" si="11">IF(CX7="",NA(),CX7)</f>
        <v>96.37</v>
      </c>
      <c r="CY6" s="33">
        <f t="shared" si="11"/>
        <v>98.61</v>
      </c>
      <c r="CZ6" s="33">
        <f t="shared" si="11"/>
        <v>98.78</v>
      </c>
      <c r="DA6" s="33">
        <f t="shared" si="11"/>
        <v>98.86</v>
      </c>
      <c r="DB6" s="33">
        <f t="shared" si="11"/>
        <v>90.26</v>
      </c>
      <c r="DC6" s="33">
        <f t="shared" si="11"/>
        <v>90.69</v>
      </c>
      <c r="DD6" s="33">
        <f t="shared" si="11"/>
        <v>90.91</v>
      </c>
      <c r="DE6" s="33">
        <f t="shared" si="11"/>
        <v>91.11</v>
      </c>
      <c r="DF6" s="33">
        <f t="shared" si="11"/>
        <v>91.44</v>
      </c>
      <c r="DG6" s="32" t="str">
        <f>IF(DG7="","",IF(DG7="-","【-】","【"&amp;SUBSTITUTE(TEXT(DG7,"#,##0.00"),"-","△")&amp;"】"))</f>
        <v>【94.73】</v>
      </c>
      <c r="DH6" s="33">
        <f>IF(DH7="",NA(),DH7)</f>
        <v>3.94</v>
      </c>
      <c r="DI6" s="33">
        <f t="shared" ref="DI6:DQ6" si="12">IF(DI7="",NA(),DI7)</f>
        <v>5.87</v>
      </c>
      <c r="DJ6" s="33">
        <f t="shared" si="12"/>
        <v>7.76</v>
      </c>
      <c r="DK6" s="33">
        <f t="shared" si="12"/>
        <v>12.96</v>
      </c>
      <c r="DL6" s="33">
        <f t="shared" si="12"/>
        <v>15.43</v>
      </c>
      <c r="DM6" s="33">
        <f t="shared" si="12"/>
        <v>11.26</v>
      </c>
      <c r="DN6" s="33">
        <f t="shared" si="12"/>
        <v>12.02</v>
      </c>
      <c r="DO6" s="33">
        <f t="shared" si="12"/>
        <v>12.9</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2">
        <f t="shared" si="13"/>
        <v>0</v>
      </c>
      <c r="DX6" s="33">
        <f t="shared" si="13"/>
        <v>0.5</v>
      </c>
      <c r="DY6" s="33">
        <f t="shared" si="13"/>
        <v>0.48</v>
      </c>
      <c r="DZ6" s="33">
        <f t="shared" si="13"/>
        <v>0.71</v>
      </c>
      <c r="EA6" s="33">
        <f t="shared" si="13"/>
        <v>0.76</v>
      </c>
      <c r="EB6" s="33">
        <f t="shared" si="13"/>
        <v>0.71</v>
      </c>
      <c r="EC6" s="32" t="str">
        <f>IF(EC7="","",IF(EC7="-","【-】","【"&amp;SUBSTITUTE(TEXT(EC7,"#,##0.00"),"-","△")&amp;"】"))</f>
        <v>【4.56】</v>
      </c>
      <c r="ED6" s="33">
        <f>IF(ED7="",NA(),ED7)</f>
        <v>0.03</v>
      </c>
      <c r="EE6" s="32">
        <f t="shared" ref="EE6:EM6" si="14">IF(EE7="",NA(),EE7)</f>
        <v>0</v>
      </c>
      <c r="EF6" s="32">
        <f t="shared" si="14"/>
        <v>0</v>
      </c>
      <c r="EG6" s="33">
        <f t="shared" si="14"/>
        <v>7.0000000000000007E-2</v>
      </c>
      <c r="EH6" s="33">
        <f t="shared" si="14"/>
        <v>7.0000000000000007E-2</v>
      </c>
      <c r="EI6" s="33">
        <f t="shared" si="14"/>
        <v>0.04</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202061</v>
      </c>
      <c r="D7" s="35">
        <v>46</v>
      </c>
      <c r="E7" s="35">
        <v>17</v>
      </c>
      <c r="F7" s="35">
        <v>1</v>
      </c>
      <c r="G7" s="35">
        <v>0</v>
      </c>
      <c r="H7" s="35" t="s">
        <v>96</v>
      </c>
      <c r="I7" s="35" t="s">
        <v>97</v>
      </c>
      <c r="J7" s="35" t="s">
        <v>98</v>
      </c>
      <c r="K7" s="35" t="s">
        <v>99</v>
      </c>
      <c r="L7" s="35" t="s">
        <v>100</v>
      </c>
      <c r="M7" s="36" t="s">
        <v>101</v>
      </c>
      <c r="N7" s="36">
        <v>52.79</v>
      </c>
      <c r="O7" s="36">
        <v>98.65</v>
      </c>
      <c r="P7" s="36">
        <v>77.11</v>
      </c>
      <c r="Q7" s="36">
        <v>3062</v>
      </c>
      <c r="R7" s="36">
        <v>50851</v>
      </c>
      <c r="S7" s="36">
        <v>109.17</v>
      </c>
      <c r="T7" s="36">
        <v>465.8</v>
      </c>
      <c r="U7" s="36">
        <v>49822</v>
      </c>
      <c r="V7" s="36">
        <v>15.6</v>
      </c>
      <c r="W7" s="36">
        <v>3193.72</v>
      </c>
      <c r="X7" s="36">
        <v>119.55</v>
      </c>
      <c r="Y7" s="36">
        <v>117.98</v>
      </c>
      <c r="Z7" s="36">
        <v>119</v>
      </c>
      <c r="AA7" s="36">
        <v>119.07</v>
      </c>
      <c r="AB7" s="36">
        <v>116.16</v>
      </c>
      <c r="AC7" s="36">
        <v>103.89</v>
      </c>
      <c r="AD7" s="36">
        <v>105.76</v>
      </c>
      <c r="AE7" s="36">
        <v>105.34</v>
      </c>
      <c r="AF7" s="36">
        <v>108.77</v>
      </c>
      <c r="AG7" s="36">
        <v>109.48</v>
      </c>
      <c r="AH7" s="36">
        <v>108.23</v>
      </c>
      <c r="AI7" s="36">
        <v>0</v>
      </c>
      <c r="AJ7" s="36">
        <v>0</v>
      </c>
      <c r="AK7" s="36">
        <v>0</v>
      </c>
      <c r="AL7" s="36">
        <v>0</v>
      </c>
      <c r="AM7" s="36">
        <v>0</v>
      </c>
      <c r="AN7" s="36">
        <v>30.39</v>
      </c>
      <c r="AO7" s="36">
        <v>25.99</v>
      </c>
      <c r="AP7" s="36">
        <v>24.99</v>
      </c>
      <c r="AQ7" s="36">
        <v>21.47</v>
      </c>
      <c r="AR7" s="36">
        <v>16.34</v>
      </c>
      <c r="AS7" s="36">
        <v>4.45</v>
      </c>
      <c r="AT7" s="36">
        <v>766.14</v>
      </c>
      <c r="AU7" s="36">
        <v>648.41999999999996</v>
      </c>
      <c r="AV7" s="36">
        <v>837.86</v>
      </c>
      <c r="AW7" s="36">
        <v>72.069999999999993</v>
      </c>
      <c r="AX7" s="36">
        <v>74.8</v>
      </c>
      <c r="AY7" s="36">
        <v>230.06</v>
      </c>
      <c r="AZ7" s="36">
        <v>275.56</v>
      </c>
      <c r="BA7" s="36">
        <v>316.92</v>
      </c>
      <c r="BB7" s="36">
        <v>79.239999999999995</v>
      </c>
      <c r="BC7" s="36">
        <v>78.930000000000007</v>
      </c>
      <c r="BD7" s="36">
        <v>57.41</v>
      </c>
      <c r="BE7" s="36">
        <v>972.55</v>
      </c>
      <c r="BF7" s="36">
        <v>965.06</v>
      </c>
      <c r="BG7" s="36">
        <v>942.13</v>
      </c>
      <c r="BH7" s="36">
        <v>910.65</v>
      </c>
      <c r="BI7" s="36">
        <v>865.14</v>
      </c>
      <c r="BJ7" s="36">
        <v>936.66</v>
      </c>
      <c r="BK7" s="36">
        <v>918.88</v>
      </c>
      <c r="BL7" s="36">
        <v>885.97</v>
      </c>
      <c r="BM7" s="36">
        <v>854.16</v>
      </c>
      <c r="BN7" s="36">
        <v>848.31</v>
      </c>
      <c r="BO7" s="36">
        <v>763.62</v>
      </c>
      <c r="BP7" s="36">
        <v>99.28</v>
      </c>
      <c r="BQ7" s="36">
        <v>95.03</v>
      </c>
      <c r="BR7" s="36">
        <v>94.8</v>
      </c>
      <c r="BS7" s="36">
        <v>96.2</v>
      </c>
      <c r="BT7" s="36">
        <v>93.9</v>
      </c>
      <c r="BU7" s="36">
        <v>88.44</v>
      </c>
      <c r="BV7" s="36">
        <v>88.2</v>
      </c>
      <c r="BW7" s="36">
        <v>89.94</v>
      </c>
      <c r="BX7" s="36">
        <v>93.13</v>
      </c>
      <c r="BY7" s="36">
        <v>94.38</v>
      </c>
      <c r="BZ7" s="36">
        <v>98.53</v>
      </c>
      <c r="CA7" s="36">
        <v>174.73</v>
      </c>
      <c r="CB7" s="36">
        <v>183.81</v>
      </c>
      <c r="CC7" s="36">
        <v>184.73</v>
      </c>
      <c r="CD7" s="36">
        <v>177.82</v>
      </c>
      <c r="CE7" s="36">
        <v>180.78</v>
      </c>
      <c r="CF7" s="36">
        <v>169.89</v>
      </c>
      <c r="CG7" s="36">
        <v>171.78</v>
      </c>
      <c r="CH7" s="36">
        <v>168.57</v>
      </c>
      <c r="CI7" s="36">
        <v>167.97</v>
      </c>
      <c r="CJ7" s="36">
        <v>165.45</v>
      </c>
      <c r="CK7" s="36">
        <v>139.69999999999999</v>
      </c>
      <c r="CL7" s="36" t="s">
        <v>101</v>
      </c>
      <c r="CM7" s="36" t="s">
        <v>101</v>
      </c>
      <c r="CN7" s="36" t="s">
        <v>101</v>
      </c>
      <c r="CO7" s="36" t="s">
        <v>101</v>
      </c>
      <c r="CP7" s="36" t="s">
        <v>101</v>
      </c>
      <c r="CQ7" s="36">
        <v>62.55</v>
      </c>
      <c r="CR7" s="36">
        <v>62.27</v>
      </c>
      <c r="CS7" s="36">
        <v>64.12</v>
      </c>
      <c r="CT7" s="36">
        <v>64.87</v>
      </c>
      <c r="CU7" s="36">
        <v>65.62</v>
      </c>
      <c r="CV7" s="36">
        <v>60.01</v>
      </c>
      <c r="CW7" s="36">
        <v>96.17</v>
      </c>
      <c r="CX7" s="36">
        <v>96.37</v>
      </c>
      <c r="CY7" s="36">
        <v>98.61</v>
      </c>
      <c r="CZ7" s="36">
        <v>98.78</v>
      </c>
      <c r="DA7" s="36">
        <v>98.86</v>
      </c>
      <c r="DB7" s="36">
        <v>90.26</v>
      </c>
      <c r="DC7" s="36">
        <v>90.69</v>
      </c>
      <c r="DD7" s="36">
        <v>90.91</v>
      </c>
      <c r="DE7" s="36">
        <v>91.11</v>
      </c>
      <c r="DF7" s="36">
        <v>91.44</v>
      </c>
      <c r="DG7" s="36">
        <v>94.73</v>
      </c>
      <c r="DH7" s="36">
        <v>3.94</v>
      </c>
      <c r="DI7" s="36">
        <v>5.87</v>
      </c>
      <c r="DJ7" s="36">
        <v>7.76</v>
      </c>
      <c r="DK7" s="36">
        <v>12.96</v>
      </c>
      <c r="DL7" s="36">
        <v>15.43</v>
      </c>
      <c r="DM7" s="36">
        <v>11.26</v>
      </c>
      <c r="DN7" s="36">
        <v>12.02</v>
      </c>
      <c r="DO7" s="36">
        <v>12.9</v>
      </c>
      <c r="DP7" s="36">
        <v>25.52</v>
      </c>
      <c r="DQ7" s="36">
        <v>25.89</v>
      </c>
      <c r="DR7" s="36">
        <v>36.85</v>
      </c>
      <c r="DS7" s="36">
        <v>0</v>
      </c>
      <c r="DT7" s="36">
        <v>0</v>
      </c>
      <c r="DU7" s="36">
        <v>0</v>
      </c>
      <c r="DV7" s="36">
        <v>0</v>
      </c>
      <c r="DW7" s="36">
        <v>0</v>
      </c>
      <c r="DX7" s="36">
        <v>0.5</v>
      </c>
      <c r="DY7" s="36">
        <v>0.48</v>
      </c>
      <c r="DZ7" s="36">
        <v>0.71</v>
      </c>
      <c r="EA7" s="36">
        <v>0.76</v>
      </c>
      <c r="EB7" s="36">
        <v>0.71</v>
      </c>
      <c r="EC7" s="36">
        <v>4.5599999999999996</v>
      </c>
      <c r="ED7" s="36">
        <v>0.03</v>
      </c>
      <c r="EE7" s="36">
        <v>0</v>
      </c>
      <c r="EF7" s="36">
        <v>0</v>
      </c>
      <c r="EG7" s="36">
        <v>7.0000000000000007E-2</v>
      </c>
      <c r="EH7" s="36">
        <v>7.0000000000000007E-2</v>
      </c>
      <c r="EI7" s="36">
        <v>0.04</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日達　紳也</cp:lastModifiedBy>
  <dcterms:created xsi:type="dcterms:W3CDTF">2017-02-08T02:35:33Z</dcterms:created>
  <dcterms:modified xsi:type="dcterms:W3CDTF">2017-02-12T23:36:50Z</dcterms:modified>
  <cp:category/>
</cp:coreProperties>
</file>