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X:\H28(2016)\G水道局\C営業課\01庶務係\各種調査\財政課\170123公営企業に係る「経営比較分析表」の分析等について\202061諏訪市\"/>
    </mc:Choice>
  </mc:AlternateContent>
  <workbookProtection workbookPassword="8649" lockStructure="1"/>
  <bookViews>
    <workbookView xWindow="240" yWindow="60" windowWidth="14940" windowHeight="7875"/>
  </bookViews>
  <sheets>
    <sheet name="法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AQ10" i="4" s="1"/>
  <c r="T6" i="5"/>
  <c r="S6" i="5"/>
  <c r="R6" i="5"/>
  <c r="AQ8" i="4" s="1"/>
  <c r="Q6" i="5"/>
  <c r="P6" i="5"/>
  <c r="O6" i="5"/>
  <c r="N6" i="5"/>
  <c r="J10" i="4" s="1"/>
  <c r="M6" i="5"/>
  <c r="L6" i="5"/>
  <c r="K6" i="5"/>
  <c r="J6" i="5"/>
  <c r="J8" i="4" s="1"/>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I10" i="4"/>
  <c r="Z10" i="4"/>
  <c r="R10" i="4"/>
  <c r="B10" i="4"/>
  <c r="AY8" i="4"/>
  <c r="AI8" i="4"/>
  <c r="Z8" i="4"/>
  <c r="R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<sst xmlns="http://schemas.openxmlformats.org/spreadsheetml/2006/main" count="217" uniqueCount="107">
  <si>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</si>
  <si>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</si>
  <si>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</si>
  <si>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</si>
  <si>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</si>
  <si>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</si>
  <si>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</si>
  <si>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</si>
  <si>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</si>
  <si>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</si>
  <si>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</si>
  <si>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</si>
  <si>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</si>
  <si>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</si>
  <si>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</si>
  <si>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</si>
  <si>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</si>
  <si>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</si>
  <si>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</si>
  <si>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</si>
  <si>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</si>
  <si>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</si>
  <si>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</si>
  <si>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</si>
  <si>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</si>
  <si>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</si>
  <si>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</si>
  <si>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</si>
  <si>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</si>
  <si>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</si>
  <si>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</si>
  <si>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</si>
  <si>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</si>
  <si>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</si>
  <si>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</si>
  <si>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</si>
  <si>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</si>
  <si>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</si>
  <si>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</si>
  <si>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</si>
  <si>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</si>
  <si>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</si>
  <si>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</si>
  <si>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</si>
  <si>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</si>
  <si>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</si>
  <si>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</si>
  <si>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</si>
  <si>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</si>
  <si>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</si>
  <si>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</si>
  <si>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</si>
  <si>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</si>
  <si>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</si>
  <si>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</si>
  <si>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</si>
  <si>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</si>
  <si>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</si>
  <si>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</si>
  <si>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</si>
  <si>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</si>
  <si>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</si>
  <si>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</si>
  <si>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</si>
  <si>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</si>
  <si>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</si>
  <si>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</si>
  <si>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</si>
  <si>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</si>
  <si>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</si>
  <si>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</si>
  <si>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</si>
  <si>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</si>
  <si>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</si>
  <si>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</si>
  <si>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</si>
  <si>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</si>
  <si>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</si>
  <si>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</si>
  <si>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</si>
  <si>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</si>
  <si>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</si>
  <si>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</si>
  <si>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</si>
  <si>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</si>
  <si>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</si>
  <si>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</si>
  <si>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</si>
  <si>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</si>
  <si>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</si>
  <si>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</si>
  <si>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</si>
  <si>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</si>
  <si>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長野県　諏訪市</t>
  </si>
  <si>
    <t>法適用</t>
  </si>
  <si>
    <t>水道事業</t>
  </si>
  <si>
    <t>末端給水事業</t>
  </si>
  <si>
    <t>A4</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</si>
  <si>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</si>
  <si>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</si>
  <si>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</si>
  <si>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</si>
  <si>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</si>
  <si>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</si>
  <si>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施設の老朽化について有形固定資産減価償却率及び管路経年化率を見ると昨年度までに引続き、いずれも類似団体及び全国平均に比して高い数値となった。また、H27年度においては、建設改良費に占める浄水施設整備に係る支出の割合が多く、管路更新に対する支出が相対的に減少したため、結果として管路更新率は、例年以上に低い数値となった。
　これらの指標は、当市水道事業における資産の老朽化を強く示唆するものであり、現在作業を進めているアセットマネジメントの分析結果に基づき、計画的に有形固定資産の更新を実施し、これらの数値を中長期的に好転させていくべきと考える。</t>
    <phoneticPr fontId="4"/>
  </si>
  <si>
    <t>　経営の健全性・効率性に関しては、昨年度に続き類似団体及び全国平均と比較して遜色のない内容であると考えている。給水収益の減少局面においてもこれを実現し得ていることの要因としては、適正な料金設定やコストの削減等があげられるが、最大の要因は、「過年度において建設改良を抑制してきたこと」であると考察する。すなわち、これにより支払利息や減価償却費は相対的に低水準となり利益確保に寄与しているものである。一方で見方を変えると、このことは、当市水道事業にとって深刻な問題である資産の老朽化を加速させた大きな要因であると考えられる。
　今後においては、現在作業を進めているアセットマネジメントの結果、水道事業ビジョン及び経営戦略に基づき積極的かつ計画的に資産の更新を行い、及びこれに必要となる財源確保を図っていく必要があると考える。</t>
    <phoneticPr fontId="4"/>
  </si>
  <si>
    <t>　収益性に関しては、類似団体及び全国平均と比較しても遜色なく、引き続き利益を確保できた。給水収益は、下降トレンドにあるものの、動力費、修繕費、減価償却費及び支払利息等の削減・減少により一定の利益を確保できたものである。
　料金回収率に関しては、良質な水源を確保していることにより浄水費の抑制が可能となっていること等を要因として、給水原価が低い水準に抑えられており、かつ、これに見合った適切な料金設定を行っていることから、良好な水準を保っている。
　企業債残高対給水収益比率については、近年企業債発行額を抑制してきたこと等により給水収益の減少局面にあっても一定水準を維持することができている。
　一方で、当市が保有する施設の配水能力に対し、実際の配水量が少ないため施設利用率は、類似団体及び全国平均に比して低い値となっている。これは、過去において給水人口の増加を背景に施設の拡張整備を行ってきたものの、近年の給水人口の減少や節水型住宅設備の普及により当市の保有する施設がオーバースペックの状態となっていることを示唆するものである。
　当市水道事業における重要課題である有収率については、H27年度決算においても類似団体の平均値を下回る結果となった。これは、主として２に記す管路施設の老朽化を原因とするものであると考えられる。今後は、現在作業を進めているアセットマネジメントに基づき更新工事を実施し、中長期的な有収率の向上を図っていく必要があると考え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</si>
</sst>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0.75</c:v>
                </c:pt>
                <c:pt idx="1">
                  <c:v>0.66</c:v>
                </c:pt>
                <c:pt idx="2">
                  <c:v>0.53</c:v>
                </c:pt>
                <c:pt idx="3">
                  <c:v>0.69</c:v>
                </c:pt>
                <c:pt idx="4">
                  <c:v>0.35</c:v>
                </c:pt>
              </c:numCache>
            </c:numRef>
          </c:val>
        </c:ser>
        <c:dLbls>
          <c:showLegendKey val="0"/>
          <c:showVal val="0"/>
          <c:showCatName val="0"/>
          <c:showSerName val="0"/>
          <c:showPercent val="0"/>
          <c:showBubbleSize val="0"/>
        </c:dLbls>
        <c:gapWidth val="150"/>
        <c:axId val="401930096"/>
        <c:axId val="401930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0.84</c:v>
                </c:pt>
                <c:pt idx="1">
                  <c:v>0.78</c:v>
                </c:pt>
                <c:pt idx="2">
                  <c:v>0.83</c:v>
                </c:pt>
                <c:pt idx="3">
                  <c:v>0.72</c:v>
                </c:pt>
                <c:pt idx="4">
                  <c:v>0.71</c:v>
                </c:pt>
              </c:numCache>
            </c:numRef>
          </c:val>
          <c:smooth val="0"/>
        </c:ser>
        <c:dLbls>
          <c:showLegendKey val="0"/>
          <c:showVal val="0"/>
          <c:showCatName val="0"/>
          <c:showSerName val="0"/>
          <c:showPercent val="0"/>
          <c:showBubbleSize val="0"/>
        </c:dLbls>
        <c:marker val="1"/>
        <c:smooth val="0"/>
        <c:axId val="401930096"/>
        <c:axId val="401930488"/>
      </c:lineChart>
      <c:dateAx>
        <c:axId val="401930096"/>
        <c:scaling>
          <c:orientation val="minMax"/>
        </c:scaling>
        <c:delete val="1"/>
        <c:axPos val="b"/>
        <c:numFmt formatCode="ge" sourceLinked="1"/>
        <c:majorTickMark val="none"/>
        <c:minorTickMark val="none"/>
        <c:tickLblPos val="none"/>
        <c:crossAx val="401930488"/>
        <c:crosses val="autoZero"/>
        <c:auto val="1"/>
        <c:lblOffset val="100"/>
        <c:baseTimeUnit val="years"/>
      </c:dateAx>
      <c:valAx>
        <c:axId val="401930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1930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54.86</c:v>
                </c:pt>
                <c:pt idx="1">
                  <c:v>54.02</c:v>
                </c:pt>
                <c:pt idx="2">
                  <c:v>54.26</c:v>
                </c:pt>
                <c:pt idx="3">
                  <c:v>53.42</c:v>
                </c:pt>
                <c:pt idx="4">
                  <c:v>53.67</c:v>
                </c:pt>
              </c:numCache>
            </c:numRef>
          </c:val>
        </c:ser>
        <c:dLbls>
          <c:showLegendKey val="0"/>
          <c:showVal val="0"/>
          <c:showCatName val="0"/>
          <c:showSerName val="0"/>
          <c:showPercent val="0"/>
          <c:showBubbleSize val="0"/>
        </c:dLbls>
        <c:gapWidth val="150"/>
        <c:axId val="409966728"/>
        <c:axId val="409967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60.04</c:v>
                </c:pt>
                <c:pt idx="1">
                  <c:v>59.88</c:v>
                </c:pt>
                <c:pt idx="2">
                  <c:v>59.68</c:v>
                </c:pt>
                <c:pt idx="3">
                  <c:v>59.17</c:v>
                </c:pt>
                <c:pt idx="4">
                  <c:v>59.34</c:v>
                </c:pt>
              </c:numCache>
            </c:numRef>
          </c:val>
          <c:smooth val="0"/>
        </c:ser>
        <c:dLbls>
          <c:showLegendKey val="0"/>
          <c:showVal val="0"/>
          <c:showCatName val="0"/>
          <c:showSerName val="0"/>
          <c:showPercent val="0"/>
          <c:showBubbleSize val="0"/>
        </c:dLbls>
        <c:marker val="1"/>
        <c:smooth val="0"/>
        <c:axId val="409966728"/>
        <c:axId val="409967120"/>
      </c:lineChart>
      <c:dateAx>
        <c:axId val="409966728"/>
        <c:scaling>
          <c:orientation val="minMax"/>
        </c:scaling>
        <c:delete val="1"/>
        <c:axPos val="b"/>
        <c:numFmt formatCode="ge" sourceLinked="1"/>
        <c:majorTickMark val="none"/>
        <c:minorTickMark val="none"/>
        <c:tickLblPos val="none"/>
        <c:crossAx val="409967120"/>
        <c:crosses val="autoZero"/>
        <c:auto val="1"/>
        <c:lblOffset val="100"/>
        <c:baseTimeUnit val="years"/>
      </c:dateAx>
      <c:valAx>
        <c:axId val="409967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9966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83.33</c:v>
                </c:pt>
                <c:pt idx="1">
                  <c:v>83.62</c:v>
                </c:pt>
                <c:pt idx="2">
                  <c:v>84.01</c:v>
                </c:pt>
                <c:pt idx="3">
                  <c:v>83.57</c:v>
                </c:pt>
                <c:pt idx="4">
                  <c:v>82.27</c:v>
                </c:pt>
              </c:numCache>
            </c:numRef>
          </c:val>
        </c:ser>
        <c:dLbls>
          <c:showLegendKey val="0"/>
          <c:showVal val="0"/>
          <c:showCatName val="0"/>
          <c:showSerName val="0"/>
          <c:showPercent val="0"/>
          <c:showBubbleSize val="0"/>
        </c:dLbls>
        <c:gapWidth val="150"/>
        <c:axId val="409962024"/>
        <c:axId val="266116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87.33</c:v>
                </c:pt>
                <c:pt idx="1">
                  <c:v>87.65</c:v>
                </c:pt>
                <c:pt idx="2">
                  <c:v>87.63</c:v>
                </c:pt>
                <c:pt idx="3">
                  <c:v>87.6</c:v>
                </c:pt>
                <c:pt idx="4">
                  <c:v>87.74</c:v>
                </c:pt>
              </c:numCache>
            </c:numRef>
          </c:val>
          <c:smooth val="0"/>
        </c:ser>
        <c:dLbls>
          <c:showLegendKey val="0"/>
          <c:showVal val="0"/>
          <c:showCatName val="0"/>
          <c:showSerName val="0"/>
          <c:showPercent val="0"/>
          <c:showBubbleSize val="0"/>
        </c:dLbls>
        <c:marker val="1"/>
        <c:smooth val="0"/>
        <c:axId val="409962024"/>
        <c:axId val="266116464"/>
      </c:lineChart>
      <c:dateAx>
        <c:axId val="409962024"/>
        <c:scaling>
          <c:orientation val="minMax"/>
        </c:scaling>
        <c:delete val="1"/>
        <c:axPos val="b"/>
        <c:numFmt formatCode="ge" sourceLinked="1"/>
        <c:majorTickMark val="none"/>
        <c:minorTickMark val="none"/>
        <c:tickLblPos val="none"/>
        <c:crossAx val="266116464"/>
        <c:crosses val="autoZero"/>
        <c:auto val="1"/>
        <c:lblOffset val="100"/>
        <c:baseTimeUnit val="years"/>
      </c:dateAx>
      <c:valAx>
        <c:axId val="266116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9962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107.3</c:v>
                </c:pt>
                <c:pt idx="1">
                  <c:v>107.92</c:v>
                </c:pt>
                <c:pt idx="2">
                  <c:v>109.05</c:v>
                </c:pt>
                <c:pt idx="3">
                  <c:v>124.18</c:v>
                </c:pt>
                <c:pt idx="4">
                  <c:v>126.43</c:v>
                </c:pt>
              </c:numCache>
            </c:numRef>
          </c:val>
        </c:ser>
        <c:dLbls>
          <c:showLegendKey val="0"/>
          <c:showVal val="0"/>
          <c:showCatName val="0"/>
          <c:showSerName val="0"/>
          <c:showPercent val="0"/>
          <c:showBubbleSize val="0"/>
        </c:dLbls>
        <c:gapWidth val="150"/>
        <c:axId val="401927744"/>
        <c:axId val="401928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107.68</c:v>
                </c:pt>
                <c:pt idx="1">
                  <c:v>108.24</c:v>
                </c:pt>
                <c:pt idx="2">
                  <c:v>107.8</c:v>
                </c:pt>
                <c:pt idx="3">
                  <c:v>111.96</c:v>
                </c:pt>
                <c:pt idx="4">
                  <c:v>112.69</c:v>
                </c:pt>
              </c:numCache>
            </c:numRef>
          </c:val>
          <c:smooth val="0"/>
        </c:ser>
        <c:dLbls>
          <c:showLegendKey val="0"/>
          <c:showVal val="0"/>
          <c:showCatName val="0"/>
          <c:showSerName val="0"/>
          <c:showPercent val="0"/>
          <c:showBubbleSize val="0"/>
        </c:dLbls>
        <c:marker val="1"/>
        <c:smooth val="0"/>
        <c:axId val="401927744"/>
        <c:axId val="401928136"/>
      </c:lineChart>
      <c:dateAx>
        <c:axId val="401927744"/>
        <c:scaling>
          <c:orientation val="minMax"/>
        </c:scaling>
        <c:delete val="1"/>
        <c:axPos val="b"/>
        <c:numFmt formatCode="ge" sourceLinked="1"/>
        <c:majorTickMark val="none"/>
        <c:minorTickMark val="none"/>
        <c:tickLblPos val="none"/>
        <c:crossAx val="401928136"/>
        <c:crosses val="autoZero"/>
        <c:auto val="1"/>
        <c:lblOffset val="100"/>
        <c:baseTimeUnit val="years"/>
      </c:dateAx>
      <c:valAx>
        <c:axId val="4019281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01927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46.88</c:v>
                </c:pt>
                <c:pt idx="1">
                  <c:v>48.07</c:v>
                </c:pt>
                <c:pt idx="2">
                  <c:v>49.5</c:v>
                </c:pt>
                <c:pt idx="3">
                  <c:v>50.89</c:v>
                </c:pt>
                <c:pt idx="4">
                  <c:v>51.02</c:v>
                </c:pt>
              </c:numCache>
            </c:numRef>
          </c:val>
        </c:ser>
        <c:dLbls>
          <c:showLegendKey val="0"/>
          <c:showVal val="0"/>
          <c:showCatName val="0"/>
          <c:showSerName val="0"/>
          <c:showPercent val="0"/>
          <c:showBubbleSize val="0"/>
        </c:dLbls>
        <c:gapWidth val="150"/>
        <c:axId val="409320400"/>
        <c:axId val="409320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37.71</c:v>
                </c:pt>
                <c:pt idx="1">
                  <c:v>38.69</c:v>
                </c:pt>
                <c:pt idx="2">
                  <c:v>39.65</c:v>
                </c:pt>
                <c:pt idx="3">
                  <c:v>45.25</c:v>
                </c:pt>
                <c:pt idx="4">
                  <c:v>46.27</c:v>
                </c:pt>
              </c:numCache>
            </c:numRef>
          </c:val>
          <c:smooth val="0"/>
        </c:ser>
        <c:dLbls>
          <c:showLegendKey val="0"/>
          <c:showVal val="0"/>
          <c:showCatName val="0"/>
          <c:showSerName val="0"/>
          <c:showPercent val="0"/>
          <c:showBubbleSize val="0"/>
        </c:dLbls>
        <c:marker val="1"/>
        <c:smooth val="0"/>
        <c:axId val="409320400"/>
        <c:axId val="409320792"/>
      </c:lineChart>
      <c:dateAx>
        <c:axId val="409320400"/>
        <c:scaling>
          <c:orientation val="minMax"/>
        </c:scaling>
        <c:delete val="1"/>
        <c:axPos val="b"/>
        <c:numFmt formatCode="ge" sourceLinked="1"/>
        <c:majorTickMark val="none"/>
        <c:minorTickMark val="none"/>
        <c:tickLblPos val="none"/>
        <c:crossAx val="409320792"/>
        <c:crosses val="autoZero"/>
        <c:auto val="1"/>
        <c:lblOffset val="100"/>
        <c:baseTimeUnit val="years"/>
      </c:dateAx>
      <c:valAx>
        <c:axId val="409320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9320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16.940000000000001</c:v>
                </c:pt>
                <c:pt idx="1">
                  <c:v>17.36</c:v>
                </c:pt>
                <c:pt idx="2">
                  <c:v>23.64</c:v>
                </c:pt>
                <c:pt idx="3">
                  <c:v>24.62</c:v>
                </c:pt>
                <c:pt idx="4">
                  <c:v>26.68</c:v>
                </c:pt>
              </c:numCache>
            </c:numRef>
          </c:val>
        </c:ser>
        <c:dLbls>
          <c:showLegendKey val="0"/>
          <c:showVal val="0"/>
          <c:showCatName val="0"/>
          <c:showSerName val="0"/>
          <c:showPercent val="0"/>
          <c:showBubbleSize val="0"/>
        </c:dLbls>
        <c:gapWidth val="150"/>
        <c:axId val="409321968"/>
        <c:axId val="409322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7.67</c:v>
                </c:pt>
                <c:pt idx="1">
                  <c:v>8.4</c:v>
                </c:pt>
                <c:pt idx="2">
                  <c:v>9.7100000000000009</c:v>
                </c:pt>
                <c:pt idx="3">
                  <c:v>10.71</c:v>
                </c:pt>
                <c:pt idx="4">
                  <c:v>10.93</c:v>
                </c:pt>
              </c:numCache>
            </c:numRef>
          </c:val>
          <c:smooth val="0"/>
        </c:ser>
        <c:dLbls>
          <c:showLegendKey val="0"/>
          <c:showVal val="0"/>
          <c:showCatName val="0"/>
          <c:showSerName val="0"/>
          <c:showPercent val="0"/>
          <c:showBubbleSize val="0"/>
        </c:dLbls>
        <c:marker val="1"/>
        <c:smooth val="0"/>
        <c:axId val="409321968"/>
        <c:axId val="409322360"/>
      </c:lineChart>
      <c:dateAx>
        <c:axId val="409321968"/>
        <c:scaling>
          <c:orientation val="minMax"/>
        </c:scaling>
        <c:delete val="1"/>
        <c:axPos val="b"/>
        <c:numFmt formatCode="ge" sourceLinked="1"/>
        <c:majorTickMark val="none"/>
        <c:minorTickMark val="none"/>
        <c:tickLblPos val="none"/>
        <c:crossAx val="409322360"/>
        <c:crosses val="autoZero"/>
        <c:auto val="1"/>
        <c:lblOffset val="100"/>
        <c:baseTimeUnit val="years"/>
      </c:dateAx>
      <c:valAx>
        <c:axId val="409322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9321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09325496"/>
        <c:axId val="409323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4.67</c:v>
                </c:pt>
                <c:pt idx="1">
                  <c:v>4.46</c:v>
                </c:pt>
                <c:pt idx="2">
                  <c:v>4.3899999999999997</c:v>
                </c:pt>
                <c:pt idx="3">
                  <c:v>0.41</c:v>
                </c:pt>
                <c:pt idx="4">
                  <c:v>0.54</c:v>
                </c:pt>
              </c:numCache>
            </c:numRef>
          </c:val>
          <c:smooth val="0"/>
        </c:ser>
        <c:dLbls>
          <c:showLegendKey val="0"/>
          <c:showVal val="0"/>
          <c:showCatName val="0"/>
          <c:showSerName val="0"/>
          <c:showPercent val="0"/>
          <c:showBubbleSize val="0"/>
        </c:dLbls>
        <c:marker val="1"/>
        <c:smooth val="0"/>
        <c:axId val="409325496"/>
        <c:axId val="409323928"/>
      </c:lineChart>
      <c:dateAx>
        <c:axId val="409325496"/>
        <c:scaling>
          <c:orientation val="minMax"/>
        </c:scaling>
        <c:delete val="1"/>
        <c:axPos val="b"/>
        <c:numFmt formatCode="ge" sourceLinked="1"/>
        <c:majorTickMark val="none"/>
        <c:minorTickMark val="none"/>
        <c:tickLblPos val="none"/>
        <c:crossAx val="409323928"/>
        <c:crosses val="autoZero"/>
        <c:auto val="1"/>
        <c:lblOffset val="100"/>
        <c:baseTimeUnit val="years"/>
      </c:dateAx>
      <c:valAx>
        <c:axId val="4093239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09325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836.3</c:v>
                </c:pt>
                <c:pt idx="1">
                  <c:v>2291.4699999999998</c:v>
                </c:pt>
                <c:pt idx="2">
                  <c:v>2219.9699999999998</c:v>
                </c:pt>
                <c:pt idx="3">
                  <c:v>471.93</c:v>
                </c:pt>
                <c:pt idx="4">
                  <c:v>593.36</c:v>
                </c:pt>
              </c:numCache>
            </c:numRef>
          </c:val>
        </c:ser>
        <c:dLbls>
          <c:showLegendKey val="0"/>
          <c:showVal val="0"/>
          <c:showCatName val="0"/>
          <c:showSerName val="0"/>
          <c:showPercent val="0"/>
          <c:showBubbleSize val="0"/>
        </c:dLbls>
        <c:gapWidth val="150"/>
        <c:axId val="409325104"/>
        <c:axId val="409320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695.41</c:v>
                </c:pt>
                <c:pt idx="1">
                  <c:v>701</c:v>
                </c:pt>
                <c:pt idx="2">
                  <c:v>739.59</c:v>
                </c:pt>
                <c:pt idx="3">
                  <c:v>335.95</c:v>
                </c:pt>
                <c:pt idx="4">
                  <c:v>346.59</c:v>
                </c:pt>
              </c:numCache>
            </c:numRef>
          </c:val>
          <c:smooth val="0"/>
        </c:ser>
        <c:dLbls>
          <c:showLegendKey val="0"/>
          <c:showVal val="0"/>
          <c:showCatName val="0"/>
          <c:showSerName val="0"/>
          <c:showPercent val="0"/>
          <c:showBubbleSize val="0"/>
        </c:dLbls>
        <c:marker val="1"/>
        <c:smooth val="0"/>
        <c:axId val="409325104"/>
        <c:axId val="409320008"/>
      </c:lineChart>
      <c:dateAx>
        <c:axId val="409325104"/>
        <c:scaling>
          <c:orientation val="minMax"/>
        </c:scaling>
        <c:delete val="1"/>
        <c:axPos val="b"/>
        <c:numFmt formatCode="ge" sourceLinked="1"/>
        <c:majorTickMark val="none"/>
        <c:minorTickMark val="none"/>
        <c:tickLblPos val="none"/>
        <c:crossAx val="409320008"/>
        <c:crosses val="autoZero"/>
        <c:auto val="1"/>
        <c:lblOffset val="100"/>
        <c:baseTimeUnit val="years"/>
      </c:dateAx>
      <c:valAx>
        <c:axId val="4093200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0932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277.41000000000003</c:v>
                </c:pt>
                <c:pt idx="1">
                  <c:v>269.63</c:v>
                </c:pt>
                <c:pt idx="2">
                  <c:v>262.01</c:v>
                </c:pt>
                <c:pt idx="3">
                  <c:v>269.74</c:v>
                </c:pt>
                <c:pt idx="4">
                  <c:v>253.91</c:v>
                </c:pt>
              </c:numCache>
            </c:numRef>
          </c:val>
        </c:ser>
        <c:dLbls>
          <c:showLegendKey val="0"/>
          <c:showVal val="0"/>
          <c:showCatName val="0"/>
          <c:showSerName val="0"/>
          <c:showPercent val="0"/>
          <c:showBubbleSize val="0"/>
        </c:dLbls>
        <c:gapWidth val="150"/>
        <c:axId val="409962808"/>
        <c:axId val="409968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343.45</c:v>
                </c:pt>
                <c:pt idx="1">
                  <c:v>330.99</c:v>
                </c:pt>
                <c:pt idx="2">
                  <c:v>324.08999999999997</c:v>
                </c:pt>
                <c:pt idx="3">
                  <c:v>319.82</c:v>
                </c:pt>
                <c:pt idx="4">
                  <c:v>312.02999999999997</c:v>
                </c:pt>
              </c:numCache>
            </c:numRef>
          </c:val>
          <c:smooth val="0"/>
        </c:ser>
        <c:dLbls>
          <c:showLegendKey val="0"/>
          <c:showVal val="0"/>
          <c:showCatName val="0"/>
          <c:showSerName val="0"/>
          <c:showPercent val="0"/>
          <c:showBubbleSize val="0"/>
        </c:dLbls>
        <c:marker val="1"/>
        <c:smooth val="0"/>
        <c:axId val="409962808"/>
        <c:axId val="409968296"/>
      </c:lineChart>
      <c:dateAx>
        <c:axId val="409962808"/>
        <c:scaling>
          <c:orientation val="minMax"/>
        </c:scaling>
        <c:delete val="1"/>
        <c:axPos val="b"/>
        <c:numFmt formatCode="ge" sourceLinked="1"/>
        <c:majorTickMark val="none"/>
        <c:minorTickMark val="none"/>
        <c:tickLblPos val="none"/>
        <c:crossAx val="409968296"/>
        <c:crosses val="autoZero"/>
        <c:auto val="1"/>
        <c:lblOffset val="100"/>
        <c:baseTimeUnit val="years"/>
      </c:dateAx>
      <c:valAx>
        <c:axId val="4099682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09962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107.51</c:v>
                </c:pt>
                <c:pt idx="1">
                  <c:v>107.9</c:v>
                </c:pt>
                <c:pt idx="2">
                  <c:v>109.21</c:v>
                </c:pt>
                <c:pt idx="3">
                  <c:v>126.85</c:v>
                </c:pt>
                <c:pt idx="4">
                  <c:v>129.03</c:v>
                </c:pt>
              </c:numCache>
            </c:numRef>
          </c:val>
        </c:ser>
        <c:dLbls>
          <c:showLegendKey val="0"/>
          <c:showVal val="0"/>
          <c:showCatName val="0"/>
          <c:showSerName val="0"/>
          <c:showPercent val="0"/>
          <c:showBubbleSize val="0"/>
        </c:dLbls>
        <c:gapWidth val="150"/>
        <c:axId val="409963984"/>
        <c:axId val="409964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99.61</c:v>
                </c:pt>
                <c:pt idx="1">
                  <c:v>100.27</c:v>
                </c:pt>
                <c:pt idx="2">
                  <c:v>99.46</c:v>
                </c:pt>
                <c:pt idx="3">
                  <c:v>105.21</c:v>
                </c:pt>
                <c:pt idx="4">
                  <c:v>105.71</c:v>
                </c:pt>
              </c:numCache>
            </c:numRef>
          </c:val>
          <c:smooth val="0"/>
        </c:ser>
        <c:dLbls>
          <c:showLegendKey val="0"/>
          <c:showVal val="0"/>
          <c:showCatName val="0"/>
          <c:showSerName val="0"/>
          <c:showPercent val="0"/>
          <c:showBubbleSize val="0"/>
        </c:dLbls>
        <c:marker val="1"/>
        <c:smooth val="0"/>
        <c:axId val="409963984"/>
        <c:axId val="409964376"/>
      </c:lineChart>
      <c:dateAx>
        <c:axId val="409963984"/>
        <c:scaling>
          <c:orientation val="minMax"/>
        </c:scaling>
        <c:delete val="1"/>
        <c:axPos val="b"/>
        <c:numFmt formatCode="ge" sourceLinked="1"/>
        <c:majorTickMark val="none"/>
        <c:minorTickMark val="none"/>
        <c:tickLblPos val="none"/>
        <c:crossAx val="409964376"/>
        <c:crosses val="autoZero"/>
        <c:auto val="1"/>
        <c:lblOffset val="100"/>
        <c:baseTimeUnit val="years"/>
      </c:dateAx>
      <c:valAx>
        <c:axId val="409964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9963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107.35</c:v>
                </c:pt>
                <c:pt idx="1">
                  <c:v>106.91</c:v>
                </c:pt>
                <c:pt idx="2">
                  <c:v>107.04</c:v>
                </c:pt>
                <c:pt idx="3">
                  <c:v>92.04</c:v>
                </c:pt>
                <c:pt idx="4">
                  <c:v>90.53</c:v>
                </c:pt>
              </c:numCache>
            </c:numRef>
          </c:val>
        </c:ser>
        <c:dLbls>
          <c:showLegendKey val="0"/>
          <c:showVal val="0"/>
          <c:showCatName val="0"/>
          <c:showSerName val="0"/>
          <c:showPercent val="0"/>
          <c:showBubbleSize val="0"/>
        </c:dLbls>
        <c:gapWidth val="150"/>
        <c:axId val="409969080"/>
        <c:axId val="409965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169.59</c:v>
                </c:pt>
                <c:pt idx="1">
                  <c:v>169.62</c:v>
                </c:pt>
                <c:pt idx="2">
                  <c:v>171.78</c:v>
                </c:pt>
                <c:pt idx="3">
                  <c:v>162.59</c:v>
                </c:pt>
                <c:pt idx="4">
                  <c:v>162.15</c:v>
                </c:pt>
              </c:numCache>
            </c:numRef>
          </c:val>
          <c:smooth val="0"/>
        </c:ser>
        <c:dLbls>
          <c:showLegendKey val="0"/>
          <c:showVal val="0"/>
          <c:showCatName val="0"/>
          <c:showSerName val="0"/>
          <c:showPercent val="0"/>
          <c:showBubbleSize val="0"/>
        </c:dLbls>
        <c:marker val="1"/>
        <c:smooth val="0"/>
        <c:axId val="409969080"/>
        <c:axId val="409965160"/>
      </c:lineChart>
      <c:dateAx>
        <c:axId val="409969080"/>
        <c:scaling>
          <c:orientation val="minMax"/>
        </c:scaling>
        <c:delete val="1"/>
        <c:axPos val="b"/>
        <c:numFmt formatCode="ge" sourceLinked="1"/>
        <c:majorTickMark val="none"/>
        <c:minorTickMark val="none"/>
        <c:tickLblPos val="none"/>
        <c:crossAx val="409965160"/>
        <c:crosses val="autoZero"/>
        <c:auto val="1"/>
        <c:lblOffset val="100"/>
        <c:baseTimeUnit val="years"/>
      </c:dateAx>
      <c:valAx>
        <c:axId val="409965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9969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O46" zoomScale="70" zoomScaleNormal="7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長野県　諏訪市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A4</v>
      </c>
      <c r="AA8" s="53"/>
      <c r="AB8" s="53"/>
      <c r="AC8" s="53"/>
      <c r="AD8" s="53"/>
      <c r="AE8" s="53"/>
      <c r="AF8" s="53"/>
      <c r="AG8" s="54"/>
      <c r="AH8" s="3"/>
      <c r="AI8" s="55">
        <f>データ!Q6</f>
        <v>50851</v>
      </c>
      <c r="AJ8" s="56"/>
      <c r="AK8" s="56"/>
      <c r="AL8" s="56"/>
      <c r="AM8" s="56"/>
      <c r="AN8" s="56"/>
      <c r="AO8" s="56"/>
      <c r="AP8" s="57"/>
      <c r="AQ8" s="47">
        <f>データ!R6</f>
        <v>109.17</v>
      </c>
      <c r="AR8" s="47"/>
      <c r="AS8" s="47"/>
      <c r="AT8" s="47"/>
      <c r="AU8" s="47"/>
      <c r="AV8" s="47"/>
      <c r="AW8" s="47"/>
      <c r="AX8" s="47"/>
      <c r="AY8" s="47">
        <f>データ!S6</f>
        <v>465.8</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69.06</v>
      </c>
      <c r="K10" s="47"/>
      <c r="L10" s="47"/>
      <c r="M10" s="47"/>
      <c r="N10" s="47"/>
      <c r="O10" s="47"/>
      <c r="P10" s="47"/>
      <c r="Q10" s="47"/>
      <c r="R10" s="47">
        <f>データ!O6</f>
        <v>99.86</v>
      </c>
      <c r="S10" s="47"/>
      <c r="T10" s="47"/>
      <c r="U10" s="47"/>
      <c r="V10" s="47"/>
      <c r="W10" s="47"/>
      <c r="X10" s="47"/>
      <c r="Y10" s="47"/>
      <c r="Z10" s="78">
        <f>データ!P6</f>
        <v>1777</v>
      </c>
      <c r="AA10" s="78"/>
      <c r="AB10" s="78"/>
      <c r="AC10" s="78"/>
      <c r="AD10" s="78"/>
      <c r="AE10" s="78"/>
      <c r="AF10" s="78"/>
      <c r="AG10" s="78"/>
      <c r="AH10" s="2"/>
      <c r="AI10" s="78">
        <f>データ!T6</f>
        <v>50434</v>
      </c>
      <c r="AJ10" s="78"/>
      <c r="AK10" s="78"/>
      <c r="AL10" s="78"/>
      <c r="AM10" s="78"/>
      <c r="AN10" s="78"/>
      <c r="AO10" s="78"/>
      <c r="AP10" s="78"/>
      <c r="AQ10" s="47">
        <f>データ!U6</f>
        <v>23.01</v>
      </c>
      <c r="AR10" s="47"/>
      <c r="AS10" s="47"/>
      <c r="AT10" s="47"/>
      <c r="AU10" s="47"/>
      <c r="AV10" s="47"/>
      <c r="AW10" s="47"/>
      <c r="AX10" s="47"/>
      <c r="AY10" s="47">
        <f>データ!V6</f>
        <v>2191.83</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106</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104</v>
      </c>
      <c r="BM47" s="59"/>
      <c r="BN47" s="59"/>
      <c r="BO47" s="59"/>
      <c r="BP47" s="59"/>
      <c r="BQ47" s="59"/>
      <c r="BR47" s="59"/>
      <c r="BS47" s="59"/>
      <c r="BT47" s="59"/>
      <c r="BU47" s="59"/>
      <c r="BV47" s="59"/>
      <c r="BW47" s="59"/>
      <c r="BX47" s="59"/>
      <c r="BY47" s="59"/>
      <c r="BZ47" s="6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105</v>
      </c>
      <c r="BM66" s="59"/>
      <c r="BN66" s="59"/>
      <c r="BO66" s="59"/>
      <c r="BP66" s="59"/>
      <c r="BQ66" s="59"/>
      <c r="BR66" s="59"/>
      <c r="BS66" s="59"/>
      <c r="BT66" s="59"/>
      <c r="BU66" s="59"/>
      <c r="BV66" s="59"/>
      <c r="BW66" s="59"/>
      <c r="BX66" s="59"/>
      <c r="BY66" s="59"/>
      <c r="BZ66" s="6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58"/>
      <c r="BM79" s="59"/>
      <c r="BN79" s="59"/>
      <c r="BO79" s="59"/>
      <c r="BP79" s="59"/>
      <c r="BQ79" s="59"/>
      <c r="BR79" s="59"/>
      <c r="BS79" s="59"/>
      <c r="BT79" s="59"/>
      <c r="BU79" s="59"/>
      <c r="BV79" s="59"/>
      <c r="BW79" s="59"/>
      <c r="BX79" s="59"/>
      <c r="BY79" s="59"/>
      <c r="BZ79" s="60"/>
    </row>
    <row r="80" spans="1:78" ht="13.5" customHeight="1">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58"/>
      <c r="BM80" s="59"/>
      <c r="BN80" s="59"/>
      <c r="BO80" s="59"/>
      <c r="BP80" s="59"/>
      <c r="BQ80" s="59"/>
      <c r="BR80" s="59"/>
      <c r="BS80" s="59"/>
      <c r="BT80" s="59"/>
      <c r="BU80" s="59"/>
      <c r="BV80" s="59"/>
      <c r="BW80" s="59"/>
      <c r="BX80" s="59"/>
      <c r="BY80" s="59"/>
      <c r="BZ80" s="6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202061</v>
      </c>
      <c r="D6" s="31">
        <f t="shared" si="3"/>
        <v>46</v>
      </c>
      <c r="E6" s="31">
        <f t="shared" si="3"/>
        <v>1</v>
      </c>
      <c r="F6" s="31">
        <f t="shared" si="3"/>
        <v>0</v>
      </c>
      <c r="G6" s="31">
        <f t="shared" si="3"/>
        <v>1</v>
      </c>
      <c r="H6" s="31" t="str">
        <f t="shared" si="3"/>
        <v>長野県　諏訪市</v>
      </c>
      <c r="I6" s="31" t="str">
        <f t="shared" si="3"/>
        <v>法適用</v>
      </c>
      <c r="J6" s="31" t="str">
        <f t="shared" si="3"/>
        <v>水道事業</v>
      </c>
      <c r="K6" s="31" t="str">
        <f t="shared" si="3"/>
        <v>末端給水事業</v>
      </c>
      <c r="L6" s="31" t="str">
        <f t="shared" si="3"/>
        <v>A4</v>
      </c>
      <c r="M6" s="32" t="str">
        <f t="shared" si="3"/>
        <v>-</v>
      </c>
      <c r="N6" s="32">
        <f t="shared" si="3"/>
        <v>69.06</v>
      </c>
      <c r="O6" s="32">
        <f t="shared" si="3"/>
        <v>99.86</v>
      </c>
      <c r="P6" s="32">
        <f t="shared" si="3"/>
        <v>1777</v>
      </c>
      <c r="Q6" s="32">
        <f t="shared" si="3"/>
        <v>50851</v>
      </c>
      <c r="R6" s="32">
        <f t="shared" si="3"/>
        <v>109.17</v>
      </c>
      <c r="S6" s="32">
        <f t="shared" si="3"/>
        <v>465.8</v>
      </c>
      <c r="T6" s="32">
        <f t="shared" si="3"/>
        <v>50434</v>
      </c>
      <c r="U6" s="32">
        <f t="shared" si="3"/>
        <v>23.01</v>
      </c>
      <c r="V6" s="32">
        <f t="shared" si="3"/>
        <v>2191.83</v>
      </c>
      <c r="W6" s="33">
        <f>IF(W7="",NA(),W7)</f>
        <v>107.3</v>
      </c>
      <c r="X6" s="33">
        <f t="shared" ref="X6:AF6" si="4">IF(X7="",NA(),X7)</f>
        <v>107.92</v>
      </c>
      <c r="Y6" s="33">
        <f t="shared" si="4"/>
        <v>109.05</v>
      </c>
      <c r="Z6" s="33">
        <f t="shared" si="4"/>
        <v>124.18</v>
      </c>
      <c r="AA6" s="33">
        <f t="shared" si="4"/>
        <v>126.43</v>
      </c>
      <c r="AB6" s="33">
        <f t="shared" si="4"/>
        <v>107.68</v>
      </c>
      <c r="AC6" s="33">
        <f t="shared" si="4"/>
        <v>108.24</v>
      </c>
      <c r="AD6" s="33">
        <f t="shared" si="4"/>
        <v>107.8</v>
      </c>
      <c r="AE6" s="33">
        <f t="shared" si="4"/>
        <v>111.96</v>
      </c>
      <c r="AF6" s="33">
        <f t="shared" si="4"/>
        <v>112.69</v>
      </c>
      <c r="AG6" s="32" t="str">
        <f>IF(AG7="","",IF(AG7="-","【-】","【"&amp;SUBSTITUTE(TEXT(AG7,"#,##0.00"),"-","△")&amp;"】"))</f>
        <v>【113.56】</v>
      </c>
      <c r="AH6" s="32">
        <f>IF(AH7="",NA(),AH7)</f>
        <v>0</v>
      </c>
      <c r="AI6" s="32">
        <f t="shared" ref="AI6:AQ6" si="5">IF(AI7="",NA(),AI7)</f>
        <v>0</v>
      </c>
      <c r="AJ6" s="32">
        <f t="shared" si="5"/>
        <v>0</v>
      </c>
      <c r="AK6" s="32">
        <f t="shared" si="5"/>
        <v>0</v>
      </c>
      <c r="AL6" s="32">
        <f t="shared" si="5"/>
        <v>0</v>
      </c>
      <c r="AM6" s="33">
        <f t="shared" si="5"/>
        <v>4.67</v>
      </c>
      <c r="AN6" s="33">
        <f t="shared" si="5"/>
        <v>4.46</v>
      </c>
      <c r="AO6" s="33">
        <f t="shared" si="5"/>
        <v>4.3899999999999997</v>
      </c>
      <c r="AP6" s="33">
        <f t="shared" si="5"/>
        <v>0.41</v>
      </c>
      <c r="AQ6" s="33">
        <f t="shared" si="5"/>
        <v>0.54</v>
      </c>
      <c r="AR6" s="32" t="str">
        <f>IF(AR7="","",IF(AR7="-","【-】","【"&amp;SUBSTITUTE(TEXT(AR7,"#,##0.00"),"-","△")&amp;"】"))</f>
        <v>【0.87】</v>
      </c>
      <c r="AS6" s="33">
        <f>IF(AS7="",NA(),AS7)</f>
        <v>836.3</v>
      </c>
      <c r="AT6" s="33">
        <f t="shared" ref="AT6:BB6" si="6">IF(AT7="",NA(),AT7)</f>
        <v>2291.4699999999998</v>
      </c>
      <c r="AU6" s="33">
        <f t="shared" si="6"/>
        <v>2219.9699999999998</v>
      </c>
      <c r="AV6" s="33">
        <f t="shared" si="6"/>
        <v>471.93</v>
      </c>
      <c r="AW6" s="33">
        <f t="shared" si="6"/>
        <v>593.36</v>
      </c>
      <c r="AX6" s="33">
        <f t="shared" si="6"/>
        <v>695.41</v>
      </c>
      <c r="AY6" s="33">
        <f t="shared" si="6"/>
        <v>701</v>
      </c>
      <c r="AZ6" s="33">
        <f t="shared" si="6"/>
        <v>739.59</v>
      </c>
      <c r="BA6" s="33">
        <f t="shared" si="6"/>
        <v>335.95</v>
      </c>
      <c r="BB6" s="33">
        <f t="shared" si="6"/>
        <v>346.59</v>
      </c>
      <c r="BC6" s="32" t="str">
        <f>IF(BC7="","",IF(BC7="-","【-】","【"&amp;SUBSTITUTE(TEXT(BC7,"#,##0.00"),"-","△")&amp;"】"))</f>
        <v>【262.74】</v>
      </c>
      <c r="BD6" s="33">
        <f>IF(BD7="",NA(),BD7)</f>
        <v>277.41000000000003</v>
      </c>
      <c r="BE6" s="33">
        <f t="shared" ref="BE6:BM6" si="7">IF(BE7="",NA(),BE7)</f>
        <v>269.63</v>
      </c>
      <c r="BF6" s="33">
        <f t="shared" si="7"/>
        <v>262.01</v>
      </c>
      <c r="BG6" s="33">
        <f t="shared" si="7"/>
        <v>269.74</v>
      </c>
      <c r="BH6" s="33">
        <f t="shared" si="7"/>
        <v>253.91</v>
      </c>
      <c r="BI6" s="33">
        <f t="shared" si="7"/>
        <v>343.45</v>
      </c>
      <c r="BJ6" s="33">
        <f t="shared" si="7"/>
        <v>330.99</v>
      </c>
      <c r="BK6" s="33">
        <f t="shared" si="7"/>
        <v>324.08999999999997</v>
      </c>
      <c r="BL6" s="33">
        <f t="shared" si="7"/>
        <v>319.82</v>
      </c>
      <c r="BM6" s="33">
        <f t="shared" si="7"/>
        <v>312.02999999999997</v>
      </c>
      <c r="BN6" s="32" t="str">
        <f>IF(BN7="","",IF(BN7="-","【-】","【"&amp;SUBSTITUTE(TEXT(BN7,"#,##0.00"),"-","△")&amp;"】"))</f>
        <v>【276.38】</v>
      </c>
      <c r="BO6" s="33">
        <f>IF(BO7="",NA(),BO7)</f>
        <v>107.51</v>
      </c>
      <c r="BP6" s="33">
        <f t="shared" ref="BP6:BX6" si="8">IF(BP7="",NA(),BP7)</f>
        <v>107.9</v>
      </c>
      <c r="BQ6" s="33">
        <f t="shared" si="8"/>
        <v>109.21</v>
      </c>
      <c r="BR6" s="33">
        <f t="shared" si="8"/>
        <v>126.85</v>
      </c>
      <c r="BS6" s="33">
        <f t="shared" si="8"/>
        <v>129.03</v>
      </c>
      <c r="BT6" s="33">
        <f t="shared" si="8"/>
        <v>99.61</v>
      </c>
      <c r="BU6" s="33">
        <f t="shared" si="8"/>
        <v>100.27</v>
      </c>
      <c r="BV6" s="33">
        <f t="shared" si="8"/>
        <v>99.46</v>
      </c>
      <c r="BW6" s="33">
        <f t="shared" si="8"/>
        <v>105.21</v>
      </c>
      <c r="BX6" s="33">
        <f t="shared" si="8"/>
        <v>105.71</v>
      </c>
      <c r="BY6" s="32" t="str">
        <f>IF(BY7="","",IF(BY7="-","【-】","【"&amp;SUBSTITUTE(TEXT(BY7,"#,##0.00"),"-","△")&amp;"】"))</f>
        <v>【104.99】</v>
      </c>
      <c r="BZ6" s="33">
        <f>IF(BZ7="",NA(),BZ7)</f>
        <v>107.35</v>
      </c>
      <c r="CA6" s="33">
        <f t="shared" ref="CA6:CI6" si="9">IF(CA7="",NA(),CA7)</f>
        <v>106.91</v>
      </c>
      <c r="CB6" s="33">
        <f t="shared" si="9"/>
        <v>107.04</v>
      </c>
      <c r="CC6" s="33">
        <f t="shared" si="9"/>
        <v>92.04</v>
      </c>
      <c r="CD6" s="33">
        <f t="shared" si="9"/>
        <v>90.53</v>
      </c>
      <c r="CE6" s="33">
        <f t="shared" si="9"/>
        <v>169.59</v>
      </c>
      <c r="CF6" s="33">
        <f t="shared" si="9"/>
        <v>169.62</v>
      </c>
      <c r="CG6" s="33">
        <f t="shared" si="9"/>
        <v>171.78</v>
      </c>
      <c r="CH6" s="33">
        <f t="shared" si="9"/>
        <v>162.59</v>
      </c>
      <c r="CI6" s="33">
        <f t="shared" si="9"/>
        <v>162.15</v>
      </c>
      <c r="CJ6" s="32" t="str">
        <f>IF(CJ7="","",IF(CJ7="-","【-】","【"&amp;SUBSTITUTE(TEXT(CJ7,"#,##0.00"),"-","△")&amp;"】"))</f>
        <v>【163.72】</v>
      </c>
      <c r="CK6" s="33">
        <f>IF(CK7="",NA(),CK7)</f>
        <v>54.86</v>
      </c>
      <c r="CL6" s="33">
        <f t="shared" ref="CL6:CT6" si="10">IF(CL7="",NA(),CL7)</f>
        <v>54.02</v>
      </c>
      <c r="CM6" s="33">
        <f t="shared" si="10"/>
        <v>54.26</v>
      </c>
      <c r="CN6" s="33">
        <f t="shared" si="10"/>
        <v>53.42</v>
      </c>
      <c r="CO6" s="33">
        <f t="shared" si="10"/>
        <v>53.67</v>
      </c>
      <c r="CP6" s="33">
        <f t="shared" si="10"/>
        <v>60.04</v>
      </c>
      <c r="CQ6" s="33">
        <f t="shared" si="10"/>
        <v>59.88</v>
      </c>
      <c r="CR6" s="33">
        <f t="shared" si="10"/>
        <v>59.68</v>
      </c>
      <c r="CS6" s="33">
        <f t="shared" si="10"/>
        <v>59.17</v>
      </c>
      <c r="CT6" s="33">
        <f t="shared" si="10"/>
        <v>59.34</v>
      </c>
      <c r="CU6" s="32" t="str">
        <f>IF(CU7="","",IF(CU7="-","【-】","【"&amp;SUBSTITUTE(TEXT(CU7,"#,##0.00"),"-","△")&amp;"】"))</f>
        <v>【59.76】</v>
      </c>
      <c r="CV6" s="33">
        <f>IF(CV7="",NA(),CV7)</f>
        <v>83.33</v>
      </c>
      <c r="CW6" s="33">
        <f t="shared" ref="CW6:DE6" si="11">IF(CW7="",NA(),CW7)</f>
        <v>83.62</v>
      </c>
      <c r="CX6" s="33">
        <f t="shared" si="11"/>
        <v>84.01</v>
      </c>
      <c r="CY6" s="33">
        <f t="shared" si="11"/>
        <v>83.57</v>
      </c>
      <c r="CZ6" s="33">
        <f t="shared" si="11"/>
        <v>82.27</v>
      </c>
      <c r="DA6" s="33">
        <f t="shared" si="11"/>
        <v>87.33</v>
      </c>
      <c r="DB6" s="33">
        <f t="shared" si="11"/>
        <v>87.65</v>
      </c>
      <c r="DC6" s="33">
        <f t="shared" si="11"/>
        <v>87.63</v>
      </c>
      <c r="DD6" s="33">
        <f t="shared" si="11"/>
        <v>87.6</v>
      </c>
      <c r="DE6" s="33">
        <f t="shared" si="11"/>
        <v>87.74</v>
      </c>
      <c r="DF6" s="32" t="str">
        <f>IF(DF7="","",IF(DF7="-","【-】","【"&amp;SUBSTITUTE(TEXT(DF7,"#,##0.00"),"-","△")&amp;"】"))</f>
        <v>【89.95】</v>
      </c>
      <c r="DG6" s="33">
        <f>IF(DG7="",NA(),DG7)</f>
        <v>46.88</v>
      </c>
      <c r="DH6" s="33">
        <f t="shared" ref="DH6:DP6" si="12">IF(DH7="",NA(),DH7)</f>
        <v>48.07</v>
      </c>
      <c r="DI6" s="33">
        <f t="shared" si="12"/>
        <v>49.5</v>
      </c>
      <c r="DJ6" s="33">
        <f t="shared" si="12"/>
        <v>50.89</v>
      </c>
      <c r="DK6" s="33">
        <f t="shared" si="12"/>
        <v>51.02</v>
      </c>
      <c r="DL6" s="33">
        <f t="shared" si="12"/>
        <v>37.71</v>
      </c>
      <c r="DM6" s="33">
        <f t="shared" si="12"/>
        <v>38.69</v>
      </c>
      <c r="DN6" s="33">
        <f t="shared" si="12"/>
        <v>39.65</v>
      </c>
      <c r="DO6" s="33">
        <f t="shared" si="12"/>
        <v>45.25</v>
      </c>
      <c r="DP6" s="33">
        <f t="shared" si="12"/>
        <v>46.27</v>
      </c>
      <c r="DQ6" s="32" t="str">
        <f>IF(DQ7="","",IF(DQ7="-","【-】","【"&amp;SUBSTITUTE(TEXT(DQ7,"#,##0.00"),"-","△")&amp;"】"))</f>
        <v>【47.18】</v>
      </c>
      <c r="DR6" s="33">
        <f>IF(DR7="",NA(),DR7)</f>
        <v>16.940000000000001</v>
      </c>
      <c r="DS6" s="33">
        <f t="shared" ref="DS6:EA6" si="13">IF(DS7="",NA(),DS7)</f>
        <v>17.36</v>
      </c>
      <c r="DT6" s="33">
        <f t="shared" si="13"/>
        <v>23.64</v>
      </c>
      <c r="DU6" s="33">
        <f t="shared" si="13"/>
        <v>24.62</v>
      </c>
      <c r="DV6" s="33">
        <f t="shared" si="13"/>
        <v>26.68</v>
      </c>
      <c r="DW6" s="33">
        <f t="shared" si="13"/>
        <v>7.67</v>
      </c>
      <c r="DX6" s="33">
        <f t="shared" si="13"/>
        <v>8.4</v>
      </c>
      <c r="DY6" s="33">
        <f t="shared" si="13"/>
        <v>9.7100000000000009</v>
      </c>
      <c r="DZ6" s="33">
        <f t="shared" si="13"/>
        <v>10.71</v>
      </c>
      <c r="EA6" s="33">
        <f t="shared" si="13"/>
        <v>10.93</v>
      </c>
      <c r="EB6" s="32" t="str">
        <f>IF(EB7="","",IF(EB7="-","【-】","【"&amp;SUBSTITUTE(TEXT(EB7,"#,##0.00"),"-","△")&amp;"】"))</f>
        <v>【13.18】</v>
      </c>
      <c r="EC6" s="33">
        <f>IF(EC7="",NA(),EC7)</f>
        <v>0.75</v>
      </c>
      <c r="ED6" s="33">
        <f t="shared" ref="ED6:EL6" si="14">IF(ED7="",NA(),ED7)</f>
        <v>0.66</v>
      </c>
      <c r="EE6" s="33">
        <f t="shared" si="14"/>
        <v>0.53</v>
      </c>
      <c r="EF6" s="33">
        <f t="shared" si="14"/>
        <v>0.69</v>
      </c>
      <c r="EG6" s="33">
        <f t="shared" si="14"/>
        <v>0.35</v>
      </c>
      <c r="EH6" s="33">
        <f t="shared" si="14"/>
        <v>0.84</v>
      </c>
      <c r="EI6" s="33">
        <f t="shared" si="14"/>
        <v>0.78</v>
      </c>
      <c r="EJ6" s="33">
        <f t="shared" si="14"/>
        <v>0.83</v>
      </c>
      <c r="EK6" s="33">
        <f t="shared" si="14"/>
        <v>0.72</v>
      </c>
      <c r="EL6" s="33">
        <f t="shared" si="14"/>
        <v>0.71</v>
      </c>
      <c r="EM6" s="32" t="str">
        <f>IF(EM7="","",IF(EM7="-","【-】","【"&amp;SUBSTITUTE(TEXT(EM7,"#,##0.00"),"-","△")&amp;"】"))</f>
        <v>【0.85】</v>
      </c>
    </row>
    <row r="7" spans="1:143" s="34" customFormat="1">
      <c r="A7" s="26"/>
      <c r="B7" s="35">
        <v>2015</v>
      </c>
      <c r="C7" s="35">
        <v>202061</v>
      </c>
      <c r="D7" s="35">
        <v>46</v>
      </c>
      <c r="E7" s="35">
        <v>1</v>
      </c>
      <c r="F7" s="35">
        <v>0</v>
      </c>
      <c r="G7" s="35">
        <v>1</v>
      </c>
      <c r="H7" s="35" t="s">
        <v>93</v>
      </c>
      <c r="I7" s="35" t="s">
        <v>94</v>
      </c>
      <c r="J7" s="35" t="s">
        <v>95</v>
      </c>
      <c r="K7" s="35" t="s">
        <v>96</v>
      </c>
      <c r="L7" s="35" t="s">
        <v>97</v>
      </c>
      <c r="M7" s="36" t="s">
        <v>98</v>
      </c>
      <c r="N7" s="36">
        <v>69.06</v>
      </c>
      <c r="O7" s="36">
        <v>99.86</v>
      </c>
      <c r="P7" s="36">
        <v>1777</v>
      </c>
      <c r="Q7" s="36">
        <v>50851</v>
      </c>
      <c r="R7" s="36">
        <v>109.17</v>
      </c>
      <c r="S7" s="36">
        <v>465.8</v>
      </c>
      <c r="T7" s="36">
        <v>50434</v>
      </c>
      <c r="U7" s="36">
        <v>23.01</v>
      </c>
      <c r="V7" s="36">
        <v>2191.83</v>
      </c>
      <c r="W7" s="36">
        <v>107.3</v>
      </c>
      <c r="X7" s="36">
        <v>107.92</v>
      </c>
      <c r="Y7" s="36">
        <v>109.05</v>
      </c>
      <c r="Z7" s="36">
        <v>124.18</v>
      </c>
      <c r="AA7" s="36">
        <v>126.43</v>
      </c>
      <c r="AB7" s="36">
        <v>107.68</v>
      </c>
      <c r="AC7" s="36">
        <v>108.24</v>
      </c>
      <c r="AD7" s="36">
        <v>107.8</v>
      </c>
      <c r="AE7" s="36">
        <v>111.96</v>
      </c>
      <c r="AF7" s="36">
        <v>112.69</v>
      </c>
      <c r="AG7" s="36">
        <v>113.56</v>
      </c>
      <c r="AH7" s="36">
        <v>0</v>
      </c>
      <c r="AI7" s="36">
        <v>0</v>
      </c>
      <c r="AJ7" s="36">
        <v>0</v>
      </c>
      <c r="AK7" s="36">
        <v>0</v>
      </c>
      <c r="AL7" s="36">
        <v>0</v>
      </c>
      <c r="AM7" s="36">
        <v>4.67</v>
      </c>
      <c r="AN7" s="36">
        <v>4.46</v>
      </c>
      <c r="AO7" s="36">
        <v>4.3899999999999997</v>
      </c>
      <c r="AP7" s="36">
        <v>0.41</v>
      </c>
      <c r="AQ7" s="36">
        <v>0.54</v>
      </c>
      <c r="AR7" s="36">
        <v>0.87</v>
      </c>
      <c r="AS7" s="36">
        <v>836.3</v>
      </c>
      <c r="AT7" s="36">
        <v>2291.4699999999998</v>
      </c>
      <c r="AU7" s="36">
        <v>2219.9699999999998</v>
      </c>
      <c r="AV7" s="36">
        <v>471.93</v>
      </c>
      <c r="AW7" s="36">
        <v>593.36</v>
      </c>
      <c r="AX7" s="36">
        <v>695.41</v>
      </c>
      <c r="AY7" s="36">
        <v>701</v>
      </c>
      <c r="AZ7" s="36">
        <v>739.59</v>
      </c>
      <c r="BA7" s="36">
        <v>335.95</v>
      </c>
      <c r="BB7" s="36">
        <v>346.59</v>
      </c>
      <c r="BC7" s="36">
        <v>262.74</v>
      </c>
      <c r="BD7" s="36">
        <v>277.41000000000003</v>
      </c>
      <c r="BE7" s="36">
        <v>269.63</v>
      </c>
      <c r="BF7" s="36">
        <v>262.01</v>
      </c>
      <c r="BG7" s="36">
        <v>269.74</v>
      </c>
      <c r="BH7" s="36">
        <v>253.91</v>
      </c>
      <c r="BI7" s="36">
        <v>343.45</v>
      </c>
      <c r="BJ7" s="36">
        <v>330.99</v>
      </c>
      <c r="BK7" s="36">
        <v>324.08999999999997</v>
      </c>
      <c r="BL7" s="36">
        <v>319.82</v>
      </c>
      <c r="BM7" s="36">
        <v>312.02999999999997</v>
      </c>
      <c r="BN7" s="36">
        <v>276.38</v>
      </c>
      <c r="BO7" s="36">
        <v>107.51</v>
      </c>
      <c r="BP7" s="36">
        <v>107.9</v>
      </c>
      <c r="BQ7" s="36">
        <v>109.21</v>
      </c>
      <c r="BR7" s="36">
        <v>126.85</v>
      </c>
      <c r="BS7" s="36">
        <v>129.03</v>
      </c>
      <c r="BT7" s="36">
        <v>99.61</v>
      </c>
      <c r="BU7" s="36">
        <v>100.27</v>
      </c>
      <c r="BV7" s="36">
        <v>99.46</v>
      </c>
      <c r="BW7" s="36">
        <v>105.21</v>
      </c>
      <c r="BX7" s="36">
        <v>105.71</v>
      </c>
      <c r="BY7" s="36">
        <v>104.99</v>
      </c>
      <c r="BZ7" s="36">
        <v>107.35</v>
      </c>
      <c r="CA7" s="36">
        <v>106.91</v>
      </c>
      <c r="CB7" s="36">
        <v>107.04</v>
      </c>
      <c r="CC7" s="36">
        <v>92.04</v>
      </c>
      <c r="CD7" s="36">
        <v>90.53</v>
      </c>
      <c r="CE7" s="36">
        <v>169.59</v>
      </c>
      <c r="CF7" s="36">
        <v>169.62</v>
      </c>
      <c r="CG7" s="36">
        <v>171.78</v>
      </c>
      <c r="CH7" s="36">
        <v>162.59</v>
      </c>
      <c r="CI7" s="36">
        <v>162.15</v>
      </c>
      <c r="CJ7" s="36">
        <v>163.72</v>
      </c>
      <c r="CK7" s="36">
        <v>54.86</v>
      </c>
      <c r="CL7" s="36">
        <v>54.02</v>
      </c>
      <c r="CM7" s="36">
        <v>54.26</v>
      </c>
      <c r="CN7" s="36">
        <v>53.42</v>
      </c>
      <c r="CO7" s="36">
        <v>53.67</v>
      </c>
      <c r="CP7" s="36">
        <v>60.04</v>
      </c>
      <c r="CQ7" s="36">
        <v>59.88</v>
      </c>
      <c r="CR7" s="36">
        <v>59.68</v>
      </c>
      <c r="CS7" s="36">
        <v>59.17</v>
      </c>
      <c r="CT7" s="36">
        <v>59.34</v>
      </c>
      <c r="CU7" s="36">
        <v>59.76</v>
      </c>
      <c r="CV7" s="36">
        <v>83.33</v>
      </c>
      <c r="CW7" s="36">
        <v>83.62</v>
      </c>
      <c r="CX7" s="36">
        <v>84.01</v>
      </c>
      <c r="CY7" s="36">
        <v>83.57</v>
      </c>
      <c r="CZ7" s="36">
        <v>82.27</v>
      </c>
      <c r="DA7" s="36">
        <v>87.33</v>
      </c>
      <c r="DB7" s="36">
        <v>87.65</v>
      </c>
      <c r="DC7" s="36">
        <v>87.63</v>
      </c>
      <c r="DD7" s="36">
        <v>87.6</v>
      </c>
      <c r="DE7" s="36">
        <v>87.74</v>
      </c>
      <c r="DF7" s="36">
        <v>89.95</v>
      </c>
      <c r="DG7" s="36">
        <v>46.88</v>
      </c>
      <c r="DH7" s="36">
        <v>48.07</v>
      </c>
      <c r="DI7" s="36">
        <v>49.5</v>
      </c>
      <c r="DJ7" s="36">
        <v>50.89</v>
      </c>
      <c r="DK7" s="36">
        <v>51.02</v>
      </c>
      <c r="DL7" s="36">
        <v>37.71</v>
      </c>
      <c r="DM7" s="36">
        <v>38.69</v>
      </c>
      <c r="DN7" s="36">
        <v>39.65</v>
      </c>
      <c r="DO7" s="36">
        <v>45.25</v>
      </c>
      <c r="DP7" s="36">
        <v>46.27</v>
      </c>
      <c r="DQ7" s="36">
        <v>47.18</v>
      </c>
      <c r="DR7" s="36">
        <v>16.940000000000001</v>
      </c>
      <c r="DS7" s="36">
        <v>17.36</v>
      </c>
      <c r="DT7" s="36">
        <v>23.64</v>
      </c>
      <c r="DU7" s="36">
        <v>24.62</v>
      </c>
      <c r="DV7" s="36">
        <v>26.68</v>
      </c>
      <c r="DW7" s="36">
        <v>7.67</v>
      </c>
      <c r="DX7" s="36">
        <v>8.4</v>
      </c>
      <c r="DY7" s="36">
        <v>9.7100000000000009</v>
      </c>
      <c r="DZ7" s="36">
        <v>10.71</v>
      </c>
      <c r="EA7" s="36">
        <v>10.93</v>
      </c>
      <c r="EB7" s="36">
        <v>13.18</v>
      </c>
      <c r="EC7" s="36">
        <v>0.75</v>
      </c>
      <c r="ED7" s="36">
        <v>0.66</v>
      </c>
      <c r="EE7" s="36">
        <v>0.53</v>
      </c>
      <c r="EF7" s="36">
        <v>0.69</v>
      </c>
      <c r="EG7" s="36">
        <v>0.35</v>
      </c>
      <c r="EH7" s="36">
        <v>0.84</v>
      </c>
      <c r="EI7" s="36">
        <v>0.78</v>
      </c>
      <c r="EJ7" s="36">
        <v>0.83</v>
      </c>
      <c r="EK7" s="36">
        <v>0.72</v>
      </c>
      <c r="EL7" s="36">
        <v>0.71</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日達　紳也</cp:lastModifiedBy>
  <dcterms:created xsi:type="dcterms:W3CDTF">2017-02-01T08:41:02Z</dcterms:created>
  <dcterms:modified xsi:type="dcterms:W3CDTF">2017-02-03T07:23:26Z</dcterms:modified>
  <cp:category/>
</cp:coreProperties>
</file>