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<sst xmlns="http://schemas.openxmlformats.org/spreadsheetml/2006/main" count="218" uniqueCount="108">
  <si>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</si>
  <si>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</si>
  <si>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</si>
  <si>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</si>
  <si>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</si>
  <si>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</si>
  <si>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</si>
  <si>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</si>
  <si>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</si>
  <si>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</si>
  <si>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</si>
  <si>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</si>
  <si>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</si>
  <si>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</si>
  <si>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</si>
  <si>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</si>
  <si>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</si>
  <si>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</si>
  <si>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</si>
  <si>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</si>
  <si>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</si>
  <si>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</si>
  <si>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</si>
  <si>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</si>
  <si>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</si>
  <si>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</si>
  <si>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</si>
  <si>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</si>
  <si>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</si>
  <si>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</si>
  <si>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</si>
  <si>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</si>
  <si>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</si>
  <si>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</si>
  <si>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</si>
  <si>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</si>
  <si>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</si>
  <si>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</si>
  <si>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</si>
  <si>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</si>
  <si>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</si>
  <si>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</si>
  <si>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</si>
  <si>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</si>
  <si>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</si>
  <si>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</si>
  <si>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</si>
  <si>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</si>
  <si>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</si>
  <si>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</si>
  <si>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</si>
  <si>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</si>
  <si>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</si>
  <si>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</si>
  <si>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</si>
  <si>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</si>
  <si>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</si>
  <si>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</si>
  <si>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</si>
  <si>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</si>
  <si>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</si>
  <si>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</si>
  <si>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</si>
  <si>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</si>
  <si>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</si>
  <si>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</si>
  <si>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</si>
  <si>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</si>
  <si>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</si>
  <si>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</si>
  <si>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</si>
  <si>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</si>
  <si>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</si>
  <si>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</si>
  <si>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</si>
  <si>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</si>
  <si>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</si>
  <si>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</si>
  <si>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</si>
  <si>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</si>
  <si>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</si>
  <si>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</si>
  <si>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</si>
  <si>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</si>
  <si>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</si>
  <si>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</si>
  <si>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</si>
  <si>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</si>
  <si>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</si>
  <si>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</si>
  <si>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</si>
  <si>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</si>
  <si>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</si>
  <si>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塩尻市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</si>
  <si>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</si>
  <si>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</si>
  <si>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</si>
  <si>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</si>
  <si>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</si>
  <si>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</si>
  <si>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</si>
  <si>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</si>
  <si>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</si>
  <si>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</si>
  <si>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</si>
  <si>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収入では、人口減少により料金収入が減収しています。一方、支出は、楢川浄水場の新設の財源として借り入れた企業債等により、元利償還金が増加しています。
　料金回収率は、60％程度になっており、一般会計からの繰入金によって収支の均衡を保っており、経営状況は厳しいものとなっています。
　このような経営状況を解決するために、スケールメリットを生かした安定的な経営基盤を構築することが必要であることから、平成２９年４月に水道事業へ統合して運営していくこととしています。</t>
    <rPh sb="1" eb="3">
      <t>シュウニュウ</t>
    </rPh>
    <rPh sb="6" eb="8">
      <t>ジンコウ</t>
    </rPh>
    <rPh sb="8" eb="10">
      <t>ゲンショウ</t>
    </rPh>
    <rPh sb="13" eb="15">
      <t>リョウキン</t>
    </rPh>
    <rPh sb="15" eb="17">
      <t>シュウニュウ</t>
    </rPh>
    <rPh sb="26" eb="28">
      <t>イッポウ</t>
    </rPh>
    <rPh sb="29" eb="31">
      <t>シシュツ</t>
    </rPh>
    <rPh sb="33" eb="35">
      <t>ナラカワ</t>
    </rPh>
    <rPh sb="35" eb="38">
      <t>ジョウスイジョウ</t>
    </rPh>
    <rPh sb="39" eb="41">
      <t>シンセツ</t>
    </rPh>
    <rPh sb="42" eb="44">
      <t>ザイゲン</t>
    </rPh>
    <rPh sb="47" eb="48">
      <t>カ</t>
    </rPh>
    <rPh sb="49" eb="50">
      <t>イ</t>
    </rPh>
    <rPh sb="52" eb="54">
      <t>キギョウ</t>
    </rPh>
    <rPh sb="54" eb="55">
      <t>サイ</t>
    </rPh>
    <rPh sb="55" eb="56">
      <t>トウ</t>
    </rPh>
    <rPh sb="60" eb="62">
      <t>ガンリ</t>
    </rPh>
    <rPh sb="62" eb="65">
      <t>ショウカンキン</t>
    </rPh>
    <rPh sb="66" eb="68">
      <t>ゾウカ</t>
    </rPh>
    <rPh sb="76" eb="78">
      <t>リョウキン</t>
    </rPh>
    <rPh sb="78" eb="80">
      <t>カイシュウ</t>
    </rPh>
    <rPh sb="80" eb="81">
      <t>リツ</t>
    </rPh>
    <rPh sb="86" eb="88">
      <t>テイド</t>
    </rPh>
    <rPh sb="95" eb="97">
      <t>イッパン</t>
    </rPh>
    <rPh sb="97" eb="99">
      <t>カイケイ</t>
    </rPh>
    <rPh sb="102" eb="104">
      <t>クリイレ</t>
    </rPh>
    <rPh sb="104" eb="105">
      <t>キン</t>
    </rPh>
    <rPh sb="109" eb="111">
      <t>シュウシ</t>
    </rPh>
    <rPh sb="112" eb="114">
      <t>キンコウ</t>
    </rPh>
    <rPh sb="115" eb="116">
      <t>タモ</t>
    </rPh>
    <rPh sb="121" eb="123">
      <t>ケイエイ</t>
    </rPh>
    <rPh sb="123" eb="125">
      <t>ジョウキョウ</t>
    </rPh>
    <rPh sb="126" eb="127">
      <t>キビ</t>
    </rPh>
    <rPh sb="146" eb="148">
      <t>ケイエイ</t>
    </rPh>
    <rPh sb="148" eb="150">
      <t>ジョウキョウ</t>
    </rPh>
    <rPh sb="151" eb="153">
      <t>カイケツ</t>
    </rPh>
    <rPh sb="168" eb="169">
      <t>イ</t>
    </rPh>
    <rPh sb="172" eb="175">
      <t>アンテイテキ</t>
    </rPh>
    <rPh sb="176" eb="178">
      <t>ケイエイ</t>
    </rPh>
    <rPh sb="178" eb="180">
      <t>キバン</t>
    </rPh>
    <rPh sb="181" eb="183">
      <t>コウチク</t>
    </rPh>
    <rPh sb="188" eb="190">
      <t>ヒツヨウ</t>
    </rPh>
    <rPh sb="198" eb="200">
      <t>ヘイセイ</t>
    </rPh>
    <rPh sb="202" eb="203">
      <t>ネン</t>
    </rPh>
    <rPh sb="204" eb="205">
      <t>ツキ</t>
    </rPh>
    <rPh sb="206" eb="208">
      <t>スイドウ</t>
    </rPh>
    <rPh sb="208" eb="210">
      <t>ジギョウ</t>
    </rPh>
    <rPh sb="211" eb="213">
      <t>トウゴウ</t>
    </rPh>
    <rPh sb="215" eb="217">
      <t>ウンエイ</t>
    </rPh>
    <phoneticPr fontId="4"/>
  </si>
  <si>
    <t>①収益的収支比率は、更新工事の財源として借入れた企業債償還金が多額であることから、収益的収支比率は赤字となっており、一般会計繰入金によって経営を維持している状況となっています。
④企業債残高対給水収益比率は、年々減少傾向となっていますが、浄水場を更新するために企業債を借り入れたことから、給水収益の約20倍の規模の残高となっています。
⑤料金回収率は、類似団体平均よりも高い数値となっています。今後、人口減少により料金収入は減少していくことから、平成２９年度に水道事業へ統合します。　
⑥給水原価は、横ばい傾向で、類似団体に比べ下回っていますが、山間地が多い地理的な要件により、給水に要する費用がかかっています。　
⑦施設利用率は、類似団体平均より低くなっております。今後は、配水量の減少傾向により、指標の悪化が見込まれます。確実な供給能力を確保しながら、施設の適正な規模と機能の抑制の検討が必要です。
⑧有収率は、類似団体平均を上回り、高い水準となっています。漏水対策を進め、施設の効率性を向上させ、指標の改善に努めていきます。</t>
    <rPh sb="1" eb="4">
      <t>シュウエキテキ</t>
    </rPh>
    <rPh sb="4" eb="6">
      <t>シュウシ</t>
    </rPh>
    <rPh sb="6" eb="8">
      <t>ヒリツ</t>
    </rPh>
    <rPh sb="12" eb="14">
      <t>コウジ</t>
    </rPh>
    <rPh sb="15" eb="17">
      <t>ザイゲン</t>
    </rPh>
    <rPh sb="20" eb="21">
      <t>カ</t>
    </rPh>
    <rPh sb="21" eb="22">
      <t>イ</t>
    </rPh>
    <rPh sb="27" eb="30">
      <t>ショウカンキン</t>
    </rPh>
    <rPh sb="31" eb="33">
      <t>タガク</t>
    </rPh>
    <rPh sb="90" eb="92">
      <t>キギョウ</t>
    </rPh>
    <rPh sb="92" eb="93">
      <t>サイ</t>
    </rPh>
    <rPh sb="93" eb="94">
      <t>ザン</t>
    </rPh>
    <rPh sb="94" eb="95">
      <t>タカ</t>
    </rPh>
    <rPh sb="95" eb="96">
      <t>タイ</t>
    </rPh>
    <rPh sb="96" eb="98">
      <t>キュウスイ</t>
    </rPh>
    <rPh sb="98" eb="100">
      <t>シュウエキ</t>
    </rPh>
    <rPh sb="100" eb="102">
      <t>ヒリツ</t>
    </rPh>
    <rPh sb="104" eb="106">
      <t>ネンネン</t>
    </rPh>
    <rPh sb="106" eb="108">
      <t>ゲンショウ</t>
    </rPh>
    <rPh sb="108" eb="110">
      <t>ケイコウ</t>
    </rPh>
    <rPh sb="119" eb="122">
      <t>ジョウスイジョウ</t>
    </rPh>
    <rPh sb="123" eb="125">
      <t>コウシン</t>
    </rPh>
    <rPh sb="130" eb="132">
      <t>キギョウ</t>
    </rPh>
    <rPh sb="132" eb="133">
      <t>サイ</t>
    </rPh>
    <rPh sb="134" eb="135">
      <t>カ</t>
    </rPh>
    <rPh sb="136" eb="137">
      <t>イ</t>
    </rPh>
    <rPh sb="144" eb="146">
      <t>キュウスイ</t>
    </rPh>
    <rPh sb="146" eb="148">
      <t>シュウエキ</t>
    </rPh>
    <rPh sb="149" eb="150">
      <t>ヤク</t>
    </rPh>
    <rPh sb="152" eb="153">
      <t>バイ</t>
    </rPh>
    <rPh sb="154" eb="156">
      <t>キボ</t>
    </rPh>
    <rPh sb="157" eb="159">
      <t>ザンダカ</t>
    </rPh>
    <rPh sb="169" eb="171">
      <t>リョウキン</t>
    </rPh>
    <rPh sb="171" eb="173">
      <t>カイシュウ</t>
    </rPh>
    <rPh sb="173" eb="174">
      <t>リツ</t>
    </rPh>
    <rPh sb="176" eb="178">
      <t>ルイジ</t>
    </rPh>
    <rPh sb="178" eb="180">
      <t>ダンタイ</t>
    </rPh>
    <rPh sb="180" eb="182">
      <t>ヘイキン</t>
    </rPh>
    <rPh sb="185" eb="186">
      <t>タカ</t>
    </rPh>
    <rPh sb="187" eb="189">
      <t>スウチ</t>
    </rPh>
    <rPh sb="197" eb="199">
      <t>コンゴ</t>
    </rPh>
    <rPh sb="200" eb="202">
      <t>ジンコウ</t>
    </rPh>
    <rPh sb="202" eb="204">
      <t>ゲンショウ</t>
    </rPh>
    <rPh sb="207" eb="209">
      <t>リョウキン</t>
    </rPh>
    <rPh sb="209" eb="211">
      <t>シュウニュウ</t>
    </rPh>
    <rPh sb="212" eb="214">
      <t>ゲンショウ</t>
    </rPh>
    <rPh sb="223" eb="225">
      <t>ヘイセイ</t>
    </rPh>
    <rPh sb="227" eb="229">
      <t>ネンド</t>
    </rPh>
    <rPh sb="230" eb="232">
      <t>スイドウ</t>
    </rPh>
    <rPh sb="232" eb="234">
      <t>ジギョウ</t>
    </rPh>
    <rPh sb="235" eb="237">
      <t>トウゴウ</t>
    </rPh>
    <rPh sb="244" eb="246">
      <t>キュウスイ</t>
    </rPh>
    <rPh sb="246" eb="248">
      <t>ゲンカ</t>
    </rPh>
    <rPh sb="264" eb="266">
      <t>シタマワ</t>
    </rPh>
    <rPh sb="273" eb="275">
      <t>サンカン</t>
    </rPh>
    <rPh sb="275" eb="276">
      <t>チ</t>
    </rPh>
    <rPh sb="277" eb="278">
      <t>オオ</t>
    </rPh>
    <rPh sb="279" eb="282">
      <t>チリテキ</t>
    </rPh>
    <rPh sb="283" eb="285">
      <t>ヨウケン</t>
    </rPh>
    <rPh sb="289" eb="291">
      <t>キュウスイ</t>
    </rPh>
    <rPh sb="292" eb="293">
      <t>ヨウ</t>
    </rPh>
    <rPh sb="295" eb="297">
      <t>ヒヨウ</t>
    </rPh>
    <rPh sb="309" eb="311">
      <t>シセツ</t>
    </rPh>
    <rPh sb="311" eb="314">
      <t>リヨウリツ</t>
    </rPh>
    <rPh sb="324" eb="325">
      <t>ヒク</t>
    </rPh>
    <rPh sb="403" eb="405">
      <t>ユウシュウ</t>
    </rPh>
    <rPh sb="405" eb="406">
      <t>リツ</t>
    </rPh>
    <rPh sb="408" eb="410">
      <t>ルイジ</t>
    </rPh>
    <rPh sb="410" eb="412">
      <t>ダンタイ</t>
    </rPh>
    <rPh sb="412" eb="414">
      <t>ヘイキン</t>
    </rPh>
    <rPh sb="415" eb="417">
      <t>ウワマワ</t>
    </rPh>
    <rPh sb="419" eb="420">
      <t>タカ</t>
    </rPh>
    <rPh sb="421" eb="423">
      <t>スイジュン</t>
    </rPh>
    <rPh sb="431" eb="433">
      <t>ロウスイ</t>
    </rPh>
    <rPh sb="433" eb="435">
      <t>タイサク</t>
    </rPh>
    <rPh sb="436" eb="437">
      <t>スス</t>
    </rPh>
    <rPh sb="457" eb="458">
      <t>ツト</t>
    </rPh>
    <phoneticPr fontId="4"/>
  </si>
  <si>
    <t>③管路更新率
　類似団体に比べ下回り、この状態が継続すると、管路の健全性が保持できなくなるため、計画的な管路の更新を実施し、管路更新率を高めていきます。</t>
    <rPh sb="48" eb="51">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</si>
</sst>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0.21</c:v>
                </c:pt>
                <c:pt idx="2">
                  <c:v>0.81</c:v>
                </c:pt>
                <c:pt idx="3" formatCode="#,##0.00;&quot;△&quot;#,##0.00">
                  <c:v>0</c:v>
                </c:pt>
                <c:pt idx="4">
                  <c:v>0.59</c:v>
                </c:pt>
              </c:numCache>
            </c:numRef>
          </c:val>
        </c:ser>
        <c:dLbls>
          <c:showLegendKey val="0"/>
          <c:showVal val="0"/>
          <c:showCatName val="0"/>
          <c:showSerName val="0"/>
          <c:showPercent val="0"/>
          <c:showBubbleSize val="0"/>
        </c:dLbls>
        <c:gapWidth val="150"/>
        <c:axId val="88771200"/>
        <c:axId val="88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8771200"/>
        <c:axId val="88785664"/>
      </c:lineChart>
      <c:dateAx>
        <c:axId val="88771200"/>
        <c:scaling>
          <c:orientation val="minMax"/>
        </c:scaling>
        <c:delete val="1"/>
        <c:axPos val="b"/>
        <c:numFmt formatCode="ge" sourceLinked="1"/>
        <c:majorTickMark val="none"/>
        <c:minorTickMark val="none"/>
        <c:tickLblPos val="none"/>
        <c:crossAx val="88785664"/>
        <c:crosses val="autoZero"/>
        <c:auto val="1"/>
        <c:lblOffset val="100"/>
        <c:baseTimeUnit val="years"/>
      </c:dateAx>
      <c:valAx>
        <c:axId val="88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37.72</c:v>
                </c:pt>
                <c:pt idx="1">
                  <c:v>36.71</c:v>
                </c:pt>
                <c:pt idx="2">
                  <c:v>36.06</c:v>
                </c:pt>
                <c:pt idx="3">
                  <c:v>32.729999999999997</c:v>
                </c:pt>
                <c:pt idx="4">
                  <c:v>46.82</c:v>
                </c:pt>
              </c:numCache>
            </c:numRef>
          </c:val>
        </c:ser>
        <c:dLbls>
          <c:showLegendKey val="0"/>
          <c:showVal val="0"/>
          <c:showCatName val="0"/>
          <c:showSerName val="0"/>
          <c:showPercent val="0"/>
          <c:showBubbleSize val="0"/>
        </c:dLbls>
        <c:gapWidth val="150"/>
        <c:axId val="92589056"/>
        <c:axId val="92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2589056"/>
        <c:axId val="92677248"/>
      </c:lineChart>
      <c:dateAx>
        <c:axId val="92589056"/>
        <c:scaling>
          <c:orientation val="minMax"/>
        </c:scaling>
        <c:delete val="1"/>
        <c:axPos val="b"/>
        <c:numFmt formatCode="ge" sourceLinked="1"/>
        <c:majorTickMark val="none"/>
        <c:minorTickMark val="none"/>
        <c:tickLblPos val="none"/>
        <c:crossAx val="92677248"/>
        <c:crosses val="autoZero"/>
        <c:auto val="1"/>
        <c:lblOffset val="100"/>
        <c:baseTimeUnit val="years"/>
      </c:dateAx>
      <c:valAx>
        <c:axId val="92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82.33</c:v>
                </c:pt>
                <c:pt idx="1">
                  <c:v>82.88</c:v>
                </c:pt>
                <c:pt idx="2">
                  <c:v>83.5</c:v>
                </c:pt>
                <c:pt idx="3">
                  <c:v>86.63</c:v>
                </c:pt>
                <c:pt idx="4">
                  <c:v>85.28</c:v>
                </c:pt>
              </c:numCache>
            </c:numRef>
          </c:val>
        </c:ser>
        <c:dLbls>
          <c:showLegendKey val="0"/>
          <c:showVal val="0"/>
          <c:showCatName val="0"/>
          <c:showSerName val="0"/>
          <c:showPercent val="0"/>
          <c:showBubbleSize val="0"/>
        </c:dLbls>
        <c:gapWidth val="150"/>
        <c:axId val="92695168"/>
        <c:axId val="927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2695168"/>
        <c:axId val="92705536"/>
      </c:lineChart>
      <c:dateAx>
        <c:axId val="92695168"/>
        <c:scaling>
          <c:orientation val="minMax"/>
        </c:scaling>
        <c:delete val="1"/>
        <c:axPos val="b"/>
        <c:numFmt formatCode="ge" sourceLinked="1"/>
        <c:majorTickMark val="none"/>
        <c:minorTickMark val="none"/>
        <c:tickLblPos val="none"/>
        <c:crossAx val="92705536"/>
        <c:crosses val="autoZero"/>
        <c:auto val="1"/>
        <c:lblOffset val="100"/>
        <c:baseTimeUnit val="years"/>
      </c:dateAx>
      <c:valAx>
        <c:axId val="92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80.69</c:v>
                </c:pt>
                <c:pt idx="1">
                  <c:v>74.13</c:v>
                </c:pt>
                <c:pt idx="2">
                  <c:v>65.290000000000006</c:v>
                </c:pt>
                <c:pt idx="3">
                  <c:v>73.25</c:v>
                </c:pt>
                <c:pt idx="4">
                  <c:v>75.47</c:v>
                </c:pt>
              </c:numCache>
            </c:numRef>
          </c:val>
        </c:ser>
        <c:dLbls>
          <c:showLegendKey val="0"/>
          <c:showVal val="0"/>
          <c:showCatName val="0"/>
          <c:showSerName val="0"/>
          <c:showPercent val="0"/>
          <c:showBubbleSize val="0"/>
        </c:dLbls>
        <c:gapWidth val="150"/>
        <c:axId val="91179264"/>
        <c:axId val="91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1179264"/>
        <c:axId val="91189632"/>
      </c:lineChart>
      <c:dateAx>
        <c:axId val="91179264"/>
        <c:scaling>
          <c:orientation val="minMax"/>
        </c:scaling>
        <c:delete val="1"/>
        <c:axPos val="b"/>
        <c:numFmt formatCode="ge" sourceLinked="1"/>
        <c:majorTickMark val="none"/>
        <c:minorTickMark val="none"/>
        <c:tickLblPos val="none"/>
        <c:crossAx val="91189632"/>
        <c:crosses val="autoZero"/>
        <c:auto val="1"/>
        <c:lblOffset val="100"/>
        <c:baseTimeUnit val="years"/>
      </c:dateAx>
      <c:valAx>
        <c:axId val="91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03456"/>
        <c:axId val="91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03456"/>
        <c:axId val="91213824"/>
      </c:lineChart>
      <c:dateAx>
        <c:axId val="91203456"/>
        <c:scaling>
          <c:orientation val="minMax"/>
        </c:scaling>
        <c:delete val="1"/>
        <c:axPos val="b"/>
        <c:numFmt formatCode="ge" sourceLinked="1"/>
        <c:majorTickMark val="none"/>
        <c:minorTickMark val="none"/>
        <c:tickLblPos val="none"/>
        <c:crossAx val="91213824"/>
        <c:crosses val="autoZero"/>
        <c:auto val="1"/>
        <c:lblOffset val="100"/>
        <c:baseTimeUnit val="years"/>
      </c:dateAx>
      <c:valAx>
        <c:axId val="91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60416"/>
        <c:axId val="91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60416"/>
        <c:axId val="91262336"/>
      </c:lineChart>
      <c:dateAx>
        <c:axId val="91260416"/>
        <c:scaling>
          <c:orientation val="minMax"/>
        </c:scaling>
        <c:delete val="1"/>
        <c:axPos val="b"/>
        <c:numFmt formatCode="ge" sourceLinked="1"/>
        <c:majorTickMark val="none"/>
        <c:minorTickMark val="none"/>
        <c:tickLblPos val="none"/>
        <c:crossAx val="91262336"/>
        <c:crosses val="autoZero"/>
        <c:auto val="1"/>
        <c:lblOffset val="100"/>
        <c:baseTimeUnit val="years"/>
      </c:dateAx>
      <c:valAx>
        <c:axId val="91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60256"/>
        <c:axId val="913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60256"/>
        <c:axId val="91370624"/>
      </c:lineChart>
      <c:dateAx>
        <c:axId val="91360256"/>
        <c:scaling>
          <c:orientation val="minMax"/>
        </c:scaling>
        <c:delete val="1"/>
        <c:axPos val="b"/>
        <c:numFmt formatCode="ge" sourceLinked="1"/>
        <c:majorTickMark val="none"/>
        <c:minorTickMark val="none"/>
        <c:tickLblPos val="none"/>
        <c:crossAx val="91370624"/>
        <c:crosses val="autoZero"/>
        <c:auto val="1"/>
        <c:lblOffset val="100"/>
        <c:baseTimeUnit val="years"/>
      </c:dateAx>
      <c:valAx>
        <c:axId val="913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01216"/>
        <c:axId val="914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1216"/>
        <c:axId val="91415680"/>
      </c:lineChart>
      <c:dateAx>
        <c:axId val="91401216"/>
        <c:scaling>
          <c:orientation val="minMax"/>
        </c:scaling>
        <c:delete val="1"/>
        <c:axPos val="b"/>
        <c:numFmt formatCode="ge" sourceLinked="1"/>
        <c:majorTickMark val="none"/>
        <c:minorTickMark val="none"/>
        <c:tickLblPos val="none"/>
        <c:crossAx val="91415680"/>
        <c:crosses val="autoZero"/>
        <c:auto val="1"/>
        <c:lblOffset val="100"/>
        <c:baseTimeUnit val="years"/>
      </c:dateAx>
      <c:valAx>
        <c:axId val="914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2075.87</c:v>
                </c:pt>
                <c:pt idx="1">
                  <c:v>2105.14</c:v>
                </c:pt>
                <c:pt idx="2">
                  <c:v>2070.27</c:v>
                </c:pt>
                <c:pt idx="3">
                  <c:v>2054.0500000000002</c:v>
                </c:pt>
                <c:pt idx="4">
                  <c:v>2023.93</c:v>
                </c:pt>
              </c:numCache>
            </c:numRef>
          </c:val>
        </c:ser>
        <c:dLbls>
          <c:showLegendKey val="0"/>
          <c:showVal val="0"/>
          <c:showCatName val="0"/>
          <c:showSerName val="0"/>
          <c:showPercent val="0"/>
          <c:showBubbleSize val="0"/>
        </c:dLbls>
        <c:gapWidth val="150"/>
        <c:axId val="92482176"/>
        <c:axId val="924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2482176"/>
        <c:axId val="92496640"/>
      </c:lineChart>
      <c:dateAx>
        <c:axId val="92482176"/>
        <c:scaling>
          <c:orientation val="minMax"/>
        </c:scaling>
        <c:delete val="1"/>
        <c:axPos val="b"/>
        <c:numFmt formatCode="ge" sourceLinked="1"/>
        <c:majorTickMark val="none"/>
        <c:minorTickMark val="none"/>
        <c:tickLblPos val="none"/>
        <c:crossAx val="92496640"/>
        <c:crosses val="autoZero"/>
        <c:auto val="1"/>
        <c:lblOffset val="100"/>
        <c:baseTimeUnit val="years"/>
      </c:dateAx>
      <c:valAx>
        <c:axId val="924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64.95</c:v>
                </c:pt>
                <c:pt idx="1">
                  <c:v>55.17</c:v>
                </c:pt>
                <c:pt idx="2">
                  <c:v>49.46</c:v>
                </c:pt>
                <c:pt idx="3">
                  <c:v>53.41</c:v>
                </c:pt>
                <c:pt idx="4">
                  <c:v>57.29</c:v>
                </c:pt>
              </c:numCache>
            </c:numRef>
          </c:val>
        </c:ser>
        <c:dLbls>
          <c:showLegendKey val="0"/>
          <c:showVal val="0"/>
          <c:showCatName val="0"/>
          <c:showSerName val="0"/>
          <c:showPercent val="0"/>
          <c:showBubbleSize val="0"/>
        </c:dLbls>
        <c:gapWidth val="150"/>
        <c:axId val="92537216"/>
        <c:axId val="92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2537216"/>
        <c:axId val="92539136"/>
      </c:lineChart>
      <c:dateAx>
        <c:axId val="92537216"/>
        <c:scaling>
          <c:orientation val="minMax"/>
        </c:scaling>
        <c:delete val="1"/>
        <c:axPos val="b"/>
        <c:numFmt formatCode="ge" sourceLinked="1"/>
        <c:majorTickMark val="none"/>
        <c:minorTickMark val="none"/>
        <c:tickLblPos val="none"/>
        <c:crossAx val="92539136"/>
        <c:crosses val="autoZero"/>
        <c:auto val="1"/>
        <c:lblOffset val="100"/>
        <c:baseTimeUnit val="years"/>
      </c:dateAx>
      <c:valAx>
        <c:axId val="92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289.64999999999998</c:v>
                </c:pt>
                <c:pt idx="1">
                  <c:v>341.38</c:v>
                </c:pt>
                <c:pt idx="2">
                  <c:v>385.44</c:v>
                </c:pt>
                <c:pt idx="3">
                  <c:v>367.23</c:v>
                </c:pt>
                <c:pt idx="4">
                  <c:v>342.98</c:v>
                </c:pt>
              </c:numCache>
            </c:numRef>
          </c:val>
        </c:ser>
        <c:dLbls>
          <c:showLegendKey val="0"/>
          <c:showVal val="0"/>
          <c:showCatName val="0"/>
          <c:showSerName val="0"/>
          <c:showPercent val="0"/>
          <c:showBubbleSize val="0"/>
        </c:dLbls>
        <c:gapWidth val="150"/>
        <c:axId val="92568960"/>
        <c:axId val="925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2568960"/>
        <c:axId val="92571136"/>
      </c:lineChart>
      <c:dateAx>
        <c:axId val="92568960"/>
        <c:scaling>
          <c:orientation val="minMax"/>
        </c:scaling>
        <c:delete val="1"/>
        <c:axPos val="b"/>
        <c:numFmt formatCode="ge" sourceLinked="1"/>
        <c:majorTickMark val="none"/>
        <c:minorTickMark val="none"/>
        <c:tickLblPos val="none"/>
        <c:crossAx val="92571136"/>
        <c:crosses val="autoZero"/>
        <c:auto val="1"/>
        <c:lblOffset val="100"/>
        <c:baseTimeUnit val="years"/>
      </c:dateAx>
      <c:valAx>
        <c:axId val="925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塩尻市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67459</v>
      </c>
      <c r="AJ8" s="55"/>
      <c r="AK8" s="55"/>
      <c r="AL8" s="55"/>
      <c r="AM8" s="55"/>
      <c r="AN8" s="55"/>
      <c r="AO8" s="55"/>
      <c r="AP8" s="56"/>
      <c r="AQ8" s="46">
        <f>データ!R6</f>
        <v>289.98</v>
      </c>
      <c r="AR8" s="46"/>
      <c r="AS8" s="46"/>
      <c r="AT8" s="46"/>
      <c r="AU8" s="46"/>
      <c r="AV8" s="46"/>
      <c r="AW8" s="46"/>
      <c r="AX8" s="46"/>
      <c r="AY8" s="46">
        <f>データ!S6</f>
        <v>232.63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3.77</v>
      </c>
      <c r="S10" s="46"/>
      <c r="T10" s="46"/>
      <c r="U10" s="46"/>
      <c r="V10" s="46"/>
      <c r="W10" s="46"/>
      <c r="X10" s="46"/>
      <c r="Y10" s="46"/>
      <c r="Z10" s="80">
        <f>データ!P6</f>
        <v>3132</v>
      </c>
      <c r="AA10" s="80"/>
      <c r="AB10" s="80"/>
      <c r="AC10" s="80"/>
      <c r="AD10" s="80"/>
      <c r="AE10" s="80"/>
      <c r="AF10" s="80"/>
      <c r="AG10" s="80"/>
      <c r="AH10" s="2"/>
      <c r="AI10" s="80">
        <f>データ!T6</f>
        <v>2542</v>
      </c>
      <c r="AJ10" s="80"/>
      <c r="AK10" s="80"/>
      <c r="AL10" s="80"/>
      <c r="AM10" s="80"/>
      <c r="AN10" s="80"/>
      <c r="AO10" s="80"/>
      <c r="AP10" s="80"/>
      <c r="AQ10" s="46">
        <f>データ!U6</f>
        <v>1.83</v>
      </c>
      <c r="AR10" s="46"/>
      <c r="AS10" s="46"/>
      <c r="AT10" s="46"/>
      <c r="AU10" s="46"/>
      <c r="AV10" s="46"/>
      <c r="AW10" s="46"/>
      <c r="AX10" s="46"/>
      <c r="AY10" s="46">
        <f>データ!V6</f>
        <v>1389.07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202151</v>
      </c>
      <c r="D6" s="31">
        <f t="shared" si="3"/>
        <v>47</v>
      </c>
      <c r="E6" s="31">
        <f t="shared" si="3"/>
        <v>1</v>
      </c>
      <c r="F6" s="31">
        <f t="shared" si="3"/>
        <v>0</v>
      </c>
      <c r="G6" s="31">
        <f t="shared" si="3"/>
        <v>0</v>
      </c>
      <c r="H6" s="31" t="str">
        <f t="shared" si="3"/>
        <v>長野県　塩尻市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3.77</v>
      </c>
      <c r="P6" s="32">
        <f t="shared" si="3"/>
        <v>3132</v>
      </c>
      <c r="Q6" s="32">
        <f t="shared" si="3"/>
        <v>67459</v>
      </c>
      <c r="R6" s="32">
        <f t="shared" si="3"/>
        <v>289.98</v>
      </c>
      <c r="S6" s="32">
        <f t="shared" si="3"/>
        <v>232.63</v>
      </c>
      <c r="T6" s="32">
        <f t="shared" si="3"/>
        <v>2542</v>
      </c>
      <c r="U6" s="32">
        <f t="shared" si="3"/>
        <v>1.83</v>
      </c>
      <c r="V6" s="32">
        <f t="shared" si="3"/>
        <v>1389.07</v>
      </c>
      <c r="W6" s="33">
        <f>IF(W7="",NA(),W7)</f>
        <v>80.69</v>
      </c>
      <c r="X6" s="33">
        <f t="shared" ref="X6:AF6" si="4">IF(X7="",NA(),X7)</f>
        <v>74.13</v>
      </c>
      <c r="Y6" s="33">
        <f t="shared" si="4"/>
        <v>65.290000000000006</v>
      </c>
      <c r="Z6" s="33">
        <f t="shared" si="4"/>
        <v>73.25</v>
      </c>
      <c r="AA6" s="33">
        <f t="shared" si="4"/>
        <v>75.47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2075.87</v>
      </c>
      <c r="BE6" s="33">
        <f t="shared" ref="BE6:BM6" si="7">IF(BE7="",NA(),BE7)</f>
        <v>2105.14</v>
      </c>
      <c r="BF6" s="33">
        <f t="shared" si="7"/>
        <v>2070.27</v>
      </c>
      <c r="BG6" s="33">
        <f t="shared" si="7"/>
        <v>2054.0500000000002</v>
      </c>
      <c r="BH6" s="33">
        <f t="shared" si="7"/>
        <v>2023.93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64.95</v>
      </c>
      <c r="BP6" s="33">
        <f t="shared" ref="BP6:BX6" si="8">IF(BP7="",NA(),BP7)</f>
        <v>55.17</v>
      </c>
      <c r="BQ6" s="33">
        <f t="shared" si="8"/>
        <v>49.46</v>
      </c>
      <c r="BR6" s="33">
        <f t="shared" si="8"/>
        <v>53.41</v>
      </c>
      <c r="BS6" s="33">
        <f t="shared" si="8"/>
        <v>57.29</v>
      </c>
      <c r="BT6" s="33">
        <f t="shared" si="8"/>
        <v>56.46</v>
      </c>
      <c r="BU6" s="33">
        <f t="shared" si="8"/>
        <v>19.77</v>
      </c>
      <c r="BV6" s="33">
        <f t="shared" si="8"/>
        <v>34.25</v>
      </c>
      <c r="BW6" s="33">
        <f t="shared" si="8"/>
        <v>46.48</v>
      </c>
      <c r="BX6" s="33">
        <f t="shared" si="8"/>
        <v>40.6</v>
      </c>
      <c r="BY6" s="32" t="str">
        <f>IF(BY7="","",IF(BY7="-","【-】","【"&amp;SUBSTITUTE(TEXT(BY7,"#,##0.00"),"-","△")&amp;"】"))</f>
        <v>【33.35】</v>
      </c>
      <c r="BZ6" s="33">
        <f>IF(BZ7="",NA(),BZ7)</f>
        <v>289.64999999999998</v>
      </c>
      <c r="CA6" s="33">
        <f t="shared" ref="CA6:CI6" si="9">IF(CA7="",NA(),CA7)</f>
        <v>341.38</v>
      </c>
      <c r="CB6" s="33">
        <f t="shared" si="9"/>
        <v>385.44</v>
      </c>
      <c r="CC6" s="33">
        <f t="shared" si="9"/>
        <v>367.23</v>
      </c>
      <c r="CD6" s="33">
        <f t="shared" si="9"/>
        <v>342.98</v>
      </c>
      <c r="CE6" s="33">
        <f t="shared" si="9"/>
        <v>306.49</v>
      </c>
      <c r="CF6" s="33">
        <f t="shared" si="9"/>
        <v>878.73</v>
      </c>
      <c r="CG6" s="33">
        <f t="shared" si="9"/>
        <v>501.18</v>
      </c>
      <c r="CH6" s="33">
        <f t="shared" si="9"/>
        <v>376.61</v>
      </c>
      <c r="CI6" s="33">
        <f t="shared" si="9"/>
        <v>440.03</v>
      </c>
      <c r="CJ6" s="32" t="str">
        <f>IF(CJ7="","",IF(CJ7="-","【-】","【"&amp;SUBSTITUTE(TEXT(CJ7,"#,##0.00"),"-","△")&amp;"】"))</f>
        <v>【524.69】</v>
      </c>
      <c r="CK6" s="33">
        <f>IF(CK7="",NA(),CK7)</f>
        <v>37.72</v>
      </c>
      <c r="CL6" s="33">
        <f t="shared" ref="CL6:CT6" si="10">IF(CL7="",NA(),CL7)</f>
        <v>36.71</v>
      </c>
      <c r="CM6" s="33">
        <f t="shared" si="10"/>
        <v>36.06</v>
      </c>
      <c r="CN6" s="33">
        <f t="shared" si="10"/>
        <v>32.729999999999997</v>
      </c>
      <c r="CO6" s="33">
        <f t="shared" si="10"/>
        <v>46.82</v>
      </c>
      <c r="CP6" s="33">
        <f t="shared" si="10"/>
        <v>58.25</v>
      </c>
      <c r="CQ6" s="33">
        <f t="shared" si="10"/>
        <v>57.17</v>
      </c>
      <c r="CR6" s="33">
        <f t="shared" si="10"/>
        <v>57.55</v>
      </c>
      <c r="CS6" s="33">
        <f t="shared" si="10"/>
        <v>57.43</v>
      </c>
      <c r="CT6" s="33">
        <f t="shared" si="10"/>
        <v>57.29</v>
      </c>
      <c r="CU6" s="32" t="str">
        <f>IF(CU7="","",IF(CU7="-","【-】","【"&amp;SUBSTITUTE(TEXT(CU7,"#,##0.00"),"-","△")&amp;"】"))</f>
        <v>【57.58】</v>
      </c>
      <c r="CV6" s="33">
        <f>IF(CV7="",NA(),CV7)</f>
        <v>82.33</v>
      </c>
      <c r="CW6" s="33">
        <f t="shared" ref="CW6:DE6" si="11">IF(CW7="",NA(),CW7)</f>
        <v>82.88</v>
      </c>
      <c r="CX6" s="33">
        <f t="shared" si="11"/>
        <v>83.5</v>
      </c>
      <c r="CY6" s="33">
        <f t="shared" si="11"/>
        <v>86.63</v>
      </c>
      <c r="CZ6" s="33">
        <f t="shared" si="11"/>
        <v>85.28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0.21</v>
      </c>
      <c r="EE6" s="33">
        <f t="shared" si="14"/>
        <v>0.81</v>
      </c>
      <c r="EF6" s="32">
        <f t="shared" si="14"/>
        <v>0</v>
      </c>
      <c r="EG6" s="33">
        <f t="shared" si="14"/>
        <v>0.59</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202151</v>
      </c>
      <c r="D7" s="35">
        <v>47</v>
      </c>
      <c r="E7" s="35">
        <v>1</v>
      </c>
      <c r="F7" s="35">
        <v>0</v>
      </c>
      <c r="G7" s="35">
        <v>0</v>
      </c>
      <c r="H7" s="35" t="s">
        <v>93</v>
      </c>
      <c r="I7" s="35" t="s">
        <v>94</v>
      </c>
      <c r="J7" s="35" t="s">
        <v>95</v>
      </c>
      <c r="K7" s="35" t="s">
        <v>96</v>
      </c>
      <c r="L7" s="35" t="s">
        <v>97</v>
      </c>
      <c r="M7" s="36" t="s">
        <v>98</v>
      </c>
      <c r="N7" s="36" t="s">
        <v>99</v>
      </c>
      <c r="O7" s="36">
        <v>3.77</v>
      </c>
      <c r="P7" s="36">
        <v>3132</v>
      </c>
      <c r="Q7" s="36">
        <v>67459</v>
      </c>
      <c r="R7" s="36">
        <v>289.98</v>
      </c>
      <c r="S7" s="36">
        <v>232.63</v>
      </c>
      <c r="T7" s="36">
        <v>2542</v>
      </c>
      <c r="U7" s="36">
        <v>1.83</v>
      </c>
      <c r="V7" s="36">
        <v>1389.07</v>
      </c>
      <c r="W7" s="36">
        <v>80.69</v>
      </c>
      <c r="X7" s="36">
        <v>74.13</v>
      </c>
      <c r="Y7" s="36">
        <v>65.290000000000006</v>
      </c>
      <c r="Z7" s="36">
        <v>73.25</v>
      </c>
      <c r="AA7" s="36">
        <v>75.47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2075.87</v>
      </c>
      <c r="BE7" s="36">
        <v>2105.14</v>
      </c>
      <c r="BF7" s="36">
        <v>2070.27</v>
      </c>
      <c r="BG7" s="36">
        <v>2054.0500000000002</v>
      </c>
      <c r="BH7" s="36">
        <v>2023.93</v>
      </c>
      <c r="BI7" s="36">
        <v>1124.6400000000001</v>
      </c>
      <c r="BJ7" s="36">
        <v>1108.26</v>
      </c>
      <c r="BK7" s="36">
        <v>1113.76</v>
      </c>
      <c r="BL7" s="36">
        <v>1125.69</v>
      </c>
      <c r="BM7" s="36">
        <v>1134.67</v>
      </c>
      <c r="BN7" s="36">
        <v>1242.9000000000001</v>
      </c>
      <c r="BO7" s="36">
        <v>64.95</v>
      </c>
      <c r="BP7" s="36">
        <v>55.17</v>
      </c>
      <c r="BQ7" s="36">
        <v>49.46</v>
      </c>
      <c r="BR7" s="36">
        <v>53.41</v>
      </c>
      <c r="BS7" s="36">
        <v>57.29</v>
      </c>
      <c r="BT7" s="36">
        <v>56.46</v>
      </c>
      <c r="BU7" s="36">
        <v>19.77</v>
      </c>
      <c r="BV7" s="36">
        <v>34.25</v>
      </c>
      <c r="BW7" s="36">
        <v>46.48</v>
      </c>
      <c r="BX7" s="36">
        <v>40.6</v>
      </c>
      <c r="BY7" s="36">
        <v>33.35</v>
      </c>
      <c r="BZ7" s="36">
        <v>289.64999999999998</v>
      </c>
      <c r="CA7" s="36">
        <v>341.38</v>
      </c>
      <c r="CB7" s="36">
        <v>385.44</v>
      </c>
      <c r="CC7" s="36">
        <v>367.23</v>
      </c>
      <c r="CD7" s="36">
        <v>342.98</v>
      </c>
      <c r="CE7" s="36">
        <v>306.49</v>
      </c>
      <c r="CF7" s="36">
        <v>878.73</v>
      </c>
      <c r="CG7" s="36">
        <v>501.18</v>
      </c>
      <c r="CH7" s="36">
        <v>376.61</v>
      </c>
      <c r="CI7" s="36">
        <v>440.03</v>
      </c>
      <c r="CJ7" s="36">
        <v>524.69000000000005</v>
      </c>
      <c r="CK7" s="36">
        <v>37.72</v>
      </c>
      <c r="CL7" s="36">
        <v>36.71</v>
      </c>
      <c r="CM7" s="36">
        <v>36.06</v>
      </c>
      <c r="CN7" s="36">
        <v>32.729999999999997</v>
      </c>
      <c r="CO7" s="36">
        <v>46.82</v>
      </c>
      <c r="CP7" s="36">
        <v>58.25</v>
      </c>
      <c r="CQ7" s="36">
        <v>57.17</v>
      </c>
      <c r="CR7" s="36">
        <v>57.55</v>
      </c>
      <c r="CS7" s="36">
        <v>57.43</v>
      </c>
      <c r="CT7" s="36">
        <v>57.29</v>
      </c>
      <c r="CU7" s="36">
        <v>57.58</v>
      </c>
      <c r="CV7" s="36">
        <v>82.33</v>
      </c>
      <c r="CW7" s="36">
        <v>82.88</v>
      </c>
      <c r="CX7" s="36">
        <v>83.5</v>
      </c>
      <c r="CY7" s="36">
        <v>86.63</v>
      </c>
      <c r="CZ7" s="36">
        <v>85.28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0.21</v>
      </c>
      <c r="EE7" s="36">
        <v>0.81</v>
      </c>
      <c r="EF7" s="36">
        <v>0</v>
      </c>
      <c r="EG7" s="36">
        <v>0.59</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2017-02-01T05:54:21Z</cp:lastPrinted>
  <dcterms:created xsi:type="dcterms:W3CDTF">2016-12-02T02:18:11Z</dcterms:created>
  <dcterms:modified xsi:type="dcterms:W3CDTF">2017-02-01T06:12:36Z</dcterms:modified>
  <cp:category/>
</cp:coreProperties>
</file>