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ublic\Desktop\【経営比較分析表】2015_202151_46_171_000\"/>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<sst xmlns="http://schemas.openxmlformats.org/spreadsheetml/2006/main" count="220" uniqueCount="110">
  <si>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</si>
  <si>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</si>
  <si>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</si>
  <si>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</si>
  <si>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</si>
  <si>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</si>
  <si>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</si>
  <si>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</si>
  <si>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</si>
  <si>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</si>
  <si>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</si>
  <si>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</si>
  <si>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</si>
  <si>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</si>
  <si>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</si>
  <si>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</si>
  <si>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</si>
  <si>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</si>
  <si>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</si>
  <si>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</si>
  <si>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</si>
  <si>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</si>
  <si>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</si>
  <si>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</si>
  <si>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</si>
  <si>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</si>
  <si>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</si>
  <si>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</si>
  <si>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</si>
  <si>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</si>
  <si>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</si>
  <si>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</si>
  <si>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</si>
  <si>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</si>
  <si>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</si>
  <si>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</si>
  <si>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</si>
  <si>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</si>
  <si>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</si>
  <si>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</si>
  <si>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</si>
  <si>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</si>
  <si>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</si>
  <si>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</si>
  <si>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</si>
  <si>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</si>
  <si>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</si>
  <si>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</si>
  <si>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</si>
  <si>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</si>
  <si>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</si>
  <si>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</si>
  <si>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</si>
  <si>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</si>
  <si>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</si>
  <si>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</si>
  <si>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</si>
  <si>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</si>
  <si>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</si>
  <si>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</si>
  <si>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</si>
  <si>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</si>
  <si>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</si>
  <si>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</si>
  <si>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</si>
  <si>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</si>
  <si>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</si>
  <si>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</si>
  <si>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</si>
  <si>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</si>
  <si>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</si>
  <si>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</si>
  <si>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</si>
  <si>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</si>
  <si>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</si>
  <si>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</si>
  <si>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</si>
  <si>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</si>
  <si>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</si>
  <si>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</si>
  <si>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</si>
  <si>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</si>
  <si>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</si>
  <si>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</si>
  <si>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</si>
  <si>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</si>
  <si>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</si>
  <si>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</si>
  <si>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</si>
  <si>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</si>
  <si>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</si>
  <si>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</si>
  <si>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</si>
  <si>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</si>
  <si>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</si>
  <si>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</si>
  <si>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塩尻市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</si>
  <si>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</si>
  <si>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</si>
  <si>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</si>
  <si>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</si>
  <si>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</si>
  <si>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</si>
  <si>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</si>
  <si>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</si>
  <si>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</si>
  <si>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</si>
  <si>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①有形固定資産減価償却率は、Ｈ26年度の新会計基準の適用により、みなし償却が廃止となったことから、前年度より高くなっていますが、平成類似団体平均とほぼ同じで、低い水準で推移しています。
②管渠老朽化率は0％で、法定耐用年数を経過する管渠はありません。
③管渠改善率は0％で、更新実績はありません。
現在、管渠は老朽化を示す状況ではありませんが、今後、長寿命化計画に基づき、計画的に長寿命化を図っていきます。</t>
    <phoneticPr fontId="4"/>
  </si>
  <si>
    <t>　今後の農業集落排水事業経営にあたっては、水洗化率の大幅な向上が見込めないなか、処理区域内における著しい少子高齢化の進展により人口が減少することから、排水施設使用料は減収となっていくことが予想されます。
　施設の老朽化に伴う更新投資の増大、被災時の下水道機能の確保や災害防止の取り組みの強化のため、多額の投資が必要となります。
　今後は、処理場の統合を計画的に行いながら、投資と財政のバランスに配慮し、長期的視野に立った効率的で効果的な事業展開を図り、更なる経営改善に取り組むことで、健全で持続可能な事業経営に努めていきます。</t>
    <phoneticPr fontId="4"/>
  </si>
  <si>
    <t>①経常収支比率は類似団体平均より低位ですが、100％を超えており、経常損益は黒字となっております。　
②累積欠損金比率は、Ｈ26年度の新会計基準の適用により、累積欠損金が解消されました。
③流動比率は、類似団体平均並みで、100％を超えて推移しておりましたが、Ｈ26年度の新会計基準の適用により、翌年度償還の企業債を流動負債に計上したことから、大きく下降しております。現状では短期的な債務への十分な支払能力が確保されているとは言えない状況です。
④企業債残高対事業規模比率は、減少傾向にありますが、類似団体平均より高く、企業債残高が多いと言えます。
⑤経費回収率は、類似団体平均より高く、ほぼ下水道使用料で賄えております。
⑥汚水処理原価は、類似団体平均を下回り、低い水準となっています。これは汚水処理費の一部に公費負担分を充当しているため、汚水処理原価が抑制されております。今後、老朽化に伴う管渠等の修繕費や維持管理費の増加により、高まることが考えられます。
⑦　施設利用率は、類似団体平均に対してやや高い状況です。施設の利用状況や適正規模を判断し、施設の規模と機能の抑制を検討するなかで、施設利用率の改善に努めていきます。
⑧　水洗化率は類似団体平均より高い水準で推移しています。</t>
    <rPh sb="257" eb="258">
      <t>タカ</t>
    </rPh>
    <rPh sb="266" eb="267">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</si>
</sst>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794000"/>
        <c:axId val="17679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76794000"/>
        <c:axId val="176794392"/>
      </c:lineChart>
      <c:dateAx>
        <c:axId val="176794000"/>
        <c:scaling>
          <c:orientation val="minMax"/>
        </c:scaling>
        <c:delete val="1"/>
        <c:axPos val="b"/>
        <c:numFmt formatCode="ge" sourceLinked="1"/>
        <c:majorTickMark val="none"/>
        <c:minorTickMark val="none"/>
        <c:tickLblPos val="none"/>
        <c:crossAx val="176794392"/>
        <c:crosses val="autoZero"/>
        <c:auto val="1"/>
        <c:lblOffset val="100"/>
        <c:baseTimeUnit val="years"/>
      </c:dateAx>
      <c:valAx>
        <c:axId val="17679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940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57.28</c:v>
                </c:pt>
                <c:pt idx="1">
                  <c:v>56.07</c:v>
                </c:pt>
                <c:pt idx="2">
                  <c:v>55.72</c:v>
                </c:pt>
                <c:pt idx="3">
                  <c:v>55.53</c:v>
                </c:pt>
                <c:pt idx="4">
                  <c:v>55.57</c:v>
                </c:pt>
              </c:numCache>
            </c:numRef>
          </c:val>
        </c:ser>
        <c:dLbls>
          <c:showLegendKey val="0"/>
          <c:showVal val="0"/>
          <c:showCatName val="0"/>
          <c:showSerName val="0"/>
          <c:showPercent val="0"/>
          <c:showBubbleSize val="0"/>
        </c:dLbls>
        <c:gapWidth val="150"/>
        <c:axId val="178965280"/>
        <c:axId val="17896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78965280"/>
        <c:axId val="178965672"/>
      </c:lineChart>
      <c:dateAx>
        <c:axId val="178965280"/>
        <c:scaling>
          <c:orientation val="minMax"/>
        </c:scaling>
        <c:delete val="1"/>
        <c:axPos val="b"/>
        <c:numFmt formatCode="ge" sourceLinked="1"/>
        <c:majorTickMark val="none"/>
        <c:minorTickMark val="none"/>
        <c:tickLblPos val="none"/>
        <c:crossAx val="178965672"/>
        <c:crosses val="autoZero"/>
        <c:auto val="1"/>
        <c:lblOffset val="100"/>
        <c:baseTimeUnit val="years"/>
      </c:dateAx>
      <c:valAx>
        <c:axId val="1789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90.55</c:v>
                </c:pt>
                <c:pt idx="1">
                  <c:v>91.4</c:v>
                </c:pt>
                <c:pt idx="2">
                  <c:v>91.39</c:v>
                </c:pt>
                <c:pt idx="3">
                  <c:v>91.97</c:v>
                </c:pt>
                <c:pt idx="4">
                  <c:v>91.85</c:v>
                </c:pt>
              </c:numCache>
            </c:numRef>
          </c:val>
        </c:ser>
        <c:dLbls>
          <c:showLegendKey val="0"/>
          <c:showVal val="0"/>
          <c:showCatName val="0"/>
          <c:showSerName val="0"/>
          <c:showPercent val="0"/>
          <c:showBubbleSize val="0"/>
        </c:dLbls>
        <c:gapWidth val="150"/>
        <c:axId val="179251528"/>
        <c:axId val="17925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79251528"/>
        <c:axId val="179251920"/>
      </c:lineChart>
      <c:dateAx>
        <c:axId val="179251528"/>
        <c:scaling>
          <c:orientation val="minMax"/>
        </c:scaling>
        <c:delete val="1"/>
        <c:axPos val="b"/>
        <c:numFmt formatCode="ge" sourceLinked="1"/>
        <c:majorTickMark val="none"/>
        <c:minorTickMark val="none"/>
        <c:tickLblPos val="none"/>
        <c:crossAx val="179251920"/>
        <c:crosses val="autoZero"/>
        <c:auto val="1"/>
        <c:lblOffset val="100"/>
        <c:baseTimeUnit val="years"/>
      </c:dateAx>
      <c:valAx>
        <c:axId val="17925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5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101.75</c:v>
                </c:pt>
                <c:pt idx="1">
                  <c:v>102.44</c:v>
                </c:pt>
                <c:pt idx="2">
                  <c:v>102.18</c:v>
                </c:pt>
                <c:pt idx="3">
                  <c:v>111.01</c:v>
                </c:pt>
                <c:pt idx="4">
                  <c:v>109.43</c:v>
                </c:pt>
              </c:numCache>
            </c:numRef>
          </c:val>
        </c:ser>
        <c:dLbls>
          <c:showLegendKey val="0"/>
          <c:showVal val="0"/>
          <c:showCatName val="0"/>
          <c:showSerName val="0"/>
          <c:showPercent val="0"/>
          <c:showBubbleSize val="0"/>
        </c:dLbls>
        <c:gapWidth val="150"/>
        <c:axId val="177875992"/>
        <c:axId val="1778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77875992"/>
        <c:axId val="177876384"/>
      </c:lineChart>
      <c:dateAx>
        <c:axId val="177875992"/>
        <c:scaling>
          <c:orientation val="minMax"/>
        </c:scaling>
        <c:delete val="1"/>
        <c:axPos val="b"/>
        <c:numFmt formatCode="ge" sourceLinked="1"/>
        <c:majorTickMark val="none"/>
        <c:minorTickMark val="none"/>
        <c:tickLblPos val="none"/>
        <c:crossAx val="177876384"/>
        <c:crosses val="autoZero"/>
        <c:auto val="1"/>
        <c:lblOffset val="100"/>
        <c:baseTimeUnit val="years"/>
      </c:dateAx>
      <c:valAx>
        <c:axId val="1778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7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8.81</c:v>
                </c:pt>
                <c:pt idx="1">
                  <c:v>10.26</c:v>
                </c:pt>
                <c:pt idx="2">
                  <c:v>11.67</c:v>
                </c:pt>
                <c:pt idx="3">
                  <c:v>26.46</c:v>
                </c:pt>
                <c:pt idx="4">
                  <c:v>29.05</c:v>
                </c:pt>
              </c:numCache>
            </c:numRef>
          </c:val>
        </c:ser>
        <c:dLbls>
          <c:showLegendKey val="0"/>
          <c:showVal val="0"/>
          <c:showCatName val="0"/>
          <c:showSerName val="0"/>
          <c:showPercent val="0"/>
          <c:showBubbleSize val="0"/>
        </c:dLbls>
        <c:gapWidth val="150"/>
        <c:axId val="177877560"/>
        <c:axId val="177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77877560"/>
        <c:axId val="177877952"/>
      </c:lineChart>
      <c:dateAx>
        <c:axId val="177877560"/>
        <c:scaling>
          <c:orientation val="minMax"/>
        </c:scaling>
        <c:delete val="1"/>
        <c:axPos val="b"/>
        <c:numFmt formatCode="ge" sourceLinked="1"/>
        <c:majorTickMark val="none"/>
        <c:minorTickMark val="none"/>
        <c:tickLblPos val="none"/>
        <c:crossAx val="177877952"/>
        <c:crosses val="autoZero"/>
        <c:auto val="1"/>
        <c:lblOffset val="100"/>
        <c:baseTimeUnit val="years"/>
      </c:dateAx>
      <c:valAx>
        <c:axId val="1778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7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879128"/>
        <c:axId val="1778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77879128"/>
        <c:axId val="177879520"/>
      </c:lineChart>
      <c:dateAx>
        <c:axId val="177879128"/>
        <c:scaling>
          <c:orientation val="minMax"/>
        </c:scaling>
        <c:delete val="1"/>
        <c:axPos val="b"/>
        <c:numFmt formatCode="ge" sourceLinked="1"/>
        <c:majorTickMark val="none"/>
        <c:minorTickMark val="none"/>
        <c:tickLblPos val="none"/>
        <c:crossAx val="177879520"/>
        <c:crosses val="autoZero"/>
        <c:auto val="1"/>
        <c:lblOffset val="100"/>
        <c:baseTimeUnit val="years"/>
      </c:dateAx>
      <c:valAx>
        <c:axId val="1778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7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24.51</c:v>
                </c:pt>
                <c:pt idx="1">
                  <c:v>17.27</c:v>
                </c:pt>
                <c:pt idx="2">
                  <c:v>11.25</c:v>
                </c:pt>
                <c:pt idx="3" formatCode="#,##0.00;&quot;△&quot;#,##0.00">
                  <c:v>0</c:v>
                </c:pt>
                <c:pt idx="4" formatCode="#,##0.00;&quot;△&quot;#,##0.00">
                  <c:v>0</c:v>
                </c:pt>
              </c:numCache>
            </c:numRef>
          </c:val>
        </c:ser>
        <c:dLbls>
          <c:showLegendKey val="0"/>
          <c:showVal val="0"/>
          <c:showCatName val="0"/>
          <c:showSerName val="0"/>
          <c:showPercent val="0"/>
          <c:showBubbleSize val="0"/>
        </c:dLbls>
        <c:gapWidth val="150"/>
        <c:axId val="178340200"/>
        <c:axId val="17834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78340200"/>
        <c:axId val="178340592"/>
      </c:lineChart>
      <c:dateAx>
        <c:axId val="178340200"/>
        <c:scaling>
          <c:orientation val="minMax"/>
        </c:scaling>
        <c:delete val="1"/>
        <c:axPos val="b"/>
        <c:numFmt formatCode="ge" sourceLinked="1"/>
        <c:majorTickMark val="none"/>
        <c:minorTickMark val="none"/>
        <c:tickLblPos val="none"/>
        <c:crossAx val="178340592"/>
        <c:crosses val="autoZero"/>
        <c:auto val="1"/>
        <c:lblOffset val="100"/>
        <c:baseTimeUnit val="years"/>
      </c:dateAx>
      <c:valAx>
        <c:axId val="17834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4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512.59</c:v>
                </c:pt>
                <c:pt idx="1">
                  <c:v>877.88</c:v>
                </c:pt>
                <c:pt idx="2">
                  <c:v>912.12</c:v>
                </c:pt>
                <c:pt idx="3">
                  <c:v>41.02</c:v>
                </c:pt>
                <c:pt idx="4">
                  <c:v>38.46</c:v>
                </c:pt>
              </c:numCache>
            </c:numRef>
          </c:val>
        </c:ser>
        <c:dLbls>
          <c:showLegendKey val="0"/>
          <c:showVal val="0"/>
          <c:showCatName val="0"/>
          <c:showSerName val="0"/>
          <c:showPercent val="0"/>
          <c:showBubbleSize val="0"/>
        </c:dLbls>
        <c:gapWidth val="150"/>
        <c:axId val="178339808"/>
        <c:axId val="17834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78339808"/>
        <c:axId val="178341768"/>
      </c:lineChart>
      <c:dateAx>
        <c:axId val="178339808"/>
        <c:scaling>
          <c:orientation val="minMax"/>
        </c:scaling>
        <c:delete val="1"/>
        <c:axPos val="b"/>
        <c:numFmt formatCode="ge" sourceLinked="1"/>
        <c:majorTickMark val="none"/>
        <c:minorTickMark val="none"/>
        <c:tickLblPos val="none"/>
        <c:crossAx val="178341768"/>
        <c:crosses val="autoZero"/>
        <c:auto val="1"/>
        <c:lblOffset val="100"/>
        <c:baseTimeUnit val="years"/>
      </c:dateAx>
      <c:valAx>
        <c:axId val="17834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2123.0100000000002</c:v>
                </c:pt>
                <c:pt idx="1">
                  <c:v>1991.44</c:v>
                </c:pt>
                <c:pt idx="2">
                  <c:v>1885.56</c:v>
                </c:pt>
                <c:pt idx="3">
                  <c:v>1767.83</c:v>
                </c:pt>
                <c:pt idx="4">
                  <c:v>1653.78</c:v>
                </c:pt>
              </c:numCache>
            </c:numRef>
          </c:val>
        </c:ser>
        <c:dLbls>
          <c:showLegendKey val="0"/>
          <c:showVal val="0"/>
          <c:showCatName val="0"/>
          <c:showSerName val="0"/>
          <c:showPercent val="0"/>
          <c:showBubbleSize val="0"/>
        </c:dLbls>
        <c:gapWidth val="150"/>
        <c:axId val="178342944"/>
        <c:axId val="17834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78342944"/>
        <c:axId val="178343336"/>
      </c:lineChart>
      <c:dateAx>
        <c:axId val="178342944"/>
        <c:scaling>
          <c:orientation val="minMax"/>
        </c:scaling>
        <c:delete val="1"/>
        <c:axPos val="b"/>
        <c:numFmt formatCode="ge" sourceLinked="1"/>
        <c:majorTickMark val="none"/>
        <c:minorTickMark val="none"/>
        <c:tickLblPos val="none"/>
        <c:crossAx val="178343336"/>
        <c:crosses val="autoZero"/>
        <c:auto val="1"/>
        <c:lblOffset val="100"/>
        <c:baseTimeUnit val="years"/>
      </c:dateAx>
      <c:valAx>
        <c:axId val="1783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105.45</c:v>
                </c:pt>
                <c:pt idx="1">
                  <c:v>107.66</c:v>
                </c:pt>
                <c:pt idx="2">
                  <c:v>106.55</c:v>
                </c:pt>
                <c:pt idx="3">
                  <c:v>103.33</c:v>
                </c:pt>
                <c:pt idx="4">
                  <c:v>97.46</c:v>
                </c:pt>
              </c:numCache>
            </c:numRef>
          </c:val>
        </c:ser>
        <c:dLbls>
          <c:showLegendKey val="0"/>
          <c:showVal val="0"/>
          <c:showCatName val="0"/>
          <c:showSerName val="0"/>
          <c:showPercent val="0"/>
          <c:showBubbleSize val="0"/>
        </c:dLbls>
        <c:gapWidth val="150"/>
        <c:axId val="178600448"/>
        <c:axId val="17896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78600448"/>
        <c:axId val="178962536"/>
      </c:lineChart>
      <c:dateAx>
        <c:axId val="178600448"/>
        <c:scaling>
          <c:orientation val="minMax"/>
        </c:scaling>
        <c:delete val="1"/>
        <c:axPos val="b"/>
        <c:numFmt formatCode="ge" sourceLinked="1"/>
        <c:majorTickMark val="none"/>
        <c:minorTickMark val="none"/>
        <c:tickLblPos val="none"/>
        <c:crossAx val="178962536"/>
        <c:crosses val="autoZero"/>
        <c:auto val="1"/>
        <c:lblOffset val="100"/>
        <c:baseTimeUnit val="years"/>
      </c:dateAx>
      <c:valAx>
        <c:axId val="17896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191.08</c:v>
                </c:pt>
                <c:pt idx="1">
                  <c:v>188.11</c:v>
                </c:pt>
                <c:pt idx="2">
                  <c:v>190.59</c:v>
                </c:pt>
                <c:pt idx="3">
                  <c:v>197.63</c:v>
                </c:pt>
                <c:pt idx="4">
                  <c:v>209.09</c:v>
                </c:pt>
              </c:numCache>
            </c:numRef>
          </c:val>
        </c:ser>
        <c:dLbls>
          <c:showLegendKey val="0"/>
          <c:showVal val="0"/>
          <c:showCatName val="0"/>
          <c:showSerName val="0"/>
          <c:showPercent val="0"/>
          <c:showBubbleSize val="0"/>
        </c:dLbls>
        <c:gapWidth val="150"/>
        <c:axId val="178963712"/>
        <c:axId val="17896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78963712"/>
        <c:axId val="178964104"/>
      </c:lineChart>
      <c:dateAx>
        <c:axId val="178963712"/>
        <c:scaling>
          <c:orientation val="minMax"/>
        </c:scaling>
        <c:delete val="1"/>
        <c:axPos val="b"/>
        <c:numFmt formatCode="ge" sourceLinked="1"/>
        <c:majorTickMark val="none"/>
        <c:minorTickMark val="none"/>
        <c:tickLblPos val="none"/>
        <c:crossAx val="178964104"/>
        <c:crosses val="autoZero"/>
        <c:auto val="1"/>
        <c:lblOffset val="100"/>
        <c:baseTimeUnit val="years"/>
      </c:dateAx>
      <c:valAx>
        <c:axId val="17896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塩尻市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67459</v>
      </c>
      <c r="AM8" s="64"/>
      <c r="AN8" s="64"/>
      <c r="AO8" s="64"/>
      <c r="AP8" s="64"/>
      <c r="AQ8" s="64"/>
      <c r="AR8" s="64"/>
      <c r="AS8" s="64"/>
      <c r="AT8" s="63">
        <f>データ!S6</f>
        <v>289.98</v>
      </c>
      <c r="AU8" s="63"/>
      <c r="AV8" s="63"/>
      <c r="AW8" s="63"/>
      <c r="AX8" s="63"/>
      <c r="AY8" s="63"/>
      <c r="AZ8" s="63"/>
      <c r="BA8" s="63"/>
      <c r="BB8" s="63">
        <f>データ!T6</f>
        <v>232.63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61.14</v>
      </c>
      <c r="J10" s="63"/>
      <c r="K10" s="63"/>
      <c r="L10" s="63"/>
      <c r="M10" s="63"/>
      <c r="N10" s="63"/>
      <c r="O10" s="63"/>
      <c r="P10" s="63">
        <f>データ!O6</f>
        <v>9.26</v>
      </c>
      <c r="Q10" s="63"/>
      <c r="R10" s="63"/>
      <c r="S10" s="63"/>
      <c r="T10" s="63"/>
      <c r="U10" s="63"/>
      <c r="V10" s="63"/>
      <c r="W10" s="63">
        <f>データ!P6</f>
        <v>91.54</v>
      </c>
      <c r="X10" s="63"/>
      <c r="Y10" s="63"/>
      <c r="Z10" s="63"/>
      <c r="AA10" s="63"/>
      <c r="AB10" s="63"/>
      <c r="AC10" s="63"/>
      <c r="AD10" s="64">
        <f>データ!Q6</f>
        <v>3860</v>
      </c>
      <c r="AE10" s="64"/>
      <c r="AF10" s="64"/>
      <c r="AG10" s="64"/>
      <c r="AH10" s="64"/>
      <c r="AI10" s="64"/>
      <c r="AJ10" s="64"/>
      <c r="AK10" s="2"/>
      <c r="AL10" s="64">
        <f>データ!U6</f>
        <v>6244</v>
      </c>
      <c r="AM10" s="64"/>
      <c r="AN10" s="64"/>
      <c r="AO10" s="64"/>
      <c r="AP10" s="64"/>
      <c r="AQ10" s="64"/>
      <c r="AR10" s="64"/>
      <c r="AS10" s="64"/>
      <c r="AT10" s="63">
        <f>データ!V6</f>
        <v>2.91</v>
      </c>
      <c r="AU10" s="63"/>
      <c r="AV10" s="63"/>
      <c r="AW10" s="63"/>
      <c r="AX10" s="63"/>
      <c r="AY10" s="63"/>
      <c r="AZ10" s="63"/>
      <c r="BA10" s="63"/>
      <c r="BB10" s="63">
        <f>データ!W6</f>
        <v>2145.6999999999998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202151</v>
      </c>
      <c r="D6" s="31">
        <f t="shared" si="3"/>
        <v>46</v>
      </c>
      <c r="E6" s="31">
        <f t="shared" si="3"/>
        <v>17</v>
      </c>
      <c r="F6" s="31">
        <f t="shared" si="3"/>
        <v>5</v>
      </c>
      <c r="G6" s="31">
        <f t="shared" si="3"/>
        <v>0</v>
      </c>
      <c r="H6" s="31" t="str">
        <f t="shared" si="3"/>
        <v>長野県　塩尻市</v>
      </c>
      <c r="I6" s="31" t="str">
        <f t="shared" si="3"/>
        <v>法適用</v>
      </c>
      <c r="J6" s="31" t="str">
        <f t="shared" si="3"/>
        <v>下水道事業</v>
      </c>
      <c r="K6" s="31" t="str">
        <f t="shared" si="3"/>
        <v>農業集落排水</v>
      </c>
      <c r="L6" s="31" t="str">
        <f t="shared" si="3"/>
        <v>F2</v>
      </c>
      <c r="M6" s="32" t="str">
        <f t="shared" si="3"/>
        <v>-</v>
      </c>
      <c r="N6" s="32">
        <f t="shared" si="3"/>
        <v>61.14</v>
      </c>
      <c r="O6" s="32">
        <f t="shared" si="3"/>
        <v>9.26</v>
      </c>
      <c r="P6" s="32">
        <f t="shared" si="3"/>
        <v>91.54</v>
      </c>
      <c r="Q6" s="32">
        <f t="shared" si="3"/>
        <v>3860</v>
      </c>
      <c r="R6" s="32">
        <f t="shared" si="3"/>
        <v>67459</v>
      </c>
      <c r="S6" s="32">
        <f t="shared" si="3"/>
        <v>289.98</v>
      </c>
      <c r="T6" s="32">
        <f t="shared" si="3"/>
        <v>232.63</v>
      </c>
      <c r="U6" s="32">
        <f t="shared" si="3"/>
        <v>6244</v>
      </c>
      <c r="V6" s="32">
        <f t="shared" si="3"/>
        <v>2.91</v>
      </c>
      <c r="W6" s="32">
        <f t="shared" si="3"/>
        <v>2145.6999999999998</v>
      </c>
      <c r="X6" s="33">
        <f>IF(X7="",NA(),X7)</f>
        <v>101.75</v>
      </c>
      <c r="Y6" s="33">
        <f t="shared" ref="Y6:AG6" si="4">IF(Y7="",NA(),Y7)</f>
        <v>102.44</v>
      </c>
      <c r="Z6" s="33">
        <f t="shared" si="4"/>
        <v>102.18</v>
      </c>
      <c r="AA6" s="33">
        <f t="shared" si="4"/>
        <v>111.01</v>
      </c>
      <c r="AB6" s="33">
        <f t="shared" si="4"/>
        <v>109.43</v>
      </c>
      <c r="AC6" s="33">
        <f t="shared" si="4"/>
        <v>94.12</v>
      </c>
      <c r="AD6" s="33">
        <f t="shared" si="4"/>
        <v>92.74</v>
      </c>
      <c r="AE6" s="33">
        <f t="shared" si="4"/>
        <v>93.62</v>
      </c>
      <c r="AF6" s="33">
        <f t="shared" si="4"/>
        <v>97.53</v>
      </c>
      <c r="AG6" s="33">
        <f t="shared" si="4"/>
        <v>99.64</v>
      </c>
      <c r="AH6" s="32" t="str">
        <f>IF(AH7="","",IF(AH7="-","【-】","【"&amp;SUBSTITUTE(TEXT(AH7,"#,##0.00"),"-","△")&amp;"】"))</f>
        <v>【99.88】</v>
      </c>
      <c r="AI6" s="33">
        <f>IF(AI7="",NA(),AI7)</f>
        <v>24.51</v>
      </c>
      <c r="AJ6" s="33">
        <f t="shared" ref="AJ6:AR6" si="5">IF(AJ7="",NA(),AJ7)</f>
        <v>17.27</v>
      </c>
      <c r="AK6" s="33">
        <f t="shared" si="5"/>
        <v>11.25</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512.59</v>
      </c>
      <c r="AU6" s="33">
        <f t="shared" ref="AU6:BC6" si="6">IF(AU7="",NA(),AU7)</f>
        <v>877.88</v>
      </c>
      <c r="AV6" s="33">
        <f t="shared" si="6"/>
        <v>912.12</v>
      </c>
      <c r="AW6" s="33">
        <f t="shared" si="6"/>
        <v>41.02</v>
      </c>
      <c r="AX6" s="33">
        <f t="shared" si="6"/>
        <v>38.46</v>
      </c>
      <c r="AY6" s="33">
        <f t="shared" si="6"/>
        <v>194.53</v>
      </c>
      <c r="AZ6" s="33">
        <f t="shared" si="6"/>
        <v>162.52000000000001</v>
      </c>
      <c r="BA6" s="33">
        <f t="shared" si="6"/>
        <v>124.2</v>
      </c>
      <c r="BB6" s="33">
        <f t="shared" si="6"/>
        <v>33.03</v>
      </c>
      <c r="BC6" s="33">
        <f t="shared" si="6"/>
        <v>29.45</v>
      </c>
      <c r="BD6" s="32" t="str">
        <f>IF(BD7="","",IF(BD7="-","【-】","【"&amp;SUBSTITUTE(TEXT(BD7,"#,##0.00"),"-","△")&amp;"】"))</f>
        <v>【34.01】</v>
      </c>
      <c r="BE6" s="33">
        <f>IF(BE7="",NA(),BE7)</f>
        <v>2123.0100000000002</v>
      </c>
      <c r="BF6" s="33">
        <f t="shared" ref="BF6:BN6" si="7">IF(BF7="",NA(),BF7)</f>
        <v>1991.44</v>
      </c>
      <c r="BG6" s="33">
        <f t="shared" si="7"/>
        <v>1885.56</v>
      </c>
      <c r="BH6" s="33">
        <f t="shared" si="7"/>
        <v>1767.83</v>
      </c>
      <c r="BI6" s="33">
        <f t="shared" si="7"/>
        <v>1653.78</v>
      </c>
      <c r="BJ6" s="33">
        <f t="shared" si="7"/>
        <v>1239.2</v>
      </c>
      <c r="BK6" s="33">
        <f t="shared" si="7"/>
        <v>1197.82</v>
      </c>
      <c r="BL6" s="33">
        <f t="shared" si="7"/>
        <v>1126.77</v>
      </c>
      <c r="BM6" s="33">
        <f t="shared" si="7"/>
        <v>1044.8</v>
      </c>
      <c r="BN6" s="33">
        <f t="shared" si="7"/>
        <v>1081.8</v>
      </c>
      <c r="BO6" s="32" t="str">
        <f>IF(BO7="","",IF(BO7="-","【-】","【"&amp;SUBSTITUTE(TEXT(BO7,"#,##0.00"),"-","△")&amp;"】"))</f>
        <v>【1,015.77】</v>
      </c>
      <c r="BP6" s="33">
        <f>IF(BP7="",NA(),BP7)</f>
        <v>105.45</v>
      </c>
      <c r="BQ6" s="33">
        <f t="shared" ref="BQ6:BY6" si="8">IF(BQ7="",NA(),BQ7)</f>
        <v>107.66</v>
      </c>
      <c r="BR6" s="33">
        <f t="shared" si="8"/>
        <v>106.55</v>
      </c>
      <c r="BS6" s="33">
        <f t="shared" si="8"/>
        <v>103.33</v>
      </c>
      <c r="BT6" s="33">
        <f t="shared" si="8"/>
        <v>97.46</v>
      </c>
      <c r="BU6" s="33">
        <f t="shared" si="8"/>
        <v>51.56</v>
      </c>
      <c r="BV6" s="33">
        <f t="shared" si="8"/>
        <v>51.03</v>
      </c>
      <c r="BW6" s="33">
        <f t="shared" si="8"/>
        <v>50.9</v>
      </c>
      <c r="BX6" s="33">
        <f t="shared" si="8"/>
        <v>50.82</v>
      </c>
      <c r="BY6" s="33">
        <f t="shared" si="8"/>
        <v>52.19</v>
      </c>
      <c r="BZ6" s="32" t="str">
        <f>IF(BZ7="","",IF(BZ7="-","【-】","【"&amp;SUBSTITUTE(TEXT(BZ7,"#,##0.00"),"-","△")&amp;"】"))</f>
        <v>【52.78】</v>
      </c>
      <c r="CA6" s="33">
        <f>IF(CA7="",NA(),CA7)</f>
        <v>191.08</v>
      </c>
      <c r="CB6" s="33">
        <f t="shared" ref="CB6:CJ6" si="9">IF(CB7="",NA(),CB7)</f>
        <v>188.11</v>
      </c>
      <c r="CC6" s="33">
        <f t="shared" si="9"/>
        <v>190.59</v>
      </c>
      <c r="CD6" s="33">
        <f t="shared" si="9"/>
        <v>197.63</v>
      </c>
      <c r="CE6" s="33">
        <f t="shared" si="9"/>
        <v>209.09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57.28</v>
      </c>
      <c r="CM6" s="33">
        <f t="shared" ref="CM6:CU6" si="10">IF(CM7="",NA(),CM7)</f>
        <v>56.07</v>
      </c>
      <c r="CN6" s="33">
        <f t="shared" si="10"/>
        <v>55.72</v>
      </c>
      <c r="CO6" s="33">
        <f t="shared" si="10"/>
        <v>55.53</v>
      </c>
      <c r="CP6" s="33">
        <f t="shared" si="10"/>
        <v>55.57</v>
      </c>
      <c r="CQ6" s="33">
        <f t="shared" si="10"/>
        <v>55.2</v>
      </c>
      <c r="CR6" s="33">
        <f t="shared" si="10"/>
        <v>54.74</v>
      </c>
      <c r="CS6" s="33">
        <f t="shared" si="10"/>
        <v>53.78</v>
      </c>
      <c r="CT6" s="33">
        <f t="shared" si="10"/>
        <v>53.24</v>
      </c>
      <c r="CU6" s="33">
        <f t="shared" si="10"/>
        <v>52.31</v>
      </c>
      <c r="CV6" s="32" t="str">
        <f>IF(CV7="","",IF(CV7="-","【-】","【"&amp;SUBSTITUTE(TEXT(CV7,"#,##0.00"),"-","△")&amp;"】"))</f>
        <v>【52.74】</v>
      </c>
      <c r="CW6" s="33">
        <f>IF(CW7="",NA(),CW7)</f>
        <v>90.55</v>
      </c>
      <c r="CX6" s="33">
        <f t="shared" ref="CX6:DF6" si="11">IF(CX7="",NA(),CX7)</f>
        <v>91.4</v>
      </c>
      <c r="CY6" s="33">
        <f t="shared" si="11"/>
        <v>91.39</v>
      </c>
      <c r="CZ6" s="33">
        <f t="shared" si="11"/>
        <v>91.97</v>
      </c>
      <c r="DA6" s="33">
        <f t="shared" si="11"/>
        <v>91.85</v>
      </c>
      <c r="DB6" s="33">
        <f t="shared" si="11"/>
        <v>83.73</v>
      </c>
      <c r="DC6" s="33">
        <f t="shared" si="11"/>
        <v>83.88</v>
      </c>
      <c r="DD6" s="33">
        <f t="shared" si="11"/>
        <v>84.06</v>
      </c>
      <c r="DE6" s="33">
        <f t="shared" si="11"/>
        <v>84.07</v>
      </c>
      <c r="DF6" s="33">
        <f t="shared" si="11"/>
        <v>84.32</v>
      </c>
      <c r="DG6" s="32" t="str">
        <f>IF(DG7="","",IF(DG7="-","【-】","【"&amp;SUBSTITUTE(TEXT(DG7,"#,##0.00"),"-","△")&amp;"】"))</f>
        <v>【84.50】</v>
      </c>
      <c r="DH6" s="33">
        <f>IF(DH7="",NA(),DH7)</f>
        <v>8.81</v>
      </c>
      <c r="DI6" s="33">
        <f t="shared" ref="DI6:DQ6" si="12">IF(DI7="",NA(),DI7)</f>
        <v>10.26</v>
      </c>
      <c r="DJ6" s="33">
        <f t="shared" si="12"/>
        <v>11.67</v>
      </c>
      <c r="DK6" s="33">
        <f t="shared" si="12"/>
        <v>26.46</v>
      </c>
      <c r="DL6" s="33">
        <f t="shared" si="12"/>
        <v>29.05</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202151</v>
      </c>
      <c r="D7" s="35">
        <v>46</v>
      </c>
      <c r="E7" s="35">
        <v>17</v>
      </c>
      <c r="F7" s="35">
        <v>5</v>
      </c>
      <c r="G7" s="35">
        <v>0</v>
      </c>
      <c r="H7" s="35" t="s">
        <v>96</v>
      </c>
      <c r="I7" s="35" t="s">
        <v>97</v>
      </c>
      <c r="J7" s="35" t="s">
        <v>98</v>
      </c>
      <c r="K7" s="35" t="s">
        <v>99</v>
      </c>
      <c r="L7" s="35" t="s">
        <v>100</v>
      </c>
      <c r="M7" s="36" t="s">
        <v>101</v>
      </c>
      <c r="N7" s="36">
        <v>61.14</v>
      </c>
      <c r="O7" s="36">
        <v>9.26</v>
      </c>
      <c r="P7" s="36">
        <v>91.54</v>
      </c>
      <c r="Q7" s="36">
        <v>3860</v>
      </c>
      <c r="R7" s="36">
        <v>67459</v>
      </c>
      <c r="S7" s="36">
        <v>289.98</v>
      </c>
      <c r="T7" s="36">
        <v>232.63</v>
      </c>
      <c r="U7" s="36">
        <v>6244</v>
      </c>
      <c r="V7" s="36">
        <v>2.91</v>
      </c>
      <c r="W7" s="36">
        <v>2145.6999999999998</v>
      </c>
      <c r="X7" s="36">
        <v>101.75</v>
      </c>
      <c r="Y7" s="36">
        <v>102.44</v>
      </c>
      <c r="Z7" s="36">
        <v>102.18</v>
      </c>
      <c r="AA7" s="36">
        <v>111.01</v>
      </c>
      <c r="AB7" s="36">
        <v>109.43</v>
      </c>
      <c r="AC7" s="36">
        <v>94.12</v>
      </c>
      <c r="AD7" s="36">
        <v>92.74</v>
      </c>
      <c r="AE7" s="36">
        <v>93.62</v>
      </c>
      <c r="AF7" s="36">
        <v>97.53</v>
      </c>
      <c r="AG7" s="36">
        <v>99.64</v>
      </c>
      <c r="AH7" s="36">
        <v>99.88</v>
      </c>
      <c r="AI7" s="36">
        <v>24.51</v>
      </c>
      <c r="AJ7" s="36">
        <v>17.27</v>
      </c>
      <c r="AK7" s="36">
        <v>11.25</v>
      </c>
      <c r="AL7" s="36">
        <v>0</v>
      </c>
      <c r="AM7" s="36">
        <v>0</v>
      </c>
      <c r="AN7" s="36">
        <v>262.73</v>
      </c>
      <c r="AO7" s="36">
        <v>243.13</v>
      </c>
      <c r="AP7" s="36">
        <v>280.08</v>
      </c>
      <c r="AQ7" s="36">
        <v>223.09</v>
      </c>
      <c r="AR7" s="36">
        <v>214.61</v>
      </c>
      <c r="AS7" s="36">
        <v>203.67</v>
      </c>
      <c r="AT7" s="36">
        <v>512.59</v>
      </c>
      <c r="AU7" s="36">
        <v>877.88</v>
      </c>
      <c r="AV7" s="36">
        <v>912.12</v>
      </c>
      <c r="AW7" s="36">
        <v>41.02</v>
      </c>
      <c r="AX7" s="36">
        <v>38.46</v>
      </c>
      <c r="AY7" s="36">
        <v>194.53</v>
      </c>
      <c r="AZ7" s="36">
        <v>162.52000000000001</v>
      </c>
      <c r="BA7" s="36">
        <v>124.2</v>
      </c>
      <c r="BB7" s="36">
        <v>33.03</v>
      </c>
      <c r="BC7" s="36">
        <v>29.45</v>
      </c>
      <c r="BD7" s="36">
        <v>34.01</v>
      </c>
      <c r="BE7" s="36">
        <v>2123.0100000000002</v>
      </c>
      <c r="BF7" s="36">
        <v>1991.44</v>
      </c>
      <c r="BG7" s="36">
        <v>1885.56</v>
      </c>
      <c r="BH7" s="36">
        <v>1767.83</v>
      </c>
      <c r="BI7" s="36">
        <v>1653.78</v>
      </c>
      <c r="BJ7" s="36">
        <v>1239.2</v>
      </c>
      <c r="BK7" s="36">
        <v>1197.82</v>
      </c>
      <c r="BL7" s="36">
        <v>1126.77</v>
      </c>
      <c r="BM7" s="36">
        <v>1044.8</v>
      </c>
      <c r="BN7" s="36">
        <v>1081.8</v>
      </c>
      <c r="BO7" s="36">
        <v>1015.77</v>
      </c>
      <c r="BP7" s="36">
        <v>105.45</v>
      </c>
      <c r="BQ7" s="36">
        <v>107.66</v>
      </c>
      <c r="BR7" s="36">
        <v>106.55</v>
      </c>
      <c r="BS7" s="36">
        <v>103.33</v>
      </c>
      <c r="BT7" s="36">
        <v>97.46</v>
      </c>
      <c r="BU7" s="36">
        <v>51.56</v>
      </c>
      <c r="BV7" s="36">
        <v>51.03</v>
      </c>
      <c r="BW7" s="36">
        <v>50.9</v>
      </c>
      <c r="BX7" s="36">
        <v>50.82</v>
      </c>
      <c r="BY7" s="36">
        <v>52.19</v>
      </c>
      <c r="BZ7" s="36">
        <v>52.78</v>
      </c>
      <c r="CA7" s="36">
        <v>191.08</v>
      </c>
      <c r="CB7" s="36">
        <v>188.11</v>
      </c>
      <c r="CC7" s="36">
        <v>190.59</v>
      </c>
      <c r="CD7" s="36">
        <v>197.63</v>
      </c>
      <c r="CE7" s="36">
        <v>209.09</v>
      </c>
      <c r="CF7" s="36">
        <v>283.26</v>
      </c>
      <c r="CG7" s="36">
        <v>289.60000000000002</v>
      </c>
      <c r="CH7" s="36">
        <v>293.27</v>
      </c>
      <c r="CI7" s="36">
        <v>300.52</v>
      </c>
      <c r="CJ7" s="36">
        <v>296.14</v>
      </c>
      <c r="CK7" s="36">
        <v>289.81</v>
      </c>
      <c r="CL7" s="36">
        <v>57.28</v>
      </c>
      <c r="CM7" s="36">
        <v>56.07</v>
      </c>
      <c r="CN7" s="36">
        <v>55.72</v>
      </c>
      <c r="CO7" s="36">
        <v>55.53</v>
      </c>
      <c r="CP7" s="36">
        <v>55.57</v>
      </c>
      <c r="CQ7" s="36">
        <v>55.2</v>
      </c>
      <c r="CR7" s="36">
        <v>54.74</v>
      </c>
      <c r="CS7" s="36">
        <v>53.78</v>
      </c>
      <c r="CT7" s="36">
        <v>53.24</v>
      </c>
      <c r="CU7" s="36">
        <v>52.31</v>
      </c>
      <c r="CV7" s="36">
        <v>52.74</v>
      </c>
      <c r="CW7" s="36">
        <v>90.55</v>
      </c>
      <c r="CX7" s="36">
        <v>91.4</v>
      </c>
      <c r="CY7" s="36">
        <v>91.39</v>
      </c>
      <c r="CZ7" s="36">
        <v>91.97</v>
      </c>
      <c r="DA7" s="36">
        <v>91.85</v>
      </c>
      <c r="DB7" s="36">
        <v>83.73</v>
      </c>
      <c r="DC7" s="36">
        <v>83.88</v>
      </c>
      <c r="DD7" s="36">
        <v>84.06</v>
      </c>
      <c r="DE7" s="36">
        <v>84.07</v>
      </c>
      <c r="DF7" s="36">
        <v>84.32</v>
      </c>
      <c r="DG7" s="36">
        <v>84.5</v>
      </c>
      <c r="DH7" s="36">
        <v>8.81</v>
      </c>
      <c r="DI7" s="36">
        <v>10.26</v>
      </c>
      <c r="DJ7" s="36">
        <v>11.67</v>
      </c>
      <c r="DK7" s="36">
        <v>26.46</v>
      </c>
      <c r="DL7" s="36">
        <v>29.05</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ys1221</cp:lastModifiedBy>
  <cp:lastPrinted>2017-02-13T06:55:44Z</cp:lastPrinted>
  <dcterms:created xsi:type="dcterms:W3CDTF">2017-02-08T02:41:06Z</dcterms:created>
  <dcterms:modified xsi:type="dcterms:W3CDTF">2017-02-13T08:10:06Z</dcterms:modified>
  <cp:category/>
</cp:coreProperties>
</file>