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8649" lockStructure="1"/>
  <bookViews>
    <workbookView xWindow="240" yWindow="60" windowWidth="14940" windowHeight="7875"/>
  </bookViews>
  <sheets>
    <sheet name="法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AL10" i="4" s="1"/>
  <c r="T6" i="5"/>
  <c r="S6" i="5"/>
  <c r="R6" i="5"/>
  <c r="AL8" i="4" s="1"/>
  <c r="Q6" i="5"/>
  <c r="AD10" i="4" s="1"/>
  <c r="P6" i="5"/>
  <c r="O6" i="5"/>
  <c r="N6" i="5"/>
  <c r="I10" i="4" s="1"/>
  <c r="M6" i="5"/>
  <c r="B10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BB10" i="4"/>
  <c r="AT10" i="4"/>
  <c r="W10" i="4"/>
  <c r="P10" i="4"/>
  <c r="BB8" i="4"/>
  <c r="AT8" i="4"/>
  <c r="P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<sst xmlns="http://schemas.openxmlformats.org/spreadsheetml/2006/main" count="242" uniqueCount="109">
  <si>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</si>
  <si>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</si>
  <si>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</si>
  <si>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</si>
  <si>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</si>
  <si>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</si>
  <si>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</si>
  <si>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</si>
  <si>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</si>
  <si>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</si>
  <si>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</si>
  <si>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</si>
  <si>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</si>
  <si>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</si>
  <si>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</si>
  <si>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</si>
  <si>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</si>
  <si>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</si>
  <si>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</si>
  <si>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</si>
  <si>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</si>
  <si>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</si>
  <si>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</si>
  <si>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</si>
  <si>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</si>
  <si>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</si>
  <si>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「経常損益」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</si>
  <si>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</si>
  <si>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</si>
  <si>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</si>
  <si>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</si>
  <si>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</si>
  <si>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</si>
  <si>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</si>
  <si>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</si>
  <si>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</si>
  <si>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</si>
  <si>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</si>
  <si>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</si>
  <si>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</si>
  <si>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</si>
  <si>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※　平成23年度から平成25年度における各指標の類似団体平均値は、当時の事業数を基に算出していますが、企業債残高対事業規模比率、管渠老朽化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83" eb="85">
      <t>ヘイセイ</t>
    </rPh>
    <rPh sb="87" eb="89">
      <t>ネンド</t>
    </rPh>
    <rPh sb="90" eb="92">
      <t>ジギョウ</t>
    </rPh>
    <rPh sb="92" eb="93">
      <t>スウ</t>
    </rPh>
    <rPh sb="94" eb="95">
      <t>モト</t>
    </rPh>
    <rPh sb="96" eb="98">
      <t>ルイジ</t>
    </rPh>
    <rPh sb="98" eb="100">
      <t>ダンタイ</t>
    </rPh>
    <rPh sb="100" eb="102">
      <t>ヘイキン</t>
    </rPh>
    <rPh sb="102" eb="103">
      <t>アタイ</t>
    </rPh>
    <rPh sb="104" eb="106">
      <t>サンシュツ</t>
    </rPh>
    <phoneticPr fontId="4"/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</si>
  <si>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</si>
  <si>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</si>
  <si>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</si>
  <si>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</si>
  <si>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</si>
  <si>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</si>
  <si>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</si>
  <si>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</si>
  <si>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</si>
  <si>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</si>
  <si>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</si>
  <si>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</si>
  <si>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</si>
  <si>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</si>
  <si>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</si>
  <si>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</si>
  <si>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</si>
  <si>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</si>
  <si>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</si>
  <si>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</si>
  <si>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</si>
  <si>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</si>
  <si>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</si>
  <si>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</si>
  <si>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</si>
  <si>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</si>
  <si>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</si>
  <si>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</si>
  <si>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</si>
  <si>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</si>
  <si>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</si>
  <si>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</si>
  <si>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</si>
  <si>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</si>
  <si>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</si>
  <si>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</si>
  <si>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</si>
  <si>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</si>
  <si>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</si>
  <si>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</si>
  <si>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</si>
  <si>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</si>
  <si>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</si>
  <si>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</si>
  <si>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</si>
  <si>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</si>
  <si>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</si>
  <si>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</si>
  <si>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</si>
  <si>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</si>
  <si>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</si>
  <si>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</si>
  <si>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</si>
  <si>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長野県　佐久市</t>
  </si>
  <si>
    <t>法適用</t>
  </si>
  <si>
    <t>下水道事業</t>
  </si>
  <si>
    <t>特定環境保全公共下水道</t>
  </si>
  <si>
    <t>D2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</si>
  <si>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</si>
  <si>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</si>
  <si>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</si>
  <si>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</si>
  <si>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</si>
  <si>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</si>
  <si>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収益で費用をどの程度賄えているか表す①経常収支比率は、直近のH27年度が97.60％で100％を下回っているため、この事業のみで把握すると経営難であることが伺える。1年以内に支払うべき債務に対して、支払うことができる現金等がある状況を示す③流動比率からも100％を大きく下回り、直近のH27年度は13.45％のため、短期的な債務に対する支払い能力のないことが伺える。料金収入に対する企業債残高の割合を示す④企業債残高対事業規模比率は、直近のH27年度で1,394.29％と類似団体平均値より低いものの、経営負担のあることが伺える。使用料で回収すべき経費を、どの程度使用料で賄えているか示す⑤経費回収率についても100％を下回り、この事業のみでの経営は難しいことが伺える。有収水量1㎥あたりの汚水処理に要した費用を示す⑥汚水処理原価は、H27年度が240.94円で、公共・農集と比べても高く、経営負担の大きいことが伺える。
⑦施設利用率に関しては約40％と低く、施設の遊休化が懸念されるため、農集との統廃合を検討し、施設利用率を上げるとともに経費削減を図る必要がある。⑧水洗化率に関しては、主に住宅新築・改築等に伴い微増傾向である。</t>
    <phoneticPr fontId="4"/>
  </si>
  <si>
    <t>①有形固定資産減価償却率は、公共同様H26年度からH27年度にかけ微増傾向である。類似団体と比較すると償却率は高いため、老朽化の進んでいることが推測できる。施設が老朽化することは避けられないため、ストック・マネジメント計画を策定し、計画的な更新工事を行っていく。</t>
    <phoneticPr fontId="4"/>
  </si>
  <si>
    <t>経常収支比率は97.60の赤字経営である。経費回収率、施設利用率の下回っていることが懸念される。今後、人口減少社会に対応するため、施設の統廃合を進めるなど、運営体制のあり方等を速やかに見直し、経費削減する必要があ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</si>
</sst>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 formatCode="#,##0.00;&quot;△&quot;#,##0.00;&quot;-&quot;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814656"/>
        <c:axId val="618250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0.11</c:v>
                </c:pt>
                <c:pt idx="2">
                  <c:v>0.05</c:v>
                </c:pt>
                <c:pt idx="3">
                  <c:v>0.04</c:v>
                </c:pt>
                <c:pt idx="4">
                  <c:v>7.0000000000000007E-2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14656"/>
        <c:axId val="61825024"/>
      </c:lineChart>
      <c:dateAx>
        <c:axId val="618146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1825024"/>
        <c:crosses val="autoZero"/>
        <c:auto val="1"/>
        <c:lblOffset val="100"/>
        <c:baseTimeUnit val="years"/>
      </c:dateAx>
      <c:valAx>
        <c:axId val="618250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18146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41.15</c:v>
                </c:pt>
                <c:pt idx="2">
                  <c:v>41.75</c:v>
                </c:pt>
                <c:pt idx="3">
                  <c:v>41.99</c:v>
                </c:pt>
                <c:pt idx="4">
                  <c:v>42.23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237568"/>
        <c:axId val="68260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42.31</c:v>
                </c:pt>
                <c:pt idx="2">
                  <c:v>43.65</c:v>
                </c:pt>
                <c:pt idx="3">
                  <c:v>43.58</c:v>
                </c:pt>
                <c:pt idx="4">
                  <c:v>41.35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237568"/>
        <c:axId val="68260224"/>
      </c:lineChart>
      <c:dateAx>
        <c:axId val="682375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8260224"/>
        <c:crosses val="autoZero"/>
        <c:auto val="1"/>
        <c:lblOffset val="100"/>
        <c:baseTimeUnit val="years"/>
      </c:dateAx>
      <c:valAx>
        <c:axId val="68260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82375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78.11</c:v>
                </c:pt>
                <c:pt idx="2">
                  <c:v>78.650000000000006</c:v>
                </c:pt>
                <c:pt idx="3">
                  <c:v>80.239999999999995</c:v>
                </c:pt>
                <c:pt idx="4">
                  <c:v>81.31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728704"/>
        <c:axId val="687308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81.3</c:v>
                </c:pt>
                <c:pt idx="2">
                  <c:v>82.2</c:v>
                </c:pt>
                <c:pt idx="3">
                  <c:v>82.35</c:v>
                </c:pt>
                <c:pt idx="4">
                  <c:v>82.9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728704"/>
        <c:axId val="68730880"/>
      </c:lineChart>
      <c:dateAx>
        <c:axId val="687287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8730880"/>
        <c:crosses val="autoZero"/>
        <c:auto val="1"/>
        <c:lblOffset val="100"/>
        <c:baseTimeUnit val="years"/>
      </c:dateAx>
      <c:valAx>
        <c:axId val="687308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87287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110.14</c:v>
                </c:pt>
                <c:pt idx="2">
                  <c:v>106.75</c:v>
                </c:pt>
                <c:pt idx="3">
                  <c:v>106.95</c:v>
                </c:pt>
                <c:pt idx="4">
                  <c:v>97.6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842944"/>
        <c:axId val="61844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94.73</c:v>
                </c:pt>
                <c:pt idx="2">
                  <c:v>96.59</c:v>
                </c:pt>
                <c:pt idx="3">
                  <c:v>101.24</c:v>
                </c:pt>
                <c:pt idx="4">
                  <c:v>100.94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42944"/>
        <c:axId val="61844864"/>
      </c:lineChart>
      <c:dateAx>
        <c:axId val="618429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1844864"/>
        <c:crosses val="autoZero"/>
        <c:auto val="1"/>
        <c:lblOffset val="100"/>
        <c:baseTimeUnit val="years"/>
      </c:dateAx>
      <c:valAx>
        <c:axId val="61844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18429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19.09</c:v>
                </c:pt>
                <c:pt idx="2">
                  <c:v>20.45</c:v>
                </c:pt>
                <c:pt idx="3">
                  <c:v>37.33</c:v>
                </c:pt>
                <c:pt idx="4">
                  <c:v>39.51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858944"/>
        <c:axId val="61860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12.99</c:v>
                </c:pt>
                <c:pt idx="2">
                  <c:v>13.6</c:v>
                </c:pt>
                <c:pt idx="3">
                  <c:v>22.34</c:v>
                </c:pt>
                <c:pt idx="4">
                  <c:v>22.79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58944"/>
        <c:axId val="61860864"/>
      </c:lineChart>
      <c:dateAx>
        <c:axId val="618589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1860864"/>
        <c:crosses val="autoZero"/>
        <c:auto val="1"/>
        <c:lblOffset val="100"/>
        <c:baseTimeUnit val="years"/>
      </c:dateAx>
      <c:valAx>
        <c:axId val="61860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18589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 formatCode="#,##0.00;&quot;△&quot;#,##0.00;&quot;-&quot;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887232"/>
        <c:axId val="618891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 formatCode="#,##0.00;&quot;△&quot;#,##0.00;&quot;-&quot;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;&quot;-&quot;">
                  <c:v>0.04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87232"/>
        <c:axId val="61889152"/>
      </c:lineChart>
      <c:dateAx>
        <c:axId val="618872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1889152"/>
        <c:crosses val="autoZero"/>
        <c:auto val="1"/>
        <c:lblOffset val="100"/>
        <c:baseTimeUnit val="years"/>
      </c:dateAx>
      <c:valAx>
        <c:axId val="618891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1887232"/>
        <c:crosses val="autoZero"/>
        <c:crossBetween val="between"/>
        <c:majorUnit val="0.01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 formatCode="#,##0.00;&quot;△&quot;#,##0.00;&quot;-&quot;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903232"/>
        <c:axId val="619051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236.15</c:v>
                </c:pt>
                <c:pt idx="2">
                  <c:v>232.81</c:v>
                </c:pt>
                <c:pt idx="3">
                  <c:v>184.13</c:v>
                </c:pt>
                <c:pt idx="4">
                  <c:v>101.85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903232"/>
        <c:axId val="61905152"/>
      </c:lineChart>
      <c:dateAx>
        <c:axId val="619032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1905152"/>
        <c:crosses val="autoZero"/>
        <c:auto val="1"/>
        <c:lblOffset val="100"/>
        <c:baseTimeUnit val="years"/>
      </c:dateAx>
      <c:valAx>
        <c:axId val="619051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19032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390.94</c:v>
                </c:pt>
                <c:pt idx="2">
                  <c:v>258.08999999999997</c:v>
                </c:pt>
                <c:pt idx="3">
                  <c:v>23.17</c:v>
                </c:pt>
                <c:pt idx="4">
                  <c:v>13.45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915136"/>
        <c:axId val="619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243.58</c:v>
                </c:pt>
                <c:pt idx="2">
                  <c:v>290.19</c:v>
                </c:pt>
                <c:pt idx="3">
                  <c:v>63.22</c:v>
                </c:pt>
                <c:pt idx="4">
                  <c:v>49.07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915136"/>
        <c:axId val="61917056"/>
      </c:lineChart>
      <c:dateAx>
        <c:axId val="619151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1917056"/>
        <c:crosses val="autoZero"/>
        <c:auto val="1"/>
        <c:lblOffset val="100"/>
        <c:baseTimeUnit val="years"/>
      </c:dateAx>
      <c:valAx>
        <c:axId val="619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19151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1411.34</c:v>
                </c:pt>
                <c:pt idx="2">
                  <c:v>1413</c:v>
                </c:pt>
                <c:pt idx="3">
                  <c:v>1064.6400000000001</c:v>
                </c:pt>
                <c:pt idx="4">
                  <c:v>1394.29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926784"/>
        <c:axId val="675896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1622.51</c:v>
                </c:pt>
                <c:pt idx="2">
                  <c:v>1569.13</c:v>
                </c:pt>
                <c:pt idx="3">
                  <c:v>1436</c:v>
                </c:pt>
                <c:pt idx="4">
                  <c:v>1434.89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926784"/>
        <c:axId val="67589632"/>
      </c:lineChart>
      <c:dateAx>
        <c:axId val="619267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7589632"/>
        <c:crosses val="autoZero"/>
        <c:auto val="1"/>
        <c:lblOffset val="100"/>
        <c:baseTimeUnit val="years"/>
      </c:dateAx>
      <c:valAx>
        <c:axId val="675896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19267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133.86000000000001</c:v>
                </c:pt>
                <c:pt idx="2">
                  <c:v>122.99</c:v>
                </c:pt>
                <c:pt idx="3">
                  <c:v>132.9</c:v>
                </c:pt>
                <c:pt idx="4">
                  <c:v>94.14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607552"/>
        <c:axId val="6761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62.83</c:v>
                </c:pt>
                <c:pt idx="2">
                  <c:v>64.63</c:v>
                </c:pt>
                <c:pt idx="3">
                  <c:v>66.56</c:v>
                </c:pt>
                <c:pt idx="4">
                  <c:v>66.22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607552"/>
        <c:axId val="67613824"/>
      </c:lineChart>
      <c:dateAx>
        <c:axId val="676075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7613824"/>
        <c:crosses val="autoZero"/>
        <c:auto val="1"/>
        <c:lblOffset val="100"/>
        <c:baseTimeUnit val="years"/>
      </c:dateAx>
      <c:valAx>
        <c:axId val="6761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76075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169.66</c:v>
                </c:pt>
                <c:pt idx="2">
                  <c:v>183.61</c:v>
                </c:pt>
                <c:pt idx="3">
                  <c:v>170.41</c:v>
                </c:pt>
                <c:pt idx="4">
                  <c:v>240.94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627648"/>
        <c:axId val="67629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250.43</c:v>
                </c:pt>
                <c:pt idx="2">
                  <c:v>245.75</c:v>
                </c:pt>
                <c:pt idx="3">
                  <c:v>244.29</c:v>
                </c:pt>
                <c:pt idx="4">
                  <c:v>246.72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627648"/>
        <c:axId val="67629824"/>
      </c:lineChart>
      <c:dateAx>
        <c:axId val="676276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7629824"/>
        <c:crosses val="autoZero"/>
        <c:auto val="1"/>
        <c:lblOffset val="100"/>
        <c:baseTimeUnit val="years"/>
      </c:dateAx>
      <c:valAx>
        <c:axId val="67629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76276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6AC4B88-3192-4615-AEF1-688FD600B4B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【100.36】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49887DF-759A-4853-BD07-EDACFC23EC7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【98.78】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1400753-5BBD-4A34-A4BD-DD1FAD8635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【58.70】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22C7805-F34A-4A16-88B9-25989004257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【1,457.06】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DD52B08-049D-4F3F-9C7B-3895AB23BAD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【81.28】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5CAA96B-1D78-4CBF-9F2F-4CB28931145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【40.31】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5039F6-8C6B-47BA-AD52-30D7266FDE9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【250.25】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010D295-24A3-4C3D-BD9A-E1301BC05C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【64.73】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E719AD0-3BFB-404E-BF6E-B64BB3D7290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【22.75】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B4B7D35-4287-4A8F-BD84-AC12A074069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CAC7F95-19C4-4068-B3EE-948FD252D0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【0.10】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AZ52" zoomScaleNormal="100" workbookViewId="0">
      <selection activeCell="BJ68" sqref="BJ68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</row>
    <row r="3" spans="1:78" ht="9.75" customHeight="1" x14ac:dyDescent="0.15">
      <c r="A3" s="2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</row>
    <row r="4" spans="1:78" ht="9.75" customHeight="1" x14ac:dyDescent="0.15">
      <c r="A4" s="2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2" t="str">
        <f>データ!H6</f>
        <v>長野県　佐久市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9" t="s">
        <v>1</v>
      </c>
      <c r="C7" s="69"/>
      <c r="D7" s="69"/>
      <c r="E7" s="69"/>
      <c r="F7" s="69"/>
      <c r="G7" s="69"/>
      <c r="H7" s="69"/>
      <c r="I7" s="69" t="s">
        <v>2</v>
      </c>
      <c r="J7" s="69"/>
      <c r="K7" s="69"/>
      <c r="L7" s="69"/>
      <c r="M7" s="69"/>
      <c r="N7" s="69"/>
      <c r="O7" s="69"/>
      <c r="P7" s="69" t="s">
        <v>3</v>
      </c>
      <c r="Q7" s="69"/>
      <c r="R7" s="69"/>
      <c r="S7" s="69"/>
      <c r="T7" s="69"/>
      <c r="U7" s="69"/>
      <c r="V7" s="69"/>
      <c r="W7" s="69" t="s">
        <v>4</v>
      </c>
      <c r="X7" s="69"/>
      <c r="Y7" s="69"/>
      <c r="Z7" s="69"/>
      <c r="AA7" s="69"/>
      <c r="AB7" s="69"/>
      <c r="AC7" s="69"/>
      <c r="AD7" s="3"/>
      <c r="AE7" s="3"/>
      <c r="AF7" s="3"/>
      <c r="AG7" s="3"/>
      <c r="AH7" s="3"/>
      <c r="AI7" s="3"/>
      <c r="AJ7" s="3"/>
      <c r="AK7" s="3"/>
      <c r="AL7" s="69" t="s">
        <v>5</v>
      </c>
      <c r="AM7" s="69"/>
      <c r="AN7" s="69"/>
      <c r="AO7" s="69"/>
      <c r="AP7" s="69"/>
      <c r="AQ7" s="69"/>
      <c r="AR7" s="69"/>
      <c r="AS7" s="69"/>
      <c r="AT7" s="69" t="s">
        <v>6</v>
      </c>
      <c r="AU7" s="69"/>
      <c r="AV7" s="69"/>
      <c r="AW7" s="69"/>
      <c r="AX7" s="69"/>
      <c r="AY7" s="69"/>
      <c r="AZ7" s="69"/>
      <c r="BA7" s="69"/>
      <c r="BB7" s="69" t="s">
        <v>7</v>
      </c>
      <c r="BC7" s="69"/>
      <c r="BD7" s="69"/>
      <c r="BE7" s="69"/>
      <c r="BF7" s="69"/>
      <c r="BG7" s="69"/>
      <c r="BH7" s="69"/>
      <c r="BI7" s="69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0" t="str">
        <f>データ!I6</f>
        <v>法適用</v>
      </c>
      <c r="C8" s="70"/>
      <c r="D8" s="70"/>
      <c r="E8" s="70"/>
      <c r="F8" s="70"/>
      <c r="G8" s="70"/>
      <c r="H8" s="70"/>
      <c r="I8" s="70" t="str">
        <f>データ!J6</f>
        <v>下水道事業</v>
      </c>
      <c r="J8" s="70"/>
      <c r="K8" s="70"/>
      <c r="L8" s="70"/>
      <c r="M8" s="70"/>
      <c r="N8" s="70"/>
      <c r="O8" s="70"/>
      <c r="P8" s="70" t="str">
        <f>データ!K6</f>
        <v>特定環境保全公共下水道</v>
      </c>
      <c r="Q8" s="70"/>
      <c r="R8" s="70"/>
      <c r="S8" s="70"/>
      <c r="T8" s="70"/>
      <c r="U8" s="70"/>
      <c r="V8" s="70"/>
      <c r="W8" s="70" t="str">
        <f>データ!L6</f>
        <v>D2</v>
      </c>
      <c r="X8" s="70"/>
      <c r="Y8" s="70"/>
      <c r="Z8" s="70"/>
      <c r="AA8" s="70"/>
      <c r="AB8" s="70"/>
      <c r="AC8" s="70"/>
      <c r="AD8" s="3"/>
      <c r="AE8" s="3"/>
      <c r="AF8" s="3"/>
      <c r="AG8" s="3"/>
      <c r="AH8" s="3"/>
      <c r="AI8" s="3"/>
      <c r="AJ8" s="3"/>
      <c r="AK8" s="3"/>
      <c r="AL8" s="64">
        <f>データ!R6</f>
        <v>99736</v>
      </c>
      <c r="AM8" s="64"/>
      <c r="AN8" s="64"/>
      <c r="AO8" s="64"/>
      <c r="AP8" s="64"/>
      <c r="AQ8" s="64"/>
      <c r="AR8" s="64"/>
      <c r="AS8" s="64"/>
      <c r="AT8" s="63">
        <f>データ!S6</f>
        <v>423.51</v>
      </c>
      <c r="AU8" s="63"/>
      <c r="AV8" s="63"/>
      <c r="AW8" s="63"/>
      <c r="AX8" s="63"/>
      <c r="AY8" s="63"/>
      <c r="AZ8" s="63"/>
      <c r="BA8" s="63"/>
      <c r="BB8" s="63">
        <f>データ!T6</f>
        <v>235.5</v>
      </c>
      <c r="BC8" s="63"/>
      <c r="BD8" s="63"/>
      <c r="BE8" s="63"/>
      <c r="BF8" s="63"/>
      <c r="BG8" s="63"/>
      <c r="BH8" s="63"/>
      <c r="BI8" s="63"/>
      <c r="BJ8" s="3"/>
      <c r="BK8" s="3"/>
      <c r="BL8" s="67" t="s">
        <v>9</v>
      </c>
      <c r="BM8" s="6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9" t="s">
        <v>11</v>
      </c>
      <c r="C9" s="69"/>
      <c r="D9" s="69"/>
      <c r="E9" s="69"/>
      <c r="F9" s="69"/>
      <c r="G9" s="69"/>
      <c r="H9" s="69"/>
      <c r="I9" s="69" t="s">
        <v>12</v>
      </c>
      <c r="J9" s="69"/>
      <c r="K9" s="69"/>
      <c r="L9" s="69"/>
      <c r="M9" s="69"/>
      <c r="N9" s="69"/>
      <c r="O9" s="69"/>
      <c r="P9" s="69" t="s">
        <v>13</v>
      </c>
      <c r="Q9" s="69"/>
      <c r="R9" s="69"/>
      <c r="S9" s="69"/>
      <c r="T9" s="69"/>
      <c r="U9" s="69"/>
      <c r="V9" s="69"/>
      <c r="W9" s="69" t="s">
        <v>14</v>
      </c>
      <c r="X9" s="69"/>
      <c r="Y9" s="69"/>
      <c r="Z9" s="69"/>
      <c r="AA9" s="69"/>
      <c r="AB9" s="69"/>
      <c r="AC9" s="69"/>
      <c r="AD9" s="69" t="s">
        <v>15</v>
      </c>
      <c r="AE9" s="69"/>
      <c r="AF9" s="69"/>
      <c r="AG9" s="69"/>
      <c r="AH9" s="69"/>
      <c r="AI9" s="69"/>
      <c r="AJ9" s="69"/>
      <c r="AK9" s="3"/>
      <c r="AL9" s="69" t="s">
        <v>16</v>
      </c>
      <c r="AM9" s="69"/>
      <c r="AN9" s="69"/>
      <c r="AO9" s="69"/>
      <c r="AP9" s="69"/>
      <c r="AQ9" s="69"/>
      <c r="AR9" s="69"/>
      <c r="AS9" s="69"/>
      <c r="AT9" s="69" t="s">
        <v>17</v>
      </c>
      <c r="AU9" s="69"/>
      <c r="AV9" s="69"/>
      <c r="AW9" s="69"/>
      <c r="AX9" s="69"/>
      <c r="AY9" s="69"/>
      <c r="AZ9" s="69"/>
      <c r="BA9" s="69"/>
      <c r="BB9" s="69" t="s">
        <v>18</v>
      </c>
      <c r="BC9" s="69"/>
      <c r="BD9" s="69"/>
      <c r="BE9" s="69"/>
      <c r="BF9" s="69"/>
      <c r="BG9" s="69"/>
      <c r="BH9" s="69"/>
      <c r="BI9" s="69"/>
      <c r="BJ9" s="3"/>
      <c r="BK9" s="3"/>
      <c r="BL9" s="61" t="s">
        <v>19</v>
      </c>
      <c r="BM9" s="62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3" t="str">
        <f>データ!M6</f>
        <v>-</v>
      </c>
      <c r="C10" s="63"/>
      <c r="D10" s="63"/>
      <c r="E10" s="63"/>
      <c r="F10" s="63"/>
      <c r="G10" s="63"/>
      <c r="H10" s="63"/>
      <c r="I10" s="63">
        <f>データ!N6</f>
        <v>60.64</v>
      </c>
      <c r="J10" s="63"/>
      <c r="K10" s="63"/>
      <c r="L10" s="63"/>
      <c r="M10" s="63"/>
      <c r="N10" s="63"/>
      <c r="O10" s="63"/>
      <c r="P10" s="63">
        <f>データ!O6</f>
        <v>11.44</v>
      </c>
      <c r="Q10" s="63"/>
      <c r="R10" s="63"/>
      <c r="S10" s="63"/>
      <c r="T10" s="63"/>
      <c r="U10" s="63"/>
      <c r="V10" s="63"/>
      <c r="W10" s="63">
        <f>データ!P6</f>
        <v>96.52</v>
      </c>
      <c r="X10" s="63"/>
      <c r="Y10" s="63"/>
      <c r="Z10" s="63"/>
      <c r="AA10" s="63"/>
      <c r="AB10" s="63"/>
      <c r="AC10" s="63"/>
      <c r="AD10" s="64">
        <f>データ!Q6</f>
        <v>4428</v>
      </c>
      <c r="AE10" s="64"/>
      <c r="AF10" s="64"/>
      <c r="AG10" s="64"/>
      <c r="AH10" s="64"/>
      <c r="AI10" s="64"/>
      <c r="AJ10" s="64"/>
      <c r="AK10" s="2"/>
      <c r="AL10" s="64">
        <f>データ!U6</f>
        <v>11398</v>
      </c>
      <c r="AM10" s="64"/>
      <c r="AN10" s="64"/>
      <c r="AO10" s="64"/>
      <c r="AP10" s="64"/>
      <c r="AQ10" s="64"/>
      <c r="AR10" s="64"/>
      <c r="AS10" s="64"/>
      <c r="AT10" s="63">
        <f>データ!V6</f>
        <v>3.87</v>
      </c>
      <c r="AU10" s="63"/>
      <c r="AV10" s="63"/>
      <c r="AW10" s="63"/>
      <c r="AX10" s="63"/>
      <c r="AY10" s="63"/>
      <c r="AZ10" s="63"/>
      <c r="BA10" s="63"/>
      <c r="BB10" s="63">
        <f>データ!W6</f>
        <v>2945.22</v>
      </c>
      <c r="BC10" s="63"/>
      <c r="BD10" s="63"/>
      <c r="BE10" s="63"/>
      <c r="BF10" s="63"/>
      <c r="BG10" s="63"/>
      <c r="BH10" s="63"/>
      <c r="BI10" s="63"/>
      <c r="BJ10" s="2"/>
      <c r="BK10" s="2"/>
      <c r="BL10" s="65" t="s">
        <v>21</v>
      </c>
      <c r="BM10" s="66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 x14ac:dyDescent="0.15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0" t="s">
        <v>25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 x14ac:dyDescent="0.15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106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 x14ac:dyDescent="0.15">
      <c r="A34" s="2"/>
      <c r="B34" s="16"/>
      <c r="C34" s="52" t="s">
        <v>26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27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28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29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 x14ac:dyDescent="0.15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30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107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 x14ac:dyDescent="0.15">
      <c r="A56" s="2"/>
      <c r="B56" s="16"/>
      <c r="C56" s="52" t="s">
        <v>31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32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33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34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 x14ac:dyDescent="0.15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 x14ac:dyDescent="0.15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 x14ac:dyDescent="0.15">
      <c r="A60" s="2"/>
      <c r="B60" s="53" t="s">
        <v>35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 x14ac:dyDescent="0.15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36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108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 x14ac:dyDescent="0.15">
      <c r="A79" s="2"/>
      <c r="B79" s="16"/>
      <c r="C79" s="52" t="s">
        <v>37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38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39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 x14ac:dyDescent="0.15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 x14ac:dyDescent="0.15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 x14ac:dyDescent="0.15">
      <c r="C83" s="2" t="s">
        <v>40</v>
      </c>
    </row>
    <row r="84" spans="1:78" x14ac:dyDescent="0.15">
      <c r="C84" s="2" t="s">
        <v>41</v>
      </c>
    </row>
  </sheetData>
  <sheetProtection password="8649" sheet="1" objects="1" scenarios="1" formatCells="0" formatColumns="0" formatRows="0"/>
  <mergeCells count="55"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Q10"/>
  <sheetViews>
    <sheetView showGridLines="0" workbookViewId="0"/>
  </sheetViews>
  <sheetFormatPr defaultRowHeight="13.5" x14ac:dyDescent="0.15"/>
  <cols>
    <col min="2" max="143" width="11.875" customWidth="1"/>
  </cols>
  <sheetData>
    <row r="1" spans="1:147" x14ac:dyDescent="0.15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7" x14ac:dyDescent="0.15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7" x14ac:dyDescent="0.15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35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7" x14ac:dyDescent="0.15">
      <c r="A4" s="26" t="s">
        <v>53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54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55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56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57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58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59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60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61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62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63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64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7" x14ac:dyDescent="0.15">
      <c r="A5" s="26" t="s">
        <v>65</v>
      </c>
      <c r="B5" s="29"/>
      <c r="C5" s="29"/>
      <c r="D5" s="29"/>
      <c r="E5" s="29"/>
      <c r="F5" s="29"/>
      <c r="G5" s="29"/>
      <c r="H5" s="30" t="s">
        <v>66</v>
      </c>
      <c r="I5" s="30" t="s">
        <v>67</v>
      </c>
      <c r="J5" s="30" t="s">
        <v>68</v>
      </c>
      <c r="K5" s="30" t="s">
        <v>69</v>
      </c>
      <c r="L5" s="30" t="s">
        <v>70</v>
      </c>
      <c r="M5" s="30" t="s">
        <v>71</v>
      </c>
      <c r="N5" s="30" t="s">
        <v>72</v>
      </c>
      <c r="O5" s="30" t="s">
        <v>73</v>
      </c>
      <c r="P5" s="30" t="s">
        <v>74</v>
      </c>
      <c r="Q5" s="30" t="s">
        <v>75</v>
      </c>
      <c r="R5" s="30" t="s">
        <v>76</v>
      </c>
      <c r="S5" s="30" t="s">
        <v>77</v>
      </c>
      <c r="T5" s="30" t="s">
        <v>78</v>
      </c>
      <c r="U5" s="30" t="s">
        <v>79</v>
      </c>
      <c r="V5" s="30" t="s">
        <v>80</v>
      </c>
      <c r="W5" s="30" t="s">
        <v>81</v>
      </c>
      <c r="X5" s="30" t="s">
        <v>82</v>
      </c>
      <c r="Y5" s="30" t="s">
        <v>83</v>
      </c>
      <c r="Z5" s="30" t="s">
        <v>84</v>
      </c>
      <c r="AA5" s="30" t="s">
        <v>85</v>
      </c>
      <c r="AB5" s="30" t="s">
        <v>86</v>
      </c>
      <c r="AC5" s="30" t="s">
        <v>87</v>
      </c>
      <c r="AD5" s="30" t="s">
        <v>88</v>
      </c>
      <c r="AE5" s="30" t="s">
        <v>89</v>
      </c>
      <c r="AF5" s="30" t="s">
        <v>90</v>
      </c>
      <c r="AG5" s="30" t="s">
        <v>91</v>
      </c>
      <c r="AH5" s="30" t="s">
        <v>92</v>
      </c>
      <c r="AI5" s="30" t="s">
        <v>82</v>
      </c>
      <c r="AJ5" s="30" t="s">
        <v>83</v>
      </c>
      <c r="AK5" s="30" t="s">
        <v>84</v>
      </c>
      <c r="AL5" s="30" t="s">
        <v>85</v>
      </c>
      <c r="AM5" s="30" t="s">
        <v>86</v>
      </c>
      <c r="AN5" s="30" t="s">
        <v>87</v>
      </c>
      <c r="AO5" s="30" t="s">
        <v>88</v>
      </c>
      <c r="AP5" s="30" t="s">
        <v>89</v>
      </c>
      <c r="AQ5" s="30" t="s">
        <v>90</v>
      </c>
      <c r="AR5" s="30" t="s">
        <v>91</v>
      </c>
      <c r="AS5" s="30" t="s">
        <v>93</v>
      </c>
      <c r="AT5" s="30" t="s">
        <v>82</v>
      </c>
      <c r="AU5" s="30" t="s">
        <v>83</v>
      </c>
      <c r="AV5" s="30" t="s">
        <v>84</v>
      </c>
      <c r="AW5" s="30" t="s">
        <v>85</v>
      </c>
      <c r="AX5" s="30" t="s">
        <v>86</v>
      </c>
      <c r="AY5" s="30" t="s">
        <v>87</v>
      </c>
      <c r="AZ5" s="30" t="s">
        <v>88</v>
      </c>
      <c r="BA5" s="30" t="s">
        <v>89</v>
      </c>
      <c r="BB5" s="30" t="s">
        <v>90</v>
      </c>
      <c r="BC5" s="30" t="s">
        <v>91</v>
      </c>
      <c r="BD5" s="30" t="s">
        <v>93</v>
      </c>
      <c r="BE5" s="30" t="s">
        <v>82</v>
      </c>
      <c r="BF5" s="30" t="s">
        <v>83</v>
      </c>
      <c r="BG5" s="30" t="s">
        <v>84</v>
      </c>
      <c r="BH5" s="30" t="s">
        <v>85</v>
      </c>
      <c r="BI5" s="30" t="s">
        <v>86</v>
      </c>
      <c r="BJ5" s="30" t="s">
        <v>87</v>
      </c>
      <c r="BK5" s="30" t="s">
        <v>88</v>
      </c>
      <c r="BL5" s="30" t="s">
        <v>89</v>
      </c>
      <c r="BM5" s="30" t="s">
        <v>90</v>
      </c>
      <c r="BN5" s="30" t="s">
        <v>91</v>
      </c>
      <c r="BO5" s="30" t="s">
        <v>93</v>
      </c>
      <c r="BP5" s="30" t="s">
        <v>82</v>
      </c>
      <c r="BQ5" s="30" t="s">
        <v>83</v>
      </c>
      <c r="BR5" s="30" t="s">
        <v>84</v>
      </c>
      <c r="BS5" s="30" t="s">
        <v>85</v>
      </c>
      <c r="BT5" s="30" t="s">
        <v>86</v>
      </c>
      <c r="BU5" s="30" t="s">
        <v>87</v>
      </c>
      <c r="BV5" s="30" t="s">
        <v>88</v>
      </c>
      <c r="BW5" s="30" t="s">
        <v>89</v>
      </c>
      <c r="BX5" s="30" t="s">
        <v>90</v>
      </c>
      <c r="BY5" s="30" t="s">
        <v>91</v>
      </c>
      <c r="BZ5" s="30" t="s">
        <v>93</v>
      </c>
      <c r="CA5" s="30" t="s">
        <v>82</v>
      </c>
      <c r="CB5" s="30" t="s">
        <v>83</v>
      </c>
      <c r="CC5" s="30" t="s">
        <v>84</v>
      </c>
      <c r="CD5" s="30" t="s">
        <v>85</v>
      </c>
      <c r="CE5" s="30" t="s">
        <v>86</v>
      </c>
      <c r="CF5" s="30" t="s">
        <v>87</v>
      </c>
      <c r="CG5" s="30" t="s">
        <v>88</v>
      </c>
      <c r="CH5" s="30" t="s">
        <v>89</v>
      </c>
      <c r="CI5" s="30" t="s">
        <v>90</v>
      </c>
      <c r="CJ5" s="30" t="s">
        <v>91</v>
      </c>
      <c r="CK5" s="30" t="s">
        <v>93</v>
      </c>
      <c r="CL5" s="30" t="s">
        <v>82</v>
      </c>
      <c r="CM5" s="30" t="s">
        <v>83</v>
      </c>
      <c r="CN5" s="30" t="s">
        <v>84</v>
      </c>
      <c r="CO5" s="30" t="s">
        <v>85</v>
      </c>
      <c r="CP5" s="30" t="s">
        <v>86</v>
      </c>
      <c r="CQ5" s="30" t="s">
        <v>87</v>
      </c>
      <c r="CR5" s="30" t="s">
        <v>88</v>
      </c>
      <c r="CS5" s="30" t="s">
        <v>89</v>
      </c>
      <c r="CT5" s="30" t="s">
        <v>90</v>
      </c>
      <c r="CU5" s="30" t="s">
        <v>91</v>
      </c>
      <c r="CV5" s="30" t="s">
        <v>93</v>
      </c>
      <c r="CW5" s="30" t="s">
        <v>82</v>
      </c>
      <c r="CX5" s="30" t="s">
        <v>83</v>
      </c>
      <c r="CY5" s="30" t="s">
        <v>84</v>
      </c>
      <c r="CZ5" s="30" t="s">
        <v>85</v>
      </c>
      <c r="DA5" s="30" t="s">
        <v>86</v>
      </c>
      <c r="DB5" s="30" t="s">
        <v>87</v>
      </c>
      <c r="DC5" s="30" t="s">
        <v>88</v>
      </c>
      <c r="DD5" s="30" t="s">
        <v>89</v>
      </c>
      <c r="DE5" s="30" t="s">
        <v>90</v>
      </c>
      <c r="DF5" s="30" t="s">
        <v>91</v>
      </c>
      <c r="DG5" s="30" t="s">
        <v>93</v>
      </c>
      <c r="DH5" s="30" t="s">
        <v>82</v>
      </c>
      <c r="DI5" s="30" t="s">
        <v>83</v>
      </c>
      <c r="DJ5" s="30" t="s">
        <v>84</v>
      </c>
      <c r="DK5" s="30" t="s">
        <v>85</v>
      </c>
      <c r="DL5" s="30" t="s">
        <v>86</v>
      </c>
      <c r="DM5" s="30" t="s">
        <v>87</v>
      </c>
      <c r="DN5" s="30" t="s">
        <v>88</v>
      </c>
      <c r="DO5" s="30" t="s">
        <v>89</v>
      </c>
      <c r="DP5" s="30" t="s">
        <v>90</v>
      </c>
      <c r="DQ5" s="30" t="s">
        <v>91</v>
      </c>
      <c r="DR5" s="30" t="s">
        <v>93</v>
      </c>
      <c r="DS5" s="30" t="s">
        <v>82</v>
      </c>
      <c r="DT5" s="30" t="s">
        <v>83</v>
      </c>
      <c r="DU5" s="30" t="s">
        <v>84</v>
      </c>
      <c r="DV5" s="30" t="s">
        <v>85</v>
      </c>
      <c r="DW5" s="30" t="s">
        <v>86</v>
      </c>
      <c r="DX5" s="30" t="s">
        <v>87</v>
      </c>
      <c r="DY5" s="30" t="s">
        <v>88</v>
      </c>
      <c r="DZ5" s="30" t="s">
        <v>89</v>
      </c>
      <c r="EA5" s="30" t="s">
        <v>90</v>
      </c>
      <c r="EB5" s="30" t="s">
        <v>91</v>
      </c>
      <c r="EC5" s="30" t="s">
        <v>93</v>
      </c>
      <c r="ED5" s="30" t="s">
        <v>82</v>
      </c>
      <c r="EE5" s="30" t="s">
        <v>83</v>
      </c>
      <c r="EF5" s="30" t="s">
        <v>84</v>
      </c>
      <c r="EG5" s="30" t="s">
        <v>85</v>
      </c>
      <c r="EH5" s="30" t="s">
        <v>86</v>
      </c>
      <c r="EI5" s="30" t="s">
        <v>87</v>
      </c>
      <c r="EJ5" s="30" t="s">
        <v>88</v>
      </c>
      <c r="EK5" s="30" t="s">
        <v>89</v>
      </c>
      <c r="EL5" s="30" t="s">
        <v>90</v>
      </c>
      <c r="EM5" s="30" t="s">
        <v>91</v>
      </c>
      <c r="EN5" s="30" t="s">
        <v>93</v>
      </c>
    </row>
    <row r="6" spans="1:147" s="34" customFormat="1" x14ac:dyDescent="0.15">
      <c r="A6" s="26" t="s">
        <v>94</v>
      </c>
      <c r="B6" s="31">
        <f>B7</f>
        <v>2015</v>
      </c>
      <c r="C6" s="31">
        <f t="shared" ref="C6:W6" si="3">C7</f>
        <v>202177</v>
      </c>
      <c r="D6" s="31">
        <f t="shared" si="3"/>
        <v>46</v>
      </c>
      <c r="E6" s="31">
        <f t="shared" si="3"/>
        <v>17</v>
      </c>
      <c r="F6" s="31">
        <f t="shared" si="3"/>
        <v>4</v>
      </c>
      <c r="G6" s="31">
        <f t="shared" si="3"/>
        <v>0</v>
      </c>
      <c r="H6" s="31" t="str">
        <f t="shared" si="3"/>
        <v>長野県　佐久市</v>
      </c>
      <c r="I6" s="31" t="str">
        <f t="shared" si="3"/>
        <v>法適用</v>
      </c>
      <c r="J6" s="31" t="str">
        <f t="shared" si="3"/>
        <v>下水道事業</v>
      </c>
      <c r="K6" s="31" t="str">
        <f t="shared" si="3"/>
        <v>特定環境保全公共下水道</v>
      </c>
      <c r="L6" s="31" t="str">
        <f t="shared" si="3"/>
        <v>D2</v>
      </c>
      <c r="M6" s="32" t="str">
        <f t="shared" si="3"/>
        <v>-</v>
      </c>
      <c r="N6" s="32">
        <f t="shared" si="3"/>
        <v>60.64</v>
      </c>
      <c r="O6" s="32">
        <f t="shared" si="3"/>
        <v>11.44</v>
      </c>
      <c r="P6" s="32">
        <f t="shared" si="3"/>
        <v>96.52</v>
      </c>
      <c r="Q6" s="32">
        <f t="shared" si="3"/>
        <v>4428</v>
      </c>
      <c r="R6" s="32">
        <f t="shared" si="3"/>
        <v>99736</v>
      </c>
      <c r="S6" s="32">
        <f t="shared" si="3"/>
        <v>423.51</v>
      </c>
      <c r="T6" s="32">
        <f t="shared" si="3"/>
        <v>235.5</v>
      </c>
      <c r="U6" s="32">
        <f t="shared" si="3"/>
        <v>11398</v>
      </c>
      <c r="V6" s="32">
        <f t="shared" si="3"/>
        <v>3.87</v>
      </c>
      <c r="W6" s="32">
        <f t="shared" si="3"/>
        <v>2945.22</v>
      </c>
      <c r="X6" s="33" t="str">
        <f>IF(X7="",NA(),X7)</f>
        <v>-</v>
      </c>
      <c r="Y6" s="33">
        <f t="shared" ref="Y6:AG6" si="4">IF(Y7="",NA(),Y7)</f>
        <v>110.14</v>
      </c>
      <c r="Z6" s="33">
        <f t="shared" si="4"/>
        <v>106.75</v>
      </c>
      <c r="AA6" s="33">
        <f t="shared" si="4"/>
        <v>106.95</v>
      </c>
      <c r="AB6" s="33">
        <f t="shared" si="4"/>
        <v>97.6</v>
      </c>
      <c r="AC6" s="33" t="str">
        <f t="shared" si="4"/>
        <v>-</v>
      </c>
      <c r="AD6" s="33">
        <f t="shared" si="4"/>
        <v>94.73</v>
      </c>
      <c r="AE6" s="33">
        <f t="shared" si="4"/>
        <v>96.59</v>
      </c>
      <c r="AF6" s="33">
        <f t="shared" si="4"/>
        <v>101.24</v>
      </c>
      <c r="AG6" s="33">
        <f t="shared" si="4"/>
        <v>100.94</v>
      </c>
      <c r="AH6" s="32" t="str">
        <f>IF(AH7="","",IF(AH7="-","【-】","【"&amp;SUBSTITUTE(TEXT(AH7,"#,##0.00"),"-","△")&amp;"】"))</f>
        <v>【100.36】</v>
      </c>
      <c r="AI6" s="33" t="str">
        <f>IF(AI7="",NA(),AI7)</f>
        <v>-</v>
      </c>
      <c r="AJ6" s="32">
        <f t="shared" ref="AJ6:AR6" si="5">IF(AJ7="",NA(),AJ7)</f>
        <v>0</v>
      </c>
      <c r="AK6" s="32">
        <f t="shared" si="5"/>
        <v>0</v>
      </c>
      <c r="AL6" s="32">
        <f t="shared" si="5"/>
        <v>0</v>
      </c>
      <c r="AM6" s="32">
        <f t="shared" si="5"/>
        <v>0</v>
      </c>
      <c r="AN6" s="33" t="str">
        <f t="shared" si="5"/>
        <v>-</v>
      </c>
      <c r="AO6" s="33">
        <f t="shared" si="5"/>
        <v>236.15</v>
      </c>
      <c r="AP6" s="33">
        <f t="shared" si="5"/>
        <v>232.81</v>
      </c>
      <c r="AQ6" s="33">
        <f t="shared" si="5"/>
        <v>184.13</v>
      </c>
      <c r="AR6" s="33">
        <f t="shared" si="5"/>
        <v>101.85</v>
      </c>
      <c r="AS6" s="32" t="str">
        <f>IF(AS7="","",IF(AS7="-","【-】","【"&amp;SUBSTITUTE(TEXT(AS7,"#,##0.00"),"-","△")&amp;"】"))</f>
        <v>【98.78】</v>
      </c>
      <c r="AT6" s="33" t="str">
        <f>IF(AT7="",NA(),AT7)</f>
        <v>-</v>
      </c>
      <c r="AU6" s="33">
        <f t="shared" ref="AU6:BC6" si="6">IF(AU7="",NA(),AU7)</f>
        <v>390.94</v>
      </c>
      <c r="AV6" s="33">
        <f t="shared" si="6"/>
        <v>258.08999999999997</v>
      </c>
      <c r="AW6" s="33">
        <f t="shared" si="6"/>
        <v>23.17</v>
      </c>
      <c r="AX6" s="33">
        <f t="shared" si="6"/>
        <v>13.45</v>
      </c>
      <c r="AY6" s="33" t="str">
        <f t="shared" si="6"/>
        <v>-</v>
      </c>
      <c r="AZ6" s="33">
        <f t="shared" si="6"/>
        <v>243.58</v>
      </c>
      <c r="BA6" s="33">
        <f t="shared" si="6"/>
        <v>290.19</v>
      </c>
      <c r="BB6" s="33">
        <f t="shared" si="6"/>
        <v>63.22</v>
      </c>
      <c r="BC6" s="33">
        <f t="shared" si="6"/>
        <v>49.07</v>
      </c>
      <c r="BD6" s="32" t="str">
        <f>IF(BD7="","",IF(BD7="-","【-】","【"&amp;SUBSTITUTE(TEXT(BD7,"#,##0.00"),"-","△")&amp;"】"))</f>
        <v>【58.70】</v>
      </c>
      <c r="BE6" s="33" t="str">
        <f>IF(BE7="",NA(),BE7)</f>
        <v>-</v>
      </c>
      <c r="BF6" s="33">
        <f t="shared" ref="BF6:BN6" si="7">IF(BF7="",NA(),BF7)</f>
        <v>1411.34</v>
      </c>
      <c r="BG6" s="33">
        <f t="shared" si="7"/>
        <v>1413</v>
      </c>
      <c r="BH6" s="33">
        <f t="shared" si="7"/>
        <v>1064.6400000000001</v>
      </c>
      <c r="BI6" s="33">
        <f t="shared" si="7"/>
        <v>1394.29</v>
      </c>
      <c r="BJ6" s="33" t="str">
        <f t="shared" si="7"/>
        <v>-</v>
      </c>
      <c r="BK6" s="33">
        <f t="shared" si="7"/>
        <v>1622.51</v>
      </c>
      <c r="BL6" s="33">
        <f t="shared" si="7"/>
        <v>1569.13</v>
      </c>
      <c r="BM6" s="33">
        <f t="shared" si="7"/>
        <v>1436</v>
      </c>
      <c r="BN6" s="33">
        <f t="shared" si="7"/>
        <v>1434.89</v>
      </c>
      <c r="BO6" s="32" t="str">
        <f>IF(BO7="","",IF(BO7="-","【-】","【"&amp;SUBSTITUTE(TEXT(BO7,"#,##0.00"),"-","△")&amp;"】"))</f>
        <v>【1,457.06】</v>
      </c>
      <c r="BP6" s="33" t="str">
        <f>IF(BP7="",NA(),BP7)</f>
        <v>-</v>
      </c>
      <c r="BQ6" s="33">
        <f t="shared" ref="BQ6:BY6" si="8">IF(BQ7="",NA(),BQ7)</f>
        <v>133.86000000000001</v>
      </c>
      <c r="BR6" s="33">
        <f t="shared" si="8"/>
        <v>122.99</v>
      </c>
      <c r="BS6" s="33">
        <f t="shared" si="8"/>
        <v>132.9</v>
      </c>
      <c r="BT6" s="33">
        <f t="shared" si="8"/>
        <v>94.14</v>
      </c>
      <c r="BU6" s="33" t="str">
        <f t="shared" si="8"/>
        <v>-</v>
      </c>
      <c r="BV6" s="33">
        <f t="shared" si="8"/>
        <v>62.83</v>
      </c>
      <c r="BW6" s="33">
        <f t="shared" si="8"/>
        <v>64.63</v>
      </c>
      <c r="BX6" s="33">
        <f t="shared" si="8"/>
        <v>66.56</v>
      </c>
      <c r="BY6" s="33">
        <f t="shared" si="8"/>
        <v>66.22</v>
      </c>
      <c r="BZ6" s="32" t="str">
        <f>IF(BZ7="","",IF(BZ7="-","【-】","【"&amp;SUBSTITUTE(TEXT(BZ7,"#,##0.00"),"-","△")&amp;"】"))</f>
        <v>【64.73】</v>
      </c>
      <c r="CA6" s="33" t="str">
        <f>IF(CA7="",NA(),CA7)</f>
        <v>-</v>
      </c>
      <c r="CB6" s="33">
        <f t="shared" ref="CB6:CJ6" si="9">IF(CB7="",NA(),CB7)</f>
        <v>169.66</v>
      </c>
      <c r="CC6" s="33">
        <f t="shared" si="9"/>
        <v>183.61</v>
      </c>
      <c r="CD6" s="33">
        <f t="shared" si="9"/>
        <v>170.41</v>
      </c>
      <c r="CE6" s="33">
        <f t="shared" si="9"/>
        <v>240.94</v>
      </c>
      <c r="CF6" s="33" t="str">
        <f t="shared" si="9"/>
        <v>-</v>
      </c>
      <c r="CG6" s="33">
        <f t="shared" si="9"/>
        <v>250.43</v>
      </c>
      <c r="CH6" s="33">
        <f t="shared" si="9"/>
        <v>245.75</v>
      </c>
      <c r="CI6" s="33">
        <f t="shared" si="9"/>
        <v>244.29</v>
      </c>
      <c r="CJ6" s="33">
        <f t="shared" si="9"/>
        <v>246.72</v>
      </c>
      <c r="CK6" s="32" t="str">
        <f>IF(CK7="","",IF(CK7="-","【-】","【"&amp;SUBSTITUTE(TEXT(CK7,"#,##0.00"),"-","△")&amp;"】"))</f>
        <v>【250.25】</v>
      </c>
      <c r="CL6" s="33" t="str">
        <f>IF(CL7="",NA(),CL7)</f>
        <v>-</v>
      </c>
      <c r="CM6" s="33">
        <f t="shared" ref="CM6:CU6" si="10">IF(CM7="",NA(),CM7)</f>
        <v>41.15</v>
      </c>
      <c r="CN6" s="33">
        <f t="shared" si="10"/>
        <v>41.75</v>
      </c>
      <c r="CO6" s="33">
        <f t="shared" si="10"/>
        <v>41.99</v>
      </c>
      <c r="CP6" s="33">
        <f t="shared" si="10"/>
        <v>42.23</v>
      </c>
      <c r="CQ6" s="33" t="str">
        <f t="shared" si="10"/>
        <v>-</v>
      </c>
      <c r="CR6" s="33">
        <f t="shared" si="10"/>
        <v>42.31</v>
      </c>
      <c r="CS6" s="33">
        <f t="shared" si="10"/>
        <v>43.65</v>
      </c>
      <c r="CT6" s="33">
        <f t="shared" si="10"/>
        <v>43.58</v>
      </c>
      <c r="CU6" s="33">
        <f t="shared" si="10"/>
        <v>41.35</v>
      </c>
      <c r="CV6" s="32" t="str">
        <f>IF(CV7="","",IF(CV7="-","【-】","【"&amp;SUBSTITUTE(TEXT(CV7,"#,##0.00"),"-","△")&amp;"】"))</f>
        <v>【40.31】</v>
      </c>
      <c r="CW6" s="33" t="str">
        <f>IF(CW7="",NA(),CW7)</f>
        <v>-</v>
      </c>
      <c r="CX6" s="33">
        <f t="shared" ref="CX6:DF6" si="11">IF(CX7="",NA(),CX7)</f>
        <v>78.11</v>
      </c>
      <c r="CY6" s="33">
        <f t="shared" si="11"/>
        <v>78.650000000000006</v>
      </c>
      <c r="CZ6" s="33">
        <f t="shared" si="11"/>
        <v>80.239999999999995</v>
      </c>
      <c r="DA6" s="33">
        <f t="shared" si="11"/>
        <v>81.31</v>
      </c>
      <c r="DB6" s="33" t="str">
        <f t="shared" si="11"/>
        <v>-</v>
      </c>
      <c r="DC6" s="33">
        <f t="shared" si="11"/>
        <v>81.3</v>
      </c>
      <c r="DD6" s="33">
        <f t="shared" si="11"/>
        <v>82.2</v>
      </c>
      <c r="DE6" s="33">
        <f t="shared" si="11"/>
        <v>82.35</v>
      </c>
      <c r="DF6" s="33">
        <f t="shared" si="11"/>
        <v>82.9</v>
      </c>
      <c r="DG6" s="32" t="str">
        <f>IF(DG7="","",IF(DG7="-","【-】","【"&amp;SUBSTITUTE(TEXT(DG7,"#,##0.00"),"-","△")&amp;"】"))</f>
        <v>【81.28】</v>
      </c>
      <c r="DH6" s="33" t="str">
        <f>IF(DH7="",NA(),DH7)</f>
        <v>-</v>
      </c>
      <c r="DI6" s="33">
        <f t="shared" ref="DI6:DQ6" si="12">IF(DI7="",NA(),DI7)</f>
        <v>19.09</v>
      </c>
      <c r="DJ6" s="33">
        <f t="shared" si="12"/>
        <v>20.45</v>
      </c>
      <c r="DK6" s="33">
        <f t="shared" si="12"/>
        <v>37.33</v>
      </c>
      <c r="DL6" s="33">
        <f t="shared" si="12"/>
        <v>39.51</v>
      </c>
      <c r="DM6" s="33" t="str">
        <f t="shared" si="12"/>
        <v>-</v>
      </c>
      <c r="DN6" s="33">
        <f t="shared" si="12"/>
        <v>12.99</v>
      </c>
      <c r="DO6" s="33">
        <f t="shared" si="12"/>
        <v>13.6</v>
      </c>
      <c r="DP6" s="33">
        <f t="shared" si="12"/>
        <v>22.34</v>
      </c>
      <c r="DQ6" s="33">
        <f t="shared" si="12"/>
        <v>22.79</v>
      </c>
      <c r="DR6" s="32" t="str">
        <f>IF(DR7="","",IF(DR7="-","【-】","【"&amp;SUBSTITUTE(TEXT(DR7,"#,##0.00"),"-","△")&amp;"】"))</f>
        <v>【22.75】</v>
      </c>
      <c r="DS6" s="33" t="str">
        <f>IF(DS7="",NA(),DS7)</f>
        <v>-</v>
      </c>
      <c r="DT6" s="32">
        <f t="shared" ref="DT6:EB6" si="13">IF(DT7="",NA(),DT7)</f>
        <v>0</v>
      </c>
      <c r="DU6" s="32">
        <f t="shared" si="13"/>
        <v>0</v>
      </c>
      <c r="DV6" s="32">
        <f t="shared" si="13"/>
        <v>0</v>
      </c>
      <c r="DW6" s="32">
        <f t="shared" si="13"/>
        <v>0</v>
      </c>
      <c r="DX6" s="33" t="str">
        <f t="shared" si="13"/>
        <v>-</v>
      </c>
      <c r="DY6" s="32">
        <f t="shared" si="13"/>
        <v>0</v>
      </c>
      <c r="DZ6" s="32">
        <f t="shared" si="13"/>
        <v>0</v>
      </c>
      <c r="EA6" s="32">
        <f t="shared" si="13"/>
        <v>0</v>
      </c>
      <c r="EB6" s="33">
        <f t="shared" si="13"/>
        <v>0.04</v>
      </c>
      <c r="EC6" s="32" t="str">
        <f>IF(EC7="","",IF(EC7="-","【-】","【"&amp;SUBSTITUTE(TEXT(EC7,"#,##0.00"),"-","△")&amp;"】"))</f>
        <v>【0.03】</v>
      </c>
      <c r="ED6" s="33" t="str">
        <f>IF(ED7="",NA(),ED7)</f>
        <v>-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 t="str">
        <f t="shared" si="14"/>
        <v>-</v>
      </c>
      <c r="EJ6" s="33">
        <f t="shared" si="14"/>
        <v>0.11</v>
      </c>
      <c r="EK6" s="33">
        <f t="shared" si="14"/>
        <v>0.05</v>
      </c>
      <c r="EL6" s="33">
        <f t="shared" si="14"/>
        <v>0.04</v>
      </c>
      <c r="EM6" s="33">
        <f t="shared" si="14"/>
        <v>7.0000000000000007E-2</v>
      </c>
      <c r="EN6" s="32" t="str">
        <f>IF(EN7="","",IF(EN7="-","【-】","【"&amp;SUBSTITUTE(TEXT(EN7,"#,##0.00"),"-","△")&amp;"】"))</f>
        <v>【0.10】</v>
      </c>
    </row>
    <row r="7" spans="1:147" s="34" customFormat="1" x14ac:dyDescent="0.15">
      <c r="A7" s="26"/>
      <c r="B7" s="35">
        <v>2015</v>
      </c>
      <c r="C7" s="35">
        <v>202177</v>
      </c>
      <c r="D7" s="35">
        <v>46</v>
      </c>
      <c r="E7" s="35">
        <v>17</v>
      </c>
      <c r="F7" s="35">
        <v>4</v>
      </c>
      <c r="G7" s="35">
        <v>0</v>
      </c>
      <c r="H7" s="35" t="s">
        <v>95</v>
      </c>
      <c r="I7" s="35" t="s">
        <v>96</v>
      </c>
      <c r="J7" s="35" t="s">
        <v>97</v>
      </c>
      <c r="K7" s="35" t="s">
        <v>98</v>
      </c>
      <c r="L7" s="35" t="s">
        <v>99</v>
      </c>
      <c r="M7" s="36" t="s">
        <v>100</v>
      </c>
      <c r="N7" s="36">
        <v>60.64</v>
      </c>
      <c r="O7" s="36">
        <v>11.44</v>
      </c>
      <c r="P7" s="36">
        <v>96.52</v>
      </c>
      <c r="Q7" s="36">
        <v>4428</v>
      </c>
      <c r="R7" s="36">
        <v>99736</v>
      </c>
      <c r="S7" s="36">
        <v>423.51</v>
      </c>
      <c r="T7" s="36">
        <v>235.5</v>
      </c>
      <c r="U7" s="36">
        <v>11398</v>
      </c>
      <c r="V7" s="36">
        <v>3.87</v>
      </c>
      <c r="W7" s="36">
        <v>2945.22</v>
      </c>
      <c r="X7" s="36" t="s">
        <v>100</v>
      </c>
      <c r="Y7" s="36">
        <v>110.14</v>
      </c>
      <c r="Z7" s="36">
        <v>106.75</v>
      </c>
      <c r="AA7" s="36">
        <v>106.95</v>
      </c>
      <c r="AB7" s="36">
        <v>97.6</v>
      </c>
      <c r="AC7" s="36" t="s">
        <v>100</v>
      </c>
      <c r="AD7" s="36">
        <v>94.73</v>
      </c>
      <c r="AE7" s="36">
        <v>96.59</v>
      </c>
      <c r="AF7" s="36">
        <v>101.24</v>
      </c>
      <c r="AG7" s="36">
        <v>100.94</v>
      </c>
      <c r="AH7" s="36">
        <v>100.36</v>
      </c>
      <c r="AI7" s="36" t="s">
        <v>100</v>
      </c>
      <c r="AJ7" s="36">
        <v>0</v>
      </c>
      <c r="AK7" s="36">
        <v>0</v>
      </c>
      <c r="AL7" s="36">
        <v>0</v>
      </c>
      <c r="AM7" s="36">
        <v>0</v>
      </c>
      <c r="AN7" s="36" t="s">
        <v>100</v>
      </c>
      <c r="AO7" s="36">
        <v>236.15</v>
      </c>
      <c r="AP7" s="36">
        <v>232.81</v>
      </c>
      <c r="AQ7" s="36">
        <v>184.13</v>
      </c>
      <c r="AR7" s="36">
        <v>101.85</v>
      </c>
      <c r="AS7" s="36">
        <v>98.78</v>
      </c>
      <c r="AT7" s="36" t="s">
        <v>100</v>
      </c>
      <c r="AU7" s="36">
        <v>390.94</v>
      </c>
      <c r="AV7" s="36">
        <v>258.08999999999997</v>
      </c>
      <c r="AW7" s="36">
        <v>23.17</v>
      </c>
      <c r="AX7" s="36">
        <v>13.45</v>
      </c>
      <c r="AY7" s="36" t="s">
        <v>100</v>
      </c>
      <c r="AZ7" s="36">
        <v>243.58</v>
      </c>
      <c r="BA7" s="36">
        <v>290.19</v>
      </c>
      <c r="BB7" s="36">
        <v>63.22</v>
      </c>
      <c r="BC7" s="36">
        <v>49.07</v>
      </c>
      <c r="BD7" s="36">
        <v>58.7</v>
      </c>
      <c r="BE7" s="36" t="s">
        <v>100</v>
      </c>
      <c r="BF7" s="36">
        <v>1411.34</v>
      </c>
      <c r="BG7" s="36">
        <v>1413</v>
      </c>
      <c r="BH7" s="36">
        <v>1064.6400000000001</v>
      </c>
      <c r="BI7" s="36">
        <v>1394.29</v>
      </c>
      <c r="BJ7" s="36" t="s">
        <v>100</v>
      </c>
      <c r="BK7" s="36">
        <v>1622.51</v>
      </c>
      <c r="BL7" s="36">
        <v>1569.13</v>
      </c>
      <c r="BM7" s="36">
        <v>1436</v>
      </c>
      <c r="BN7" s="36">
        <v>1434.89</v>
      </c>
      <c r="BO7" s="36">
        <v>1457.06</v>
      </c>
      <c r="BP7" s="36" t="s">
        <v>100</v>
      </c>
      <c r="BQ7" s="36">
        <v>133.86000000000001</v>
      </c>
      <c r="BR7" s="36">
        <v>122.99</v>
      </c>
      <c r="BS7" s="36">
        <v>132.9</v>
      </c>
      <c r="BT7" s="36">
        <v>94.14</v>
      </c>
      <c r="BU7" s="36" t="s">
        <v>100</v>
      </c>
      <c r="BV7" s="36">
        <v>62.83</v>
      </c>
      <c r="BW7" s="36">
        <v>64.63</v>
      </c>
      <c r="BX7" s="36">
        <v>66.56</v>
      </c>
      <c r="BY7" s="36">
        <v>66.22</v>
      </c>
      <c r="BZ7" s="36">
        <v>64.73</v>
      </c>
      <c r="CA7" s="36" t="s">
        <v>100</v>
      </c>
      <c r="CB7" s="36">
        <v>169.66</v>
      </c>
      <c r="CC7" s="36">
        <v>183.61</v>
      </c>
      <c r="CD7" s="36">
        <v>170.41</v>
      </c>
      <c r="CE7" s="36">
        <v>240.94</v>
      </c>
      <c r="CF7" s="36" t="s">
        <v>100</v>
      </c>
      <c r="CG7" s="36">
        <v>250.43</v>
      </c>
      <c r="CH7" s="36">
        <v>245.75</v>
      </c>
      <c r="CI7" s="36">
        <v>244.29</v>
      </c>
      <c r="CJ7" s="36">
        <v>246.72</v>
      </c>
      <c r="CK7" s="36">
        <v>250.25</v>
      </c>
      <c r="CL7" s="36" t="s">
        <v>100</v>
      </c>
      <c r="CM7" s="36">
        <v>41.15</v>
      </c>
      <c r="CN7" s="36">
        <v>41.75</v>
      </c>
      <c r="CO7" s="36">
        <v>41.99</v>
      </c>
      <c r="CP7" s="36">
        <v>42.23</v>
      </c>
      <c r="CQ7" s="36" t="s">
        <v>100</v>
      </c>
      <c r="CR7" s="36">
        <v>42.31</v>
      </c>
      <c r="CS7" s="36">
        <v>43.65</v>
      </c>
      <c r="CT7" s="36">
        <v>43.58</v>
      </c>
      <c r="CU7" s="36">
        <v>41.35</v>
      </c>
      <c r="CV7" s="36">
        <v>40.31</v>
      </c>
      <c r="CW7" s="36" t="s">
        <v>100</v>
      </c>
      <c r="CX7" s="36">
        <v>78.11</v>
      </c>
      <c r="CY7" s="36">
        <v>78.650000000000006</v>
      </c>
      <c r="CZ7" s="36">
        <v>80.239999999999995</v>
      </c>
      <c r="DA7" s="36">
        <v>81.31</v>
      </c>
      <c r="DB7" s="36" t="s">
        <v>100</v>
      </c>
      <c r="DC7" s="36">
        <v>81.3</v>
      </c>
      <c r="DD7" s="36">
        <v>82.2</v>
      </c>
      <c r="DE7" s="36">
        <v>82.35</v>
      </c>
      <c r="DF7" s="36">
        <v>82.9</v>
      </c>
      <c r="DG7" s="36">
        <v>81.28</v>
      </c>
      <c r="DH7" s="36" t="s">
        <v>100</v>
      </c>
      <c r="DI7" s="36">
        <v>19.09</v>
      </c>
      <c r="DJ7" s="36">
        <v>20.45</v>
      </c>
      <c r="DK7" s="36">
        <v>37.33</v>
      </c>
      <c r="DL7" s="36">
        <v>39.51</v>
      </c>
      <c r="DM7" s="36" t="s">
        <v>100</v>
      </c>
      <c r="DN7" s="36">
        <v>12.99</v>
      </c>
      <c r="DO7" s="36">
        <v>13.6</v>
      </c>
      <c r="DP7" s="36">
        <v>22.34</v>
      </c>
      <c r="DQ7" s="36">
        <v>22.79</v>
      </c>
      <c r="DR7" s="36">
        <v>22.75</v>
      </c>
      <c r="DS7" s="36" t="s">
        <v>100</v>
      </c>
      <c r="DT7" s="36">
        <v>0</v>
      </c>
      <c r="DU7" s="36">
        <v>0</v>
      </c>
      <c r="DV7" s="36">
        <v>0</v>
      </c>
      <c r="DW7" s="36">
        <v>0</v>
      </c>
      <c r="DX7" s="36" t="s">
        <v>100</v>
      </c>
      <c r="DY7" s="36">
        <v>0</v>
      </c>
      <c r="DZ7" s="36">
        <v>0</v>
      </c>
      <c r="EA7" s="36">
        <v>0</v>
      </c>
      <c r="EB7" s="36">
        <v>0.04</v>
      </c>
      <c r="EC7" s="36">
        <v>0.03</v>
      </c>
      <c r="ED7" s="36" t="s">
        <v>100</v>
      </c>
      <c r="EE7" s="36">
        <v>0</v>
      </c>
      <c r="EF7" s="36">
        <v>0</v>
      </c>
      <c r="EG7" s="36">
        <v>0</v>
      </c>
      <c r="EH7" s="36">
        <v>0</v>
      </c>
      <c r="EI7" s="36" t="s">
        <v>100</v>
      </c>
      <c r="EJ7" s="36">
        <v>0.11</v>
      </c>
      <c r="EK7" s="36">
        <v>0.05</v>
      </c>
      <c r="EL7" s="36">
        <v>0.04</v>
      </c>
      <c r="EM7" s="36">
        <v>7.0000000000000007E-2</v>
      </c>
      <c r="EN7" s="36">
        <v>0.1</v>
      </c>
    </row>
    <row r="8" spans="1:147" x14ac:dyDescent="0.15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  <c r="EO8" s="37"/>
      <c r="EP8" s="37"/>
      <c r="EQ8" s="37"/>
    </row>
    <row r="9" spans="1:147" x14ac:dyDescent="0.15">
      <c r="A9" s="38"/>
      <c r="B9" s="38" t="s">
        <v>101</v>
      </c>
      <c r="C9" s="38" t="s">
        <v>102</v>
      </c>
      <c r="D9" s="38" t="s">
        <v>103</v>
      </c>
      <c r="E9" s="38" t="s">
        <v>104</v>
      </c>
      <c r="F9" s="38" t="s">
        <v>105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7" x14ac:dyDescent="0.15">
      <c r="A10" s="38" t="s">
        <v>45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testserver</cp:lastModifiedBy>
  <cp:lastPrinted>2017-02-13T09:07:26Z</cp:lastPrinted>
  <dcterms:created xsi:type="dcterms:W3CDTF">2017-02-08T02:39:09Z</dcterms:created>
  <dcterms:modified xsi:type="dcterms:W3CDTF">2017-02-13T09:07:27Z</dcterms:modified>
  <cp:category/>
</cp:coreProperties>
</file>