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<sst xmlns="http://schemas.openxmlformats.org/spreadsheetml/2006/main" count="221" uniqueCount="111">
  <si>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</si>
  <si>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</si>
  <si>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</si>
  <si>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</si>
  <si>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</si>
  <si>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</si>
  <si>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</si>
  <si>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</si>
  <si>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</si>
  <si>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</si>
  <si>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</si>
  <si>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</si>
  <si>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</si>
  <si>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</si>
  <si>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</si>
  <si>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</si>
  <si>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</si>
  <si>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</si>
  <si>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</si>
  <si>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</si>
  <si>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</si>
  <si>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</si>
  <si>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</si>
  <si>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</si>
  <si>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</si>
  <si>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</si>
  <si>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</si>
  <si>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</si>
  <si>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</si>
  <si>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</si>
  <si>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</si>
  <si>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</si>
  <si>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</si>
  <si>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</si>
  <si>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</si>
  <si>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</si>
  <si>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</si>
  <si>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</si>
  <si>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</si>
  <si>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</si>
  <si>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</si>
  <si>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</si>
  <si>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</si>
  <si>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</si>
  <si>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</si>
  <si>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</si>
  <si>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</si>
  <si>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</si>
  <si>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</si>
  <si>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</si>
  <si>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</si>
  <si>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</si>
  <si>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</si>
  <si>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</si>
  <si>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</si>
  <si>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</si>
  <si>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</si>
  <si>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</si>
  <si>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</si>
  <si>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</si>
  <si>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</si>
  <si>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</si>
  <si>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</si>
  <si>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</si>
  <si>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</si>
  <si>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</si>
  <si>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</si>
  <si>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</si>
  <si>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</si>
  <si>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</si>
  <si>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</si>
  <si>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</si>
  <si>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</si>
  <si>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</si>
  <si>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</si>
  <si>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</si>
  <si>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</si>
  <si>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</si>
  <si>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</si>
  <si>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</si>
  <si>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</si>
  <si>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</si>
  <si>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</si>
  <si>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</si>
  <si>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</si>
  <si>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</si>
  <si>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</si>
  <si>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</si>
  <si>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</si>
  <si>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</si>
  <si>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</si>
  <si>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</si>
  <si>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</si>
  <si>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</si>
  <si>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</si>
  <si>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</si>
  <si>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根羽村</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</si>
  <si>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</si>
  <si>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</si>
  <si>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</si>
  <si>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</si>
  <si>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</si>
  <si>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</si>
  <si>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</si>
  <si>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</si>
  <si>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</si>
  <si>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</si>
  <si>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</si>
  <si>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小規模集合排水処理施設は処理区域が小さく、利用者が点在しているため、なかなか経費回収率が上がらないが現状である。今後更新投資等を計画する際には費用対効果を検証し、必要性を含めた分析が必要である。</t>
    <phoneticPr fontId="4"/>
  </si>
  <si>
    <t>③耐震適合性があるため管路更新率が０で推移しているが、今後、長寿命化の検討が必要である。</t>
    <phoneticPr fontId="4"/>
  </si>
  <si>
    <t>①収益的収支比率が100%近い数値で推移しているが、⑤経費回収率は他団体と同様に低いので、使用料金以外の収入に依存している傾向にあるといえる。そのため経営改善を図っていく必要がある。⑦施設利用率が他団体と同様に低いが実情としては最大稼働しており、負荷がかかっている可能性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</si>
</sst>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2953600"/>
        <c:axId val="1729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formatCode="#,##0.00;&quot;△&quot;#,##0.00;&quot;-&quot;">
                  <c:v>0.01</c:v>
                </c:pt>
                <c:pt idx="4">
                  <c:v>0</c:v>
                </c:pt>
              </c:numCache>
            </c:numRef>
          </c:val>
          <c:smooth val="0"/>
        </c:ser>
        <c:dLbls>
          <c:showLegendKey val="0"/>
          <c:showVal val="0"/>
          <c:showCatName val="0"/>
          <c:showSerName val="0"/>
          <c:showPercent val="0"/>
          <c:showBubbleSize val="0"/>
        </c:dLbls>
        <c:marker val="1"/>
        <c:smooth val="0"/>
        <c:axId val="172953600"/>
        <c:axId val="172955520"/>
      </c:lineChart>
      <c:dateAx>
        <c:axId val="172953600"/>
        <c:scaling>
          <c:orientation val="minMax"/>
        </c:scaling>
        <c:delete val="1"/>
        <c:axPos val="b"/>
        <c:numFmt formatCode="ge" sourceLinked="1"/>
        <c:majorTickMark val="none"/>
        <c:minorTickMark val="none"/>
        <c:tickLblPos val="none"/>
        <c:crossAx val="172955520"/>
        <c:crosses val="autoZero"/>
        <c:auto val="1"/>
        <c:lblOffset val="100"/>
        <c:baseTimeUnit val="years"/>
      </c:dateAx>
      <c:valAx>
        <c:axId val="1729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536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35.380000000000003</c:v>
                </c:pt>
                <c:pt idx="1">
                  <c:v>44.62</c:v>
                </c:pt>
                <c:pt idx="2">
                  <c:v>36.92</c:v>
                </c:pt>
                <c:pt idx="3">
                  <c:v>39.229999999999997</c:v>
                </c:pt>
                <c:pt idx="4">
                  <c:v>47.69</c:v>
                </c:pt>
              </c:numCache>
            </c:numRef>
          </c:val>
        </c:ser>
        <c:dLbls>
          <c:showLegendKey val="0"/>
          <c:showVal val="0"/>
          <c:showCatName val="0"/>
          <c:showSerName val="0"/>
          <c:showPercent val="0"/>
          <c:showBubbleSize val="0"/>
        </c:dLbls>
        <c:gapWidth val="150"/>
        <c:axId val="174805376"/>
        <c:axId val="1748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32.659999999999997</c:v>
                </c:pt>
                <c:pt idx="1">
                  <c:v>45.55</c:v>
                </c:pt>
                <c:pt idx="2">
                  <c:v>35.64</c:v>
                </c:pt>
                <c:pt idx="3">
                  <c:v>37.950000000000003</c:v>
                </c:pt>
                <c:pt idx="4">
                  <c:v>34.92</c:v>
                </c:pt>
              </c:numCache>
            </c:numRef>
          </c:val>
          <c:smooth val="0"/>
        </c:ser>
        <c:dLbls>
          <c:showLegendKey val="0"/>
          <c:showVal val="0"/>
          <c:showCatName val="0"/>
          <c:showSerName val="0"/>
          <c:showPercent val="0"/>
          <c:showBubbleSize val="0"/>
        </c:dLbls>
        <c:marker val="1"/>
        <c:smooth val="0"/>
        <c:axId val="174805376"/>
        <c:axId val="174807296"/>
      </c:lineChart>
      <c:dateAx>
        <c:axId val="174805376"/>
        <c:scaling>
          <c:orientation val="minMax"/>
        </c:scaling>
        <c:delete val="1"/>
        <c:axPos val="b"/>
        <c:numFmt formatCode="ge" sourceLinked="1"/>
        <c:majorTickMark val="none"/>
        <c:minorTickMark val="none"/>
        <c:tickLblPos val="none"/>
        <c:crossAx val="174807296"/>
        <c:crosses val="autoZero"/>
        <c:auto val="1"/>
        <c:lblOffset val="100"/>
        <c:baseTimeUnit val="years"/>
      </c:dateAx>
      <c:valAx>
        <c:axId val="1748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86.96</c:v>
                </c:pt>
                <c:pt idx="1">
                  <c:v>86.96</c:v>
                </c:pt>
                <c:pt idx="2">
                  <c:v>80.95</c:v>
                </c:pt>
                <c:pt idx="3">
                  <c:v>92</c:v>
                </c:pt>
                <c:pt idx="4">
                  <c:v>95.83</c:v>
                </c:pt>
              </c:numCache>
            </c:numRef>
          </c:val>
        </c:ser>
        <c:dLbls>
          <c:showLegendKey val="0"/>
          <c:showVal val="0"/>
          <c:showCatName val="0"/>
          <c:showSerName val="0"/>
          <c:showPercent val="0"/>
          <c:showBubbleSize val="0"/>
        </c:dLbls>
        <c:gapWidth val="150"/>
        <c:axId val="174845952"/>
        <c:axId val="1748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85.47</c:v>
                </c:pt>
                <c:pt idx="1">
                  <c:v>80.91</c:v>
                </c:pt>
                <c:pt idx="2">
                  <c:v>87.19</c:v>
                </c:pt>
                <c:pt idx="3">
                  <c:v>88.2</c:v>
                </c:pt>
                <c:pt idx="4">
                  <c:v>88.64</c:v>
                </c:pt>
              </c:numCache>
            </c:numRef>
          </c:val>
          <c:smooth val="0"/>
        </c:ser>
        <c:dLbls>
          <c:showLegendKey val="0"/>
          <c:showVal val="0"/>
          <c:showCatName val="0"/>
          <c:showSerName val="0"/>
          <c:showPercent val="0"/>
          <c:showBubbleSize val="0"/>
        </c:dLbls>
        <c:marker val="1"/>
        <c:smooth val="0"/>
        <c:axId val="174845952"/>
        <c:axId val="174847872"/>
      </c:lineChart>
      <c:dateAx>
        <c:axId val="174845952"/>
        <c:scaling>
          <c:orientation val="minMax"/>
        </c:scaling>
        <c:delete val="1"/>
        <c:axPos val="b"/>
        <c:numFmt formatCode="ge" sourceLinked="1"/>
        <c:majorTickMark val="none"/>
        <c:minorTickMark val="none"/>
        <c:tickLblPos val="none"/>
        <c:crossAx val="174847872"/>
        <c:crosses val="autoZero"/>
        <c:auto val="1"/>
        <c:lblOffset val="100"/>
        <c:baseTimeUnit val="years"/>
      </c:dateAx>
      <c:valAx>
        <c:axId val="1748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95.35</c:v>
                </c:pt>
                <c:pt idx="1">
                  <c:v>95.14</c:v>
                </c:pt>
                <c:pt idx="2">
                  <c:v>95.21</c:v>
                </c:pt>
                <c:pt idx="3">
                  <c:v>95.35</c:v>
                </c:pt>
                <c:pt idx="4">
                  <c:v>95.08</c:v>
                </c:pt>
              </c:numCache>
            </c:numRef>
          </c:val>
        </c:ser>
        <c:dLbls>
          <c:showLegendKey val="0"/>
          <c:showVal val="0"/>
          <c:showCatName val="0"/>
          <c:showSerName val="0"/>
          <c:showPercent val="0"/>
          <c:showBubbleSize val="0"/>
        </c:dLbls>
        <c:gapWidth val="150"/>
        <c:axId val="172993920"/>
        <c:axId val="1730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993920"/>
        <c:axId val="173004288"/>
      </c:lineChart>
      <c:dateAx>
        <c:axId val="172993920"/>
        <c:scaling>
          <c:orientation val="minMax"/>
        </c:scaling>
        <c:delete val="1"/>
        <c:axPos val="b"/>
        <c:numFmt formatCode="ge" sourceLinked="1"/>
        <c:majorTickMark val="none"/>
        <c:minorTickMark val="none"/>
        <c:tickLblPos val="none"/>
        <c:crossAx val="173004288"/>
        <c:crosses val="autoZero"/>
        <c:auto val="1"/>
        <c:lblOffset val="100"/>
        <c:baseTimeUnit val="years"/>
      </c:dateAx>
      <c:valAx>
        <c:axId val="1730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891136"/>
        <c:axId val="1729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891136"/>
        <c:axId val="172901504"/>
      </c:lineChart>
      <c:dateAx>
        <c:axId val="172891136"/>
        <c:scaling>
          <c:orientation val="minMax"/>
        </c:scaling>
        <c:delete val="1"/>
        <c:axPos val="b"/>
        <c:numFmt formatCode="ge" sourceLinked="1"/>
        <c:majorTickMark val="none"/>
        <c:minorTickMark val="none"/>
        <c:tickLblPos val="none"/>
        <c:crossAx val="172901504"/>
        <c:crosses val="autoZero"/>
        <c:auto val="1"/>
        <c:lblOffset val="100"/>
        <c:baseTimeUnit val="years"/>
      </c:dateAx>
      <c:valAx>
        <c:axId val="1729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919424"/>
        <c:axId val="1729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919424"/>
        <c:axId val="172937984"/>
      </c:lineChart>
      <c:dateAx>
        <c:axId val="172919424"/>
        <c:scaling>
          <c:orientation val="minMax"/>
        </c:scaling>
        <c:delete val="1"/>
        <c:axPos val="b"/>
        <c:numFmt formatCode="ge" sourceLinked="1"/>
        <c:majorTickMark val="none"/>
        <c:minorTickMark val="none"/>
        <c:tickLblPos val="none"/>
        <c:crossAx val="172937984"/>
        <c:crosses val="autoZero"/>
        <c:auto val="1"/>
        <c:lblOffset val="100"/>
        <c:baseTimeUnit val="years"/>
      </c:dateAx>
      <c:valAx>
        <c:axId val="1729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111552"/>
        <c:axId val="1731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111552"/>
        <c:axId val="173113728"/>
      </c:lineChart>
      <c:dateAx>
        <c:axId val="173111552"/>
        <c:scaling>
          <c:orientation val="minMax"/>
        </c:scaling>
        <c:delete val="1"/>
        <c:axPos val="b"/>
        <c:numFmt formatCode="ge" sourceLinked="1"/>
        <c:majorTickMark val="none"/>
        <c:minorTickMark val="none"/>
        <c:tickLblPos val="none"/>
        <c:crossAx val="173113728"/>
        <c:crosses val="autoZero"/>
        <c:auto val="1"/>
        <c:lblOffset val="100"/>
        <c:baseTimeUnit val="years"/>
      </c:dateAx>
      <c:valAx>
        <c:axId val="1731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143936"/>
        <c:axId val="1743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143936"/>
        <c:axId val="174325760"/>
      </c:lineChart>
      <c:dateAx>
        <c:axId val="173143936"/>
        <c:scaling>
          <c:orientation val="minMax"/>
        </c:scaling>
        <c:delete val="1"/>
        <c:axPos val="b"/>
        <c:numFmt formatCode="ge" sourceLinked="1"/>
        <c:majorTickMark val="none"/>
        <c:minorTickMark val="none"/>
        <c:tickLblPos val="none"/>
        <c:crossAx val="174325760"/>
        <c:crosses val="autoZero"/>
        <c:auto val="1"/>
        <c:lblOffset val="100"/>
        <c:baseTimeUnit val="years"/>
      </c:dateAx>
      <c:valAx>
        <c:axId val="1743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4364160"/>
        <c:axId val="1743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5707.62</c:v>
                </c:pt>
                <c:pt idx="1">
                  <c:v>3394.76</c:v>
                </c:pt>
                <c:pt idx="2">
                  <c:v>3189.89</c:v>
                </c:pt>
                <c:pt idx="3">
                  <c:v>2585.83</c:v>
                </c:pt>
                <c:pt idx="4">
                  <c:v>2464.06</c:v>
                </c:pt>
              </c:numCache>
            </c:numRef>
          </c:val>
          <c:smooth val="0"/>
        </c:ser>
        <c:dLbls>
          <c:showLegendKey val="0"/>
          <c:showVal val="0"/>
          <c:showCatName val="0"/>
          <c:showSerName val="0"/>
          <c:showPercent val="0"/>
          <c:showBubbleSize val="0"/>
        </c:dLbls>
        <c:marker val="1"/>
        <c:smooth val="0"/>
        <c:axId val="174364160"/>
        <c:axId val="174366080"/>
      </c:lineChart>
      <c:dateAx>
        <c:axId val="174364160"/>
        <c:scaling>
          <c:orientation val="minMax"/>
        </c:scaling>
        <c:delete val="1"/>
        <c:axPos val="b"/>
        <c:numFmt formatCode="ge" sourceLinked="1"/>
        <c:majorTickMark val="none"/>
        <c:minorTickMark val="none"/>
        <c:tickLblPos val="none"/>
        <c:crossAx val="174366080"/>
        <c:crosses val="autoZero"/>
        <c:auto val="1"/>
        <c:lblOffset val="100"/>
        <c:baseTimeUnit val="years"/>
      </c:dateAx>
      <c:valAx>
        <c:axId val="1743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45.86</c:v>
                </c:pt>
                <c:pt idx="1">
                  <c:v>40.49</c:v>
                </c:pt>
                <c:pt idx="2">
                  <c:v>40.32</c:v>
                </c:pt>
                <c:pt idx="3">
                  <c:v>33.28</c:v>
                </c:pt>
                <c:pt idx="4">
                  <c:v>46.37</c:v>
                </c:pt>
              </c:numCache>
            </c:numRef>
          </c:val>
        </c:ser>
        <c:dLbls>
          <c:showLegendKey val="0"/>
          <c:showVal val="0"/>
          <c:showCatName val="0"/>
          <c:showSerName val="0"/>
          <c:showPercent val="0"/>
          <c:showBubbleSize val="0"/>
        </c:dLbls>
        <c:gapWidth val="150"/>
        <c:axId val="174457984"/>
        <c:axId val="1744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30.77</c:v>
                </c:pt>
                <c:pt idx="1">
                  <c:v>32.81</c:v>
                </c:pt>
                <c:pt idx="2">
                  <c:v>27.92</c:v>
                </c:pt>
                <c:pt idx="3">
                  <c:v>31.45</c:v>
                </c:pt>
                <c:pt idx="4">
                  <c:v>32.909999999999997</c:v>
                </c:pt>
              </c:numCache>
            </c:numRef>
          </c:val>
          <c:smooth val="0"/>
        </c:ser>
        <c:dLbls>
          <c:showLegendKey val="0"/>
          <c:showVal val="0"/>
          <c:showCatName val="0"/>
          <c:showSerName val="0"/>
          <c:showPercent val="0"/>
          <c:showBubbleSize val="0"/>
        </c:dLbls>
        <c:marker val="1"/>
        <c:smooth val="0"/>
        <c:axId val="174457984"/>
        <c:axId val="174459904"/>
      </c:lineChart>
      <c:dateAx>
        <c:axId val="174457984"/>
        <c:scaling>
          <c:orientation val="minMax"/>
        </c:scaling>
        <c:delete val="1"/>
        <c:axPos val="b"/>
        <c:numFmt formatCode="ge" sourceLinked="1"/>
        <c:majorTickMark val="none"/>
        <c:minorTickMark val="none"/>
        <c:tickLblPos val="none"/>
        <c:crossAx val="174459904"/>
        <c:crosses val="autoZero"/>
        <c:auto val="1"/>
        <c:lblOffset val="100"/>
        <c:baseTimeUnit val="years"/>
      </c:dateAx>
      <c:valAx>
        <c:axId val="1744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292.92</c:v>
                </c:pt>
                <c:pt idx="1">
                  <c:v>283.88</c:v>
                </c:pt>
                <c:pt idx="2">
                  <c:v>365.46</c:v>
                </c:pt>
                <c:pt idx="3">
                  <c:v>381.89</c:v>
                </c:pt>
                <c:pt idx="4">
                  <c:v>291.55</c:v>
                </c:pt>
              </c:numCache>
            </c:numRef>
          </c:val>
        </c:ser>
        <c:dLbls>
          <c:showLegendKey val="0"/>
          <c:showVal val="0"/>
          <c:showCatName val="0"/>
          <c:showSerName val="0"/>
          <c:showPercent val="0"/>
          <c:showBubbleSize val="0"/>
        </c:dLbls>
        <c:gapWidth val="150"/>
        <c:axId val="174506752"/>
        <c:axId val="1745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501.62</c:v>
                </c:pt>
                <c:pt idx="1">
                  <c:v>483.69</c:v>
                </c:pt>
                <c:pt idx="2">
                  <c:v>602.87</c:v>
                </c:pt>
                <c:pt idx="3">
                  <c:v>588.54999999999995</c:v>
                </c:pt>
                <c:pt idx="4">
                  <c:v>561.54</c:v>
                </c:pt>
              </c:numCache>
            </c:numRef>
          </c:val>
          <c:smooth val="0"/>
        </c:ser>
        <c:dLbls>
          <c:showLegendKey val="0"/>
          <c:showVal val="0"/>
          <c:showCatName val="0"/>
          <c:showSerName val="0"/>
          <c:showPercent val="0"/>
          <c:showBubbleSize val="0"/>
        </c:dLbls>
        <c:marker val="1"/>
        <c:smooth val="0"/>
        <c:axId val="174506752"/>
        <c:axId val="174508672"/>
      </c:lineChart>
      <c:dateAx>
        <c:axId val="174506752"/>
        <c:scaling>
          <c:orientation val="minMax"/>
        </c:scaling>
        <c:delete val="1"/>
        <c:axPos val="b"/>
        <c:numFmt formatCode="ge" sourceLinked="1"/>
        <c:majorTickMark val="none"/>
        <c:minorTickMark val="none"/>
        <c:tickLblPos val="none"/>
        <c:crossAx val="174508672"/>
        <c:crosses val="autoZero"/>
        <c:auto val="1"/>
        <c:lblOffset val="100"/>
        <c:baseTimeUnit val="years"/>
      </c:dateAx>
      <c:valAx>
        <c:axId val="1745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28" zoomScaleNormal="100" workbookViewId="0">
      <selection activeCell="BF37" sqref="BF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根羽村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1004</v>
      </c>
      <c r="AM8" s="64"/>
      <c r="AN8" s="64"/>
      <c r="AO8" s="64"/>
      <c r="AP8" s="64"/>
      <c r="AQ8" s="64"/>
      <c r="AR8" s="64"/>
      <c r="AS8" s="64"/>
      <c r="AT8" s="63">
        <f>データ!S6</f>
        <v>89.97</v>
      </c>
      <c r="AU8" s="63"/>
      <c r="AV8" s="63"/>
      <c r="AW8" s="63"/>
      <c r="AX8" s="63"/>
      <c r="AY8" s="63"/>
      <c r="AZ8" s="63"/>
      <c r="BA8" s="63"/>
      <c r="BB8" s="63">
        <f>データ!T6</f>
        <v>11.16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2.4300000000000002</v>
      </c>
      <c r="Q10" s="63"/>
      <c r="R10" s="63"/>
      <c r="S10" s="63"/>
      <c r="T10" s="63"/>
      <c r="U10" s="63"/>
      <c r="V10" s="63"/>
      <c r="W10" s="63">
        <f>データ!P6</f>
        <v>100</v>
      </c>
      <c r="X10" s="63"/>
      <c r="Y10" s="63"/>
      <c r="Z10" s="63"/>
      <c r="AA10" s="63"/>
      <c r="AB10" s="63"/>
      <c r="AC10" s="63"/>
      <c r="AD10" s="64">
        <f>データ!Q6</f>
        <v>3000</v>
      </c>
      <c r="AE10" s="64"/>
      <c r="AF10" s="64"/>
      <c r="AG10" s="64"/>
      <c r="AH10" s="64"/>
      <c r="AI10" s="64"/>
      <c r="AJ10" s="64"/>
      <c r="AK10" s="2"/>
      <c r="AL10" s="64">
        <f>データ!U6</f>
        <v>24</v>
      </c>
      <c r="AM10" s="64"/>
      <c r="AN10" s="64"/>
      <c r="AO10" s="64"/>
      <c r="AP10" s="64"/>
      <c r="AQ10" s="64"/>
      <c r="AR10" s="64"/>
      <c r="AS10" s="64"/>
      <c r="AT10" s="63">
        <f>データ!V6</f>
        <v>0.02</v>
      </c>
      <c r="AU10" s="63"/>
      <c r="AV10" s="63"/>
      <c r="AW10" s="63"/>
      <c r="AX10" s="63"/>
      <c r="AY10" s="63"/>
      <c r="AZ10" s="63"/>
      <c r="BA10" s="63"/>
      <c r="BB10" s="63">
        <f>データ!W6</f>
        <v>1200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204102</v>
      </c>
      <c r="D6" s="31">
        <f t="shared" si="3"/>
        <v>47</v>
      </c>
      <c r="E6" s="31">
        <f t="shared" si="3"/>
        <v>17</v>
      </c>
      <c r="F6" s="31">
        <f t="shared" si="3"/>
        <v>9</v>
      </c>
      <c r="G6" s="31">
        <f t="shared" si="3"/>
        <v>0</v>
      </c>
      <c r="H6" s="31" t="str">
        <f t="shared" si="3"/>
        <v>長野県　根羽村</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2.4300000000000002</v>
      </c>
      <c r="P6" s="32">
        <f t="shared" si="3"/>
        <v>100</v>
      </c>
      <c r="Q6" s="32">
        <f t="shared" si="3"/>
        <v>3000</v>
      </c>
      <c r="R6" s="32">
        <f t="shared" si="3"/>
        <v>1004</v>
      </c>
      <c r="S6" s="32">
        <f t="shared" si="3"/>
        <v>89.97</v>
      </c>
      <c r="T6" s="32">
        <f t="shared" si="3"/>
        <v>11.16</v>
      </c>
      <c r="U6" s="32">
        <f t="shared" si="3"/>
        <v>24</v>
      </c>
      <c r="V6" s="32">
        <f t="shared" si="3"/>
        <v>0.02</v>
      </c>
      <c r="W6" s="32">
        <f t="shared" si="3"/>
        <v>1200</v>
      </c>
      <c r="X6" s="33">
        <f>IF(X7="",NA(),X7)</f>
        <v>95.35</v>
      </c>
      <c r="Y6" s="33">
        <f t="shared" ref="Y6:AG6" si="4">IF(Y7="",NA(),Y7)</f>
        <v>95.14</v>
      </c>
      <c r="Z6" s="33">
        <f t="shared" si="4"/>
        <v>95.21</v>
      </c>
      <c r="AA6" s="33">
        <f t="shared" si="4"/>
        <v>95.35</v>
      </c>
      <c r="AB6" s="33">
        <f t="shared" si="4"/>
        <v>95.08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5707.62</v>
      </c>
      <c r="BK6" s="33">
        <f t="shared" si="7"/>
        <v>3394.76</v>
      </c>
      <c r="BL6" s="33">
        <f t="shared" si="7"/>
        <v>3189.89</v>
      </c>
      <c r="BM6" s="33">
        <f t="shared" si="7"/>
        <v>2585.83</v>
      </c>
      <c r="BN6" s="33">
        <f t="shared" si="7"/>
        <v>2464.06</v>
      </c>
      <c r="BO6" s="32" t="str">
        <f>IF(BO7="","",IF(BO7="-","【-】","【"&amp;SUBSTITUTE(TEXT(BO7,"#,##0.00"),"-","△")&amp;"】"))</f>
        <v>【2,685.08】</v>
      </c>
      <c r="BP6" s="33">
        <f>IF(BP7="",NA(),BP7)</f>
        <v>45.86</v>
      </c>
      <c r="BQ6" s="33">
        <f t="shared" ref="BQ6:BY6" si="8">IF(BQ7="",NA(),BQ7)</f>
        <v>40.49</v>
      </c>
      <c r="BR6" s="33">
        <f t="shared" si="8"/>
        <v>40.32</v>
      </c>
      <c r="BS6" s="33">
        <f t="shared" si="8"/>
        <v>33.28</v>
      </c>
      <c r="BT6" s="33">
        <f t="shared" si="8"/>
        <v>46.37</v>
      </c>
      <c r="BU6" s="33">
        <f t="shared" si="8"/>
        <v>30.77</v>
      </c>
      <c r="BV6" s="33">
        <f t="shared" si="8"/>
        <v>32.81</v>
      </c>
      <c r="BW6" s="33">
        <f t="shared" si="8"/>
        <v>27.92</v>
      </c>
      <c r="BX6" s="33">
        <f t="shared" si="8"/>
        <v>31.45</v>
      </c>
      <c r="BY6" s="33">
        <f t="shared" si="8"/>
        <v>32.909999999999997</v>
      </c>
      <c r="BZ6" s="32" t="str">
        <f>IF(BZ7="","",IF(BZ7="-","【-】","【"&amp;SUBSTITUTE(TEXT(BZ7,"#,##0.00"),"-","△")&amp;"】"))</f>
        <v>【30.63】</v>
      </c>
      <c r="CA6" s="33">
        <f>IF(CA7="",NA(),CA7)</f>
        <v>292.92</v>
      </c>
      <c r="CB6" s="33">
        <f t="shared" ref="CB6:CJ6" si="9">IF(CB7="",NA(),CB7)</f>
        <v>283.88</v>
      </c>
      <c r="CC6" s="33">
        <f t="shared" si="9"/>
        <v>365.46</v>
      </c>
      <c r="CD6" s="33">
        <f t="shared" si="9"/>
        <v>381.89</v>
      </c>
      <c r="CE6" s="33">
        <f t="shared" si="9"/>
        <v>291.55</v>
      </c>
      <c r="CF6" s="33">
        <f t="shared" si="9"/>
        <v>501.62</v>
      </c>
      <c r="CG6" s="33">
        <f t="shared" si="9"/>
        <v>483.69</v>
      </c>
      <c r="CH6" s="33">
        <f t="shared" si="9"/>
        <v>602.87</v>
      </c>
      <c r="CI6" s="33">
        <f t="shared" si="9"/>
        <v>588.54999999999995</v>
      </c>
      <c r="CJ6" s="33">
        <f t="shared" si="9"/>
        <v>561.54</v>
      </c>
      <c r="CK6" s="32" t="str">
        <f>IF(CK7="","",IF(CK7="-","【-】","【"&amp;SUBSTITUTE(TEXT(CK7,"#,##0.00"),"-","△")&amp;"】"))</f>
        <v>【600.63】</v>
      </c>
      <c r="CL6" s="33">
        <f>IF(CL7="",NA(),CL7)</f>
        <v>35.380000000000003</v>
      </c>
      <c r="CM6" s="33">
        <f t="shared" ref="CM6:CU6" si="10">IF(CM7="",NA(),CM7)</f>
        <v>44.62</v>
      </c>
      <c r="CN6" s="33">
        <f t="shared" si="10"/>
        <v>36.92</v>
      </c>
      <c r="CO6" s="33">
        <f t="shared" si="10"/>
        <v>39.229999999999997</v>
      </c>
      <c r="CP6" s="33">
        <f t="shared" si="10"/>
        <v>47.69</v>
      </c>
      <c r="CQ6" s="33">
        <f t="shared" si="10"/>
        <v>32.659999999999997</v>
      </c>
      <c r="CR6" s="33">
        <f t="shared" si="10"/>
        <v>45.55</v>
      </c>
      <c r="CS6" s="33">
        <f t="shared" si="10"/>
        <v>35.64</v>
      </c>
      <c r="CT6" s="33">
        <f t="shared" si="10"/>
        <v>37.950000000000003</v>
      </c>
      <c r="CU6" s="33">
        <f t="shared" si="10"/>
        <v>34.92</v>
      </c>
      <c r="CV6" s="32" t="str">
        <f>IF(CV7="","",IF(CV7="-","【-】","【"&amp;SUBSTITUTE(TEXT(CV7,"#,##0.00"),"-","△")&amp;"】"))</f>
        <v>【36.67】</v>
      </c>
      <c r="CW6" s="33">
        <f>IF(CW7="",NA(),CW7)</f>
        <v>86.96</v>
      </c>
      <c r="CX6" s="33">
        <f t="shared" ref="CX6:DF6" si="11">IF(CX7="",NA(),CX7)</f>
        <v>86.96</v>
      </c>
      <c r="CY6" s="33">
        <f t="shared" si="11"/>
        <v>80.95</v>
      </c>
      <c r="CZ6" s="33">
        <f t="shared" si="11"/>
        <v>92</v>
      </c>
      <c r="DA6" s="33">
        <f t="shared" si="11"/>
        <v>95.83</v>
      </c>
      <c r="DB6" s="33">
        <f t="shared" si="11"/>
        <v>85.47</v>
      </c>
      <c r="DC6" s="33">
        <f t="shared" si="11"/>
        <v>80.91</v>
      </c>
      <c r="DD6" s="33">
        <f t="shared" si="11"/>
        <v>87.19</v>
      </c>
      <c r="DE6" s="33">
        <f t="shared" si="11"/>
        <v>88.2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3">
        <f t="shared" si="14"/>
        <v>0.01</v>
      </c>
      <c r="EM6" s="32">
        <f t="shared" si="14"/>
        <v>0</v>
      </c>
      <c r="EN6" s="32" t="str">
        <f>IF(EN7="","",IF(EN7="-","【-】","【"&amp;SUBSTITUTE(TEXT(EN7,"#,##0.00"),"-","△")&amp;"】"))</f>
        <v>【0.17】</v>
      </c>
    </row>
    <row r="7" spans="1:144" s="34" customFormat="1">
      <c r="A7" s="26"/>
      <c r="B7" s="35">
        <v>2015</v>
      </c>
      <c r="C7" s="35">
        <v>204102</v>
      </c>
      <c r="D7" s="35">
        <v>47</v>
      </c>
      <c r="E7" s="35">
        <v>17</v>
      </c>
      <c r="F7" s="35">
        <v>9</v>
      </c>
      <c r="G7" s="35">
        <v>0</v>
      </c>
      <c r="H7" s="35" t="s">
        <v>96</v>
      </c>
      <c r="I7" s="35" t="s">
        <v>97</v>
      </c>
      <c r="J7" s="35" t="s">
        <v>98</v>
      </c>
      <c r="K7" s="35" t="s">
        <v>99</v>
      </c>
      <c r="L7" s="35" t="s">
        <v>100</v>
      </c>
      <c r="M7" s="36" t="s">
        <v>101</v>
      </c>
      <c r="N7" s="36" t="s">
        <v>102</v>
      </c>
      <c r="O7" s="36">
        <v>2.4300000000000002</v>
      </c>
      <c r="P7" s="36">
        <v>100</v>
      </c>
      <c r="Q7" s="36">
        <v>3000</v>
      </c>
      <c r="R7" s="36">
        <v>1004</v>
      </c>
      <c r="S7" s="36">
        <v>89.97</v>
      </c>
      <c r="T7" s="36">
        <v>11.16</v>
      </c>
      <c r="U7" s="36">
        <v>24</v>
      </c>
      <c r="V7" s="36">
        <v>0.02</v>
      </c>
      <c r="W7" s="36">
        <v>1200</v>
      </c>
      <c r="X7" s="36">
        <v>95.35</v>
      </c>
      <c r="Y7" s="36">
        <v>95.14</v>
      </c>
      <c r="Z7" s="36">
        <v>95.21</v>
      </c>
      <c r="AA7" s="36">
        <v>95.35</v>
      </c>
      <c r="AB7" s="36">
        <v>95.08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5707.62</v>
      </c>
      <c r="BK7" s="36">
        <v>3394.76</v>
      </c>
      <c r="BL7" s="36">
        <v>3189.89</v>
      </c>
      <c r="BM7" s="36">
        <v>2585.83</v>
      </c>
      <c r="BN7" s="36">
        <v>2464.06</v>
      </c>
      <c r="BO7" s="36">
        <v>2685.08</v>
      </c>
      <c r="BP7" s="36">
        <v>45.86</v>
      </c>
      <c r="BQ7" s="36">
        <v>40.49</v>
      </c>
      <c r="BR7" s="36">
        <v>40.32</v>
      </c>
      <c r="BS7" s="36">
        <v>33.28</v>
      </c>
      <c r="BT7" s="36">
        <v>46.37</v>
      </c>
      <c r="BU7" s="36">
        <v>30.77</v>
      </c>
      <c r="BV7" s="36">
        <v>32.81</v>
      </c>
      <c r="BW7" s="36">
        <v>27.92</v>
      </c>
      <c r="BX7" s="36">
        <v>31.45</v>
      </c>
      <c r="BY7" s="36">
        <v>32.909999999999997</v>
      </c>
      <c r="BZ7" s="36">
        <v>30.63</v>
      </c>
      <c r="CA7" s="36">
        <v>292.92</v>
      </c>
      <c r="CB7" s="36">
        <v>283.88</v>
      </c>
      <c r="CC7" s="36">
        <v>365.46</v>
      </c>
      <c r="CD7" s="36">
        <v>381.89</v>
      </c>
      <c r="CE7" s="36">
        <v>291.55</v>
      </c>
      <c r="CF7" s="36">
        <v>501.62</v>
      </c>
      <c r="CG7" s="36">
        <v>483.69</v>
      </c>
      <c r="CH7" s="36">
        <v>602.87</v>
      </c>
      <c r="CI7" s="36">
        <v>588.54999999999995</v>
      </c>
      <c r="CJ7" s="36">
        <v>561.54</v>
      </c>
      <c r="CK7" s="36">
        <v>600.63</v>
      </c>
      <c r="CL7" s="36">
        <v>35.380000000000003</v>
      </c>
      <c r="CM7" s="36">
        <v>44.62</v>
      </c>
      <c r="CN7" s="36">
        <v>36.92</v>
      </c>
      <c r="CO7" s="36">
        <v>39.229999999999997</v>
      </c>
      <c r="CP7" s="36">
        <v>47.69</v>
      </c>
      <c r="CQ7" s="36">
        <v>32.659999999999997</v>
      </c>
      <c r="CR7" s="36">
        <v>45.55</v>
      </c>
      <c r="CS7" s="36">
        <v>35.64</v>
      </c>
      <c r="CT7" s="36">
        <v>37.950000000000003</v>
      </c>
      <c r="CU7" s="36">
        <v>34.92</v>
      </c>
      <c r="CV7" s="36">
        <v>36.67</v>
      </c>
      <c r="CW7" s="36">
        <v>86.96</v>
      </c>
      <c r="CX7" s="36">
        <v>86.96</v>
      </c>
      <c r="CY7" s="36">
        <v>80.95</v>
      </c>
      <c r="CZ7" s="36">
        <v>92</v>
      </c>
      <c r="DA7" s="36">
        <v>95.83</v>
      </c>
      <c r="DB7" s="36">
        <v>85.47</v>
      </c>
      <c r="DC7" s="36">
        <v>80.91</v>
      </c>
      <c r="DD7" s="36">
        <v>87.19</v>
      </c>
      <c r="DE7" s="36">
        <v>88.2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0.01</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2017-02-08T03:20:32Z</dcterms:created>
  <dcterms:modified xsi:type="dcterms:W3CDTF">2017-02-15T01:07:54Z</dcterms:modified>
  <cp:category/>
</cp:coreProperties>
</file>