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W10" i="4" s="1"/>
  <c r="O6" i="5"/>
  <c r="P10" i="4" s="1"/>
  <c r="N6" i="5"/>
  <c r="I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B10" i="4"/>
  <c r="P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<sst xmlns="http://schemas.openxmlformats.org/spreadsheetml/2006/main" count="221" uniqueCount="111">
  <si>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</si>
  <si>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</si>
  <si>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</si>
  <si>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</si>
  <si>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</si>
  <si>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</si>
  <si>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</si>
  <si>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</si>
  <si>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</si>
  <si>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</si>
  <si>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</si>
  <si>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</si>
  <si>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</si>
  <si>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</si>
  <si>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</si>
  <si>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</si>
  <si>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</si>
  <si>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</si>
  <si>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</si>
  <si>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</si>
  <si>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</si>
  <si>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</si>
  <si>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</si>
  <si>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</si>
  <si>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</si>
  <si>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</si>
  <si>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</si>
  <si>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</si>
  <si>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</si>
  <si>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</si>
  <si>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</si>
  <si>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</si>
  <si>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</si>
  <si>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</si>
  <si>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</si>
  <si>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</si>
  <si>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</si>
  <si>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</si>
  <si>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</si>
  <si>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</si>
  <si>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</si>
  <si>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</si>
  <si>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</si>
  <si>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</si>
  <si>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</si>
  <si>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</si>
  <si>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</si>
  <si>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</si>
  <si>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</si>
  <si>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</si>
  <si>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</si>
  <si>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</si>
  <si>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</si>
  <si>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</si>
  <si>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</si>
  <si>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</si>
  <si>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</si>
  <si>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</si>
  <si>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</si>
  <si>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</si>
  <si>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</si>
  <si>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</si>
  <si>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</si>
  <si>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</si>
  <si>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</si>
  <si>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</si>
  <si>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</si>
  <si>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</si>
  <si>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</si>
  <si>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</si>
  <si>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</si>
  <si>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</si>
  <si>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</si>
  <si>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</si>
  <si>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</si>
  <si>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</si>
  <si>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</si>
  <si>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</si>
  <si>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</si>
  <si>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</si>
  <si>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</si>
  <si>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</si>
  <si>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</si>
  <si>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</si>
  <si>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</si>
  <si>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</si>
  <si>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</si>
  <si>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</si>
  <si>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</si>
  <si>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</si>
  <si>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</si>
  <si>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</si>
  <si>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</si>
  <si>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</si>
  <si>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</si>
  <si>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</si>
  <si>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中川村</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</si>
  <si>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</si>
  <si>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</si>
  <si>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</si>
  <si>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</si>
  <si>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</si>
  <si>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</si>
  <si>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</si>
  <si>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</si>
  <si>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</si>
  <si>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</si>
  <si>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</si>
  <si>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黒字に至らず改善の必要がある。「④企業債残高対事業規模比率」については償還額のピークは越えたものの今後しばらくはほぼ同程度の比率を持つ事となる。「⑤経費回収率」「⑥汚水処理原価」については、事業ごとに分析の結果は異なるが、同一の料金設定を行っているため、一概に判断すれば他団体よりは低い評価となっている。「⑦施設利用率」「⑧水洗化率」については、両方とも高水準である。そのため、今後のポイントの向上の要因は少なく、引き続き効率的な経営改善を行う必要に迫られている。</t>
    <phoneticPr fontId="4"/>
  </si>
  <si>
    <t>管渠については、機能を保持しており、当面は現状の維持管理で十分と考える。</t>
    <phoneticPr fontId="4"/>
  </si>
  <si>
    <t>老朽化に伴う大規模修繕などの問題はないので、定期的に、使用料の見直しを行ないながら、引き続き効率的な経営を続け、順次企業債の残高を減らしていく必要がある。また、地方公営企業会計の導入により、明確な収支計画と経営指標に基づく事業運営に切り替えるために、平成28年度から準備を始めている。</t>
    <rPh sb="86" eb="88">
      <t>カイケイ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</si>
</sst>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467072"/>
        <c:axId val="1444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144467072"/>
        <c:axId val="144468992"/>
      </c:lineChart>
      <c:dateAx>
        <c:axId val="144467072"/>
        <c:scaling>
          <c:orientation val="minMax"/>
        </c:scaling>
        <c:delete val="1"/>
        <c:axPos val="b"/>
        <c:numFmt formatCode="ge" sourceLinked="1"/>
        <c:majorTickMark val="none"/>
        <c:minorTickMark val="none"/>
        <c:tickLblPos val="none"/>
        <c:crossAx val="144468992"/>
        <c:crosses val="autoZero"/>
        <c:auto val="1"/>
        <c:lblOffset val="100"/>
        <c:baseTimeUnit val="years"/>
      </c:dateAx>
      <c:valAx>
        <c:axId val="1444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4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47.81</c:v>
                </c:pt>
                <c:pt idx="1">
                  <c:v>49.15</c:v>
                </c:pt>
                <c:pt idx="2">
                  <c:v>49.81</c:v>
                </c:pt>
                <c:pt idx="3">
                  <c:v>49.67</c:v>
                </c:pt>
                <c:pt idx="4">
                  <c:v>49.52</c:v>
                </c:pt>
              </c:numCache>
            </c:numRef>
          </c:val>
        </c:ser>
        <c:dLbls>
          <c:showLegendKey val="0"/>
          <c:showVal val="0"/>
          <c:showCatName val="0"/>
          <c:showSerName val="0"/>
          <c:showPercent val="0"/>
          <c:showBubbleSize val="0"/>
        </c:dLbls>
        <c:gapWidth val="150"/>
        <c:axId val="170579456"/>
        <c:axId val="17058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170579456"/>
        <c:axId val="170581376"/>
      </c:lineChart>
      <c:dateAx>
        <c:axId val="170579456"/>
        <c:scaling>
          <c:orientation val="minMax"/>
        </c:scaling>
        <c:delete val="1"/>
        <c:axPos val="b"/>
        <c:numFmt formatCode="ge" sourceLinked="1"/>
        <c:majorTickMark val="none"/>
        <c:minorTickMark val="none"/>
        <c:tickLblPos val="none"/>
        <c:crossAx val="170581376"/>
        <c:crosses val="autoZero"/>
        <c:auto val="1"/>
        <c:lblOffset val="100"/>
        <c:baseTimeUnit val="years"/>
      </c:dateAx>
      <c:valAx>
        <c:axId val="1705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84.62</c:v>
                </c:pt>
                <c:pt idx="1">
                  <c:v>86.86</c:v>
                </c:pt>
                <c:pt idx="2">
                  <c:v>88.26</c:v>
                </c:pt>
                <c:pt idx="3">
                  <c:v>89.05</c:v>
                </c:pt>
                <c:pt idx="4">
                  <c:v>90.05</c:v>
                </c:pt>
              </c:numCache>
            </c:numRef>
          </c:val>
        </c:ser>
        <c:dLbls>
          <c:showLegendKey val="0"/>
          <c:showVal val="0"/>
          <c:showCatName val="0"/>
          <c:showSerName val="0"/>
          <c:showPercent val="0"/>
          <c:showBubbleSize val="0"/>
        </c:dLbls>
        <c:gapWidth val="150"/>
        <c:axId val="170628224"/>
        <c:axId val="1706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170628224"/>
        <c:axId val="170630144"/>
      </c:lineChart>
      <c:dateAx>
        <c:axId val="170628224"/>
        <c:scaling>
          <c:orientation val="minMax"/>
        </c:scaling>
        <c:delete val="1"/>
        <c:axPos val="b"/>
        <c:numFmt formatCode="ge" sourceLinked="1"/>
        <c:majorTickMark val="none"/>
        <c:minorTickMark val="none"/>
        <c:tickLblPos val="none"/>
        <c:crossAx val="170630144"/>
        <c:crosses val="autoZero"/>
        <c:auto val="1"/>
        <c:lblOffset val="100"/>
        <c:baseTimeUnit val="years"/>
      </c:dateAx>
      <c:valAx>
        <c:axId val="1706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2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84.55</c:v>
                </c:pt>
                <c:pt idx="1">
                  <c:v>77.45</c:v>
                </c:pt>
                <c:pt idx="2">
                  <c:v>77.64</c:v>
                </c:pt>
                <c:pt idx="3">
                  <c:v>75.739999999999995</c:v>
                </c:pt>
                <c:pt idx="4">
                  <c:v>77.84</c:v>
                </c:pt>
              </c:numCache>
            </c:numRef>
          </c:val>
        </c:ser>
        <c:dLbls>
          <c:showLegendKey val="0"/>
          <c:showVal val="0"/>
          <c:showCatName val="0"/>
          <c:showSerName val="0"/>
          <c:showPercent val="0"/>
          <c:showBubbleSize val="0"/>
        </c:dLbls>
        <c:gapWidth val="150"/>
        <c:axId val="168829696"/>
        <c:axId val="1688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829696"/>
        <c:axId val="168831616"/>
      </c:lineChart>
      <c:dateAx>
        <c:axId val="168829696"/>
        <c:scaling>
          <c:orientation val="minMax"/>
        </c:scaling>
        <c:delete val="1"/>
        <c:axPos val="b"/>
        <c:numFmt formatCode="ge" sourceLinked="1"/>
        <c:majorTickMark val="none"/>
        <c:minorTickMark val="none"/>
        <c:tickLblPos val="none"/>
        <c:crossAx val="168831616"/>
        <c:crosses val="autoZero"/>
        <c:auto val="1"/>
        <c:lblOffset val="100"/>
        <c:baseTimeUnit val="years"/>
      </c:dateAx>
      <c:valAx>
        <c:axId val="1688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870272"/>
        <c:axId val="16887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870272"/>
        <c:axId val="168872192"/>
      </c:lineChart>
      <c:dateAx>
        <c:axId val="168870272"/>
        <c:scaling>
          <c:orientation val="minMax"/>
        </c:scaling>
        <c:delete val="1"/>
        <c:axPos val="b"/>
        <c:numFmt formatCode="ge" sourceLinked="1"/>
        <c:majorTickMark val="none"/>
        <c:minorTickMark val="none"/>
        <c:tickLblPos val="none"/>
        <c:crossAx val="168872192"/>
        <c:crosses val="autoZero"/>
        <c:auto val="1"/>
        <c:lblOffset val="100"/>
        <c:baseTimeUnit val="years"/>
      </c:dateAx>
      <c:valAx>
        <c:axId val="1688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238528"/>
        <c:axId val="1692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238528"/>
        <c:axId val="169240448"/>
      </c:lineChart>
      <c:dateAx>
        <c:axId val="169238528"/>
        <c:scaling>
          <c:orientation val="minMax"/>
        </c:scaling>
        <c:delete val="1"/>
        <c:axPos val="b"/>
        <c:numFmt formatCode="ge" sourceLinked="1"/>
        <c:majorTickMark val="none"/>
        <c:minorTickMark val="none"/>
        <c:tickLblPos val="none"/>
        <c:crossAx val="169240448"/>
        <c:crosses val="autoZero"/>
        <c:auto val="1"/>
        <c:lblOffset val="100"/>
        <c:baseTimeUnit val="years"/>
      </c:dateAx>
      <c:valAx>
        <c:axId val="1692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267200"/>
        <c:axId val="1692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267200"/>
        <c:axId val="169269120"/>
      </c:lineChart>
      <c:dateAx>
        <c:axId val="169267200"/>
        <c:scaling>
          <c:orientation val="minMax"/>
        </c:scaling>
        <c:delete val="1"/>
        <c:axPos val="b"/>
        <c:numFmt formatCode="ge" sourceLinked="1"/>
        <c:majorTickMark val="none"/>
        <c:minorTickMark val="none"/>
        <c:tickLblPos val="none"/>
        <c:crossAx val="169269120"/>
        <c:crosses val="autoZero"/>
        <c:auto val="1"/>
        <c:lblOffset val="100"/>
        <c:baseTimeUnit val="years"/>
      </c:dateAx>
      <c:valAx>
        <c:axId val="1692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6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321984"/>
        <c:axId val="1693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321984"/>
        <c:axId val="169323904"/>
      </c:lineChart>
      <c:dateAx>
        <c:axId val="169321984"/>
        <c:scaling>
          <c:orientation val="minMax"/>
        </c:scaling>
        <c:delete val="1"/>
        <c:axPos val="b"/>
        <c:numFmt formatCode="ge" sourceLinked="1"/>
        <c:majorTickMark val="none"/>
        <c:minorTickMark val="none"/>
        <c:tickLblPos val="none"/>
        <c:crossAx val="169323904"/>
        <c:crosses val="autoZero"/>
        <c:auto val="1"/>
        <c:lblOffset val="100"/>
        <c:baseTimeUnit val="years"/>
      </c:dateAx>
      <c:valAx>
        <c:axId val="1693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2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1004.51</c:v>
                </c:pt>
                <c:pt idx="1">
                  <c:v>1404.81</c:v>
                </c:pt>
                <c:pt idx="2">
                  <c:v>1346.3</c:v>
                </c:pt>
                <c:pt idx="3">
                  <c:v>1522.18</c:v>
                </c:pt>
                <c:pt idx="4">
                  <c:v>1069.32</c:v>
                </c:pt>
              </c:numCache>
            </c:numRef>
          </c:val>
        </c:ser>
        <c:dLbls>
          <c:showLegendKey val="0"/>
          <c:showVal val="0"/>
          <c:showCatName val="0"/>
          <c:showSerName val="0"/>
          <c:showPercent val="0"/>
          <c:showBubbleSize val="0"/>
        </c:dLbls>
        <c:gapWidth val="150"/>
        <c:axId val="169362560"/>
        <c:axId val="1693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169362560"/>
        <c:axId val="169364480"/>
      </c:lineChart>
      <c:dateAx>
        <c:axId val="169362560"/>
        <c:scaling>
          <c:orientation val="minMax"/>
        </c:scaling>
        <c:delete val="1"/>
        <c:axPos val="b"/>
        <c:numFmt formatCode="ge" sourceLinked="1"/>
        <c:majorTickMark val="none"/>
        <c:minorTickMark val="none"/>
        <c:tickLblPos val="none"/>
        <c:crossAx val="169364480"/>
        <c:crosses val="autoZero"/>
        <c:auto val="1"/>
        <c:lblOffset val="100"/>
        <c:baseTimeUnit val="years"/>
      </c:dateAx>
      <c:valAx>
        <c:axId val="1693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69.59</c:v>
                </c:pt>
                <c:pt idx="1">
                  <c:v>59.37</c:v>
                </c:pt>
                <c:pt idx="2">
                  <c:v>61.68</c:v>
                </c:pt>
                <c:pt idx="3">
                  <c:v>61.91</c:v>
                </c:pt>
                <c:pt idx="4">
                  <c:v>65.010000000000005</c:v>
                </c:pt>
              </c:numCache>
            </c:numRef>
          </c:val>
        </c:ser>
        <c:dLbls>
          <c:showLegendKey val="0"/>
          <c:showVal val="0"/>
          <c:showCatName val="0"/>
          <c:showSerName val="0"/>
          <c:showPercent val="0"/>
          <c:showBubbleSize val="0"/>
        </c:dLbls>
        <c:gapWidth val="150"/>
        <c:axId val="169380480"/>
        <c:axId val="17052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169380480"/>
        <c:axId val="170525440"/>
      </c:lineChart>
      <c:dateAx>
        <c:axId val="169380480"/>
        <c:scaling>
          <c:orientation val="minMax"/>
        </c:scaling>
        <c:delete val="1"/>
        <c:axPos val="b"/>
        <c:numFmt formatCode="ge" sourceLinked="1"/>
        <c:majorTickMark val="none"/>
        <c:minorTickMark val="none"/>
        <c:tickLblPos val="none"/>
        <c:crossAx val="170525440"/>
        <c:crosses val="autoZero"/>
        <c:auto val="1"/>
        <c:lblOffset val="100"/>
        <c:baseTimeUnit val="years"/>
      </c:dateAx>
      <c:valAx>
        <c:axId val="17052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336.29</c:v>
                </c:pt>
                <c:pt idx="1">
                  <c:v>399.16</c:v>
                </c:pt>
                <c:pt idx="2">
                  <c:v>390.71</c:v>
                </c:pt>
                <c:pt idx="3">
                  <c:v>401.39</c:v>
                </c:pt>
                <c:pt idx="4">
                  <c:v>385.87</c:v>
                </c:pt>
              </c:numCache>
            </c:numRef>
          </c:val>
        </c:ser>
        <c:dLbls>
          <c:showLegendKey val="0"/>
          <c:showVal val="0"/>
          <c:showCatName val="0"/>
          <c:showSerName val="0"/>
          <c:showPercent val="0"/>
          <c:showBubbleSize val="0"/>
        </c:dLbls>
        <c:gapWidth val="150"/>
        <c:axId val="170547072"/>
        <c:axId val="17055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170547072"/>
        <c:axId val="170553344"/>
      </c:lineChart>
      <c:dateAx>
        <c:axId val="170547072"/>
        <c:scaling>
          <c:orientation val="minMax"/>
        </c:scaling>
        <c:delete val="1"/>
        <c:axPos val="b"/>
        <c:numFmt formatCode="ge" sourceLinked="1"/>
        <c:majorTickMark val="none"/>
        <c:minorTickMark val="none"/>
        <c:tickLblPos val="none"/>
        <c:crossAx val="170553344"/>
        <c:crosses val="autoZero"/>
        <c:auto val="1"/>
        <c:lblOffset val="100"/>
        <c:baseTimeUnit val="years"/>
      </c:dateAx>
      <c:valAx>
        <c:axId val="1705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13"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長野県　中川村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5082</v>
      </c>
      <c r="AM8" s="47"/>
      <c r="AN8" s="47"/>
      <c r="AO8" s="47"/>
      <c r="AP8" s="47"/>
      <c r="AQ8" s="47"/>
      <c r="AR8" s="47"/>
      <c r="AS8" s="47"/>
      <c r="AT8" s="43">
        <f>データ!S6</f>
        <v>77.05</v>
      </c>
      <c r="AU8" s="43"/>
      <c r="AV8" s="43"/>
      <c r="AW8" s="43"/>
      <c r="AX8" s="43"/>
      <c r="AY8" s="43"/>
      <c r="AZ8" s="43"/>
      <c r="BA8" s="43"/>
      <c r="BB8" s="43">
        <f>データ!T6</f>
        <v>65.959999999999994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56.85</v>
      </c>
      <c r="Q10" s="43"/>
      <c r="R10" s="43"/>
      <c r="S10" s="43"/>
      <c r="T10" s="43"/>
      <c r="U10" s="43"/>
      <c r="V10" s="43"/>
      <c r="W10" s="43">
        <f>データ!P6</f>
        <v>99</v>
      </c>
      <c r="X10" s="43"/>
      <c r="Y10" s="43"/>
      <c r="Z10" s="43"/>
      <c r="AA10" s="43"/>
      <c r="AB10" s="43"/>
      <c r="AC10" s="43"/>
      <c r="AD10" s="47">
        <f>データ!Q6</f>
        <v>5184</v>
      </c>
      <c r="AE10" s="47"/>
      <c r="AF10" s="47"/>
      <c r="AG10" s="47"/>
      <c r="AH10" s="47"/>
      <c r="AI10" s="47"/>
      <c r="AJ10" s="47"/>
      <c r="AK10" s="2"/>
      <c r="AL10" s="47">
        <f>データ!U6</f>
        <v>2865</v>
      </c>
      <c r="AM10" s="47"/>
      <c r="AN10" s="47"/>
      <c r="AO10" s="47"/>
      <c r="AP10" s="47"/>
      <c r="AQ10" s="47"/>
      <c r="AR10" s="47"/>
      <c r="AS10" s="47"/>
      <c r="AT10" s="43">
        <f>データ!V6</f>
        <v>1.62</v>
      </c>
      <c r="AU10" s="43"/>
      <c r="AV10" s="43"/>
      <c r="AW10" s="43"/>
      <c r="AX10" s="43"/>
      <c r="AY10" s="43"/>
      <c r="AZ10" s="43"/>
      <c r="BA10" s="43"/>
      <c r="BB10" s="43">
        <f>データ!W6</f>
        <v>1768.52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203866</v>
      </c>
      <c r="D6" s="31">
        <f t="shared" si="3"/>
        <v>47</v>
      </c>
      <c r="E6" s="31">
        <f t="shared" si="3"/>
        <v>17</v>
      </c>
      <c r="F6" s="31">
        <f t="shared" si="3"/>
        <v>1</v>
      </c>
      <c r="G6" s="31">
        <f t="shared" si="3"/>
        <v>0</v>
      </c>
      <c r="H6" s="31" t="str">
        <f t="shared" si="3"/>
        <v>長野県　中川村</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56.85</v>
      </c>
      <c r="P6" s="32">
        <f t="shared" si="3"/>
        <v>99</v>
      </c>
      <c r="Q6" s="32">
        <f t="shared" si="3"/>
        <v>5184</v>
      </c>
      <c r="R6" s="32">
        <f t="shared" si="3"/>
        <v>5082</v>
      </c>
      <c r="S6" s="32">
        <f t="shared" si="3"/>
        <v>77.05</v>
      </c>
      <c r="T6" s="32">
        <f t="shared" si="3"/>
        <v>65.959999999999994</v>
      </c>
      <c r="U6" s="32">
        <f t="shared" si="3"/>
        <v>2865</v>
      </c>
      <c r="V6" s="32">
        <f t="shared" si="3"/>
        <v>1.62</v>
      </c>
      <c r="W6" s="32">
        <f t="shared" si="3"/>
        <v>1768.52</v>
      </c>
      <c r="X6" s="33">
        <f>IF(X7="",NA(),X7)</f>
        <v>84.55</v>
      </c>
      <c r="Y6" s="33">
        <f t="shared" ref="Y6:AG6" si="4">IF(Y7="",NA(),Y7)</f>
        <v>77.45</v>
      </c>
      <c r="Z6" s="33">
        <f t="shared" si="4"/>
        <v>77.64</v>
      </c>
      <c r="AA6" s="33">
        <f t="shared" si="4"/>
        <v>75.739999999999995</v>
      </c>
      <c r="AB6" s="33">
        <f t="shared" si="4"/>
        <v>77.84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1004.51</v>
      </c>
      <c r="BF6" s="33">
        <f t="shared" ref="BF6:BN6" si="7">IF(BF7="",NA(),BF7)</f>
        <v>1404.81</v>
      </c>
      <c r="BG6" s="33">
        <f t="shared" si="7"/>
        <v>1346.3</v>
      </c>
      <c r="BH6" s="33">
        <f t="shared" si="7"/>
        <v>1522.18</v>
      </c>
      <c r="BI6" s="33">
        <f t="shared" si="7"/>
        <v>1069.32</v>
      </c>
      <c r="BJ6" s="33">
        <f t="shared" si="7"/>
        <v>1734.34</v>
      </c>
      <c r="BK6" s="33">
        <f t="shared" si="7"/>
        <v>1309.43</v>
      </c>
      <c r="BL6" s="33">
        <f t="shared" si="7"/>
        <v>1306.92</v>
      </c>
      <c r="BM6" s="33">
        <f t="shared" si="7"/>
        <v>1203.71</v>
      </c>
      <c r="BN6" s="33">
        <f t="shared" si="7"/>
        <v>1162.3599999999999</v>
      </c>
      <c r="BO6" s="32" t="str">
        <f>IF(BO7="","",IF(BO7="-","【-】","【"&amp;SUBSTITUTE(TEXT(BO7,"#,##0.00"),"-","△")&amp;"】"))</f>
        <v>【763.62】</v>
      </c>
      <c r="BP6" s="33">
        <f>IF(BP7="",NA(),BP7)</f>
        <v>69.59</v>
      </c>
      <c r="BQ6" s="33">
        <f t="shared" ref="BQ6:BY6" si="8">IF(BQ7="",NA(),BQ7)</f>
        <v>59.37</v>
      </c>
      <c r="BR6" s="33">
        <f t="shared" si="8"/>
        <v>61.68</v>
      </c>
      <c r="BS6" s="33">
        <f t="shared" si="8"/>
        <v>61.91</v>
      </c>
      <c r="BT6" s="33">
        <f t="shared" si="8"/>
        <v>65.010000000000005</v>
      </c>
      <c r="BU6" s="33">
        <f t="shared" si="8"/>
        <v>55.91</v>
      </c>
      <c r="BV6" s="33">
        <f t="shared" si="8"/>
        <v>67.59</v>
      </c>
      <c r="BW6" s="33">
        <f t="shared" si="8"/>
        <v>68.510000000000005</v>
      </c>
      <c r="BX6" s="33">
        <f t="shared" si="8"/>
        <v>69.739999999999995</v>
      </c>
      <c r="BY6" s="33">
        <f t="shared" si="8"/>
        <v>68.209999999999994</v>
      </c>
      <c r="BZ6" s="32" t="str">
        <f>IF(BZ7="","",IF(BZ7="-","【-】","【"&amp;SUBSTITUTE(TEXT(BZ7,"#,##0.00"),"-","△")&amp;"】"))</f>
        <v>【98.53】</v>
      </c>
      <c r="CA6" s="33">
        <f>IF(CA7="",NA(),CA7)</f>
        <v>336.29</v>
      </c>
      <c r="CB6" s="33">
        <f t="shared" ref="CB6:CJ6" si="9">IF(CB7="",NA(),CB7)</f>
        <v>399.16</v>
      </c>
      <c r="CC6" s="33">
        <f t="shared" si="9"/>
        <v>390.71</v>
      </c>
      <c r="CD6" s="33">
        <f t="shared" si="9"/>
        <v>401.39</v>
      </c>
      <c r="CE6" s="33">
        <f t="shared" si="9"/>
        <v>385.87</v>
      </c>
      <c r="CF6" s="33">
        <f t="shared" si="9"/>
        <v>284.98</v>
      </c>
      <c r="CG6" s="33">
        <f t="shared" si="9"/>
        <v>251.88</v>
      </c>
      <c r="CH6" s="33">
        <f t="shared" si="9"/>
        <v>247.43</v>
      </c>
      <c r="CI6" s="33">
        <f t="shared" si="9"/>
        <v>248.89</v>
      </c>
      <c r="CJ6" s="33">
        <f t="shared" si="9"/>
        <v>250.84</v>
      </c>
      <c r="CK6" s="32" t="str">
        <f>IF(CK7="","",IF(CK7="-","【-】","【"&amp;SUBSTITUTE(TEXT(CK7,"#,##0.00"),"-","△")&amp;"】"))</f>
        <v>【139.70】</v>
      </c>
      <c r="CL6" s="33">
        <f>IF(CL7="",NA(),CL7)</f>
        <v>47.81</v>
      </c>
      <c r="CM6" s="33">
        <f t="shared" ref="CM6:CU6" si="10">IF(CM7="",NA(),CM7)</f>
        <v>49.15</v>
      </c>
      <c r="CN6" s="33">
        <f t="shared" si="10"/>
        <v>49.81</v>
      </c>
      <c r="CO6" s="33">
        <f t="shared" si="10"/>
        <v>49.67</v>
      </c>
      <c r="CP6" s="33">
        <f t="shared" si="10"/>
        <v>49.52</v>
      </c>
      <c r="CQ6" s="33">
        <f t="shared" si="10"/>
        <v>41.48</v>
      </c>
      <c r="CR6" s="33">
        <f t="shared" si="10"/>
        <v>49.29</v>
      </c>
      <c r="CS6" s="33">
        <f t="shared" si="10"/>
        <v>50.32</v>
      </c>
      <c r="CT6" s="33">
        <f t="shared" si="10"/>
        <v>49.89</v>
      </c>
      <c r="CU6" s="33">
        <f t="shared" si="10"/>
        <v>49.39</v>
      </c>
      <c r="CV6" s="32" t="str">
        <f>IF(CV7="","",IF(CV7="-","【-】","【"&amp;SUBSTITUTE(TEXT(CV7,"#,##0.00"),"-","△")&amp;"】"))</f>
        <v>【60.01】</v>
      </c>
      <c r="CW6" s="33">
        <f>IF(CW7="",NA(),CW7)</f>
        <v>84.62</v>
      </c>
      <c r="CX6" s="33">
        <f t="shared" ref="CX6:DF6" si="11">IF(CX7="",NA(),CX7)</f>
        <v>86.86</v>
      </c>
      <c r="CY6" s="33">
        <f t="shared" si="11"/>
        <v>88.26</v>
      </c>
      <c r="CZ6" s="33">
        <f t="shared" si="11"/>
        <v>89.05</v>
      </c>
      <c r="DA6" s="33">
        <f t="shared" si="11"/>
        <v>90.05</v>
      </c>
      <c r="DB6" s="33">
        <f t="shared" si="11"/>
        <v>65.739999999999995</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203866</v>
      </c>
      <c r="D7" s="35">
        <v>47</v>
      </c>
      <c r="E7" s="35">
        <v>17</v>
      </c>
      <c r="F7" s="35">
        <v>1</v>
      </c>
      <c r="G7" s="35">
        <v>0</v>
      </c>
      <c r="H7" s="35" t="s">
        <v>96</v>
      </c>
      <c r="I7" s="35" t="s">
        <v>97</v>
      </c>
      <c r="J7" s="35" t="s">
        <v>98</v>
      </c>
      <c r="K7" s="35" t="s">
        <v>99</v>
      </c>
      <c r="L7" s="35" t="s">
        <v>100</v>
      </c>
      <c r="M7" s="36" t="s">
        <v>101</v>
      </c>
      <c r="N7" s="36" t="s">
        <v>102</v>
      </c>
      <c r="O7" s="36">
        <v>56.85</v>
      </c>
      <c r="P7" s="36">
        <v>99</v>
      </c>
      <c r="Q7" s="36">
        <v>5184</v>
      </c>
      <c r="R7" s="36">
        <v>5082</v>
      </c>
      <c r="S7" s="36">
        <v>77.05</v>
      </c>
      <c r="T7" s="36">
        <v>65.959999999999994</v>
      </c>
      <c r="U7" s="36">
        <v>2865</v>
      </c>
      <c r="V7" s="36">
        <v>1.62</v>
      </c>
      <c r="W7" s="36">
        <v>1768.52</v>
      </c>
      <c r="X7" s="36">
        <v>84.55</v>
      </c>
      <c r="Y7" s="36">
        <v>77.45</v>
      </c>
      <c r="Z7" s="36">
        <v>77.64</v>
      </c>
      <c r="AA7" s="36">
        <v>75.739999999999995</v>
      </c>
      <c r="AB7" s="36">
        <v>77.84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1004.51</v>
      </c>
      <c r="BF7" s="36">
        <v>1404.81</v>
      </c>
      <c r="BG7" s="36">
        <v>1346.3</v>
      </c>
      <c r="BH7" s="36">
        <v>1522.18</v>
      </c>
      <c r="BI7" s="36">
        <v>1069.32</v>
      </c>
      <c r="BJ7" s="36">
        <v>1734.34</v>
      </c>
      <c r="BK7" s="36">
        <v>1309.43</v>
      </c>
      <c r="BL7" s="36">
        <v>1306.92</v>
      </c>
      <c r="BM7" s="36">
        <v>1203.71</v>
      </c>
      <c r="BN7" s="36">
        <v>1162.3599999999999</v>
      </c>
      <c r="BO7" s="36">
        <v>763.62</v>
      </c>
      <c r="BP7" s="36">
        <v>69.59</v>
      </c>
      <c r="BQ7" s="36">
        <v>59.37</v>
      </c>
      <c r="BR7" s="36">
        <v>61.68</v>
      </c>
      <c r="BS7" s="36">
        <v>61.91</v>
      </c>
      <c r="BT7" s="36">
        <v>65.010000000000005</v>
      </c>
      <c r="BU7" s="36">
        <v>55.91</v>
      </c>
      <c r="BV7" s="36">
        <v>67.59</v>
      </c>
      <c r="BW7" s="36">
        <v>68.510000000000005</v>
      </c>
      <c r="BX7" s="36">
        <v>69.739999999999995</v>
      </c>
      <c r="BY7" s="36">
        <v>68.209999999999994</v>
      </c>
      <c r="BZ7" s="36">
        <v>98.53</v>
      </c>
      <c r="CA7" s="36">
        <v>336.29</v>
      </c>
      <c r="CB7" s="36">
        <v>399.16</v>
      </c>
      <c r="CC7" s="36">
        <v>390.71</v>
      </c>
      <c r="CD7" s="36">
        <v>401.39</v>
      </c>
      <c r="CE7" s="36">
        <v>385.87</v>
      </c>
      <c r="CF7" s="36">
        <v>284.98</v>
      </c>
      <c r="CG7" s="36">
        <v>251.88</v>
      </c>
      <c r="CH7" s="36">
        <v>247.43</v>
      </c>
      <c r="CI7" s="36">
        <v>248.89</v>
      </c>
      <c r="CJ7" s="36">
        <v>250.84</v>
      </c>
      <c r="CK7" s="36">
        <v>139.69999999999999</v>
      </c>
      <c r="CL7" s="36">
        <v>47.81</v>
      </c>
      <c r="CM7" s="36">
        <v>49.15</v>
      </c>
      <c r="CN7" s="36">
        <v>49.81</v>
      </c>
      <c r="CO7" s="36">
        <v>49.67</v>
      </c>
      <c r="CP7" s="36">
        <v>49.52</v>
      </c>
      <c r="CQ7" s="36">
        <v>41.48</v>
      </c>
      <c r="CR7" s="36">
        <v>49.29</v>
      </c>
      <c r="CS7" s="36">
        <v>50.32</v>
      </c>
      <c r="CT7" s="36">
        <v>49.89</v>
      </c>
      <c r="CU7" s="36">
        <v>49.39</v>
      </c>
      <c r="CV7" s="36">
        <v>60.01</v>
      </c>
      <c r="CW7" s="36">
        <v>84.62</v>
      </c>
      <c r="CX7" s="36">
        <v>86.86</v>
      </c>
      <c r="CY7" s="36">
        <v>88.26</v>
      </c>
      <c r="CZ7" s="36">
        <v>89.05</v>
      </c>
      <c r="DA7" s="36">
        <v>90.05</v>
      </c>
      <c r="DB7" s="36">
        <v>65.739999999999995</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中川村役場</cp:lastModifiedBy>
  <dcterms:created xsi:type="dcterms:W3CDTF">2017-02-08T02:49:51Z</dcterms:created>
  <dcterms:modified xsi:type="dcterms:W3CDTF">2017-02-13T01:07:59Z</dcterms:modified>
  <cp:category/>
</cp:coreProperties>
</file>