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<sst xmlns="http://schemas.openxmlformats.org/spreadsheetml/2006/main" count="232" uniqueCount="111">
  <si>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</si>
  <si>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</si>
  <si>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</si>
  <si>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</si>
  <si>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</si>
  <si>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</si>
  <si>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</si>
  <si>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</si>
  <si>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</si>
  <si>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</si>
  <si>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</si>
  <si>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</si>
  <si>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</si>
  <si>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</si>
  <si>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</si>
  <si>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</si>
  <si>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</si>
  <si>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</si>
  <si>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</si>
  <si>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</si>
  <si>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</si>
  <si>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</si>
  <si>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</si>
  <si>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</si>
  <si>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</si>
  <si>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</si>
  <si>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</si>
  <si>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</si>
  <si>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</si>
  <si>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</si>
  <si>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</si>
  <si>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</si>
  <si>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</si>
  <si>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</si>
  <si>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</si>
  <si>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</si>
  <si>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</si>
  <si>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</si>
  <si>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</si>
  <si>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</si>
  <si>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</si>
  <si>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</si>
  <si>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</si>
  <si>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</si>
  <si>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</si>
  <si>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</si>
  <si>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</si>
  <si>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</si>
  <si>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</si>
  <si>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</si>
  <si>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</si>
  <si>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</si>
  <si>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</si>
  <si>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</si>
  <si>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</si>
  <si>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</si>
  <si>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</si>
  <si>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</si>
  <si>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</si>
  <si>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</si>
  <si>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</si>
  <si>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</si>
  <si>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</si>
  <si>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</si>
  <si>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</si>
  <si>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</si>
  <si>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</si>
  <si>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</si>
  <si>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</si>
  <si>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</si>
  <si>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</si>
  <si>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</si>
  <si>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</si>
  <si>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</si>
  <si>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</si>
  <si>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</si>
  <si>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</si>
  <si>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</si>
  <si>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</si>
  <si>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</si>
  <si>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</si>
  <si>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</si>
  <si>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</si>
  <si>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</si>
  <si>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</si>
  <si>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</si>
  <si>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</si>
  <si>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</si>
  <si>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</si>
  <si>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</si>
  <si>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</si>
  <si>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</si>
  <si>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</si>
  <si>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</si>
  <si>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</si>
  <si>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</si>
  <si>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松本市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</si>
  <si>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</si>
  <si>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</si>
  <si>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</si>
  <si>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</si>
  <si>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</si>
  <si>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</si>
  <si>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</si>
  <si>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</si>
  <si>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</si>
  <si>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</si>
  <si>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</si>
  <si>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理費不足分を一般会計からの繰入金により全額補てんしているため、①収益的収支比率は100.00%になっています。また、地方債償還金も総務省の繰出基準に基づき全て一般会計で負担するため、④企業債残高対事業規模比率は0.00％になります。
　⑤経費回収率は類似団体平均値を上回っていますが100％未満であり、使用料収入の確保と汚水処理費の節減に努めるとともに、使用料体系の見直しについても検討する必要があります。
　汚水処理費の増と処理水量の減により⑥汚水処理原価は増加しており、施設の老朽化と処理区域内人口の減少が影響していると思われます。また、⑦施設利用率の減少も処理区域内人口の減少の影響と考えます。
　⑧水洗化率は合併処理浄化槽を設置した人口を処理区域内人口として算出しているため、100%になっています。</t>
    <rPh sb="8" eb="10">
      <t>イッパン</t>
    </rPh>
    <rPh sb="10" eb="12">
      <t>カイケイ</t>
    </rPh>
    <rPh sb="60" eb="63">
      <t>チホウサイ</t>
    </rPh>
    <rPh sb="63" eb="65">
      <t>ショウカン</t>
    </rPh>
    <rPh sb="65" eb="66">
      <t>キン</t>
    </rPh>
    <rPh sb="67" eb="70">
      <t>ソウムショウ</t>
    </rPh>
    <rPh sb="71" eb="73">
      <t>クリダ</t>
    </rPh>
    <rPh sb="73" eb="75">
      <t>キジュン</t>
    </rPh>
    <rPh sb="76" eb="77">
      <t>モト</t>
    </rPh>
    <rPh sb="79" eb="80">
      <t>スベ</t>
    </rPh>
    <rPh sb="81" eb="83">
      <t>イッパン</t>
    </rPh>
    <rPh sb="83" eb="85">
      <t>カイケイ</t>
    </rPh>
    <rPh sb="86" eb="88">
      <t>フタン</t>
    </rPh>
    <rPh sb="94" eb="96">
      <t>キギョウ</t>
    </rPh>
    <rPh sb="96" eb="97">
      <t>サイ</t>
    </rPh>
    <rPh sb="97" eb="99">
      <t>ザンダカ</t>
    </rPh>
    <rPh sb="99" eb="100">
      <t>タイ</t>
    </rPh>
    <rPh sb="100" eb="102">
      <t>ジギョウ</t>
    </rPh>
    <rPh sb="102" eb="104">
      <t>キボ</t>
    </rPh>
    <rPh sb="104" eb="106">
      <t>ヒリツ</t>
    </rPh>
    <rPh sb="121" eb="123">
      <t>ケイヒ</t>
    </rPh>
    <rPh sb="123" eb="125">
      <t>カイシュウ</t>
    </rPh>
    <rPh sb="125" eb="126">
      <t>リツ</t>
    </rPh>
    <rPh sb="127" eb="129">
      <t>ルイジ</t>
    </rPh>
    <rPh sb="129" eb="131">
      <t>ダンタイ</t>
    </rPh>
    <rPh sb="131" eb="134">
      <t>ヘイキンチ</t>
    </rPh>
    <rPh sb="135" eb="137">
      <t>ウワマワ</t>
    </rPh>
    <rPh sb="153" eb="155">
      <t>シヨウ</t>
    </rPh>
    <rPh sb="155" eb="156">
      <t>リョウ</t>
    </rPh>
    <rPh sb="156" eb="158">
      <t>シュウニュウ</t>
    </rPh>
    <rPh sb="159" eb="161">
      <t>カクホ</t>
    </rPh>
    <rPh sb="162" eb="164">
      <t>オスイ</t>
    </rPh>
    <rPh sb="164" eb="166">
      <t>ショリ</t>
    </rPh>
    <rPh sb="166" eb="167">
      <t>ヒ</t>
    </rPh>
    <rPh sb="168" eb="170">
      <t>セツゲン</t>
    </rPh>
    <rPh sb="171" eb="172">
      <t>ツト</t>
    </rPh>
    <rPh sb="179" eb="181">
      <t>シヨウ</t>
    </rPh>
    <rPh sb="181" eb="182">
      <t>リョウ</t>
    </rPh>
    <rPh sb="182" eb="184">
      <t>タイケイ</t>
    </rPh>
    <rPh sb="185" eb="187">
      <t>ミナオ</t>
    </rPh>
    <rPh sb="193" eb="195">
      <t>ケントウ</t>
    </rPh>
    <rPh sb="197" eb="199">
      <t>ヒツヨウ</t>
    </rPh>
    <rPh sb="207" eb="209">
      <t>オスイ</t>
    </rPh>
    <rPh sb="209" eb="211">
      <t>ショリ</t>
    </rPh>
    <rPh sb="211" eb="212">
      <t>ヒ</t>
    </rPh>
    <rPh sb="215" eb="217">
      <t>ショリ</t>
    </rPh>
    <rPh sb="217" eb="218">
      <t>スイ</t>
    </rPh>
    <rPh sb="218" eb="219">
      <t>リョウ</t>
    </rPh>
    <rPh sb="225" eb="227">
      <t>オスイ</t>
    </rPh>
    <rPh sb="227" eb="229">
      <t>ショリ</t>
    </rPh>
    <rPh sb="229" eb="231">
      <t>ゲンカ</t>
    </rPh>
    <rPh sb="232" eb="234">
      <t>ゾウカ</t>
    </rPh>
    <rPh sb="239" eb="241">
      <t>シセツ</t>
    </rPh>
    <rPh sb="242" eb="245">
      <t>ロウキュウカ</t>
    </rPh>
    <rPh sb="246" eb="248">
      <t>ショリ</t>
    </rPh>
    <rPh sb="248" eb="250">
      <t>クイキ</t>
    </rPh>
    <rPh sb="250" eb="251">
      <t>ナイ</t>
    </rPh>
    <rPh sb="251" eb="253">
      <t>ジンコウ</t>
    </rPh>
    <rPh sb="254" eb="256">
      <t>ゲンショウ</t>
    </rPh>
    <rPh sb="257" eb="259">
      <t>エイキョウ</t>
    </rPh>
    <rPh sb="264" eb="265">
      <t>オモ</t>
    </rPh>
    <rPh sb="274" eb="276">
      <t>シセツ</t>
    </rPh>
    <rPh sb="276" eb="278">
      <t>リヨウ</t>
    </rPh>
    <rPh sb="278" eb="279">
      <t>リツ</t>
    </rPh>
    <rPh sb="280" eb="282">
      <t>ゲンショウ</t>
    </rPh>
    <rPh sb="283" eb="285">
      <t>ショリ</t>
    </rPh>
    <rPh sb="285" eb="287">
      <t>クイキ</t>
    </rPh>
    <rPh sb="287" eb="288">
      <t>ナイ</t>
    </rPh>
    <rPh sb="288" eb="290">
      <t>ジンコウ</t>
    </rPh>
    <rPh sb="291" eb="293">
      <t>ゲンショウ</t>
    </rPh>
    <rPh sb="294" eb="296">
      <t>エイキョウ</t>
    </rPh>
    <rPh sb="297" eb="298">
      <t>カンガ</t>
    </rPh>
    <rPh sb="305" eb="308">
      <t>スイセンカ</t>
    </rPh>
    <rPh sb="308" eb="309">
      <t>リツ</t>
    </rPh>
    <rPh sb="310" eb="312">
      <t>ガッペイ</t>
    </rPh>
    <rPh sb="312" eb="314">
      <t>ショリ</t>
    </rPh>
    <rPh sb="314" eb="317">
      <t>ジョウカソウ</t>
    </rPh>
    <rPh sb="318" eb="320">
      <t>セッチ</t>
    </rPh>
    <rPh sb="322" eb="324">
      <t>ジンコウ</t>
    </rPh>
    <rPh sb="325" eb="327">
      <t>ショリ</t>
    </rPh>
    <rPh sb="327" eb="329">
      <t>クイキ</t>
    </rPh>
    <rPh sb="329" eb="330">
      <t>ナイ</t>
    </rPh>
    <rPh sb="330" eb="332">
      <t>ジンコウ</t>
    </rPh>
    <rPh sb="335" eb="337">
      <t>サンシュツ</t>
    </rPh>
    <phoneticPr fontId="4"/>
  </si>
  <si>
    <t>　各家庭に設置する合併処理浄化槽であるため、管渠の更新は無く③管渠改善率に数値として表れませんが、設置後20年を経過する施設もあり、その老朽化を原因とする修繕費や部品交換費が増加しています。</t>
    <rPh sb="1" eb="2">
      <t>カク</t>
    </rPh>
    <rPh sb="2" eb="4">
      <t>カテイ</t>
    </rPh>
    <rPh sb="5" eb="7">
      <t>セッチ</t>
    </rPh>
    <rPh sb="9" eb="11">
      <t>ガッペイ</t>
    </rPh>
    <rPh sb="11" eb="13">
      <t>ショリ</t>
    </rPh>
    <rPh sb="13" eb="16">
      <t>ジョウカソウ</t>
    </rPh>
    <rPh sb="22" eb="24">
      <t>カンキョ</t>
    </rPh>
    <rPh sb="25" eb="27">
      <t>コウシン</t>
    </rPh>
    <rPh sb="28" eb="29">
      <t>ナ</t>
    </rPh>
    <rPh sb="31" eb="33">
      <t>カンキョ</t>
    </rPh>
    <rPh sb="33" eb="35">
      <t>カイゼン</t>
    </rPh>
    <rPh sb="35" eb="36">
      <t>リツ</t>
    </rPh>
    <rPh sb="37" eb="39">
      <t>スウチ</t>
    </rPh>
    <rPh sb="42" eb="43">
      <t>アラワ</t>
    </rPh>
    <rPh sb="49" eb="51">
      <t>セッチ</t>
    </rPh>
    <rPh sb="51" eb="52">
      <t>ゴ</t>
    </rPh>
    <rPh sb="54" eb="55">
      <t>ネン</t>
    </rPh>
    <rPh sb="56" eb="58">
      <t>ケイカ</t>
    </rPh>
    <rPh sb="60" eb="62">
      <t>シセツ</t>
    </rPh>
    <rPh sb="68" eb="71">
      <t>ロウキュウカ</t>
    </rPh>
    <rPh sb="72" eb="74">
      <t>ゲンイン</t>
    </rPh>
    <rPh sb="77" eb="80">
      <t>シュウゼンヒ</t>
    </rPh>
    <rPh sb="81" eb="83">
      <t>ブヒン</t>
    </rPh>
    <rPh sb="83" eb="85">
      <t>コウカン</t>
    </rPh>
    <rPh sb="85" eb="86">
      <t>ヒ</t>
    </rPh>
    <rPh sb="87" eb="89">
      <t>ゾウカ</t>
    </rPh>
    <phoneticPr fontId="4"/>
  </si>
  <si>
    <t>　施設の老朽化により汚水処理原価が増加していること、経費回収率が100%未満であることから、使用料収入の確保と汚水処理費の節減に努めるとともに、使用料体系の見直しについても検討する必要があります。</t>
    <rPh sb="1" eb="3">
      <t>シセツ</t>
    </rPh>
    <rPh sb="4" eb="7">
      <t>ロウキュウカ</t>
    </rPh>
    <rPh sb="10" eb="12">
      <t>オスイ</t>
    </rPh>
    <rPh sb="12" eb="14">
      <t>ショリ</t>
    </rPh>
    <rPh sb="14" eb="16">
      <t>ゲンカ</t>
    </rPh>
    <rPh sb="17" eb="19">
      <t>ゾウカ</t>
    </rPh>
    <rPh sb="26" eb="28">
      <t>ケイヒ</t>
    </rPh>
    <rPh sb="28" eb="30">
      <t>カイシュウ</t>
    </rPh>
    <rPh sb="30" eb="31">
      <t>リツ</t>
    </rPh>
    <rPh sb="36" eb="38">
      <t>ミマン</t>
    </rPh>
    <rPh sb="46" eb="48">
      <t>シヨウ</t>
    </rPh>
    <rPh sb="48" eb="49">
      <t>リョウ</t>
    </rPh>
    <rPh sb="49" eb="51">
      <t>シュウニュウ</t>
    </rPh>
    <rPh sb="52" eb="54">
      <t>カクホ</t>
    </rPh>
    <rPh sb="55" eb="57">
      <t>オスイ</t>
    </rPh>
    <rPh sb="57" eb="59">
      <t>ショリ</t>
    </rPh>
    <rPh sb="59" eb="60">
      <t>ヒ</t>
    </rPh>
    <rPh sb="61" eb="63">
      <t>セツゲン</t>
    </rPh>
    <rPh sb="64" eb="65">
      <t>ツト</t>
    </rPh>
    <rPh sb="72" eb="74">
      <t>シヨウ</t>
    </rPh>
    <rPh sb="74" eb="75">
      <t>リョウ</t>
    </rPh>
    <rPh sb="75" eb="77">
      <t>タイケイ</t>
    </rPh>
    <rPh sb="78" eb="80">
      <t>ミナオ</t>
    </rPh>
    <rPh sb="86" eb="88">
      <t>ケントウ</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</si>
</sst>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810240"/>
        <c:axId val="688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8810240"/>
        <c:axId val="68812160"/>
      </c:lineChart>
      <c:dateAx>
        <c:axId val="68810240"/>
        <c:scaling>
          <c:orientation val="minMax"/>
        </c:scaling>
        <c:delete val="1"/>
        <c:axPos val="b"/>
        <c:numFmt formatCode="ge" sourceLinked="1"/>
        <c:majorTickMark val="none"/>
        <c:minorTickMark val="none"/>
        <c:tickLblPos val="none"/>
        <c:crossAx val="68812160"/>
        <c:crosses val="autoZero"/>
        <c:auto val="1"/>
        <c:lblOffset val="100"/>
        <c:baseTimeUnit val="years"/>
      </c:dateAx>
      <c:valAx>
        <c:axId val="688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57.3</c:v>
                </c:pt>
                <c:pt idx="1">
                  <c:v>57.33</c:v>
                </c:pt>
                <c:pt idx="2">
                  <c:v>51</c:v>
                </c:pt>
                <c:pt idx="3">
                  <c:v>50.38</c:v>
                </c:pt>
                <c:pt idx="4">
                  <c:v>49.47</c:v>
                </c:pt>
              </c:numCache>
            </c:numRef>
          </c:val>
        </c:ser>
        <c:dLbls>
          <c:showLegendKey val="0"/>
          <c:showVal val="0"/>
          <c:showCatName val="0"/>
          <c:showSerName val="0"/>
          <c:showPercent val="0"/>
          <c:showBubbleSize val="0"/>
        </c:dLbls>
        <c:gapWidth val="150"/>
        <c:axId val="31307648"/>
        <c:axId val="313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31307648"/>
        <c:axId val="31330304"/>
      </c:lineChart>
      <c:dateAx>
        <c:axId val="31307648"/>
        <c:scaling>
          <c:orientation val="minMax"/>
        </c:scaling>
        <c:delete val="1"/>
        <c:axPos val="b"/>
        <c:numFmt formatCode="ge" sourceLinked="1"/>
        <c:majorTickMark val="none"/>
        <c:minorTickMark val="none"/>
        <c:tickLblPos val="none"/>
        <c:crossAx val="31330304"/>
        <c:crosses val="autoZero"/>
        <c:auto val="1"/>
        <c:lblOffset val="100"/>
        <c:baseTimeUnit val="years"/>
      </c:dateAx>
      <c:valAx>
        <c:axId val="313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364608"/>
        <c:axId val="313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31364608"/>
        <c:axId val="31366528"/>
      </c:lineChart>
      <c:dateAx>
        <c:axId val="31364608"/>
        <c:scaling>
          <c:orientation val="minMax"/>
        </c:scaling>
        <c:delete val="1"/>
        <c:axPos val="b"/>
        <c:numFmt formatCode="ge" sourceLinked="1"/>
        <c:majorTickMark val="none"/>
        <c:minorTickMark val="none"/>
        <c:tickLblPos val="none"/>
        <c:crossAx val="31366528"/>
        <c:crosses val="autoZero"/>
        <c:auto val="1"/>
        <c:lblOffset val="100"/>
        <c:baseTimeUnit val="years"/>
      </c:dateAx>
      <c:valAx>
        <c:axId val="313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3245824"/>
        <c:axId val="732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245824"/>
        <c:axId val="73247744"/>
      </c:lineChart>
      <c:dateAx>
        <c:axId val="73245824"/>
        <c:scaling>
          <c:orientation val="minMax"/>
        </c:scaling>
        <c:delete val="1"/>
        <c:axPos val="b"/>
        <c:numFmt formatCode="ge" sourceLinked="1"/>
        <c:majorTickMark val="none"/>
        <c:minorTickMark val="none"/>
        <c:tickLblPos val="none"/>
        <c:crossAx val="73247744"/>
        <c:crosses val="autoZero"/>
        <c:auto val="1"/>
        <c:lblOffset val="100"/>
        <c:baseTimeUnit val="years"/>
      </c:dateAx>
      <c:valAx>
        <c:axId val="73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4240"/>
        <c:axId val="30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4240"/>
        <c:axId val="30956160"/>
      </c:lineChart>
      <c:dateAx>
        <c:axId val="30954240"/>
        <c:scaling>
          <c:orientation val="minMax"/>
        </c:scaling>
        <c:delete val="1"/>
        <c:axPos val="b"/>
        <c:numFmt formatCode="ge" sourceLinked="1"/>
        <c:majorTickMark val="none"/>
        <c:minorTickMark val="none"/>
        <c:tickLblPos val="none"/>
        <c:crossAx val="30956160"/>
        <c:crosses val="autoZero"/>
        <c:auto val="1"/>
        <c:lblOffset val="100"/>
        <c:baseTimeUnit val="years"/>
      </c:dateAx>
      <c:valAx>
        <c:axId val="30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82528"/>
        <c:axId val="30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82528"/>
        <c:axId val="30984448"/>
      </c:lineChart>
      <c:dateAx>
        <c:axId val="30982528"/>
        <c:scaling>
          <c:orientation val="minMax"/>
        </c:scaling>
        <c:delete val="1"/>
        <c:axPos val="b"/>
        <c:numFmt formatCode="ge" sourceLinked="1"/>
        <c:majorTickMark val="none"/>
        <c:minorTickMark val="none"/>
        <c:tickLblPos val="none"/>
        <c:crossAx val="30984448"/>
        <c:crosses val="autoZero"/>
        <c:auto val="1"/>
        <c:lblOffset val="100"/>
        <c:baseTimeUnit val="years"/>
      </c:dateAx>
      <c:valAx>
        <c:axId val="30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70464"/>
        <c:axId val="310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70464"/>
        <c:axId val="31076736"/>
      </c:lineChart>
      <c:dateAx>
        <c:axId val="31070464"/>
        <c:scaling>
          <c:orientation val="minMax"/>
        </c:scaling>
        <c:delete val="1"/>
        <c:axPos val="b"/>
        <c:numFmt formatCode="ge" sourceLinked="1"/>
        <c:majorTickMark val="none"/>
        <c:minorTickMark val="none"/>
        <c:tickLblPos val="none"/>
        <c:crossAx val="31076736"/>
        <c:crosses val="autoZero"/>
        <c:auto val="1"/>
        <c:lblOffset val="100"/>
        <c:baseTimeUnit val="years"/>
      </c:dateAx>
      <c:valAx>
        <c:axId val="310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11040"/>
        <c:axId val="311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11040"/>
        <c:axId val="31117312"/>
      </c:lineChart>
      <c:dateAx>
        <c:axId val="31111040"/>
        <c:scaling>
          <c:orientation val="minMax"/>
        </c:scaling>
        <c:delete val="1"/>
        <c:axPos val="b"/>
        <c:numFmt formatCode="ge" sourceLinked="1"/>
        <c:majorTickMark val="none"/>
        <c:minorTickMark val="none"/>
        <c:tickLblPos val="none"/>
        <c:crossAx val="31117312"/>
        <c:crosses val="autoZero"/>
        <c:auto val="1"/>
        <c:lblOffset val="100"/>
        <c:baseTimeUnit val="years"/>
      </c:dateAx>
      <c:valAx>
        <c:axId val="311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155712"/>
        <c:axId val="311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31155712"/>
        <c:axId val="31157632"/>
      </c:lineChart>
      <c:dateAx>
        <c:axId val="31155712"/>
        <c:scaling>
          <c:orientation val="minMax"/>
        </c:scaling>
        <c:delete val="1"/>
        <c:axPos val="b"/>
        <c:numFmt formatCode="ge" sourceLinked="1"/>
        <c:majorTickMark val="none"/>
        <c:minorTickMark val="none"/>
        <c:tickLblPos val="none"/>
        <c:crossAx val="31157632"/>
        <c:crosses val="autoZero"/>
        <c:auto val="1"/>
        <c:lblOffset val="100"/>
        <c:baseTimeUnit val="years"/>
      </c:dateAx>
      <c:valAx>
        <c:axId val="311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87.85</c:v>
                </c:pt>
                <c:pt idx="1">
                  <c:v>87.78</c:v>
                </c:pt>
                <c:pt idx="2">
                  <c:v>87.29</c:v>
                </c:pt>
                <c:pt idx="3">
                  <c:v>87.04</c:v>
                </c:pt>
                <c:pt idx="4">
                  <c:v>88.02</c:v>
                </c:pt>
              </c:numCache>
            </c:numRef>
          </c:val>
        </c:ser>
        <c:dLbls>
          <c:showLegendKey val="0"/>
          <c:showVal val="0"/>
          <c:showCatName val="0"/>
          <c:showSerName val="0"/>
          <c:showPercent val="0"/>
          <c:showBubbleSize val="0"/>
        </c:dLbls>
        <c:gapWidth val="150"/>
        <c:axId val="31192192"/>
        <c:axId val="31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31192192"/>
        <c:axId val="31194112"/>
      </c:lineChart>
      <c:dateAx>
        <c:axId val="31192192"/>
        <c:scaling>
          <c:orientation val="minMax"/>
        </c:scaling>
        <c:delete val="1"/>
        <c:axPos val="b"/>
        <c:numFmt formatCode="ge" sourceLinked="1"/>
        <c:majorTickMark val="none"/>
        <c:minorTickMark val="none"/>
        <c:tickLblPos val="none"/>
        <c:crossAx val="31194112"/>
        <c:crosses val="autoZero"/>
        <c:auto val="1"/>
        <c:lblOffset val="100"/>
        <c:baseTimeUnit val="years"/>
      </c:dateAx>
      <c:valAx>
        <c:axId val="31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222.77</c:v>
                </c:pt>
                <c:pt idx="1">
                  <c:v>223.94</c:v>
                </c:pt>
                <c:pt idx="2">
                  <c:v>251.8</c:v>
                </c:pt>
                <c:pt idx="3">
                  <c:v>264.02</c:v>
                </c:pt>
                <c:pt idx="4">
                  <c:v>267.76</c:v>
                </c:pt>
              </c:numCache>
            </c:numRef>
          </c:val>
        </c:ser>
        <c:dLbls>
          <c:showLegendKey val="0"/>
          <c:showVal val="0"/>
          <c:showCatName val="0"/>
          <c:showSerName val="0"/>
          <c:showPercent val="0"/>
          <c:showBubbleSize val="0"/>
        </c:dLbls>
        <c:gapWidth val="150"/>
        <c:axId val="31271936"/>
        <c:axId val="31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31271936"/>
        <c:axId val="31290112"/>
      </c:lineChart>
      <c:dateAx>
        <c:axId val="31271936"/>
        <c:scaling>
          <c:orientation val="minMax"/>
        </c:scaling>
        <c:delete val="1"/>
        <c:axPos val="b"/>
        <c:numFmt formatCode="ge" sourceLinked="1"/>
        <c:majorTickMark val="none"/>
        <c:minorTickMark val="none"/>
        <c:tickLblPos val="none"/>
        <c:crossAx val="31290112"/>
        <c:crosses val="autoZero"/>
        <c:auto val="1"/>
        <c:lblOffset val="100"/>
        <c:baseTimeUnit val="years"/>
      </c:dateAx>
      <c:valAx>
        <c:axId val="31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松本市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241796</v>
      </c>
      <c r="AM8" s="64"/>
      <c r="AN8" s="64"/>
      <c r="AO8" s="64"/>
      <c r="AP8" s="64"/>
      <c r="AQ8" s="64"/>
      <c r="AR8" s="64"/>
      <c r="AS8" s="64"/>
      <c r="AT8" s="63">
        <f>データ!S6</f>
        <v>978.47</v>
      </c>
      <c r="AU8" s="63"/>
      <c r="AV8" s="63"/>
      <c r="AW8" s="63"/>
      <c r="AX8" s="63"/>
      <c r="AY8" s="63"/>
      <c r="AZ8" s="63"/>
      <c r="BA8" s="63"/>
      <c r="BB8" s="63">
        <f>データ!T6</f>
        <v>247.12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v>
      </c>
      <c r="Q10" s="63"/>
      <c r="R10" s="63"/>
      <c r="S10" s="63"/>
      <c r="T10" s="63"/>
      <c r="U10" s="63"/>
      <c r="V10" s="63"/>
      <c r="W10" s="63">
        <f>データ!P6</f>
        <v>100</v>
      </c>
      <c r="X10" s="63"/>
      <c r="Y10" s="63"/>
      <c r="Z10" s="63"/>
      <c r="AA10" s="63"/>
      <c r="AB10" s="63"/>
      <c r="AC10" s="63"/>
      <c r="AD10" s="64">
        <f>データ!Q6</f>
        <v>3490</v>
      </c>
      <c r="AE10" s="64"/>
      <c r="AF10" s="64"/>
      <c r="AG10" s="64"/>
      <c r="AH10" s="64"/>
      <c r="AI10" s="64"/>
      <c r="AJ10" s="64"/>
      <c r="AK10" s="2"/>
      <c r="AL10" s="64">
        <f>データ!U6</f>
        <v>3367</v>
      </c>
      <c r="AM10" s="64"/>
      <c r="AN10" s="64"/>
      <c r="AO10" s="64"/>
      <c r="AP10" s="64"/>
      <c r="AQ10" s="64"/>
      <c r="AR10" s="64"/>
      <c r="AS10" s="64"/>
      <c r="AT10" s="63">
        <f>データ!V6</f>
        <v>67.38</v>
      </c>
      <c r="AU10" s="63"/>
      <c r="AV10" s="63"/>
      <c r="AW10" s="63"/>
      <c r="AX10" s="63"/>
      <c r="AY10" s="63"/>
      <c r="AZ10" s="63"/>
      <c r="BA10" s="63"/>
      <c r="BB10" s="63">
        <f>データ!W6</f>
        <v>49.97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202029</v>
      </c>
      <c r="D6" s="31">
        <f t="shared" si="3"/>
        <v>47</v>
      </c>
      <c r="E6" s="31">
        <f t="shared" si="3"/>
        <v>18</v>
      </c>
      <c r="F6" s="31">
        <f t="shared" si="3"/>
        <v>0</v>
      </c>
      <c r="G6" s="31">
        <f t="shared" si="3"/>
        <v>0</v>
      </c>
      <c r="H6" s="31" t="str">
        <f t="shared" si="3"/>
        <v>長野県　松本市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1.4</v>
      </c>
      <c r="P6" s="32">
        <f t="shared" si="3"/>
        <v>100</v>
      </c>
      <c r="Q6" s="32">
        <f t="shared" si="3"/>
        <v>3490</v>
      </c>
      <c r="R6" s="32">
        <f t="shared" si="3"/>
        <v>241796</v>
      </c>
      <c r="S6" s="32">
        <f t="shared" si="3"/>
        <v>978.47</v>
      </c>
      <c r="T6" s="32">
        <f t="shared" si="3"/>
        <v>247.12</v>
      </c>
      <c r="U6" s="32">
        <f t="shared" si="3"/>
        <v>3367</v>
      </c>
      <c r="V6" s="32">
        <f t="shared" si="3"/>
        <v>67.38</v>
      </c>
      <c r="W6" s="32">
        <f t="shared" si="3"/>
        <v>49.97</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0.14000000000000001</v>
      </c>
      <c r="BG6" s="32">
        <f t="shared" si="7"/>
        <v>0</v>
      </c>
      <c r="BH6" s="32">
        <f t="shared" si="7"/>
        <v>0</v>
      </c>
      <c r="BI6" s="32">
        <f t="shared" si="7"/>
        <v>0</v>
      </c>
      <c r="BJ6" s="33">
        <f t="shared" si="7"/>
        <v>188.97</v>
      </c>
      <c r="BK6" s="33">
        <f t="shared" si="7"/>
        <v>202.91</v>
      </c>
      <c r="BL6" s="33">
        <f t="shared" si="7"/>
        <v>232.83</v>
      </c>
      <c r="BM6" s="33">
        <f t="shared" si="7"/>
        <v>261.08</v>
      </c>
      <c r="BN6" s="33">
        <f t="shared" si="7"/>
        <v>241.49</v>
      </c>
      <c r="BO6" s="32" t="str">
        <f>IF(BO7="","",IF(BO7="-","【-】","【"&amp;SUBSTITUTE(TEXT(BO7,"#,##0.00"),"-","△")&amp;"】"))</f>
        <v>【345.93】</v>
      </c>
      <c r="BP6" s="33">
        <f>IF(BP7="",NA(),BP7)</f>
        <v>87.85</v>
      </c>
      <c r="BQ6" s="33">
        <f t="shared" ref="BQ6:BY6" si="8">IF(BQ7="",NA(),BQ7)</f>
        <v>87.78</v>
      </c>
      <c r="BR6" s="33">
        <f t="shared" si="8"/>
        <v>87.29</v>
      </c>
      <c r="BS6" s="33">
        <f t="shared" si="8"/>
        <v>87.04</v>
      </c>
      <c r="BT6" s="33">
        <f t="shared" si="8"/>
        <v>88.02</v>
      </c>
      <c r="BU6" s="33">
        <f t="shared" si="8"/>
        <v>75.040000000000006</v>
      </c>
      <c r="BV6" s="33">
        <f t="shared" si="8"/>
        <v>72.77</v>
      </c>
      <c r="BW6" s="33">
        <f t="shared" si="8"/>
        <v>67.92</v>
      </c>
      <c r="BX6" s="33">
        <f t="shared" si="8"/>
        <v>68.61</v>
      </c>
      <c r="BY6" s="33">
        <f t="shared" si="8"/>
        <v>65.7</v>
      </c>
      <c r="BZ6" s="32" t="str">
        <f>IF(BZ7="","",IF(BZ7="-","【-】","【"&amp;SUBSTITUTE(TEXT(BZ7,"#,##0.00"),"-","△")&amp;"】"))</f>
        <v>【59.44】</v>
      </c>
      <c r="CA6" s="33">
        <f>IF(CA7="",NA(),CA7)</f>
        <v>222.77</v>
      </c>
      <c r="CB6" s="33">
        <f t="shared" ref="CB6:CJ6" si="9">IF(CB7="",NA(),CB7)</f>
        <v>223.94</v>
      </c>
      <c r="CC6" s="33">
        <f t="shared" si="9"/>
        <v>251.8</v>
      </c>
      <c r="CD6" s="33">
        <f t="shared" si="9"/>
        <v>264.02</v>
      </c>
      <c r="CE6" s="33">
        <f t="shared" si="9"/>
        <v>267.76</v>
      </c>
      <c r="CF6" s="33">
        <f t="shared" si="9"/>
        <v>241.94</v>
      </c>
      <c r="CG6" s="33">
        <f t="shared" si="9"/>
        <v>243.06</v>
      </c>
      <c r="CH6" s="33">
        <f t="shared" si="9"/>
        <v>229.12</v>
      </c>
      <c r="CI6" s="33">
        <f t="shared" si="9"/>
        <v>241.18</v>
      </c>
      <c r="CJ6" s="33">
        <f t="shared" si="9"/>
        <v>247.94</v>
      </c>
      <c r="CK6" s="32" t="str">
        <f>IF(CK7="","",IF(CK7="-","【-】","【"&amp;SUBSTITUTE(TEXT(CK7,"#,##0.00"),"-","△")&amp;"】"))</f>
        <v>【272.79】</v>
      </c>
      <c r="CL6" s="33">
        <f>IF(CL7="",NA(),CL7)</f>
        <v>57.3</v>
      </c>
      <c r="CM6" s="33">
        <f t="shared" ref="CM6:CU6" si="10">IF(CM7="",NA(),CM7)</f>
        <v>57.33</v>
      </c>
      <c r="CN6" s="33">
        <f t="shared" si="10"/>
        <v>51</v>
      </c>
      <c r="CO6" s="33">
        <f t="shared" si="10"/>
        <v>50.38</v>
      </c>
      <c r="CP6" s="33">
        <f t="shared" si="10"/>
        <v>49.47</v>
      </c>
      <c r="CQ6" s="33">
        <f t="shared" si="10"/>
        <v>49.56</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202029</v>
      </c>
      <c r="D7" s="35">
        <v>47</v>
      </c>
      <c r="E7" s="35">
        <v>18</v>
      </c>
      <c r="F7" s="35">
        <v>0</v>
      </c>
      <c r="G7" s="35">
        <v>0</v>
      </c>
      <c r="H7" s="35" t="s">
        <v>96</v>
      </c>
      <c r="I7" s="35" t="s">
        <v>97</v>
      </c>
      <c r="J7" s="35" t="s">
        <v>98</v>
      </c>
      <c r="K7" s="35" t="s">
        <v>99</v>
      </c>
      <c r="L7" s="35" t="s">
        <v>100</v>
      </c>
      <c r="M7" s="36" t="s">
        <v>101</v>
      </c>
      <c r="N7" s="36" t="s">
        <v>102</v>
      </c>
      <c r="O7" s="36">
        <v>1.4</v>
      </c>
      <c r="P7" s="36">
        <v>100</v>
      </c>
      <c r="Q7" s="36">
        <v>3490</v>
      </c>
      <c r="R7" s="36">
        <v>241796</v>
      </c>
      <c r="S7" s="36">
        <v>978.47</v>
      </c>
      <c r="T7" s="36">
        <v>247.12</v>
      </c>
      <c r="U7" s="36">
        <v>3367</v>
      </c>
      <c r="V7" s="36">
        <v>67.38</v>
      </c>
      <c r="W7" s="36">
        <v>49.97</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0.14000000000000001</v>
      </c>
      <c r="BG7" s="36">
        <v>0</v>
      </c>
      <c r="BH7" s="36">
        <v>0</v>
      </c>
      <c r="BI7" s="36">
        <v>0</v>
      </c>
      <c r="BJ7" s="36">
        <v>188.97</v>
      </c>
      <c r="BK7" s="36">
        <v>202.91</v>
      </c>
      <c r="BL7" s="36">
        <v>232.83</v>
      </c>
      <c r="BM7" s="36">
        <v>261.08</v>
      </c>
      <c r="BN7" s="36">
        <v>241.49</v>
      </c>
      <c r="BO7" s="36">
        <v>345.93</v>
      </c>
      <c r="BP7" s="36">
        <v>87.85</v>
      </c>
      <c r="BQ7" s="36">
        <v>87.78</v>
      </c>
      <c r="BR7" s="36">
        <v>87.29</v>
      </c>
      <c r="BS7" s="36">
        <v>87.04</v>
      </c>
      <c r="BT7" s="36">
        <v>88.02</v>
      </c>
      <c r="BU7" s="36">
        <v>75.040000000000006</v>
      </c>
      <c r="BV7" s="36">
        <v>72.77</v>
      </c>
      <c r="BW7" s="36">
        <v>67.92</v>
      </c>
      <c r="BX7" s="36">
        <v>68.61</v>
      </c>
      <c r="BY7" s="36">
        <v>65.7</v>
      </c>
      <c r="BZ7" s="36">
        <v>59.44</v>
      </c>
      <c r="CA7" s="36">
        <v>222.77</v>
      </c>
      <c r="CB7" s="36">
        <v>223.94</v>
      </c>
      <c r="CC7" s="36">
        <v>251.8</v>
      </c>
      <c r="CD7" s="36">
        <v>264.02</v>
      </c>
      <c r="CE7" s="36">
        <v>267.76</v>
      </c>
      <c r="CF7" s="36">
        <v>241.94</v>
      </c>
      <c r="CG7" s="36">
        <v>243.06</v>
      </c>
      <c r="CH7" s="36">
        <v>229.12</v>
      </c>
      <c r="CI7" s="36">
        <v>241.18</v>
      </c>
      <c r="CJ7" s="36">
        <v>247.94</v>
      </c>
      <c r="CK7" s="36">
        <v>272.79000000000002</v>
      </c>
      <c r="CL7" s="36">
        <v>57.3</v>
      </c>
      <c r="CM7" s="36">
        <v>57.33</v>
      </c>
      <c r="CN7" s="36">
        <v>51</v>
      </c>
      <c r="CO7" s="36">
        <v>50.38</v>
      </c>
      <c r="CP7" s="36">
        <v>49.47</v>
      </c>
      <c r="CQ7" s="36">
        <v>49.56</v>
      </c>
      <c r="CR7" s="36">
        <v>51.83</v>
      </c>
      <c r="CS7" s="36">
        <v>59.5</v>
      </c>
      <c r="CT7" s="36">
        <v>53.84</v>
      </c>
      <c r="CU7" s="36">
        <v>60.25</v>
      </c>
      <c r="CV7" s="36">
        <v>58.84</v>
      </c>
      <c r="CW7" s="36">
        <v>100</v>
      </c>
      <c r="CX7" s="36">
        <v>100</v>
      </c>
      <c r="CY7" s="36">
        <v>100</v>
      </c>
      <c r="CZ7" s="36">
        <v>100</v>
      </c>
      <c r="DA7" s="36">
        <v>100</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MATSUMOTO_TOGO</cp:lastModifiedBy>
  <dcterms:created xsi:type="dcterms:W3CDTF">2017-02-08T03:23:06Z</dcterms:created>
  <dcterms:modified xsi:type="dcterms:W3CDTF">2017-02-14T01:28:32Z</dcterms:modified>
  <cp:category/>
</cp:coreProperties>
</file>