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<sst xmlns="http://schemas.openxmlformats.org/spreadsheetml/2006/main" count="220" uniqueCount="110">
  <si>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</si>
  <si>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</si>
  <si>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</si>
  <si>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</si>
  <si>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</si>
  <si>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</si>
  <si>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</si>
  <si>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</si>
  <si>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</si>
  <si>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</si>
  <si>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</si>
  <si>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</si>
  <si>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</si>
  <si>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</si>
  <si>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</si>
  <si>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</si>
  <si>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</si>
  <si>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</si>
  <si>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</si>
  <si>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</si>
  <si>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</si>
  <si>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</si>
  <si>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</si>
  <si>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</si>
  <si>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</si>
  <si>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</si>
  <si>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</si>
  <si>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</si>
  <si>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</si>
  <si>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</si>
  <si>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</si>
  <si>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</si>
  <si>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</si>
  <si>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</si>
  <si>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</si>
  <si>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</si>
  <si>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</si>
  <si>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</si>
  <si>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</si>
  <si>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</si>
  <si>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</si>
  <si>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</si>
  <si>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</si>
  <si>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</si>
  <si>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</si>
  <si>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</si>
  <si>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</si>
  <si>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</si>
  <si>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</si>
  <si>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</si>
  <si>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</si>
  <si>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</si>
  <si>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</si>
  <si>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</si>
  <si>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</si>
  <si>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</si>
  <si>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</si>
  <si>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</si>
  <si>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</si>
  <si>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</si>
  <si>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</si>
  <si>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</si>
  <si>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</si>
  <si>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</si>
  <si>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</si>
  <si>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</si>
  <si>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</si>
  <si>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</si>
  <si>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</si>
  <si>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</si>
  <si>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</si>
  <si>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</si>
  <si>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</si>
  <si>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</si>
  <si>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</si>
  <si>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</si>
  <si>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</si>
  <si>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</si>
  <si>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</si>
  <si>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</si>
  <si>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</si>
  <si>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</si>
  <si>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</si>
  <si>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</si>
  <si>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</si>
  <si>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</si>
  <si>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</si>
  <si>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</si>
  <si>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</si>
  <si>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</si>
  <si>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</si>
  <si>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</si>
  <si>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</si>
  <si>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</si>
  <si>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</si>
  <si>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</si>
  <si>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松本市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</si>
  <si>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</si>
  <si>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</si>
  <si>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</si>
  <si>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</si>
  <si>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</si>
  <si>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</si>
  <si>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</si>
  <si>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</si>
  <si>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</si>
  <si>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</si>
  <si>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直近5年間において、経常収支は黒字を継続
　しており、累積欠損金は発生していません。
　汚水処理原価は全国平均や類似団体平均値より
　低く、経費回収率は100％を上回る状況です。
　　企業債残高対事業規模比率は、平成27年度に
　類似団体平均値を下回り、経年比較でも年々減
　少しています。
　　また、水洗化率は94％以上となっております。
　未水洗世帯に対しては、融資制度や補助制度の
　活用など、引き続き水洗化の推進を図ります。</t>
    <phoneticPr fontId="4"/>
  </si>
  <si>
    <t>　　有形固定資産減価償却率は、全国平均や類似
　団体平均値と比較してやや高くなっています。
  処理場などの施設は、早くから供用を開始した
  ことによる影響が考えられますが、電気・機械
  設備を中心に、予防保全型の維持管理により長
　寿命化を図るとともに、計画的に改築・更新を
　行っています。
　　また、管渠老朽化率は、法定耐用年数を経過
　した管渠がなく、公共下水道の管渠改築・更生
　工事を優先して実施しているため、管渠改善率
　は低い状況となっています。
 　 今後、処理場や管渠の耐震化とあわせた更新
　計画の定期的な見直しが必要です。</t>
    <phoneticPr fontId="4"/>
  </si>
  <si>
    <t>　これまで、行政改革による経費削減や高金利企業債の借換えによる利息を低減させる取組みなどにより、健全経営に努めてまいりました。
  しかし、節水型機器の普及や、超少子高齢型人口減少社会の進展により、将来にわたって有収水量の伸びは期待できず、下水道使用料は減少することが予測されます。その一方で、今後増加が見込まれる老朽化した施設の更新や地震災害対策としての耐震化への投資など、多額の資金が必要になります。
  下水道事業の健全経営を持続していくために、下水処理場において汚泥消化過程で発生するメタンガスを燃料とした消化ガス発電による購入電力料金の削減や売電事業による収益の確保、適切な施設規模による投資の効率化、更新投資等に充てる財源とするため国からの交付金を積極的に取り込むとともに企業債の有効活用など、長期展望に立った事業経営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</si>
</sst>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276608"/>
        <c:axId val="1342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34276608"/>
        <c:axId val="134278528"/>
      </c:lineChart>
      <c:dateAx>
        <c:axId val="134276608"/>
        <c:scaling>
          <c:orientation val="minMax"/>
        </c:scaling>
        <c:delete val="1"/>
        <c:axPos val="b"/>
        <c:numFmt formatCode="ge" sourceLinked="1"/>
        <c:majorTickMark val="none"/>
        <c:minorTickMark val="none"/>
        <c:tickLblPos val="none"/>
        <c:crossAx val="134278528"/>
        <c:crosses val="autoZero"/>
        <c:auto val="1"/>
        <c:lblOffset val="100"/>
        <c:baseTimeUnit val="years"/>
      </c:dateAx>
      <c:valAx>
        <c:axId val="1342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67.680000000000007</c:v>
                </c:pt>
                <c:pt idx="1">
                  <c:v>73.45</c:v>
                </c:pt>
                <c:pt idx="2">
                  <c:v>69.41</c:v>
                </c:pt>
                <c:pt idx="3">
                  <c:v>67.930000000000007</c:v>
                </c:pt>
                <c:pt idx="4">
                  <c:v>67.59</c:v>
                </c:pt>
              </c:numCache>
            </c:numRef>
          </c:val>
        </c:ser>
        <c:dLbls>
          <c:showLegendKey val="0"/>
          <c:showVal val="0"/>
          <c:showCatName val="0"/>
          <c:showSerName val="0"/>
          <c:showPercent val="0"/>
          <c:showBubbleSize val="0"/>
        </c:dLbls>
        <c:gapWidth val="150"/>
        <c:axId val="95449472"/>
        <c:axId val="954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5449472"/>
        <c:axId val="95451392"/>
      </c:lineChart>
      <c:dateAx>
        <c:axId val="95449472"/>
        <c:scaling>
          <c:orientation val="minMax"/>
        </c:scaling>
        <c:delete val="1"/>
        <c:axPos val="b"/>
        <c:numFmt formatCode="ge" sourceLinked="1"/>
        <c:majorTickMark val="none"/>
        <c:minorTickMark val="none"/>
        <c:tickLblPos val="none"/>
        <c:crossAx val="95451392"/>
        <c:crosses val="autoZero"/>
        <c:auto val="1"/>
        <c:lblOffset val="100"/>
        <c:baseTimeUnit val="years"/>
      </c:dateAx>
      <c:valAx>
        <c:axId val="954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88.31</c:v>
                </c:pt>
                <c:pt idx="1">
                  <c:v>92.49</c:v>
                </c:pt>
                <c:pt idx="2">
                  <c:v>93.1</c:v>
                </c:pt>
                <c:pt idx="3">
                  <c:v>93.79</c:v>
                </c:pt>
                <c:pt idx="4">
                  <c:v>94.05</c:v>
                </c:pt>
              </c:numCache>
            </c:numRef>
          </c:val>
        </c:ser>
        <c:dLbls>
          <c:showLegendKey val="0"/>
          <c:showVal val="0"/>
          <c:showCatName val="0"/>
          <c:showSerName val="0"/>
          <c:showPercent val="0"/>
          <c:showBubbleSize val="0"/>
        </c:dLbls>
        <c:gapWidth val="150"/>
        <c:axId val="95543296"/>
        <c:axId val="955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5543296"/>
        <c:axId val="95545216"/>
      </c:lineChart>
      <c:dateAx>
        <c:axId val="95543296"/>
        <c:scaling>
          <c:orientation val="minMax"/>
        </c:scaling>
        <c:delete val="1"/>
        <c:axPos val="b"/>
        <c:numFmt formatCode="ge" sourceLinked="1"/>
        <c:majorTickMark val="none"/>
        <c:minorTickMark val="none"/>
        <c:tickLblPos val="none"/>
        <c:crossAx val="95545216"/>
        <c:crosses val="autoZero"/>
        <c:auto val="1"/>
        <c:lblOffset val="100"/>
        <c:baseTimeUnit val="years"/>
      </c:dateAx>
      <c:valAx>
        <c:axId val="955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120.83</c:v>
                </c:pt>
                <c:pt idx="1">
                  <c:v>119.66</c:v>
                </c:pt>
                <c:pt idx="2">
                  <c:v>114.24</c:v>
                </c:pt>
                <c:pt idx="3">
                  <c:v>111.57</c:v>
                </c:pt>
                <c:pt idx="4">
                  <c:v>119.18</c:v>
                </c:pt>
              </c:numCache>
            </c:numRef>
          </c:val>
        </c:ser>
        <c:dLbls>
          <c:showLegendKey val="0"/>
          <c:showVal val="0"/>
          <c:showCatName val="0"/>
          <c:showSerName val="0"/>
          <c:showPercent val="0"/>
          <c:showBubbleSize val="0"/>
        </c:dLbls>
        <c:gapWidth val="150"/>
        <c:axId val="87948672"/>
        <c:axId val="946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87948672"/>
        <c:axId val="94610944"/>
      </c:lineChart>
      <c:dateAx>
        <c:axId val="87948672"/>
        <c:scaling>
          <c:orientation val="minMax"/>
        </c:scaling>
        <c:delete val="1"/>
        <c:axPos val="b"/>
        <c:numFmt formatCode="ge" sourceLinked="1"/>
        <c:majorTickMark val="none"/>
        <c:minorTickMark val="none"/>
        <c:tickLblPos val="none"/>
        <c:crossAx val="94610944"/>
        <c:crosses val="autoZero"/>
        <c:auto val="1"/>
        <c:lblOffset val="100"/>
        <c:baseTimeUnit val="years"/>
      </c:dateAx>
      <c:valAx>
        <c:axId val="946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13.46</c:v>
                </c:pt>
                <c:pt idx="1">
                  <c:v>17.16</c:v>
                </c:pt>
                <c:pt idx="2">
                  <c:v>18.78</c:v>
                </c:pt>
                <c:pt idx="3">
                  <c:v>21.84</c:v>
                </c:pt>
                <c:pt idx="4">
                  <c:v>23.26</c:v>
                </c:pt>
              </c:numCache>
            </c:numRef>
          </c:val>
        </c:ser>
        <c:dLbls>
          <c:showLegendKey val="0"/>
          <c:showVal val="0"/>
          <c:showCatName val="0"/>
          <c:showSerName val="0"/>
          <c:showPercent val="0"/>
          <c:showBubbleSize val="0"/>
        </c:dLbls>
        <c:gapWidth val="150"/>
        <c:axId val="94694400"/>
        <c:axId val="947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94694400"/>
        <c:axId val="94733440"/>
      </c:lineChart>
      <c:dateAx>
        <c:axId val="94694400"/>
        <c:scaling>
          <c:orientation val="minMax"/>
        </c:scaling>
        <c:delete val="1"/>
        <c:axPos val="b"/>
        <c:numFmt formatCode="ge" sourceLinked="1"/>
        <c:majorTickMark val="none"/>
        <c:minorTickMark val="none"/>
        <c:tickLblPos val="none"/>
        <c:crossAx val="94733440"/>
        <c:crosses val="autoZero"/>
        <c:auto val="1"/>
        <c:lblOffset val="100"/>
        <c:baseTimeUnit val="years"/>
      </c:dateAx>
      <c:valAx>
        <c:axId val="947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80736"/>
        <c:axId val="949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94980736"/>
        <c:axId val="94982912"/>
      </c:lineChart>
      <c:dateAx>
        <c:axId val="94980736"/>
        <c:scaling>
          <c:orientation val="minMax"/>
        </c:scaling>
        <c:delete val="1"/>
        <c:axPos val="b"/>
        <c:numFmt formatCode="ge" sourceLinked="1"/>
        <c:majorTickMark val="none"/>
        <c:minorTickMark val="none"/>
        <c:tickLblPos val="none"/>
        <c:crossAx val="94982912"/>
        <c:crosses val="autoZero"/>
        <c:auto val="1"/>
        <c:lblOffset val="100"/>
        <c:baseTimeUnit val="years"/>
      </c:dateAx>
      <c:valAx>
        <c:axId val="949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80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062272"/>
        <c:axId val="951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95062272"/>
        <c:axId val="95175040"/>
      </c:lineChart>
      <c:dateAx>
        <c:axId val="95062272"/>
        <c:scaling>
          <c:orientation val="minMax"/>
        </c:scaling>
        <c:delete val="1"/>
        <c:axPos val="b"/>
        <c:numFmt formatCode="ge" sourceLinked="1"/>
        <c:majorTickMark val="none"/>
        <c:minorTickMark val="none"/>
        <c:tickLblPos val="none"/>
        <c:crossAx val="95175040"/>
        <c:crosses val="autoZero"/>
        <c:auto val="1"/>
        <c:lblOffset val="100"/>
        <c:baseTimeUnit val="years"/>
      </c:dateAx>
      <c:valAx>
        <c:axId val="951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8388.6200000000008</c:v>
                </c:pt>
                <c:pt idx="1">
                  <c:v>12663.05</c:v>
                </c:pt>
                <c:pt idx="2">
                  <c:v>11150.36</c:v>
                </c:pt>
                <c:pt idx="3">
                  <c:v>80.41</c:v>
                </c:pt>
                <c:pt idx="4">
                  <c:v>86.97</c:v>
                </c:pt>
              </c:numCache>
            </c:numRef>
          </c:val>
        </c:ser>
        <c:dLbls>
          <c:showLegendKey val="0"/>
          <c:showVal val="0"/>
          <c:showCatName val="0"/>
          <c:showSerName val="0"/>
          <c:showPercent val="0"/>
          <c:showBubbleSize val="0"/>
        </c:dLbls>
        <c:gapWidth val="150"/>
        <c:axId val="95209344"/>
        <c:axId val="952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95209344"/>
        <c:axId val="95223808"/>
      </c:lineChart>
      <c:dateAx>
        <c:axId val="95209344"/>
        <c:scaling>
          <c:orientation val="minMax"/>
        </c:scaling>
        <c:delete val="1"/>
        <c:axPos val="b"/>
        <c:numFmt formatCode="ge" sourceLinked="1"/>
        <c:majorTickMark val="none"/>
        <c:minorTickMark val="none"/>
        <c:tickLblPos val="none"/>
        <c:crossAx val="95223808"/>
        <c:crosses val="autoZero"/>
        <c:auto val="1"/>
        <c:lblOffset val="100"/>
        <c:baseTimeUnit val="years"/>
      </c:dateAx>
      <c:valAx>
        <c:axId val="952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1853.37</c:v>
                </c:pt>
                <c:pt idx="1">
                  <c:v>1744.66</c:v>
                </c:pt>
                <c:pt idx="2">
                  <c:v>1607.74</c:v>
                </c:pt>
                <c:pt idx="3">
                  <c:v>1464.28</c:v>
                </c:pt>
                <c:pt idx="4">
                  <c:v>1343.17</c:v>
                </c:pt>
              </c:numCache>
            </c:numRef>
          </c:val>
        </c:ser>
        <c:dLbls>
          <c:showLegendKey val="0"/>
          <c:showVal val="0"/>
          <c:showCatName val="0"/>
          <c:showSerName val="0"/>
          <c:showPercent val="0"/>
          <c:showBubbleSize val="0"/>
        </c:dLbls>
        <c:gapWidth val="150"/>
        <c:axId val="95245824"/>
        <c:axId val="952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5245824"/>
        <c:axId val="95247744"/>
      </c:lineChart>
      <c:dateAx>
        <c:axId val="95245824"/>
        <c:scaling>
          <c:orientation val="minMax"/>
        </c:scaling>
        <c:delete val="1"/>
        <c:axPos val="b"/>
        <c:numFmt formatCode="ge" sourceLinked="1"/>
        <c:majorTickMark val="none"/>
        <c:minorTickMark val="none"/>
        <c:tickLblPos val="none"/>
        <c:crossAx val="95247744"/>
        <c:crosses val="autoZero"/>
        <c:auto val="1"/>
        <c:lblOffset val="100"/>
        <c:baseTimeUnit val="years"/>
      </c:dateAx>
      <c:valAx>
        <c:axId val="952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172.68</c:v>
                </c:pt>
                <c:pt idx="1">
                  <c:v>172.69</c:v>
                </c:pt>
                <c:pt idx="2">
                  <c:v>175.14</c:v>
                </c:pt>
                <c:pt idx="3">
                  <c:v>171.03</c:v>
                </c:pt>
                <c:pt idx="4">
                  <c:v>171.68</c:v>
                </c:pt>
              </c:numCache>
            </c:numRef>
          </c:val>
        </c:ser>
        <c:dLbls>
          <c:showLegendKey val="0"/>
          <c:showVal val="0"/>
          <c:showCatName val="0"/>
          <c:showSerName val="0"/>
          <c:showPercent val="0"/>
          <c:showBubbleSize val="0"/>
        </c:dLbls>
        <c:gapWidth val="150"/>
        <c:axId val="95323264"/>
        <c:axId val="953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5323264"/>
        <c:axId val="95325184"/>
      </c:lineChart>
      <c:dateAx>
        <c:axId val="95323264"/>
        <c:scaling>
          <c:orientation val="minMax"/>
        </c:scaling>
        <c:delete val="1"/>
        <c:axPos val="b"/>
        <c:numFmt formatCode="ge" sourceLinked="1"/>
        <c:majorTickMark val="none"/>
        <c:minorTickMark val="none"/>
        <c:tickLblPos val="none"/>
        <c:crossAx val="95325184"/>
        <c:crosses val="autoZero"/>
        <c:auto val="1"/>
        <c:lblOffset val="100"/>
        <c:baseTimeUnit val="years"/>
      </c:dateAx>
      <c:valAx>
        <c:axId val="953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103</c:v>
                </c:pt>
                <c:pt idx="1">
                  <c:v>102.68</c:v>
                </c:pt>
                <c:pt idx="2">
                  <c:v>101.17</c:v>
                </c:pt>
                <c:pt idx="3">
                  <c:v>106.16</c:v>
                </c:pt>
                <c:pt idx="4">
                  <c:v>105.51</c:v>
                </c:pt>
              </c:numCache>
            </c:numRef>
          </c:val>
        </c:ser>
        <c:dLbls>
          <c:showLegendKey val="0"/>
          <c:showVal val="0"/>
          <c:showCatName val="0"/>
          <c:showSerName val="0"/>
          <c:showPercent val="0"/>
          <c:showBubbleSize val="0"/>
        </c:dLbls>
        <c:gapWidth val="150"/>
        <c:axId val="95339264"/>
        <c:axId val="95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5339264"/>
        <c:axId val="95341184"/>
      </c:lineChart>
      <c:dateAx>
        <c:axId val="95339264"/>
        <c:scaling>
          <c:orientation val="minMax"/>
        </c:scaling>
        <c:delete val="1"/>
        <c:axPos val="b"/>
        <c:numFmt formatCode="ge" sourceLinked="1"/>
        <c:majorTickMark val="none"/>
        <c:minorTickMark val="none"/>
        <c:tickLblPos val="none"/>
        <c:crossAx val="95341184"/>
        <c:crosses val="autoZero"/>
        <c:auto val="1"/>
        <c:lblOffset val="100"/>
        <c:baseTimeUnit val="years"/>
      </c:dateAx>
      <c:valAx>
        <c:axId val="95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松本市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241796</v>
      </c>
      <c r="AM8" s="64"/>
      <c r="AN8" s="64"/>
      <c r="AO8" s="64"/>
      <c r="AP8" s="64"/>
      <c r="AQ8" s="64"/>
      <c r="AR8" s="64"/>
      <c r="AS8" s="64"/>
      <c r="AT8" s="63">
        <f>データ!S6</f>
        <v>978.47</v>
      </c>
      <c r="AU8" s="63"/>
      <c r="AV8" s="63"/>
      <c r="AW8" s="63"/>
      <c r="AX8" s="63"/>
      <c r="AY8" s="63"/>
      <c r="AZ8" s="63"/>
      <c r="BA8" s="63"/>
      <c r="BB8" s="63">
        <f>データ!T6</f>
        <v>247.12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54.53</v>
      </c>
      <c r="J10" s="63"/>
      <c r="K10" s="63"/>
      <c r="L10" s="63"/>
      <c r="M10" s="63"/>
      <c r="N10" s="63"/>
      <c r="O10" s="63"/>
      <c r="P10" s="63">
        <f>データ!O6</f>
        <v>16.170000000000002</v>
      </c>
      <c r="Q10" s="63"/>
      <c r="R10" s="63"/>
      <c r="S10" s="63"/>
      <c r="T10" s="63"/>
      <c r="U10" s="63"/>
      <c r="V10" s="63"/>
      <c r="W10" s="63">
        <f>データ!P6</f>
        <v>69.44</v>
      </c>
      <c r="X10" s="63"/>
      <c r="Y10" s="63"/>
      <c r="Z10" s="63"/>
      <c r="AA10" s="63"/>
      <c r="AB10" s="63"/>
      <c r="AC10" s="63"/>
      <c r="AD10" s="64">
        <f>データ!Q6</f>
        <v>3080</v>
      </c>
      <c r="AE10" s="64"/>
      <c r="AF10" s="64"/>
      <c r="AG10" s="64"/>
      <c r="AH10" s="64"/>
      <c r="AI10" s="64"/>
      <c r="AJ10" s="64"/>
      <c r="AK10" s="2"/>
      <c r="AL10" s="64">
        <f>データ!U6</f>
        <v>38999</v>
      </c>
      <c r="AM10" s="64"/>
      <c r="AN10" s="64"/>
      <c r="AO10" s="64"/>
      <c r="AP10" s="64"/>
      <c r="AQ10" s="64"/>
      <c r="AR10" s="64"/>
      <c r="AS10" s="64"/>
      <c r="AT10" s="63">
        <f>データ!V6</f>
        <v>12.66</v>
      </c>
      <c r="AU10" s="63"/>
      <c r="AV10" s="63"/>
      <c r="AW10" s="63"/>
      <c r="AX10" s="63"/>
      <c r="AY10" s="63"/>
      <c r="AZ10" s="63"/>
      <c r="BA10" s="63"/>
      <c r="BB10" s="63">
        <f>データ!W6</f>
        <v>3080.49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202029</v>
      </c>
      <c r="D6" s="31">
        <f t="shared" si="3"/>
        <v>46</v>
      </c>
      <c r="E6" s="31">
        <f t="shared" si="3"/>
        <v>17</v>
      </c>
      <c r="F6" s="31">
        <f t="shared" si="3"/>
        <v>4</v>
      </c>
      <c r="G6" s="31">
        <f t="shared" si="3"/>
        <v>0</v>
      </c>
      <c r="H6" s="31" t="str">
        <f t="shared" si="3"/>
        <v>長野県　松本市</v>
      </c>
      <c r="I6" s="31" t="str">
        <f t="shared" si="3"/>
        <v>法適用</v>
      </c>
      <c r="J6" s="31" t="str">
        <f t="shared" si="3"/>
        <v>下水道事業</v>
      </c>
      <c r="K6" s="31" t="str">
        <f t="shared" si="3"/>
        <v>特定環境保全公共下水道</v>
      </c>
      <c r="L6" s="31" t="str">
        <f t="shared" si="3"/>
        <v>D2</v>
      </c>
      <c r="M6" s="32" t="str">
        <f t="shared" si="3"/>
        <v>-</v>
      </c>
      <c r="N6" s="32">
        <f t="shared" si="3"/>
        <v>54.53</v>
      </c>
      <c r="O6" s="32">
        <f t="shared" si="3"/>
        <v>16.170000000000002</v>
      </c>
      <c r="P6" s="32">
        <f t="shared" si="3"/>
        <v>69.44</v>
      </c>
      <c r="Q6" s="32">
        <f t="shared" si="3"/>
        <v>3080</v>
      </c>
      <c r="R6" s="32">
        <f t="shared" si="3"/>
        <v>241796</v>
      </c>
      <c r="S6" s="32">
        <f t="shared" si="3"/>
        <v>978.47</v>
      </c>
      <c r="T6" s="32">
        <f t="shared" si="3"/>
        <v>247.12</v>
      </c>
      <c r="U6" s="32">
        <f t="shared" si="3"/>
        <v>38999</v>
      </c>
      <c r="V6" s="32">
        <f t="shared" si="3"/>
        <v>12.66</v>
      </c>
      <c r="W6" s="32">
        <f t="shared" si="3"/>
        <v>3080.49</v>
      </c>
      <c r="X6" s="33">
        <f>IF(X7="",NA(),X7)</f>
        <v>120.83</v>
      </c>
      <c r="Y6" s="33">
        <f t="shared" ref="Y6:AG6" si="4">IF(Y7="",NA(),Y7)</f>
        <v>119.66</v>
      </c>
      <c r="Z6" s="33">
        <f t="shared" si="4"/>
        <v>114.24</v>
      </c>
      <c r="AA6" s="33">
        <f t="shared" si="4"/>
        <v>111.57</v>
      </c>
      <c r="AB6" s="33">
        <f t="shared" si="4"/>
        <v>119.18</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8388.6200000000008</v>
      </c>
      <c r="AU6" s="33">
        <f t="shared" ref="AU6:BC6" si="6">IF(AU7="",NA(),AU7)</f>
        <v>12663.05</v>
      </c>
      <c r="AV6" s="33">
        <f t="shared" si="6"/>
        <v>11150.36</v>
      </c>
      <c r="AW6" s="33">
        <f t="shared" si="6"/>
        <v>80.41</v>
      </c>
      <c r="AX6" s="33">
        <f t="shared" si="6"/>
        <v>86.97</v>
      </c>
      <c r="AY6" s="33">
        <f t="shared" si="6"/>
        <v>341.28</v>
      </c>
      <c r="AZ6" s="33">
        <f t="shared" si="6"/>
        <v>243.58</v>
      </c>
      <c r="BA6" s="33">
        <f t="shared" si="6"/>
        <v>290.19</v>
      </c>
      <c r="BB6" s="33">
        <f t="shared" si="6"/>
        <v>63.22</v>
      </c>
      <c r="BC6" s="33">
        <f t="shared" si="6"/>
        <v>49.07</v>
      </c>
      <c r="BD6" s="32" t="str">
        <f>IF(BD7="","",IF(BD7="-","【-】","【"&amp;SUBSTITUTE(TEXT(BD7,"#,##0.00"),"-","△")&amp;"】"))</f>
        <v>【58.70】</v>
      </c>
      <c r="BE6" s="33">
        <f>IF(BE7="",NA(),BE7)</f>
        <v>1853.37</v>
      </c>
      <c r="BF6" s="33">
        <f t="shared" ref="BF6:BN6" si="7">IF(BF7="",NA(),BF7)</f>
        <v>1744.66</v>
      </c>
      <c r="BG6" s="33">
        <f t="shared" si="7"/>
        <v>1607.74</v>
      </c>
      <c r="BH6" s="33">
        <f t="shared" si="7"/>
        <v>1464.28</v>
      </c>
      <c r="BI6" s="33">
        <f t="shared" si="7"/>
        <v>1343.17</v>
      </c>
      <c r="BJ6" s="33">
        <f t="shared" si="7"/>
        <v>1764.87</v>
      </c>
      <c r="BK6" s="33">
        <f t="shared" si="7"/>
        <v>1622.51</v>
      </c>
      <c r="BL6" s="33">
        <f t="shared" si="7"/>
        <v>1569.13</v>
      </c>
      <c r="BM6" s="33">
        <f t="shared" si="7"/>
        <v>1436</v>
      </c>
      <c r="BN6" s="33">
        <f t="shared" si="7"/>
        <v>1434.89</v>
      </c>
      <c r="BO6" s="32" t="str">
        <f>IF(BO7="","",IF(BO7="-","【-】","【"&amp;SUBSTITUTE(TEXT(BO7,"#,##0.00"),"-","△")&amp;"】"))</f>
        <v>【1,457.06】</v>
      </c>
      <c r="BP6" s="33">
        <f>IF(BP7="",NA(),BP7)</f>
        <v>172.68</v>
      </c>
      <c r="BQ6" s="33">
        <f t="shared" ref="BQ6:BY6" si="8">IF(BQ7="",NA(),BQ7)</f>
        <v>172.69</v>
      </c>
      <c r="BR6" s="33">
        <f t="shared" si="8"/>
        <v>175.14</v>
      </c>
      <c r="BS6" s="33">
        <f t="shared" si="8"/>
        <v>171.03</v>
      </c>
      <c r="BT6" s="33">
        <f t="shared" si="8"/>
        <v>171.68</v>
      </c>
      <c r="BU6" s="33">
        <f t="shared" si="8"/>
        <v>60.75</v>
      </c>
      <c r="BV6" s="33">
        <f t="shared" si="8"/>
        <v>62.83</v>
      </c>
      <c r="BW6" s="33">
        <f t="shared" si="8"/>
        <v>64.63</v>
      </c>
      <c r="BX6" s="33">
        <f t="shared" si="8"/>
        <v>66.56</v>
      </c>
      <c r="BY6" s="33">
        <f t="shared" si="8"/>
        <v>66.22</v>
      </c>
      <c r="BZ6" s="32" t="str">
        <f>IF(BZ7="","",IF(BZ7="-","【-】","【"&amp;SUBSTITUTE(TEXT(BZ7,"#,##0.00"),"-","△")&amp;"】"))</f>
        <v>【64.73】</v>
      </c>
      <c r="CA6" s="33">
        <f>IF(CA7="",NA(),CA7)</f>
        <v>103</v>
      </c>
      <c r="CB6" s="33">
        <f t="shared" ref="CB6:CJ6" si="9">IF(CB7="",NA(),CB7)</f>
        <v>102.68</v>
      </c>
      <c r="CC6" s="33">
        <f t="shared" si="9"/>
        <v>101.17</v>
      </c>
      <c r="CD6" s="33">
        <f t="shared" si="9"/>
        <v>106.16</v>
      </c>
      <c r="CE6" s="33">
        <f t="shared" si="9"/>
        <v>105.51</v>
      </c>
      <c r="CF6" s="33">
        <f t="shared" si="9"/>
        <v>256</v>
      </c>
      <c r="CG6" s="33">
        <f t="shared" si="9"/>
        <v>250.43</v>
      </c>
      <c r="CH6" s="33">
        <f t="shared" si="9"/>
        <v>245.75</v>
      </c>
      <c r="CI6" s="33">
        <f t="shared" si="9"/>
        <v>244.29</v>
      </c>
      <c r="CJ6" s="33">
        <f t="shared" si="9"/>
        <v>246.72</v>
      </c>
      <c r="CK6" s="32" t="str">
        <f>IF(CK7="","",IF(CK7="-","【-】","【"&amp;SUBSTITUTE(TEXT(CK7,"#,##0.00"),"-","△")&amp;"】"))</f>
        <v>【250.25】</v>
      </c>
      <c r="CL6" s="33">
        <f>IF(CL7="",NA(),CL7)</f>
        <v>67.680000000000007</v>
      </c>
      <c r="CM6" s="33">
        <f t="shared" ref="CM6:CU6" si="10">IF(CM7="",NA(),CM7)</f>
        <v>73.45</v>
      </c>
      <c r="CN6" s="33">
        <f t="shared" si="10"/>
        <v>69.41</v>
      </c>
      <c r="CO6" s="33">
        <f t="shared" si="10"/>
        <v>67.930000000000007</v>
      </c>
      <c r="CP6" s="33">
        <f t="shared" si="10"/>
        <v>67.59</v>
      </c>
      <c r="CQ6" s="33">
        <f t="shared" si="10"/>
        <v>41.59</v>
      </c>
      <c r="CR6" s="33">
        <f t="shared" si="10"/>
        <v>42.31</v>
      </c>
      <c r="CS6" s="33">
        <f t="shared" si="10"/>
        <v>43.65</v>
      </c>
      <c r="CT6" s="33">
        <f t="shared" si="10"/>
        <v>43.58</v>
      </c>
      <c r="CU6" s="33">
        <f t="shared" si="10"/>
        <v>41.35</v>
      </c>
      <c r="CV6" s="32" t="str">
        <f>IF(CV7="","",IF(CV7="-","【-】","【"&amp;SUBSTITUTE(TEXT(CV7,"#,##0.00"),"-","△")&amp;"】"))</f>
        <v>【40.31】</v>
      </c>
      <c r="CW6" s="33">
        <f>IF(CW7="",NA(),CW7)</f>
        <v>88.31</v>
      </c>
      <c r="CX6" s="33">
        <f t="shared" ref="CX6:DF6" si="11">IF(CX7="",NA(),CX7)</f>
        <v>92.49</v>
      </c>
      <c r="CY6" s="33">
        <f t="shared" si="11"/>
        <v>93.1</v>
      </c>
      <c r="CZ6" s="33">
        <f t="shared" si="11"/>
        <v>93.79</v>
      </c>
      <c r="DA6" s="33">
        <f t="shared" si="11"/>
        <v>94.05</v>
      </c>
      <c r="DB6" s="33">
        <f t="shared" si="11"/>
        <v>80.47</v>
      </c>
      <c r="DC6" s="33">
        <f t="shared" si="11"/>
        <v>81.3</v>
      </c>
      <c r="DD6" s="33">
        <f t="shared" si="11"/>
        <v>82.2</v>
      </c>
      <c r="DE6" s="33">
        <f t="shared" si="11"/>
        <v>82.35</v>
      </c>
      <c r="DF6" s="33">
        <f t="shared" si="11"/>
        <v>82.9</v>
      </c>
      <c r="DG6" s="32" t="str">
        <f>IF(DG7="","",IF(DG7="-","【-】","【"&amp;SUBSTITUTE(TEXT(DG7,"#,##0.00"),"-","△")&amp;"】"))</f>
        <v>【81.28】</v>
      </c>
      <c r="DH6" s="33">
        <f>IF(DH7="",NA(),DH7)</f>
        <v>13.46</v>
      </c>
      <c r="DI6" s="33">
        <f t="shared" ref="DI6:DQ6" si="12">IF(DI7="",NA(),DI7)</f>
        <v>17.16</v>
      </c>
      <c r="DJ6" s="33">
        <f t="shared" si="12"/>
        <v>18.78</v>
      </c>
      <c r="DK6" s="33">
        <f t="shared" si="12"/>
        <v>21.84</v>
      </c>
      <c r="DL6" s="33">
        <f t="shared" si="12"/>
        <v>23.26</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202029</v>
      </c>
      <c r="D7" s="35">
        <v>46</v>
      </c>
      <c r="E7" s="35">
        <v>17</v>
      </c>
      <c r="F7" s="35">
        <v>4</v>
      </c>
      <c r="G7" s="35">
        <v>0</v>
      </c>
      <c r="H7" s="35" t="s">
        <v>96</v>
      </c>
      <c r="I7" s="35" t="s">
        <v>97</v>
      </c>
      <c r="J7" s="35" t="s">
        <v>98</v>
      </c>
      <c r="K7" s="35" t="s">
        <v>99</v>
      </c>
      <c r="L7" s="35" t="s">
        <v>100</v>
      </c>
      <c r="M7" s="36" t="s">
        <v>101</v>
      </c>
      <c r="N7" s="36">
        <v>54.53</v>
      </c>
      <c r="O7" s="36">
        <v>16.170000000000002</v>
      </c>
      <c r="P7" s="36">
        <v>69.44</v>
      </c>
      <c r="Q7" s="36">
        <v>3080</v>
      </c>
      <c r="R7" s="36">
        <v>241796</v>
      </c>
      <c r="S7" s="36">
        <v>978.47</v>
      </c>
      <c r="T7" s="36">
        <v>247.12</v>
      </c>
      <c r="U7" s="36">
        <v>38999</v>
      </c>
      <c r="V7" s="36">
        <v>12.66</v>
      </c>
      <c r="W7" s="36">
        <v>3080.49</v>
      </c>
      <c r="X7" s="36">
        <v>120.83</v>
      </c>
      <c r="Y7" s="36">
        <v>119.66</v>
      </c>
      <c r="Z7" s="36">
        <v>114.24</v>
      </c>
      <c r="AA7" s="36">
        <v>111.57</v>
      </c>
      <c r="AB7" s="36">
        <v>119.18</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8388.6200000000008</v>
      </c>
      <c r="AU7" s="36">
        <v>12663.05</v>
      </c>
      <c r="AV7" s="36">
        <v>11150.36</v>
      </c>
      <c r="AW7" s="36">
        <v>80.41</v>
      </c>
      <c r="AX7" s="36">
        <v>86.97</v>
      </c>
      <c r="AY7" s="36">
        <v>341.28</v>
      </c>
      <c r="AZ7" s="36">
        <v>243.58</v>
      </c>
      <c r="BA7" s="36">
        <v>290.19</v>
      </c>
      <c r="BB7" s="36">
        <v>63.22</v>
      </c>
      <c r="BC7" s="36">
        <v>49.07</v>
      </c>
      <c r="BD7" s="36">
        <v>58.7</v>
      </c>
      <c r="BE7" s="36">
        <v>1853.37</v>
      </c>
      <c r="BF7" s="36">
        <v>1744.66</v>
      </c>
      <c r="BG7" s="36">
        <v>1607.74</v>
      </c>
      <c r="BH7" s="36">
        <v>1464.28</v>
      </c>
      <c r="BI7" s="36">
        <v>1343.17</v>
      </c>
      <c r="BJ7" s="36">
        <v>1764.87</v>
      </c>
      <c r="BK7" s="36">
        <v>1622.51</v>
      </c>
      <c r="BL7" s="36">
        <v>1569.13</v>
      </c>
      <c r="BM7" s="36">
        <v>1436</v>
      </c>
      <c r="BN7" s="36">
        <v>1434.89</v>
      </c>
      <c r="BO7" s="36">
        <v>1457.06</v>
      </c>
      <c r="BP7" s="36">
        <v>172.68</v>
      </c>
      <c r="BQ7" s="36">
        <v>172.69</v>
      </c>
      <c r="BR7" s="36">
        <v>175.14</v>
      </c>
      <c r="BS7" s="36">
        <v>171.03</v>
      </c>
      <c r="BT7" s="36">
        <v>171.68</v>
      </c>
      <c r="BU7" s="36">
        <v>60.75</v>
      </c>
      <c r="BV7" s="36">
        <v>62.83</v>
      </c>
      <c r="BW7" s="36">
        <v>64.63</v>
      </c>
      <c r="BX7" s="36">
        <v>66.56</v>
      </c>
      <c r="BY7" s="36">
        <v>66.22</v>
      </c>
      <c r="BZ7" s="36">
        <v>64.73</v>
      </c>
      <c r="CA7" s="36">
        <v>103</v>
      </c>
      <c r="CB7" s="36">
        <v>102.68</v>
      </c>
      <c r="CC7" s="36">
        <v>101.17</v>
      </c>
      <c r="CD7" s="36">
        <v>106.16</v>
      </c>
      <c r="CE7" s="36">
        <v>105.51</v>
      </c>
      <c r="CF7" s="36">
        <v>256</v>
      </c>
      <c r="CG7" s="36">
        <v>250.43</v>
      </c>
      <c r="CH7" s="36">
        <v>245.75</v>
      </c>
      <c r="CI7" s="36">
        <v>244.29</v>
      </c>
      <c r="CJ7" s="36">
        <v>246.72</v>
      </c>
      <c r="CK7" s="36">
        <v>250.25</v>
      </c>
      <c r="CL7" s="36">
        <v>67.680000000000007</v>
      </c>
      <c r="CM7" s="36">
        <v>73.45</v>
      </c>
      <c r="CN7" s="36">
        <v>69.41</v>
      </c>
      <c r="CO7" s="36">
        <v>67.930000000000007</v>
      </c>
      <c r="CP7" s="36">
        <v>67.59</v>
      </c>
      <c r="CQ7" s="36">
        <v>41.59</v>
      </c>
      <c r="CR7" s="36">
        <v>42.31</v>
      </c>
      <c r="CS7" s="36">
        <v>43.65</v>
      </c>
      <c r="CT7" s="36">
        <v>43.58</v>
      </c>
      <c r="CU7" s="36">
        <v>41.35</v>
      </c>
      <c r="CV7" s="36">
        <v>40.31</v>
      </c>
      <c r="CW7" s="36">
        <v>88.31</v>
      </c>
      <c r="CX7" s="36">
        <v>92.49</v>
      </c>
      <c r="CY7" s="36">
        <v>93.1</v>
      </c>
      <c r="CZ7" s="36">
        <v>93.79</v>
      </c>
      <c r="DA7" s="36">
        <v>94.05</v>
      </c>
      <c r="DB7" s="36">
        <v>80.47</v>
      </c>
      <c r="DC7" s="36">
        <v>81.3</v>
      </c>
      <c r="DD7" s="36">
        <v>82.2</v>
      </c>
      <c r="DE7" s="36">
        <v>82.35</v>
      </c>
      <c r="DF7" s="36">
        <v>82.9</v>
      </c>
      <c r="DG7" s="36">
        <v>81.28</v>
      </c>
      <c r="DH7" s="36">
        <v>13.46</v>
      </c>
      <c r="DI7" s="36">
        <v>17.16</v>
      </c>
      <c r="DJ7" s="36">
        <v>18.78</v>
      </c>
      <c r="DK7" s="36">
        <v>21.84</v>
      </c>
      <c r="DL7" s="36">
        <v>23.26</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MATSUMOTO_TOGO</cp:lastModifiedBy>
  <cp:lastPrinted>2017-02-13T05:56:42Z</cp:lastPrinted>
  <dcterms:created xsi:type="dcterms:W3CDTF">2017-02-08T02:39:01Z</dcterms:created>
  <dcterms:modified xsi:type="dcterms:W3CDTF">2017-02-13T06:00:02Z</dcterms:modified>
</cp:coreProperties>
</file>