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観光施設・休養宿泊施設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T7" i="5"/>
  <c r="DS7" i="5"/>
  <c r="DR7" i="5"/>
  <c r="DQ7" i="5"/>
  <c r="DP7" i="5"/>
  <c r="DO7" i="5"/>
  <c r="DN7" i="5"/>
  <c r="DM7" i="5"/>
  <c r="DL7" i="5"/>
  <c r="DK7" i="5"/>
  <c r="DJ7" i="5"/>
  <c r="DI7" i="5"/>
  <c r="DG7" i="5"/>
  <c r="DF7" i="5"/>
  <c r="DE7" i="5"/>
  <c r="DD7" i="5"/>
  <c r="DC7" i="5"/>
  <c r="DB7" i="5"/>
  <c r="DA7" i="5"/>
  <c r="CZ7" i="5"/>
  <c r="CY7" i="5"/>
  <c r="CX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DU8" i="4"/>
  <c r="CF8" i="4"/>
  <c r="AQ8" i="4"/>
  <c r="B8" i="4"/>
  <c r="B6" i="4"/>
  <c r="BV30" i="4" l="1"/>
  <c r="ML76" i="4"/>
  <c r="BV52" i="4"/>
  <c r="FJ30" i="4"/>
  <c r="IX76" i="4"/>
  <c r="ML52" i="4"/>
  <c r="IX52" i="4"/>
  <c r="BV76" i="4"/>
  <c r="FJ52" i="4"/>
  <c r="IX30" i="4"/>
  <c r="C11" i="5"/>
  <c r="D11" i="5"/>
  <c r="E11" i="5"/>
  <c r="B11" i="5"/>
  <c r="HV52" i="4" l="1"/>
  <c r="AT76" i="4"/>
  <c r="EH52" i="4"/>
  <c r="HV30" i="4"/>
  <c r="LJ76" i="4"/>
  <c r="AT52" i="4"/>
  <c r="EH30" i="4"/>
  <c r="HV76" i="4"/>
  <c r="LJ52" i="4"/>
  <c r="AT30" i="4"/>
  <c r="DF52" i="4"/>
  <c r="GT30" i="4"/>
  <c r="KH76" i="4"/>
  <c r="R52" i="4"/>
  <c r="DF30" i="4"/>
  <c r="KH52" i="4"/>
  <c r="GT76" i="4"/>
  <c r="R30" i="4"/>
  <c r="GT52" i="4"/>
  <c r="R76" i="4"/>
  <c r="KV76" i="4"/>
  <c r="HH76" i="4"/>
  <c r="KV52" i="4"/>
  <c r="AF30" i="4"/>
  <c r="HH52" i="4"/>
  <c r="AF76" i="4"/>
  <c r="DT52" i="4"/>
  <c r="HH30" i="4"/>
  <c r="AF52" i="4"/>
  <c r="DT30" i="4"/>
  <c r="IJ52" i="4"/>
  <c r="BH76" i="4"/>
  <c r="EV52" i="4"/>
  <c r="IJ30" i="4"/>
  <c r="LX76" i="4"/>
  <c r="BH52" i="4"/>
  <c r="IJ76" i="4"/>
  <c r="LX52" i="4"/>
  <c r="BH30" i="4"/>
  <c r="EV30" i="4"/>
</calcChain>
</file>

<file path=xl/sharedStrings.xml><?xml version="1.0" encoding="utf-8"?>
<sst xmlns="http://schemas.openxmlformats.org/spreadsheetml/2006/main" count="266" uniqueCount="142">
  <si>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</si>
  <si>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</si>
  <si>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</si>
  <si>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</si>
  <si>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</si>
  <si>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</si>
  <si>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客単価(円)</t>
    <rPh sb="0" eb="3">
      <t>キャクタンカ</t>
    </rPh>
    <rPh sb="4" eb="5">
      <t>エン</t>
    </rPh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</si>
  <si>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</si>
  <si>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インターネットによる予約割合(％)</t>
    <rPh sb="10" eb="12">
      <t>ヨヤク</t>
    </rPh>
    <rPh sb="12" eb="14">
      <t>ワリアイ</t>
    </rPh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</si>
  <si>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</si>
  <si>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</si>
  <si>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</si>
  <si>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資金不足比率(％)</t>
    <rPh sb="0" eb="2">
      <t>シキン</t>
    </rPh>
    <rPh sb="2" eb="4">
      <t>フソク</t>
    </rPh>
    <rPh sb="4" eb="6">
      <t>ヒリツ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</si>
  <si>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</si>
  <si>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建物延面積(㎡)</t>
    <rPh sb="0" eb="2">
      <t>タテモノ</t>
    </rPh>
    <rPh sb="2" eb="3">
      <t>エン</t>
    </rPh>
    <rPh sb="3" eb="5">
      <t>メンセキ</t>
    </rPh>
    <phoneticPr fontId="9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</si>
  <si>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9"/>
  </si>
  <si>
    <t>バリアフリー法の基準適合性</t>
    <phoneticPr fontId="9"/>
  </si>
  <si>
    <t>トイレ洋式化率(％)</t>
    <rPh sb="3" eb="6">
      <t>ヨウシキカ</t>
    </rPh>
    <rPh sb="6" eb="7">
      <t>リツ</t>
    </rPh>
    <phoneticPr fontId="9"/>
  </si>
  <si>
    <t>Wi-Fi設置</t>
    <rPh sb="5" eb="7">
      <t>セッチ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</si>
  <si>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</si>
  <si>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</si>
  <si>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</si>
  <si>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</si>
  <si>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</si>
  <si>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</si>
  <si>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</si>
  <si>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</si>
  <si>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</si>
  <si>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rPh sb="3" eb="5">
      <t>シサン</t>
    </rPh>
    <rPh sb="5" eb="6">
      <t>トウ</t>
    </rPh>
    <rPh sb="7" eb="9">
      <t>ジョウキョウ</t>
    </rPh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</si>
  <si>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</si>
  <si>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</si>
  <si>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</si>
  <si>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「他会計補助金額」</t>
    <phoneticPr fontId="9"/>
  </si>
  <si>
    <t>「都道府県延宿泊者数に対する割合」</t>
    <phoneticPr fontId="9"/>
  </si>
  <si>
    <t>3. 利用の状況について</t>
    <phoneticPr fontId="9"/>
  </si>
  <si>
    <t>「施設の効率性」</t>
    <phoneticPr fontId="9"/>
  </si>
  <si>
    <t>「人件費負担」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</si>
  <si>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</si>
  <si>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</si>
  <si>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</si>
  <si>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9"/>
  </si>
  <si>
    <t>全体総括</t>
    <rPh sb="0" eb="2">
      <t>ゼンタイ</t>
    </rPh>
    <rPh sb="2" eb="4">
      <t>ソウカツ</t>
    </rPh>
    <phoneticPr fontId="9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</si>
  <si>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</si>
  <si>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</si>
  <si>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</si>
  <si>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</si>
  <si>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</si>
  <si>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</si>
  <si>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</si>
  <si>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</si>
  <si>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</si>
  <si>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</si>
  <si>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</si>
  <si>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</si>
  <si>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</si>
  <si>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</si>
  <si>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</si>
  <si>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</si>
  <si>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⑫</t>
    <phoneticPr fontId="9"/>
  </si>
  <si>
    <t>-</t>
    <phoneticPr fontId="9"/>
  </si>
  <si>
    <t>観光施設事業（休養宿泊施設）(法適)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</si>
  <si>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</si>
  <si>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</si>
  <si>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</si>
  <si>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</si>
  <si>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</si>
  <si>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</si>
  <si>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</si>
  <si>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</si>
  <si>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</si>
  <si>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</si>
  <si>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</si>
  <si>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</si>
  <si>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</si>
  <si>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</si>
  <si>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</si>
  <si>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③宿泊者一人当たりの他会計補助金額(円)</t>
    <phoneticPr fontId="9"/>
  </si>
  <si>
    <t>④定員稼働率(％)</t>
    <phoneticPr fontId="9"/>
  </si>
  <si>
    <t>⑤売上高人件費比率(％)</t>
    <phoneticPr fontId="9"/>
  </si>
  <si>
    <t>⑥売上高ＧＯＰ比率(％)</t>
    <phoneticPr fontId="9"/>
  </si>
  <si>
    <t>⑦ＥＢＩＴＤＡ(千円)</t>
    <phoneticPr fontId="9"/>
  </si>
  <si>
    <t>⑧有形固定資産減価償却率(％)</t>
    <phoneticPr fontId="9"/>
  </si>
  <si>
    <t>⑨施設の
資産価値(千円)</t>
    <phoneticPr fontId="9"/>
  </si>
  <si>
    <t>⑩設備投資
見込額(千円)</t>
    <phoneticPr fontId="9"/>
  </si>
  <si>
    <t>⑪累積欠損金比率(％)</t>
    <phoneticPr fontId="9"/>
  </si>
  <si>
    <t>⑫企業債残高対料金収入比率(％)</t>
    <phoneticPr fontId="9"/>
  </si>
  <si>
    <t>⑬施設と周辺地域の宿泊客数動向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</si>
  <si>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</si>
  <si>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</si>
  <si>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</si>
  <si>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2">
      <t>ギョウム</t>
    </rPh>
    <rPh sb="2" eb="4">
      <t>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</si>
  <si>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</si>
  <si>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</si>
  <si>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資金不足比率</t>
    <rPh sb="0" eb="2">
      <t>シキン</t>
    </rPh>
    <rPh sb="2" eb="4">
      <t>フソク</t>
    </rPh>
    <rPh sb="4" eb="6">
      <t>ヒリツ</t>
    </rPh>
    <phoneticPr fontId="9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</si>
  <si>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</si>
  <si>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</t>
    <rPh sb="0" eb="2">
      <t>タテモノ</t>
    </rPh>
    <rPh sb="2" eb="3">
      <t>エン</t>
    </rPh>
    <rPh sb="3" eb="5">
      <t>メンセキ</t>
    </rPh>
    <phoneticPr fontId="9"/>
  </si>
  <si>
    <t>宿泊定員数</t>
    <rPh sb="0" eb="2">
      <t>シュクハク</t>
    </rPh>
    <rPh sb="2" eb="5">
      <t>テイインスウ</t>
    </rPh>
    <phoneticPr fontId="9"/>
  </si>
  <si>
    <t>実質客単価</t>
    <rPh sb="0" eb="2">
      <t>ジッシツ</t>
    </rPh>
    <rPh sb="2" eb="5">
      <t>キャクタンカ</t>
    </rPh>
    <phoneticPr fontId="9"/>
  </si>
  <si>
    <t>インターネットによる予約割合</t>
    <rPh sb="10" eb="12">
      <t>ヨヤク</t>
    </rPh>
    <rPh sb="12" eb="14">
      <t>ワリアイ</t>
    </rPh>
    <phoneticPr fontId="9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</si>
  <si>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9"/>
  </si>
  <si>
    <t>トイレ洋式化率</t>
    <rPh sb="3" eb="6">
      <t>ヨウシキカ</t>
    </rPh>
    <rPh sb="6" eb="7">
      <t>リツ</t>
    </rPh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</si>
  <si>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</si>
  <si>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</si>
  <si>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</si>
  <si>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</si>
  <si>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</si>
  <si>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</si>
  <si>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</si>
  <si>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</si>
  <si>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</si>
  <si>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</si>
  <si>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</si>
  <si>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9"/>
  </si>
  <si>
    <t>公営企業(N-3)</t>
  </si>
  <si>
    <t>公営企業(N-2)</t>
  </si>
  <si>
    <t>公営企業(N-1)</t>
  </si>
  <si>
    <t>公営企業(N)</t>
  </si>
  <si>
    <t>市町村(N-4)</t>
    <phoneticPr fontId="9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</si>
  <si>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</si>
  <si>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</si>
  <si>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</si>
  <si>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</si>
  <si>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9"/>
  </si>
  <si>
    <t>表参照用</t>
    <rPh sb="0" eb="1">
      <t>ヒョウ</t>
    </rPh>
    <rPh sb="1" eb="4">
      <t>サンショウヨウ</t>
    </rPh>
    <phoneticPr fontId="9"/>
  </si>
  <si>
    <t>長野県　松本市</t>
  </si>
  <si>
    <t>焼岳小屋</t>
  </si>
  <si>
    <t>法適用</t>
  </si>
  <si>
    <t>観光施設事業</t>
  </si>
  <si>
    <t>休養宿泊施設</t>
  </si>
  <si>
    <t>Ａ１Ｂ２</t>
  </si>
  <si>
    <t>導入なし</t>
  </si>
  <si>
    <t>無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</si>
  <si>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</si>
  <si>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</si>
  <si>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</si>
  <si>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</si>
  <si>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</si>
  <si>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</si>
  <si>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　「定員稼働率」「売上高GOP比率」「EBITDA」は平均値を下回っていますが、「焼岳頂上付近の山小屋」という特性上、単純な比較は困難です。
　直近５年間の経常収支は黒字で、経営は安定しているといえます。</t>
    <rPh sb="2" eb="4">
      <t>テイイン</t>
    </rPh>
    <rPh sb="4" eb="6">
      <t>カドウ</t>
    </rPh>
    <rPh sb="6" eb="7">
      <t>リツ</t>
    </rPh>
    <rPh sb="9" eb="11">
      <t>ウリアゲ</t>
    </rPh>
    <rPh sb="11" eb="12">
      <t>ダカ</t>
    </rPh>
    <rPh sb="15" eb="17">
      <t>ヒリツ</t>
    </rPh>
    <rPh sb="27" eb="30">
      <t>ヘイキンチ</t>
    </rPh>
    <rPh sb="31" eb="33">
      <t>シタマワ</t>
    </rPh>
    <rPh sb="41" eb="43">
      <t>ヤケダケ</t>
    </rPh>
    <rPh sb="43" eb="45">
      <t>チョウジョウ</t>
    </rPh>
    <rPh sb="45" eb="47">
      <t>フキン</t>
    </rPh>
    <rPh sb="48" eb="51">
      <t>ヤマゴヤ</t>
    </rPh>
    <rPh sb="55" eb="57">
      <t>トクセイ</t>
    </rPh>
    <rPh sb="57" eb="58">
      <t>ジョウ</t>
    </rPh>
    <rPh sb="59" eb="61">
      <t>タンジュン</t>
    </rPh>
    <rPh sb="62" eb="64">
      <t>ヒカク</t>
    </rPh>
    <rPh sb="65" eb="67">
      <t>コンナン</t>
    </rPh>
    <rPh sb="72" eb="74">
      <t>チョッキン</t>
    </rPh>
    <rPh sb="75" eb="77">
      <t>ネンカン</t>
    </rPh>
    <rPh sb="78" eb="80">
      <t>ケイジョウ</t>
    </rPh>
    <rPh sb="80" eb="82">
      <t>シュウシ</t>
    </rPh>
    <rPh sb="83" eb="85">
      <t>クロジ</t>
    </rPh>
    <rPh sb="87" eb="89">
      <t>ケイエイ</t>
    </rPh>
    <rPh sb="90" eb="92">
      <t>アンテイ</t>
    </rPh>
    <phoneticPr fontId="6"/>
  </si>
  <si>
    <t>　築４５年以上が経過しているため、設備の老朽化が進み、「有形固定資産減価償却率」は平均値を上回る５０％前後で推移しています。
　今後、H31年度以降、改築整備を実施する予定です。</t>
    <rPh sb="1" eb="2">
      <t>チク</t>
    </rPh>
    <rPh sb="4" eb="7">
      <t>ネンイジョウ</t>
    </rPh>
    <rPh sb="8" eb="10">
      <t>ケイカ</t>
    </rPh>
    <rPh sb="17" eb="19">
      <t>セツビ</t>
    </rPh>
    <rPh sb="20" eb="23">
      <t>ロウキュウカ</t>
    </rPh>
    <rPh sb="24" eb="25">
      <t>スス</t>
    </rPh>
    <rPh sb="28" eb="30">
      <t>ユウケイ</t>
    </rPh>
    <rPh sb="30" eb="32">
      <t>コテイ</t>
    </rPh>
    <rPh sb="32" eb="34">
      <t>シサン</t>
    </rPh>
    <rPh sb="34" eb="36">
      <t>ゲンカ</t>
    </rPh>
    <rPh sb="36" eb="38">
      <t>ショウキャク</t>
    </rPh>
    <rPh sb="38" eb="39">
      <t>リツ</t>
    </rPh>
    <rPh sb="41" eb="44">
      <t>ヘイキンチ</t>
    </rPh>
    <rPh sb="45" eb="47">
      <t>ウワマワ</t>
    </rPh>
    <rPh sb="51" eb="53">
      <t>ゼンゴ</t>
    </rPh>
    <rPh sb="54" eb="56">
      <t>スイイ</t>
    </rPh>
    <rPh sb="64" eb="66">
      <t>コンゴ</t>
    </rPh>
    <rPh sb="70" eb="71">
      <t>ネン</t>
    </rPh>
    <rPh sb="71" eb="74">
      <t>ドイコウ</t>
    </rPh>
    <rPh sb="75" eb="77">
      <t>カイチク</t>
    </rPh>
    <rPh sb="77" eb="79">
      <t>セイビ</t>
    </rPh>
    <rPh sb="80" eb="82">
      <t>ジッシ</t>
    </rPh>
    <rPh sb="84" eb="86">
      <t>ヨテイ</t>
    </rPh>
    <phoneticPr fontId="6"/>
  </si>
  <si>
    <t>　焼岳頂上付近の山小屋であるため、主な利用者は登山者です。
　近年の利用者数は横ばいで推移しています。</t>
    <rPh sb="1" eb="3">
      <t>ヤケダケ</t>
    </rPh>
    <rPh sb="3" eb="5">
      <t>チョウジョウ</t>
    </rPh>
    <rPh sb="5" eb="7">
      <t>フキン</t>
    </rPh>
    <rPh sb="8" eb="11">
      <t>ヤマゴヤ</t>
    </rPh>
    <rPh sb="17" eb="18">
      <t>オモ</t>
    </rPh>
    <rPh sb="19" eb="21">
      <t>リヨウ</t>
    </rPh>
    <rPh sb="21" eb="22">
      <t>シャ</t>
    </rPh>
    <rPh sb="23" eb="26">
      <t>トザンシャ</t>
    </rPh>
    <rPh sb="31" eb="33">
      <t>キンネン</t>
    </rPh>
    <rPh sb="34" eb="36">
      <t>リヨウ</t>
    </rPh>
    <rPh sb="36" eb="37">
      <t>シャ</t>
    </rPh>
    <rPh sb="37" eb="38">
      <t>スウ</t>
    </rPh>
    <rPh sb="39" eb="40">
      <t>ヨコ</t>
    </rPh>
    <rPh sb="43" eb="45">
      <t>スイイ</t>
    </rPh>
    <phoneticPr fontId="6"/>
  </si>
  <si>
    <t>　焼岳小屋は、活火山である焼岳山域で唯一の山小屋です。
　施設の老朽化が随所にみられることから、改築に向けた整備計画が進行中で、H31年度以降には着工予定です。
　立地条件、自然条件に左右される部分が大きいですが、観光資源でもあり、噴火災害時の避難所という性格も考慮に入れながら、長期的視野に基づいた経営努力を行っていきます。</t>
    <rPh sb="1" eb="3">
      <t>ヤケダケ</t>
    </rPh>
    <rPh sb="3" eb="5">
      <t>コヤ</t>
    </rPh>
    <rPh sb="7" eb="10">
      <t>カツカザン</t>
    </rPh>
    <rPh sb="13" eb="15">
      <t>ヤケダケ</t>
    </rPh>
    <rPh sb="15" eb="17">
      <t>サンイキ</t>
    </rPh>
    <rPh sb="18" eb="20">
      <t>ユイイツ</t>
    </rPh>
    <rPh sb="21" eb="24">
      <t>ヤマゴヤ</t>
    </rPh>
    <rPh sb="29" eb="31">
      <t>シセツ</t>
    </rPh>
    <rPh sb="32" eb="35">
      <t>ロウキュウカ</t>
    </rPh>
    <rPh sb="36" eb="38">
      <t>ズイショ</t>
    </rPh>
    <rPh sb="48" eb="50">
      <t>カイチク</t>
    </rPh>
    <rPh sb="51" eb="52">
      <t>ム</t>
    </rPh>
    <rPh sb="54" eb="56">
      <t>セイビ</t>
    </rPh>
    <rPh sb="56" eb="58">
      <t>ケイカク</t>
    </rPh>
    <rPh sb="59" eb="61">
      <t>シンコウ</t>
    </rPh>
    <rPh sb="61" eb="62">
      <t>チュウ</t>
    </rPh>
    <rPh sb="67" eb="71">
      <t>ネンドイコウ</t>
    </rPh>
    <rPh sb="73" eb="75">
      <t>チャッコウ</t>
    </rPh>
    <rPh sb="75" eb="77">
      <t>ヨテイ</t>
    </rPh>
    <rPh sb="82" eb="84">
      <t>リッチ</t>
    </rPh>
    <rPh sb="84" eb="86">
      <t>ジョウケン</t>
    </rPh>
    <rPh sb="87" eb="89">
      <t>シゼン</t>
    </rPh>
    <rPh sb="89" eb="91">
      <t>ジョウケン</t>
    </rPh>
    <rPh sb="92" eb="94">
      <t>サユウ</t>
    </rPh>
    <rPh sb="97" eb="99">
      <t>ブブン</t>
    </rPh>
    <rPh sb="100" eb="101">
      <t>オオ</t>
    </rPh>
    <rPh sb="107" eb="109">
      <t>カンコウ</t>
    </rPh>
    <rPh sb="109" eb="111">
      <t>シゲン</t>
    </rPh>
    <rPh sb="116" eb="118">
      <t>フンカ</t>
    </rPh>
    <rPh sb="118" eb="120">
      <t>サイガイ</t>
    </rPh>
    <rPh sb="120" eb="121">
      <t>ジ</t>
    </rPh>
    <rPh sb="122" eb="125">
      <t>ヒナンジョ</t>
    </rPh>
    <rPh sb="128" eb="130">
      <t>セイカク</t>
    </rPh>
    <rPh sb="131" eb="133">
      <t>コウリョ</t>
    </rPh>
    <rPh sb="134" eb="135">
      <t>イ</t>
    </rPh>
    <rPh sb="140" eb="143">
      <t>チョウキテキ</t>
    </rPh>
    <rPh sb="143" eb="145">
      <t>シヤ</t>
    </rPh>
    <rPh sb="146" eb="147">
      <t>モト</t>
    </rPh>
    <rPh sb="150" eb="152">
      <t>ケイエイ</t>
    </rPh>
    <rPh sb="152" eb="154">
      <t>ドリョク</t>
    </rPh>
    <rPh sb="155" eb="156">
      <t>オコナ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</si>
</sst>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147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10" xfId="1" applyNumberFormat="1" applyFont="1" applyBorder="1">
      <alignment vertical="center"/>
    </xf>
    <xf numFmtId="0" fontId="7" fillId="0" borderId="10" xfId="1" applyFont="1" applyBorder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10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4" fillId="0" borderId="0" xfId="1" applyBorder="1">
      <alignment vertical="center"/>
    </xf>
    <xf numFmtId="38" fontId="10" fillId="0" borderId="0" xfId="2" applyFont="1" applyBorder="1" applyAlignment="1">
      <alignment vertical="center"/>
    </xf>
    <xf numFmtId="0" fontId="3" fillId="0" borderId="0" xfId="1" applyFo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>
      <alignment vertical="center"/>
    </xf>
    <xf numFmtId="0" fontId="4" fillId="3" borderId="4" xfId="1" applyFill="1" applyBorder="1" applyAlignment="1">
      <alignment vertical="center"/>
    </xf>
    <xf numFmtId="0" fontId="4" fillId="3" borderId="18" xfId="1" applyFill="1" applyBorder="1">
      <alignment vertical="center"/>
    </xf>
    <xf numFmtId="0" fontId="4" fillId="3" borderId="0" xfId="1" applyFill="1" applyBorder="1" applyAlignment="1">
      <alignment horizontal="left" vertical="center"/>
    </xf>
    <xf numFmtId="0" fontId="4" fillId="3" borderId="0" xfId="1" applyFill="1" applyBorder="1" applyAlignment="1">
      <alignment horizontal="center" vertical="center"/>
    </xf>
    <xf numFmtId="0" fontId="4" fillId="3" borderId="10" xfId="1" applyFill="1" applyBorder="1" applyAlignment="1">
      <alignment horizontal="center"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38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81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2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38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81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79" fontId="4" fillId="0" borderId="5" xfId="1" applyNumberFormat="1" applyBorder="1">
      <alignment vertical="center"/>
    </xf>
    <xf numFmtId="182" fontId="0" fillId="0" borderId="5" xfId="2" applyNumberFormat="1" applyFont="1" applyBorder="1" applyAlignment="1">
      <alignment vertical="center" shrinkToFit="1"/>
    </xf>
    <xf numFmtId="0" fontId="4" fillId="0" borderId="0" xfId="1" applyFill="1">
      <alignment vertical="center"/>
    </xf>
    <xf numFmtId="183" fontId="4" fillId="0" borderId="0" xfId="1" applyNumberFormat="1" applyFill="1">
      <alignment vertical="center"/>
    </xf>
    <xf numFmtId="184" fontId="0" fillId="0" borderId="0" xfId="2" applyNumberFormat="1" applyFont="1" applyFill="1" applyBorder="1" applyAlignment="1">
      <alignment vertical="center" shrinkToFit="1"/>
    </xf>
    <xf numFmtId="183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shrinkToFit="1"/>
    </xf>
    <xf numFmtId="178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0" fillId="0" borderId="5" xfId="2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 applyProtection="1">
      <alignment horizontal="center" vertical="center" shrinkToFit="1"/>
      <protection hidden="1"/>
    </xf>
    <xf numFmtId="180" fontId="13" fillId="0" borderId="15" xfId="1" applyNumberFormat="1" applyFont="1" applyBorder="1" applyAlignment="1" applyProtection="1">
      <alignment horizontal="center" vertical="center" shrinkToFit="1"/>
      <protection hidden="1"/>
    </xf>
    <xf numFmtId="180" fontId="13" fillId="0" borderId="16" xfId="1" applyNumberFormat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80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2" xfId="1" applyNumberFormat="1" applyFont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Border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17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85100298400883"/>
          <c:y val="0.15806945669028447"/>
          <c:w val="0.843615445332449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362</c:v>
                </c:pt>
                <c:pt idx="1">
                  <c:v>262</c:v>
                </c:pt>
                <c:pt idx="2">
                  <c:v>84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CF-4BDD-BF79-5A5394BC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83744"/>
        <c:axId val="11120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181</c:v>
                </c:pt>
                <c:pt idx="1">
                  <c:v>131</c:v>
                </c:pt>
                <c:pt idx="2">
                  <c:v>42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CF-4BDD-BF79-5A5394BC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83744"/>
        <c:axId val="111206400"/>
      </c:lineChart>
      <c:dateAx>
        <c:axId val="11118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06400"/>
        <c:crosses val="autoZero"/>
        <c:auto val="1"/>
        <c:lblOffset val="100"/>
        <c:baseTimeUnit val="years"/>
      </c:dateAx>
      <c:valAx>
        <c:axId val="11120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11837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4776985777"/>
          <c:y val="0.15806945669028447"/>
          <c:w val="0.8469447005466007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B1-44CA-BC5A-B61D6A9B7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78016"/>
        <c:axId val="11828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B1-44CA-BC5A-B61D6A9B7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78016"/>
        <c:axId val="118284288"/>
      </c:lineChart>
      <c:dateAx>
        <c:axId val="11827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284288"/>
        <c:crosses val="autoZero"/>
        <c:auto val="1"/>
        <c:lblOffset val="100"/>
        <c:baseTimeUnit val="years"/>
      </c:dateAx>
      <c:valAx>
        <c:axId val="118284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8278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305208615700486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4694466042374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110.4</c:v>
                </c:pt>
                <c:pt idx="1">
                  <c:v>100</c:v>
                </c:pt>
                <c:pt idx="2">
                  <c:v>108.3</c:v>
                </c:pt>
                <c:pt idx="3">
                  <c:v>107.2</c:v>
                </c:pt>
                <c:pt idx="4">
                  <c:v>108.6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6E-43C2-B36A-E0E34699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26784"/>
        <c:axId val="11832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100.7</c:v>
                </c:pt>
                <c:pt idx="2">
                  <c:v>106.2</c:v>
                </c:pt>
                <c:pt idx="3">
                  <c:v>104.6</c:v>
                </c:pt>
                <c:pt idx="4">
                  <c:v>104.6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6E-43C2-B36A-E0E34699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26784"/>
        <c:axId val="118328704"/>
      </c:lineChart>
      <c:dateAx>
        <c:axId val="11832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28704"/>
        <c:crosses val="autoZero"/>
        <c:auto val="1"/>
        <c:lblOffset val="100"/>
        <c:baseTimeUnit val="years"/>
      </c:dateAx>
      <c:valAx>
        <c:axId val="11832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8326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407455581194810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873</c:v>
                </c:pt>
                <c:pt idx="1">
                  <c:v>250</c:v>
                </c:pt>
                <c:pt idx="2">
                  <c:v>890</c:v>
                </c:pt>
                <c:pt idx="3">
                  <c:v>671</c:v>
                </c:pt>
                <c:pt idx="4">
                  <c:v>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D-450A-A502-64C883E6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67360"/>
        <c:axId val="11836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13860</c:v>
                </c:pt>
                <c:pt idx="1">
                  <c:v>10719</c:v>
                </c:pt>
                <c:pt idx="2">
                  <c:v>13486</c:v>
                </c:pt>
                <c:pt idx="3">
                  <c:v>15032</c:v>
                </c:pt>
                <c:pt idx="4">
                  <c:v>9474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2D-450A-A502-64C883E6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67360"/>
        <c:axId val="118369280"/>
      </c:lineChart>
      <c:dateAx>
        <c:axId val="118367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369280"/>
        <c:crosses val="autoZero"/>
        <c:auto val="1"/>
        <c:lblOffset val="100"/>
        <c:baseTimeUnit val="years"/>
      </c:dateAx>
      <c:valAx>
        <c:axId val="11836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1836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43615445332449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10.199999999999999</c:v>
                </c:pt>
                <c:pt idx="1">
                  <c:v>4.3</c:v>
                </c:pt>
                <c:pt idx="2">
                  <c:v>8.3000000000000007</c:v>
                </c:pt>
                <c:pt idx="3">
                  <c:v>7.5</c:v>
                </c:pt>
                <c:pt idx="4">
                  <c:v>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7F-41E6-AE10-7D5A2C22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409472"/>
        <c:axId val="11841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6.6</c:v>
                </c:pt>
                <c:pt idx="1">
                  <c:v>3.4</c:v>
                </c:pt>
                <c:pt idx="2">
                  <c:v>6.7</c:v>
                </c:pt>
                <c:pt idx="3">
                  <c:v>5.3</c:v>
                </c:pt>
                <c:pt idx="4">
                  <c:v>4.9000000000000004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F-41E6-AE10-7D5A2C22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09472"/>
        <c:axId val="118419840"/>
      </c:lineChart>
      <c:dateAx>
        <c:axId val="11840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419840"/>
        <c:crosses val="autoZero"/>
        <c:auto val="1"/>
        <c:lblOffset val="100"/>
        <c:baseTimeUnit val="years"/>
      </c:dateAx>
      <c:valAx>
        <c:axId val="11841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84094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43615445332449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8F-4354-8426-1E6EFA1C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08256"/>
        <c:axId val="11861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6.8</c:v>
                </c:pt>
                <c:pt idx="1">
                  <c:v>7.2</c:v>
                </c:pt>
                <c:pt idx="2">
                  <c:v>6</c:v>
                </c:pt>
                <c:pt idx="3">
                  <c:v>5.8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8F-4354-8426-1E6EFA1C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08256"/>
        <c:axId val="118610176"/>
      </c:lineChart>
      <c:dateAx>
        <c:axId val="11860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610176"/>
        <c:crosses val="autoZero"/>
        <c:auto val="1"/>
        <c:lblOffset val="100"/>
        <c:baseTimeUnit val="years"/>
      </c:dateAx>
      <c:valAx>
        <c:axId val="11861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8608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4694466042374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13</c:v>
                </c:pt>
                <c:pt idx="1">
                  <c:v>11.5</c:v>
                </c:pt>
                <c:pt idx="2">
                  <c:v>15.5</c:v>
                </c:pt>
                <c:pt idx="3">
                  <c:v>12.7</c:v>
                </c:pt>
                <c:pt idx="4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B4-4ED8-B0BA-2FE27E982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48832"/>
        <c:axId val="118650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</c:v>
                </c:pt>
                <c:pt idx="1">
                  <c:v>28.1</c:v>
                </c:pt>
                <c:pt idx="2">
                  <c:v>30.9</c:v>
                </c:pt>
                <c:pt idx="3">
                  <c:v>33.1</c:v>
                </c:pt>
                <c:pt idx="4">
                  <c:v>33.1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B4-4ED8-B0BA-2FE27E982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48832"/>
        <c:axId val="118650752"/>
      </c:lineChart>
      <c:dateAx>
        <c:axId val="11864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650752"/>
        <c:crosses val="autoZero"/>
        <c:auto val="1"/>
        <c:lblOffset val="100"/>
        <c:baseTimeUnit val="years"/>
      </c:dateAx>
      <c:valAx>
        <c:axId val="118650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8648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18025819815989"/>
          <c:y val="0.15806945669028447"/>
          <c:w val="0.8402861901182986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22.2</c:v>
                </c:pt>
                <c:pt idx="1">
                  <c:v>13.1</c:v>
                </c:pt>
                <c:pt idx="2">
                  <c:v>7.7</c:v>
                </c:pt>
                <c:pt idx="3">
                  <c:v>96.6</c:v>
                </c:pt>
                <c:pt idx="4">
                  <c:v>126.3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6-4319-851F-789B225D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97344"/>
        <c:axId val="11869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11.1</c:v>
                </c:pt>
                <c:pt idx="1">
                  <c:v>6.6</c:v>
                </c:pt>
                <c:pt idx="2">
                  <c:v>3.9</c:v>
                </c:pt>
                <c:pt idx="3">
                  <c:v>48.3</c:v>
                </c:pt>
                <c:pt idx="4">
                  <c:v>63.2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36-4319-851F-789B225D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97344"/>
        <c:axId val="118699520"/>
      </c:lineChart>
      <c:dateAx>
        <c:axId val="118697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699520"/>
        <c:crosses val="autoZero"/>
        <c:auto val="1"/>
        <c:lblOffset val="100"/>
        <c:baseTimeUnit val="years"/>
      </c:dateAx>
      <c:valAx>
        <c:axId val="11869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8697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18025819815989"/>
          <c:y val="0.15806945669028447"/>
          <c:w val="0.8402861901182986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39.6</c:v>
                </c:pt>
                <c:pt idx="1">
                  <c:v>31.4</c:v>
                </c:pt>
                <c:pt idx="2">
                  <c:v>21.1</c:v>
                </c:pt>
                <c:pt idx="3">
                  <c:v>23.2</c:v>
                </c:pt>
                <c:pt idx="4">
                  <c:v>18.7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59-4BEF-82D1-A6C91E476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45728"/>
        <c:axId val="11874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15.7</c:v>
                </c:pt>
                <c:pt idx="2">
                  <c:v>10.6</c:v>
                </c:pt>
                <c:pt idx="3">
                  <c:v>11.6</c:v>
                </c:pt>
                <c:pt idx="4">
                  <c:v>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59-4BEF-82D1-A6C91E476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45728"/>
        <c:axId val="118747904"/>
      </c:lineChart>
      <c:dateAx>
        <c:axId val="11874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47904"/>
        <c:crosses val="autoZero"/>
        <c:auto val="1"/>
        <c:lblOffset val="100"/>
        <c:baseTimeUnit val="years"/>
      </c:dateAx>
      <c:valAx>
        <c:axId val="11874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8745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4694466042374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  <c:pt idx="0">
                  <c:v>48.9</c:v>
                </c:pt>
                <c:pt idx="1">
                  <c:v>49.9</c:v>
                </c:pt>
                <c:pt idx="2">
                  <c:v>50.6</c:v>
                </c:pt>
                <c:pt idx="3">
                  <c:v>46.1</c:v>
                </c:pt>
                <c:pt idx="4">
                  <c:v>45.1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E9-47EB-BC25-996C1A907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78112"/>
        <c:axId val="11879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46.3</c:v>
                </c:pt>
                <c:pt idx="2">
                  <c:v>47.7</c:v>
                </c:pt>
                <c:pt idx="3">
                  <c:v>45.3</c:v>
                </c:pt>
                <c:pt idx="4">
                  <c:v>44.7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E9-47EB-BC25-996C1A907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78112"/>
        <c:axId val="118792576"/>
      </c:lineChart>
      <c:dateAx>
        <c:axId val="11877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792576"/>
        <c:crosses val="autoZero"/>
        <c:auto val="1"/>
        <c:lblOffset val="100"/>
        <c:baseTimeUnit val="years"/>
      </c:dateAx>
      <c:valAx>
        <c:axId val="11879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8778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8517417656894"/>
          <c:y val="0.15399364249945571"/>
          <c:w val="0.71685323342098728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9.9900000000000003E-2</c:v>
                </c:pt>
                <c:pt idx="1">
                  <c:v>0.10630000000000001</c:v>
                </c:pt>
                <c:pt idx="2">
                  <c:v>0.11799999999999999</c:v>
                </c:pt>
                <c:pt idx="3">
                  <c:v>0.1163</c:v>
                </c:pt>
                <c:pt idx="4">
                  <c:v>0.14019999999999999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8C-4F43-B6C4-CCCEDD67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20544"/>
        <c:axId val="119026432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1E-4</c:v>
                </c:pt>
                <c:pt idx="1">
                  <c:v>0</c:v>
                </c:pt>
                <c:pt idx="2">
                  <c:v>1E-4</c:v>
                </c:pt>
                <c:pt idx="3">
                  <c:v>0</c:v>
                </c:pt>
                <c:pt idx="4">
                  <c:v>1E-4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8C-4F43-B6C4-CCCEDD67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2048"/>
        <c:axId val="119027968"/>
      </c:lineChart>
      <c:dateAx>
        <c:axId val="119020544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19026432"/>
        <c:crosses val="autoZero"/>
        <c:auto val="1"/>
        <c:lblOffset val="100"/>
        <c:baseTimeUnit val="years"/>
      </c:dateAx>
      <c:valAx>
        <c:axId val="1190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19020544"/>
        <c:crosses val="autoZero"/>
        <c:crossBetween val="between"/>
      </c:valAx>
      <c:valAx>
        <c:axId val="119027968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19042048"/>
        <c:crosses val="max"/>
        <c:crossBetween val="between"/>
      </c:valAx>
      <c:dateAx>
        <c:axId val="119042048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19027968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 sz="9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rgbClr val="A6A6A6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45D4772B-EB92-4312-8C6F-04FF3971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58B8E03-E29F-42B1-96FF-76766C59A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DC42DA40-281D-4A10-95A6-A5C751AF3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F5D7E16-0655-47BA-AE46-18B2B01FB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245DB6BD-66D4-4C40-B7A1-E5968A748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AEB18FE6-2C6E-41E1-9F6A-DDF05C6A0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61AC9488-3140-4AAA-ADC1-437F3BA44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362D6FAF-AD34-4530-8B9A-8AA9E013C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10B10310-3159-4FCE-984B-4305BF2ED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F808CA70-A389-4E80-BF70-921C2C16A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22412</xdr:colOff>
      <xdr:row>16</xdr:row>
      <xdr:rowOff>0</xdr:rowOff>
    </xdr:from>
    <xdr:to>
      <xdr:col>365</xdr:col>
      <xdr:colOff>33298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82D93678-3D37-4FFD-9C0B-8376F2AD7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208861" y="18690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【24,185】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W88"/>
  <sheetViews>
    <sheetView showGridLines="0" tabSelected="1" zoomScale="80" zoomScaleNormal="80" zoomScaleSheetLayoutView="70" workbookViewId="0">
      <selection activeCell="NI85" sqref="NI85"/>
    </sheetView>
  </sheetViews>
  <sheetFormatPr defaultColWidth="2.625" defaultRowHeight="13.5"/>
  <cols>
    <col min="1" max="1" width="2.625" style="3" customWidth="1"/>
    <col min="2" max="2" width="0.875" style="3" customWidth="1"/>
    <col min="3" max="371" width="0.625" style="3" customWidth="1"/>
    <col min="372" max="372" width="2.625" style="3"/>
    <col min="373" max="387" width="3.125" style="3" customWidth="1"/>
    <col min="388" max="16384" width="2.625" style="3"/>
  </cols>
  <sheetData>
    <row r="1" spans="1:387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>
      <c r="A2" s="2"/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</row>
    <row r="3" spans="1:387" ht="9.75" customHeight="1">
      <c r="A3" s="2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</row>
    <row r="4" spans="1:387" ht="9.75" customHeight="1">
      <c r="A4" s="2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134"/>
      <c r="DG4" s="134"/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34"/>
      <c r="EL4" s="134"/>
      <c r="EM4" s="134"/>
      <c r="EN4" s="134"/>
      <c r="EO4" s="134"/>
      <c r="EP4" s="134"/>
      <c r="EQ4" s="134"/>
      <c r="ER4" s="134"/>
      <c r="ES4" s="134"/>
      <c r="ET4" s="134"/>
      <c r="EU4" s="134"/>
      <c r="EV4" s="134"/>
      <c r="EW4" s="134"/>
      <c r="EX4" s="134"/>
      <c r="EY4" s="134"/>
      <c r="EZ4" s="134"/>
      <c r="FA4" s="134"/>
      <c r="FB4" s="134"/>
      <c r="FC4" s="134"/>
      <c r="FD4" s="134"/>
      <c r="FE4" s="134"/>
      <c r="FF4" s="134"/>
      <c r="FG4" s="134"/>
      <c r="FH4" s="134"/>
      <c r="FI4" s="134"/>
      <c r="FJ4" s="134"/>
      <c r="FK4" s="134"/>
      <c r="FL4" s="134"/>
      <c r="FM4" s="134"/>
      <c r="FN4" s="134"/>
      <c r="FO4" s="134"/>
      <c r="FP4" s="134"/>
      <c r="FQ4" s="134"/>
      <c r="FR4" s="134"/>
      <c r="FS4" s="134"/>
      <c r="FT4" s="134"/>
      <c r="FU4" s="134"/>
      <c r="FV4" s="134"/>
      <c r="FW4" s="134"/>
      <c r="FX4" s="134"/>
      <c r="FY4" s="134"/>
      <c r="FZ4" s="134"/>
      <c r="GA4" s="134"/>
      <c r="GB4" s="134"/>
      <c r="GC4" s="134"/>
      <c r="GD4" s="134"/>
      <c r="GE4" s="134"/>
      <c r="GF4" s="134"/>
      <c r="GG4" s="134"/>
      <c r="GH4" s="134"/>
      <c r="GI4" s="134"/>
      <c r="GJ4" s="134"/>
      <c r="GK4" s="134"/>
      <c r="GL4" s="134"/>
      <c r="GM4" s="134"/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  <c r="IH4" s="134"/>
      <c r="II4" s="134"/>
      <c r="IJ4" s="134"/>
      <c r="IK4" s="134"/>
      <c r="IL4" s="134"/>
      <c r="IM4" s="134"/>
      <c r="IN4" s="134"/>
      <c r="IO4" s="134"/>
      <c r="IP4" s="134"/>
      <c r="IQ4" s="134"/>
      <c r="IR4" s="134"/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134"/>
      <c r="JQ4" s="134"/>
      <c r="JR4" s="134"/>
      <c r="JS4" s="134"/>
      <c r="JT4" s="134"/>
      <c r="JU4" s="134"/>
      <c r="JV4" s="134"/>
      <c r="JW4" s="134"/>
      <c r="JX4" s="134"/>
      <c r="JY4" s="134"/>
      <c r="JZ4" s="134"/>
      <c r="KA4" s="134"/>
      <c r="KB4" s="134"/>
      <c r="KC4" s="134"/>
      <c r="KD4" s="134"/>
      <c r="KE4" s="134"/>
      <c r="KF4" s="134"/>
      <c r="KG4" s="134"/>
      <c r="KH4" s="134"/>
      <c r="KI4" s="134"/>
      <c r="KJ4" s="134"/>
      <c r="KK4" s="134"/>
      <c r="KL4" s="134"/>
      <c r="KM4" s="134"/>
      <c r="KN4" s="134"/>
      <c r="KO4" s="134"/>
      <c r="KP4" s="134"/>
      <c r="KQ4" s="134"/>
      <c r="KR4" s="134"/>
      <c r="KS4" s="134"/>
      <c r="KT4" s="134"/>
      <c r="KU4" s="134"/>
      <c r="KV4" s="134"/>
      <c r="KW4" s="134"/>
      <c r="KX4" s="134"/>
      <c r="KY4" s="134"/>
      <c r="KZ4" s="134"/>
      <c r="LA4" s="134"/>
      <c r="LB4" s="134"/>
      <c r="LC4" s="134"/>
      <c r="LD4" s="134"/>
      <c r="LE4" s="134"/>
      <c r="LF4" s="134"/>
      <c r="LG4" s="134"/>
      <c r="LH4" s="134"/>
      <c r="LI4" s="134"/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34"/>
      <c r="MN4" s="134"/>
      <c r="MO4" s="134"/>
      <c r="MP4" s="134"/>
      <c r="MQ4" s="134"/>
      <c r="MR4" s="134"/>
      <c r="MS4" s="134"/>
      <c r="MT4" s="134"/>
      <c r="MU4" s="134"/>
      <c r="MV4" s="134"/>
      <c r="MW4" s="134"/>
      <c r="MX4" s="134"/>
      <c r="MY4" s="134"/>
      <c r="MZ4" s="134"/>
      <c r="NA4" s="134"/>
      <c r="NB4" s="134"/>
      <c r="NC4" s="134"/>
      <c r="ND4" s="134"/>
      <c r="NE4" s="134"/>
      <c r="NF4" s="134"/>
      <c r="NG4" s="134"/>
      <c r="NH4" s="134"/>
      <c r="NI4" s="134"/>
      <c r="NJ4" s="134"/>
      <c r="NK4" s="134"/>
      <c r="NL4" s="134"/>
      <c r="NM4" s="134"/>
      <c r="NN4" s="134"/>
      <c r="NO4" s="134"/>
      <c r="NP4" s="134"/>
      <c r="NQ4" s="134"/>
      <c r="NR4" s="134"/>
      <c r="NS4" s="134"/>
      <c r="NT4" s="134"/>
      <c r="NU4" s="134"/>
      <c r="NV4" s="134"/>
      <c r="NW4" s="134"/>
    </row>
    <row r="5" spans="1:387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</row>
    <row r="6" spans="1:387" ht="18.75" customHeight="1">
      <c r="A6" s="2"/>
      <c r="B6" s="135" t="str">
        <f>データ!H6&amp;"　"&amp;データ!I6</f>
        <v>長野県松本市　焼岳小屋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6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</row>
    <row r="7" spans="1:387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6"/>
      <c r="AQ7" s="124" t="s">
        <v>2</v>
      </c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6"/>
      <c r="CF7" s="124" t="s">
        <v>3</v>
      </c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6"/>
      <c r="DU7" s="127" t="s">
        <v>4</v>
      </c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 t="s">
        <v>5</v>
      </c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127" t="s">
        <v>6</v>
      </c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 t="s">
        <v>7</v>
      </c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 t="s">
        <v>8</v>
      </c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4"/>
      <c r="NI7" s="7" t="s">
        <v>9</v>
      </c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9"/>
    </row>
    <row r="8" spans="1:387" ht="18.75" customHeight="1">
      <c r="A8" s="2"/>
      <c r="B8" s="128" t="str">
        <f>データ!J7</f>
        <v>法適用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0"/>
      <c r="AQ8" s="128" t="str">
        <f>データ!K7</f>
        <v>観光施設事業</v>
      </c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30"/>
      <c r="CF8" s="128" t="str">
        <f>データ!L7</f>
        <v>休養宿泊施設</v>
      </c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30"/>
      <c r="DU8" s="118" t="str">
        <f>データ!M7</f>
        <v>Ａ１Ｂ２</v>
      </c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31" t="s">
        <v>137</v>
      </c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117">
        <f>データ!S7</f>
        <v>9670</v>
      </c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8" t="str">
        <f>データ!T7</f>
        <v>導入なし</v>
      </c>
      <c r="JW8" s="118"/>
      <c r="JX8" s="118"/>
      <c r="JY8" s="118"/>
      <c r="JZ8" s="118"/>
      <c r="KA8" s="118"/>
      <c r="KB8" s="118"/>
      <c r="KC8" s="118"/>
      <c r="KD8" s="118"/>
      <c r="KE8" s="118"/>
      <c r="KF8" s="118"/>
      <c r="KG8" s="118"/>
      <c r="KH8" s="118"/>
      <c r="KI8" s="118"/>
      <c r="KJ8" s="118"/>
      <c r="KK8" s="118"/>
      <c r="KL8" s="118"/>
      <c r="KM8" s="118"/>
      <c r="KN8" s="118"/>
      <c r="KO8" s="118"/>
      <c r="KP8" s="118"/>
      <c r="KQ8" s="118"/>
      <c r="KR8" s="118"/>
      <c r="KS8" s="118"/>
      <c r="KT8" s="118"/>
      <c r="KU8" s="118"/>
      <c r="KV8" s="118"/>
      <c r="KW8" s="118"/>
      <c r="KX8" s="118"/>
      <c r="KY8" s="118"/>
      <c r="KZ8" s="118"/>
      <c r="LA8" s="118"/>
      <c r="LB8" s="118"/>
      <c r="LC8" s="118"/>
      <c r="LD8" s="118"/>
      <c r="LE8" s="118"/>
      <c r="LF8" s="118"/>
      <c r="LG8" s="118"/>
      <c r="LH8" s="118"/>
      <c r="LI8" s="118"/>
      <c r="LJ8" s="118"/>
      <c r="LK8" s="118"/>
      <c r="LL8" s="118"/>
      <c r="LM8" s="118"/>
      <c r="LN8" s="118"/>
      <c r="LO8" s="119">
        <f>データ!U7</f>
        <v>0</v>
      </c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4"/>
      <c r="NI8" s="122" t="s">
        <v>10</v>
      </c>
      <c r="NJ8" s="123"/>
      <c r="NK8" s="10" t="s">
        <v>11</v>
      </c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2"/>
    </row>
    <row r="9" spans="1:387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6"/>
      <c r="AQ9" s="124" t="s">
        <v>13</v>
      </c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6"/>
      <c r="CF9" s="124" t="s">
        <v>14</v>
      </c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6"/>
      <c r="DU9" s="127" t="s">
        <v>15</v>
      </c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127" t="s">
        <v>16</v>
      </c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 t="s">
        <v>17</v>
      </c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 t="s">
        <v>18</v>
      </c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4"/>
      <c r="NI9" s="132" t="s">
        <v>19</v>
      </c>
      <c r="NJ9" s="133"/>
      <c r="NK9" s="13" t="s">
        <v>20</v>
      </c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5"/>
    </row>
    <row r="10" spans="1:387" ht="18.75" customHeight="1">
      <c r="A10" s="2"/>
      <c r="B10" s="111">
        <f>データ!O7</f>
        <v>0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3"/>
      <c r="AQ10" s="111">
        <f>データ!P7</f>
        <v>73.400000000000006</v>
      </c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3"/>
      <c r="CF10" s="114">
        <f>データ!Q7</f>
        <v>65</v>
      </c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6"/>
      <c r="DU10" s="117">
        <f>データ!R7</f>
        <v>20</v>
      </c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118" t="str">
        <f>データ!V7</f>
        <v>無</v>
      </c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  <c r="IV10" s="118"/>
      <c r="IW10" s="118"/>
      <c r="IX10" s="118"/>
      <c r="IY10" s="118"/>
      <c r="IZ10" s="118"/>
      <c r="JA10" s="118"/>
      <c r="JB10" s="118"/>
      <c r="JC10" s="118"/>
      <c r="JD10" s="118"/>
      <c r="JE10" s="118"/>
      <c r="JF10" s="118"/>
      <c r="JG10" s="118"/>
      <c r="JH10" s="118"/>
      <c r="JI10" s="118"/>
      <c r="JJ10" s="118"/>
      <c r="JK10" s="118"/>
      <c r="JL10" s="118"/>
      <c r="JM10" s="118"/>
      <c r="JN10" s="118"/>
      <c r="JO10" s="118"/>
      <c r="JP10" s="118"/>
      <c r="JQ10" s="118"/>
      <c r="JR10" s="118"/>
      <c r="JS10" s="118"/>
      <c r="JT10" s="118"/>
      <c r="JU10" s="118"/>
      <c r="JV10" s="119">
        <f>データ!W7</f>
        <v>0</v>
      </c>
      <c r="JW10" s="119"/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19"/>
      <c r="LK10" s="119"/>
      <c r="LL10" s="119"/>
      <c r="LM10" s="119"/>
      <c r="LN10" s="119"/>
      <c r="LO10" s="118" t="str">
        <f>データ!X7</f>
        <v>無</v>
      </c>
      <c r="LP10" s="118"/>
      <c r="LQ10" s="118"/>
      <c r="LR10" s="118"/>
      <c r="LS10" s="118"/>
      <c r="LT10" s="118"/>
      <c r="LU10" s="118"/>
      <c r="LV10" s="118"/>
      <c r="LW10" s="118"/>
      <c r="LX10" s="118"/>
      <c r="LY10" s="118"/>
      <c r="LZ10" s="118"/>
      <c r="MA10" s="118"/>
      <c r="MB10" s="118"/>
      <c r="MC10" s="118"/>
      <c r="MD10" s="118"/>
      <c r="ME10" s="118"/>
      <c r="MF10" s="118"/>
      <c r="MG10" s="118"/>
      <c r="MH10" s="118"/>
      <c r="MI10" s="118"/>
      <c r="MJ10" s="118"/>
      <c r="MK10" s="118"/>
      <c r="ML10" s="118"/>
      <c r="MM10" s="118"/>
      <c r="MN10" s="118"/>
      <c r="MO10" s="118"/>
      <c r="MP10" s="118"/>
      <c r="MQ10" s="118"/>
      <c r="MR10" s="118"/>
      <c r="MS10" s="118"/>
      <c r="MT10" s="118"/>
      <c r="MU10" s="118"/>
      <c r="MV10" s="118"/>
      <c r="MW10" s="118"/>
      <c r="MX10" s="118"/>
      <c r="MY10" s="118"/>
      <c r="MZ10" s="118"/>
      <c r="NA10" s="118"/>
      <c r="NB10" s="118"/>
      <c r="NC10" s="118"/>
      <c r="ND10" s="118"/>
      <c r="NE10" s="118"/>
      <c r="NF10" s="118"/>
      <c r="NG10" s="118"/>
      <c r="NH10" s="2"/>
      <c r="NI10" s="104" t="s">
        <v>21</v>
      </c>
      <c r="NJ10" s="105"/>
      <c r="NK10" s="16" t="s">
        <v>22</v>
      </c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8"/>
    </row>
    <row r="11" spans="1:387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>
        <v>1</v>
      </c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>
        <v>1</v>
      </c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2"/>
      <c r="NI11" s="120" t="s">
        <v>23</v>
      </c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</row>
    <row r="12" spans="1:387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2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</row>
    <row r="13" spans="1:387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1"/>
      <c r="NJ13" s="121"/>
      <c r="NK13" s="121"/>
      <c r="NL13" s="121"/>
      <c r="NM13" s="121"/>
      <c r="NN13" s="121"/>
      <c r="NO13" s="121"/>
      <c r="NP13" s="121"/>
      <c r="NQ13" s="121"/>
      <c r="NR13" s="121"/>
      <c r="NS13" s="121"/>
      <c r="NT13" s="121"/>
      <c r="NU13" s="121"/>
      <c r="NV13" s="121"/>
      <c r="NW13" s="121"/>
    </row>
    <row r="14" spans="1:387" ht="13.5" customHeight="1">
      <c r="A14" s="19"/>
      <c r="B14" s="7"/>
      <c r="C14" s="8"/>
      <c r="D14" s="8"/>
      <c r="E14" s="8"/>
      <c r="F14" s="8"/>
      <c r="G14" s="8"/>
      <c r="H14" s="99" t="s">
        <v>24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8"/>
      <c r="JO14" s="8"/>
      <c r="JP14" s="8"/>
      <c r="JQ14" s="8"/>
      <c r="JR14" s="8"/>
      <c r="JS14" s="8"/>
      <c r="JT14" s="107" t="s">
        <v>25</v>
      </c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108"/>
      <c r="NH14" s="2"/>
      <c r="NI14" s="85" t="s">
        <v>26</v>
      </c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7"/>
    </row>
    <row r="15" spans="1:387" ht="13.5" customHeight="1">
      <c r="A15" s="20"/>
      <c r="B15" s="21"/>
      <c r="C15" s="22"/>
      <c r="D15" s="22"/>
      <c r="E15" s="22"/>
      <c r="F15" s="22"/>
      <c r="G15" s="22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22"/>
      <c r="JO15" s="22"/>
      <c r="JP15" s="22"/>
      <c r="JQ15" s="22"/>
      <c r="JR15" s="22"/>
      <c r="JS15" s="22"/>
      <c r="JT15" s="109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10"/>
      <c r="NH15" s="2"/>
      <c r="NI15" s="88" t="s">
        <v>138</v>
      </c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90"/>
    </row>
    <row r="16" spans="1:387" ht="13.5" customHeight="1">
      <c r="A16" s="20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23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20"/>
      <c r="NH16" s="2"/>
      <c r="NI16" s="88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90"/>
    </row>
    <row r="17" spans="1:387" ht="13.5" customHeight="1">
      <c r="A17" s="20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24"/>
      <c r="DD17" s="24"/>
      <c r="DE17" s="5"/>
      <c r="DF17" s="5"/>
      <c r="DG17" s="5"/>
      <c r="DH17" s="5"/>
      <c r="DI17" s="5"/>
      <c r="DJ17" s="5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23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0"/>
      <c r="NH17" s="2"/>
      <c r="NI17" s="88"/>
      <c r="NJ17" s="89"/>
      <c r="NK17" s="89"/>
      <c r="NL17" s="89"/>
      <c r="NM17" s="89"/>
      <c r="NN17" s="89"/>
      <c r="NO17" s="89"/>
      <c r="NP17" s="89"/>
      <c r="NQ17" s="89"/>
      <c r="NR17" s="89"/>
      <c r="NS17" s="89"/>
      <c r="NT17" s="89"/>
      <c r="NU17" s="89"/>
      <c r="NV17" s="89"/>
      <c r="NW17" s="90"/>
    </row>
    <row r="18" spans="1:387" ht="13.5" customHeight="1">
      <c r="A18" s="20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24"/>
      <c r="DD18" s="24"/>
      <c r="DE18" s="5"/>
      <c r="DF18" s="5"/>
      <c r="DG18" s="5"/>
      <c r="DH18" s="5"/>
      <c r="DI18" s="5"/>
      <c r="DJ18" s="5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23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0"/>
      <c r="NH18" s="2"/>
      <c r="NI18" s="88"/>
      <c r="NJ18" s="89"/>
      <c r="NK18" s="89"/>
      <c r="NL18" s="89"/>
      <c r="NM18" s="89"/>
      <c r="NN18" s="89"/>
      <c r="NO18" s="89"/>
      <c r="NP18" s="89"/>
      <c r="NQ18" s="89"/>
      <c r="NR18" s="89"/>
      <c r="NS18" s="89"/>
      <c r="NT18" s="89"/>
      <c r="NU18" s="89"/>
      <c r="NV18" s="89"/>
      <c r="NW18" s="90"/>
    </row>
    <row r="19" spans="1:387" ht="13.5" customHeight="1">
      <c r="A19" s="20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23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20"/>
      <c r="NH19" s="2"/>
      <c r="NI19" s="88"/>
      <c r="NJ19" s="89"/>
      <c r="NK19" s="89"/>
      <c r="NL19" s="89"/>
      <c r="NM19" s="89"/>
      <c r="NN19" s="89"/>
      <c r="NO19" s="89"/>
      <c r="NP19" s="89"/>
      <c r="NQ19" s="89"/>
      <c r="NR19" s="89"/>
      <c r="NS19" s="89"/>
      <c r="NT19" s="89"/>
      <c r="NU19" s="89"/>
      <c r="NV19" s="89"/>
      <c r="NW19" s="90"/>
    </row>
    <row r="20" spans="1:387" ht="13.5" customHeight="1">
      <c r="A20" s="20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23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20"/>
      <c r="NH20" s="2"/>
      <c r="NI20" s="88"/>
      <c r="NJ20" s="89"/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90"/>
    </row>
    <row r="21" spans="1:387" ht="13.5" customHeight="1">
      <c r="A21" s="20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23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20"/>
      <c r="NH21" s="2"/>
      <c r="NI21" s="88"/>
      <c r="NJ21" s="89"/>
      <c r="NK21" s="89"/>
      <c r="NL21" s="89"/>
      <c r="NM21" s="89"/>
      <c r="NN21" s="89"/>
      <c r="NO21" s="89"/>
      <c r="NP21" s="89"/>
      <c r="NQ21" s="89"/>
      <c r="NR21" s="89"/>
      <c r="NS21" s="89"/>
      <c r="NT21" s="89"/>
      <c r="NU21" s="89"/>
      <c r="NV21" s="89"/>
      <c r="NW21" s="90"/>
    </row>
    <row r="22" spans="1:387" ht="13.5" customHeight="1">
      <c r="A22" s="20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23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20"/>
      <c r="NH22" s="2"/>
      <c r="NI22" s="88"/>
      <c r="NJ22" s="89"/>
      <c r="NK22" s="89"/>
      <c r="NL22" s="89"/>
      <c r="NM22" s="89"/>
      <c r="NN22" s="89"/>
      <c r="NO22" s="89"/>
      <c r="NP22" s="89"/>
      <c r="NQ22" s="89"/>
      <c r="NR22" s="89"/>
      <c r="NS22" s="89"/>
      <c r="NT22" s="89"/>
      <c r="NU22" s="89"/>
      <c r="NV22" s="89"/>
      <c r="NW22" s="90"/>
    </row>
    <row r="23" spans="1:387" ht="13.5" customHeight="1">
      <c r="A23" s="20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23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20"/>
      <c r="NH23" s="2"/>
      <c r="NI23" s="88"/>
      <c r="NJ23" s="89"/>
      <c r="NK23" s="89"/>
      <c r="NL23" s="89"/>
      <c r="NM23" s="89"/>
      <c r="NN23" s="89"/>
      <c r="NO23" s="89"/>
      <c r="NP23" s="89"/>
      <c r="NQ23" s="89"/>
      <c r="NR23" s="89"/>
      <c r="NS23" s="89"/>
      <c r="NT23" s="89"/>
      <c r="NU23" s="89"/>
      <c r="NV23" s="89"/>
      <c r="NW23" s="90"/>
    </row>
    <row r="24" spans="1:387" ht="13.5" customHeight="1">
      <c r="A24" s="20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23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20"/>
      <c r="NH24" s="2"/>
      <c r="NI24" s="88"/>
      <c r="NJ24" s="89"/>
      <c r="NK24" s="89"/>
      <c r="NL24" s="89"/>
      <c r="NM24" s="89"/>
      <c r="NN24" s="89"/>
      <c r="NO24" s="89"/>
      <c r="NP24" s="89"/>
      <c r="NQ24" s="89"/>
      <c r="NR24" s="89"/>
      <c r="NS24" s="89"/>
      <c r="NT24" s="89"/>
      <c r="NU24" s="89"/>
      <c r="NV24" s="89"/>
      <c r="NW24" s="90"/>
    </row>
    <row r="25" spans="1:387" ht="13.5" customHeight="1">
      <c r="A25" s="20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23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20"/>
      <c r="NH25" s="2"/>
      <c r="NI25" s="88"/>
      <c r="NJ25" s="89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90"/>
    </row>
    <row r="26" spans="1:387" ht="13.5" customHeight="1">
      <c r="A26" s="20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23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20"/>
      <c r="NH26" s="2"/>
      <c r="NI26" s="88"/>
      <c r="NJ26" s="89"/>
      <c r="NK26" s="89"/>
      <c r="NL26" s="89"/>
      <c r="NM26" s="89"/>
      <c r="NN26" s="89"/>
      <c r="NO26" s="89"/>
      <c r="NP26" s="89"/>
      <c r="NQ26" s="89"/>
      <c r="NR26" s="89"/>
      <c r="NS26" s="89"/>
      <c r="NT26" s="89"/>
      <c r="NU26" s="89"/>
      <c r="NV26" s="89"/>
      <c r="NW26" s="90"/>
    </row>
    <row r="27" spans="1:387" ht="13.5" customHeight="1">
      <c r="A27" s="20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23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20"/>
      <c r="NH27" s="2"/>
      <c r="NI27" s="88"/>
      <c r="NJ27" s="89"/>
      <c r="NK27" s="89"/>
      <c r="NL27" s="89"/>
      <c r="NM27" s="89"/>
      <c r="NN27" s="89"/>
      <c r="NO27" s="89"/>
      <c r="NP27" s="89"/>
      <c r="NQ27" s="89"/>
      <c r="NR27" s="89"/>
      <c r="NS27" s="89"/>
      <c r="NT27" s="89"/>
      <c r="NU27" s="89"/>
      <c r="NV27" s="89"/>
      <c r="NW27" s="90"/>
    </row>
    <row r="28" spans="1:387" ht="13.5" customHeight="1">
      <c r="A28" s="20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23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20"/>
      <c r="NH28" s="2"/>
      <c r="NI28" s="88"/>
      <c r="NJ28" s="89"/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90"/>
    </row>
    <row r="29" spans="1:387" ht="13.5" customHeight="1">
      <c r="A29" s="20"/>
      <c r="B29" s="23"/>
      <c r="C29" s="5"/>
      <c r="D29" s="5"/>
      <c r="E29" s="5"/>
      <c r="F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23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20"/>
      <c r="NH29" s="2"/>
      <c r="NI29" s="88"/>
      <c r="NJ29" s="89"/>
      <c r="NK29" s="89"/>
      <c r="NL29" s="89"/>
      <c r="NM29" s="89"/>
      <c r="NN29" s="89"/>
      <c r="NO29" s="89"/>
      <c r="NP29" s="89"/>
      <c r="NQ29" s="89"/>
      <c r="NR29" s="89"/>
      <c r="NS29" s="89"/>
      <c r="NT29" s="89"/>
      <c r="NU29" s="89"/>
      <c r="NV29" s="89"/>
      <c r="NW29" s="90"/>
    </row>
    <row r="30" spans="1:387" ht="13.5" customHeight="1">
      <c r="A30" s="20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84">
        <f>データ!$B$11</f>
        <v>40909</v>
      </c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>
        <f>データ!$C$11</f>
        <v>41275</v>
      </c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>
        <f>データ!$D$11</f>
        <v>41640</v>
      </c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>
        <f>データ!$E$11</f>
        <v>42005</v>
      </c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>
        <f>データ!$F$11</f>
        <v>42370</v>
      </c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84">
        <f>データ!$B$11</f>
        <v>40909</v>
      </c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>
        <f>データ!$C$11</f>
        <v>41275</v>
      </c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>
        <f>データ!$D$11</f>
        <v>41640</v>
      </c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>
        <f>データ!$E$11</f>
        <v>42005</v>
      </c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>
        <f>データ!$F$11</f>
        <v>42370</v>
      </c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84">
        <f>データ!$B$11</f>
        <v>40909</v>
      </c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>
        <f>データ!$C$11</f>
        <v>41275</v>
      </c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>
        <f>データ!$D$11</f>
        <v>41640</v>
      </c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>
        <f>データ!$E$11</f>
        <v>42005</v>
      </c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>
        <f>データ!$F$11</f>
        <v>42370</v>
      </c>
      <c r="IY30" s="84"/>
      <c r="IZ30" s="84"/>
      <c r="JA30" s="84"/>
      <c r="JB30" s="84"/>
      <c r="JC30" s="84"/>
      <c r="JD30" s="84"/>
      <c r="JE30" s="84"/>
      <c r="JF30" s="84"/>
      <c r="JG30" s="84"/>
      <c r="JH30" s="84"/>
      <c r="JI30" s="84"/>
      <c r="JJ30" s="84"/>
      <c r="JK30" s="84"/>
      <c r="JL30" s="5"/>
      <c r="JM30" s="5"/>
      <c r="JN30" s="5"/>
      <c r="JO30" s="5"/>
      <c r="JP30" s="5"/>
      <c r="JQ30" s="5"/>
      <c r="JR30" s="5"/>
      <c r="JS30" s="5"/>
      <c r="JT30" s="23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20"/>
      <c r="NH30" s="2"/>
      <c r="NI30" s="91"/>
      <c r="NJ30" s="92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3"/>
    </row>
    <row r="31" spans="1:387" ht="13.5" customHeight="1">
      <c r="A31" s="20"/>
      <c r="B31" s="23"/>
      <c r="C31" s="5"/>
      <c r="D31" s="5"/>
      <c r="E31" s="5"/>
      <c r="F31" s="5"/>
      <c r="I31" s="83" t="s">
        <v>27</v>
      </c>
      <c r="J31" s="83"/>
      <c r="K31" s="83"/>
      <c r="L31" s="83"/>
      <c r="M31" s="83"/>
      <c r="N31" s="83"/>
      <c r="O31" s="83"/>
      <c r="P31" s="83"/>
      <c r="Q31" s="83"/>
      <c r="R31" s="81">
        <f>データ!Y7</f>
        <v>110.4</v>
      </c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>
        <f>データ!Z7</f>
        <v>100</v>
      </c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>
        <f>データ!AA7</f>
        <v>108.3</v>
      </c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>
        <f>データ!AB7</f>
        <v>107.2</v>
      </c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>
        <f>データ!AC7</f>
        <v>108.6</v>
      </c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83" t="s">
        <v>27</v>
      </c>
      <c r="CX31" s="83"/>
      <c r="CY31" s="83"/>
      <c r="CZ31" s="83"/>
      <c r="DA31" s="83"/>
      <c r="DB31" s="83"/>
      <c r="DC31" s="83"/>
      <c r="DD31" s="83"/>
      <c r="DE31" s="83"/>
      <c r="DF31" s="81">
        <f>データ!AJ7</f>
        <v>0.3</v>
      </c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>
        <f>データ!AK7</f>
        <v>0.2</v>
      </c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>
        <f>データ!AL7</f>
        <v>0.1</v>
      </c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>
        <f>データ!AM7</f>
        <v>0</v>
      </c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>
        <f>データ!AN7</f>
        <v>0</v>
      </c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83" t="s">
        <v>27</v>
      </c>
      <c r="GL31" s="83"/>
      <c r="GM31" s="83"/>
      <c r="GN31" s="83"/>
      <c r="GO31" s="83"/>
      <c r="GP31" s="83"/>
      <c r="GQ31" s="83"/>
      <c r="GR31" s="83"/>
      <c r="GS31" s="83"/>
      <c r="GT31" s="101">
        <f>データ!AU7</f>
        <v>362</v>
      </c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>
        <f>データ!AV7</f>
        <v>262</v>
      </c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>
        <f>データ!AW7</f>
        <v>84</v>
      </c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>
        <f>データ!AX7</f>
        <v>0</v>
      </c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  <c r="IW31" s="101"/>
      <c r="IX31" s="101">
        <f>データ!AY7</f>
        <v>0</v>
      </c>
      <c r="IY31" s="101"/>
      <c r="IZ31" s="101"/>
      <c r="JA31" s="101"/>
      <c r="JB31" s="101"/>
      <c r="JC31" s="101"/>
      <c r="JD31" s="101"/>
      <c r="JE31" s="101"/>
      <c r="JF31" s="101"/>
      <c r="JG31" s="101"/>
      <c r="JH31" s="101"/>
      <c r="JI31" s="101"/>
      <c r="JJ31" s="101"/>
      <c r="JK31" s="101"/>
      <c r="JL31" s="5"/>
      <c r="JM31" s="5"/>
      <c r="JN31" s="5"/>
      <c r="JO31" s="5"/>
      <c r="JP31" s="5"/>
      <c r="JQ31" s="5"/>
      <c r="JR31" s="5"/>
      <c r="JS31" s="5"/>
      <c r="JT31" s="23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20"/>
      <c r="NH31" s="2"/>
      <c r="NI31" s="85" t="s">
        <v>28</v>
      </c>
      <c r="NJ31" s="86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7"/>
    </row>
    <row r="32" spans="1:387" ht="13.5" customHeight="1">
      <c r="A32" s="20"/>
      <c r="B32" s="23"/>
      <c r="C32" s="5"/>
      <c r="D32" s="5"/>
      <c r="E32" s="5"/>
      <c r="F32" s="5"/>
      <c r="G32" s="5"/>
      <c r="H32" s="5"/>
      <c r="I32" s="83" t="s">
        <v>29</v>
      </c>
      <c r="J32" s="83"/>
      <c r="K32" s="83"/>
      <c r="L32" s="83"/>
      <c r="M32" s="83"/>
      <c r="N32" s="83"/>
      <c r="O32" s="83"/>
      <c r="P32" s="83"/>
      <c r="Q32" s="83"/>
      <c r="R32" s="81">
        <f>データ!AD7</f>
        <v>106.2</v>
      </c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>
        <f>データ!AE7</f>
        <v>100.7</v>
      </c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>
        <f>データ!AF7</f>
        <v>106.2</v>
      </c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>
        <f>データ!AG7</f>
        <v>104.6</v>
      </c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>
        <f>データ!AH7</f>
        <v>104.6</v>
      </c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83" t="s">
        <v>29</v>
      </c>
      <c r="CX32" s="83"/>
      <c r="CY32" s="83"/>
      <c r="CZ32" s="83"/>
      <c r="DA32" s="83"/>
      <c r="DB32" s="83"/>
      <c r="DC32" s="83"/>
      <c r="DD32" s="83"/>
      <c r="DE32" s="83"/>
      <c r="DF32" s="81">
        <f>データ!AO7</f>
        <v>0.2</v>
      </c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>
        <f>データ!AP7</f>
        <v>0.1</v>
      </c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>
        <f>データ!AQ7</f>
        <v>0.1</v>
      </c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>
        <f>データ!AR7</f>
        <v>0</v>
      </c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>
        <f>データ!AS7</f>
        <v>0</v>
      </c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83" t="s">
        <v>29</v>
      </c>
      <c r="GL32" s="83"/>
      <c r="GM32" s="83"/>
      <c r="GN32" s="83"/>
      <c r="GO32" s="83"/>
      <c r="GP32" s="83"/>
      <c r="GQ32" s="83"/>
      <c r="GR32" s="83"/>
      <c r="GS32" s="83"/>
      <c r="GT32" s="101">
        <f>データ!AZ7</f>
        <v>181</v>
      </c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>
        <f>データ!BA7</f>
        <v>131</v>
      </c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>
        <f>データ!BB7</f>
        <v>42</v>
      </c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>
        <f>データ!BC7</f>
        <v>0</v>
      </c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>
        <f>データ!BD7</f>
        <v>4</v>
      </c>
      <c r="IY32" s="101"/>
      <c r="IZ32" s="101"/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5"/>
      <c r="JM32" s="5"/>
      <c r="JN32" s="5"/>
      <c r="JO32" s="5"/>
      <c r="JP32" s="5"/>
      <c r="JQ32" s="5"/>
      <c r="JR32" s="5"/>
      <c r="JS32" s="5"/>
      <c r="JT32" s="23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20"/>
      <c r="NH32" s="2"/>
      <c r="NI32" s="88" t="s">
        <v>139</v>
      </c>
      <c r="NJ32" s="89"/>
      <c r="NK32" s="89"/>
      <c r="NL32" s="89"/>
      <c r="NM32" s="89"/>
      <c r="NN32" s="89"/>
      <c r="NO32" s="89"/>
      <c r="NP32" s="89"/>
      <c r="NQ32" s="89"/>
      <c r="NR32" s="89"/>
      <c r="NS32" s="89"/>
      <c r="NT32" s="89"/>
      <c r="NU32" s="89"/>
      <c r="NV32" s="89"/>
      <c r="NW32" s="90"/>
    </row>
    <row r="33" spans="1:387" ht="13.5" customHeight="1">
      <c r="A33" s="20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23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20"/>
      <c r="NH33" s="2"/>
      <c r="NI33" s="88"/>
      <c r="NJ33" s="89"/>
      <c r="NK33" s="89"/>
      <c r="NL33" s="89"/>
      <c r="NM33" s="89"/>
      <c r="NN33" s="89"/>
      <c r="NO33" s="89"/>
      <c r="NP33" s="89"/>
      <c r="NQ33" s="89"/>
      <c r="NR33" s="89"/>
      <c r="NS33" s="89"/>
      <c r="NT33" s="89"/>
      <c r="NU33" s="89"/>
      <c r="NV33" s="89"/>
      <c r="NW33" s="90"/>
    </row>
    <row r="34" spans="1:387" ht="13.5" customHeight="1">
      <c r="A34" s="20"/>
      <c r="B34" s="23"/>
      <c r="C34" s="24"/>
      <c r="D34" s="5"/>
      <c r="E34" s="5"/>
      <c r="F34" s="5"/>
      <c r="G34" s="5"/>
      <c r="H34" s="82" t="s">
        <v>30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5"/>
      <c r="CN34" s="5"/>
      <c r="CO34" s="5"/>
      <c r="CP34" s="5"/>
      <c r="CQ34" s="5"/>
      <c r="CR34" s="5"/>
      <c r="CS34" s="5"/>
      <c r="CT34" s="5"/>
      <c r="CU34" s="5"/>
      <c r="CV34" s="82" t="s">
        <v>31</v>
      </c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24"/>
      <c r="GB34" s="24"/>
      <c r="GC34" s="24"/>
      <c r="GD34" s="24"/>
      <c r="GE34" s="24"/>
      <c r="GF34" s="24"/>
      <c r="GG34" s="24"/>
      <c r="GH34" s="24"/>
      <c r="GI34" s="24"/>
      <c r="GJ34" s="82" t="s">
        <v>32</v>
      </c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2"/>
      <c r="IZ34" s="82"/>
      <c r="JA34" s="82"/>
      <c r="JB34" s="82"/>
      <c r="JC34" s="82"/>
      <c r="JD34" s="82"/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5"/>
      <c r="JP34" s="5"/>
      <c r="JQ34" s="5"/>
      <c r="JR34" s="5"/>
      <c r="JS34" s="5"/>
      <c r="JT34" s="102" t="s">
        <v>33</v>
      </c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82"/>
      <c r="KF34" s="82"/>
      <c r="KG34" s="82"/>
      <c r="KH34" s="82"/>
      <c r="KI34" s="82"/>
      <c r="KJ34" s="82"/>
      <c r="KK34" s="82"/>
      <c r="KL34" s="82"/>
      <c r="KM34" s="82"/>
      <c r="KN34" s="82"/>
      <c r="KO34" s="82"/>
      <c r="KP34" s="82"/>
      <c r="KQ34" s="82"/>
      <c r="KR34" s="82"/>
      <c r="KS34" s="82"/>
      <c r="KT34" s="82"/>
      <c r="KU34" s="82"/>
      <c r="KV34" s="82"/>
      <c r="KW34" s="82"/>
      <c r="KX34" s="82"/>
      <c r="KY34" s="82"/>
      <c r="KZ34" s="82"/>
      <c r="LA34" s="82"/>
      <c r="LB34" s="82"/>
      <c r="LC34" s="82"/>
      <c r="LD34" s="82"/>
      <c r="LE34" s="82"/>
      <c r="LF34" s="82"/>
      <c r="LG34" s="82"/>
      <c r="LH34" s="82"/>
      <c r="LI34" s="82"/>
      <c r="LJ34" s="82"/>
      <c r="LK34" s="82"/>
      <c r="LL34" s="82"/>
      <c r="LM34" s="82"/>
      <c r="LN34" s="82"/>
      <c r="LO34" s="82"/>
      <c r="LP34" s="82"/>
      <c r="LQ34" s="82"/>
      <c r="LR34" s="82"/>
      <c r="LS34" s="82"/>
      <c r="LT34" s="82"/>
      <c r="LU34" s="82"/>
      <c r="LV34" s="82"/>
      <c r="LW34" s="82"/>
      <c r="LX34" s="82"/>
      <c r="LY34" s="82"/>
      <c r="LZ34" s="82"/>
      <c r="MA34" s="82"/>
      <c r="MB34" s="82"/>
      <c r="MC34" s="82"/>
      <c r="MD34" s="82"/>
      <c r="ME34" s="82"/>
      <c r="MF34" s="82"/>
      <c r="MG34" s="82"/>
      <c r="MH34" s="82"/>
      <c r="MI34" s="82"/>
      <c r="MJ34" s="82"/>
      <c r="MK34" s="82"/>
      <c r="ML34" s="82"/>
      <c r="MM34" s="82"/>
      <c r="MN34" s="82"/>
      <c r="MO34" s="82"/>
      <c r="MP34" s="82"/>
      <c r="MQ34" s="82"/>
      <c r="MR34" s="82"/>
      <c r="MS34" s="82"/>
      <c r="MT34" s="82"/>
      <c r="MU34" s="82"/>
      <c r="MV34" s="82"/>
      <c r="MW34" s="82"/>
      <c r="MX34" s="82"/>
      <c r="MY34" s="82"/>
      <c r="MZ34" s="82"/>
      <c r="NA34" s="82"/>
      <c r="NB34" s="82"/>
      <c r="NC34" s="82"/>
      <c r="ND34" s="82"/>
      <c r="NE34" s="82"/>
      <c r="NF34" s="82"/>
      <c r="NG34" s="103"/>
      <c r="NH34" s="2"/>
      <c r="NI34" s="88"/>
      <c r="NJ34" s="89"/>
      <c r="NK34" s="89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89"/>
      <c r="NW34" s="90"/>
    </row>
    <row r="35" spans="1:387" ht="13.5" customHeight="1">
      <c r="A35" s="20"/>
      <c r="B35" s="23"/>
      <c r="C35" s="24"/>
      <c r="D35" s="5"/>
      <c r="E35" s="5"/>
      <c r="F35" s="5"/>
      <c r="G35" s="5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5"/>
      <c r="CN35" s="5"/>
      <c r="CO35" s="5"/>
      <c r="CP35" s="5"/>
      <c r="CQ35" s="5"/>
      <c r="CR35" s="5"/>
      <c r="CS35" s="5"/>
      <c r="CT35" s="5"/>
      <c r="CU35" s="5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24"/>
      <c r="GB35" s="24"/>
      <c r="GC35" s="24"/>
      <c r="GD35" s="24"/>
      <c r="GE35" s="24"/>
      <c r="GF35" s="24"/>
      <c r="GG35" s="24"/>
      <c r="GH35" s="24"/>
      <c r="GI35" s="24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5"/>
      <c r="JP35" s="5"/>
      <c r="JQ35" s="5"/>
      <c r="JR35" s="5"/>
      <c r="JS35" s="5"/>
      <c r="JT35" s="104"/>
      <c r="JU35" s="105"/>
      <c r="JV35" s="105"/>
      <c r="JW35" s="105"/>
      <c r="JX35" s="105"/>
      <c r="JY35" s="105"/>
      <c r="JZ35" s="105"/>
      <c r="KA35" s="105"/>
      <c r="KB35" s="105"/>
      <c r="KC35" s="105"/>
      <c r="KD35" s="105"/>
      <c r="KE35" s="105"/>
      <c r="KF35" s="105"/>
      <c r="KG35" s="105"/>
      <c r="KH35" s="105"/>
      <c r="KI35" s="105"/>
      <c r="KJ35" s="105"/>
      <c r="KK35" s="105"/>
      <c r="KL35" s="105"/>
      <c r="KM35" s="105"/>
      <c r="KN35" s="105"/>
      <c r="KO35" s="105"/>
      <c r="KP35" s="105"/>
      <c r="KQ35" s="105"/>
      <c r="KR35" s="105"/>
      <c r="KS35" s="105"/>
      <c r="KT35" s="105"/>
      <c r="KU35" s="105"/>
      <c r="KV35" s="105"/>
      <c r="KW35" s="105"/>
      <c r="KX35" s="105"/>
      <c r="KY35" s="105"/>
      <c r="KZ35" s="105"/>
      <c r="LA35" s="105"/>
      <c r="LB35" s="105"/>
      <c r="LC35" s="105"/>
      <c r="LD35" s="105"/>
      <c r="LE35" s="105"/>
      <c r="LF35" s="105"/>
      <c r="LG35" s="105"/>
      <c r="LH35" s="105"/>
      <c r="LI35" s="105"/>
      <c r="LJ35" s="105"/>
      <c r="LK35" s="105"/>
      <c r="LL35" s="105"/>
      <c r="LM35" s="105"/>
      <c r="LN35" s="105"/>
      <c r="LO35" s="105"/>
      <c r="LP35" s="105"/>
      <c r="LQ35" s="105"/>
      <c r="LR35" s="105"/>
      <c r="LS35" s="105"/>
      <c r="LT35" s="105"/>
      <c r="LU35" s="105"/>
      <c r="LV35" s="105"/>
      <c r="LW35" s="105"/>
      <c r="LX35" s="105"/>
      <c r="LY35" s="105"/>
      <c r="LZ35" s="105"/>
      <c r="MA35" s="105"/>
      <c r="MB35" s="105"/>
      <c r="MC35" s="105"/>
      <c r="MD35" s="105"/>
      <c r="ME35" s="105"/>
      <c r="MF35" s="105"/>
      <c r="MG35" s="105"/>
      <c r="MH35" s="105"/>
      <c r="MI35" s="105"/>
      <c r="MJ35" s="105"/>
      <c r="MK35" s="105"/>
      <c r="ML35" s="105"/>
      <c r="MM35" s="105"/>
      <c r="MN35" s="105"/>
      <c r="MO35" s="105"/>
      <c r="MP35" s="105"/>
      <c r="MQ35" s="105"/>
      <c r="MR35" s="105"/>
      <c r="MS35" s="105"/>
      <c r="MT35" s="105"/>
      <c r="MU35" s="105"/>
      <c r="MV35" s="105"/>
      <c r="MW35" s="105"/>
      <c r="MX35" s="105"/>
      <c r="MY35" s="105"/>
      <c r="MZ35" s="105"/>
      <c r="NA35" s="105"/>
      <c r="NB35" s="105"/>
      <c r="NC35" s="105"/>
      <c r="ND35" s="105"/>
      <c r="NE35" s="105"/>
      <c r="NF35" s="105"/>
      <c r="NG35" s="106"/>
      <c r="NH35" s="2"/>
      <c r="NI35" s="88"/>
      <c r="NJ35" s="89"/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90"/>
    </row>
    <row r="36" spans="1:387" ht="13.5" customHeight="1">
      <c r="A36" s="20"/>
      <c r="B36" s="23"/>
      <c r="C36" s="22"/>
      <c r="D36" s="5"/>
      <c r="E36" s="5"/>
      <c r="F36" s="5"/>
      <c r="G36" s="5"/>
      <c r="H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5"/>
      <c r="GQ36" s="5"/>
      <c r="GR36" s="22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5"/>
      <c r="MD36" s="5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0"/>
      <c r="NH36" s="2"/>
      <c r="NI36" s="88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90"/>
    </row>
    <row r="37" spans="1:387" ht="13.5" customHeight="1">
      <c r="A37" s="20"/>
      <c r="B37" s="23"/>
      <c r="C37" s="22"/>
      <c r="D37" s="5"/>
      <c r="E37" s="5"/>
      <c r="F37" s="5"/>
      <c r="G37" s="5"/>
      <c r="H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5"/>
      <c r="GQ37" s="5"/>
      <c r="GR37" s="22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5"/>
      <c r="MD37" s="5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0"/>
      <c r="NH37" s="2"/>
      <c r="NI37" s="88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90"/>
    </row>
    <row r="38" spans="1:387" ht="13.5" customHeight="1">
      <c r="A38" s="20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20"/>
      <c r="NH38" s="2"/>
      <c r="NI38" s="88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90"/>
    </row>
    <row r="39" spans="1:387" ht="13.5" customHeight="1">
      <c r="A39" s="20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24"/>
      <c r="DD39" s="24"/>
      <c r="DE39" s="5"/>
      <c r="DF39" s="5"/>
      <c r="DG39" s="5"/>
      <c r="DH39" s="5"/>
      <c r="DI39" s="5"/>
      <c r="DJ39" s="5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5"/>
      <c r="NG39" s="20"/>
      <c r="NH39" s="2"/>
      <c r="NI39" s="88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90"/>
    </row>
    <row r="40" spans="1:387" ht="13.5" customHeight="1">
      <c r="A40" s="20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24"/>
      <c r="DD40" s="24"/>
      <c r="DE40" s="5"/>
      <c r="DF40" s="5"/>
      <c r="DG40" s="5"/>
      <c r="DH40" s="5"/>
      <c r="DI40" s="5"/>
      <c r="DJ40" s="5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5"/>
      <c r="NG40" s="20"/>
      <c r="NH40" s="2"/>
      <c r="NI40" s="88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90"/>
    </row>
    <row r="41" spans="1:387" ht="13.5" customHeight="1">
      <c r="A41" s="20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20"/>
      <c r="NH41" s="2"/>
      <c r="NI41" s="88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/>
      <c r="NV41" s="89"/>
      <c r="NW41" s="90"/>
    </row>
    <row r="42" spans="1:387" ht="13.5" customHeight="1">
      <c r="A42" s="20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20"/>
      <c r="NH42" s="2"/>
      <c r="NI42" s="88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90"/>
    </row>
    <row r="43" spans="1:387" ht="13.5" customHeight="1">
      <c r="A43" s="20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20"/>
      <c r="NH43" s="2"/>
      <c r="NI43" s="88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90"/>
    </row>
    <row r="44" spans="1:387" ht="13.5" customHeight="1">
      <c r="A44" s="20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20"/>
      <c r="NH44" s="2"/>
      <c r="NI44" s="88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90"/>
    </row>
    <row r="45" spans="1:387" ht="13.5" customHeight="1">
      <c r="A45" s="20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20"/>
      <c r="NH45" s="2"/>
      <c r="NI45" s="88"/>
      <c r="NJ45" s="89"/>
      <c r="NK45" s="89"/>
      <c r="NL45" s="89"/>
      <c r="NM45" s="89"/>
      <c r="NN45" s="89"/>
      <c r="NO45" s="89"/>
      <c r="NP45" s="89"/>
      <c r="NQ45" s="89"/>
      <c r="NR45" s="89"/>
      <c r="NS45" s="89"/>
      <c r="NT45" s="89"/>
      <c r="NU45" s="89"/>
      <c r="NV45" s="89"/>
      <c r="NW45" s="90"/>
    </row>
    <row r="46" spans="1:387" ht="13.5" customHeight="1">
      <c r="A46" s="20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20"/>
      <c r="NH46" s="2"/>
      <c r="NI46" s="88"/>
      <c r="NJ46" s="89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90"/>
    </row>
    <row r="47" spans="1:387" ht="13.5" customHeight="1">
      <c r="A47" s="20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20"/>
      <c r="NH47" s="2"/>
      <c r="NI47" s="91"/>
      <c r="NJ47" s="92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3"/>
    </row>
    <row r="48" spans="1:387" ht="13.5" customHeight="1">
      <c r="A48" s="20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20"/>
      <c r="NH48" s="2"/>
      <c r="NI48" s="85" t="s">
        <v>34</v>
      </c>
      <c r="NJ48" s="86"/>
      <c r="NK48" s="86"/>
      <c r="NL48" s="86"/>
      <c r="NM48" s="86"/>
      <c r="NN48" s="86"/>
      <c r="NO48" s="86"/>
      <c r="NP48" s="86"/>
      <c r="NQ48" s="86"/>
      <c r="NR48" s="86"/>
      <c r="NS48" s="86"/>
      <c r="NT48" s="86"/>
      <c r="NU48" s="86"/>
      <c r="NV48" s="86"/>
      <c r="NW48" s="87"/>
    </row>
    <row r="49" spans="1:387" ht="13.5" customHeight="1">
      <c r="A49" s="20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20"/>
      <c r="NH49" s="2"/>
      <c r="NI49" s="88" t="s">
        <v>140</v>
      </c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90"/>
    </row>
    <row r="50" spans="1:387" ht="13.5" customHeight="1">
      <c r="A50" s="20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20"/>
      <c r="NH50" s="2"/>
      <c r="NI50" s="88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90"/>
    </row>
    <row r="51" spans="1:387" ht="13.5" customHeight="1">
      <c r="A51" s="20"/>
      <c r="B51" s="23"/>
      <c r="C51" s="5"/>
      <c r="D51" s="5"/>
      <c r="E51" s="5"/>
      <c r="F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20"/>
      <c r="NH51" s="2"/>
      <c r="NI51" s="88"/>
      <c r="NJ51" s="89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90"/>
    </row>
    <row r="52" spans="1:387" ht="13.5" customHeight="1">
      <c r="A52" s="20"/>
      <c r="B52" s="23"/>
      <c r="C52" s="5"/>
      <c r="D52" s="5"/>
      <c r="E52" s="5"/>
      <c r="F52" s="5"/>
      <c r="I52" s="5"/>
      <c r="J52" s="5"/>
      <c r="K52" s="5"/>
      <c r="L52" s="5"/>
      <c r="M52" s="5"/>
      <c r="N52" s="5"/>
      <c r="O52" s="5"/>
      <c r="P52" s="5"/>
      <c r="Q52" s="5"/>
      <c r="R52" s="84">
        <f>データ!$B$11</f>
        <v>40909</v>
      </c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>
        <f>データ!$C$11</f>
        <v>41275</v>
      </c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>
        <f>データ!$D$11</f>
        <v>41640</v>
      </c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>
        <f>データ!$E$11</f>
        <v>42005</v>
      </c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>
        <f>データ!$F$11</f>
        <v>42370</v>
      </c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84">
        <f>データ!$B$11</f>
        <v>40909</v>
      </c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>
        <f>データ!$C$11</f>
        <v>41275</v>
      </c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>
        <f>データ!$D$11</f>
        <v>41640</v>
      </c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>
        <f>データ!$E$11</f>
        <v>42005</v>
      </c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>
        <f>データ!$F$11</f>
        <v>42370</v>
      </c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84">
        <f>データ!$B$11</f>
        <v>40909</v>
      </c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>
        <f>データ!$C$11</f>
        <v>41275</v>
      </c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>
        <f>データ!$D$11</f>
        <v>41640</v>
      </c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>
        <f>データ!$E$11</f>
        <v>42005</v>
      </c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>
        <f>データ!$F$11</f>
        <v>42370</v>
      </c>
      <c r="IY52" s="84"/>
      <c r="IZ52" s="84"/>
      <c r="JA52" s="84"/>
      <c r="JB52" s="84"/>
      <c r="JC52" s="84"/>
      <c r="JD52" s="84"/>
      <c r="JE52" s="84"/>
      <c r="JF52" s="84"/>
      <c r="JG52" s="84"/>
      <c r="JH52" s="84"/>
      <c r="JI52" s="84"/>
      <c r="JJ52" s="84"/>
      <c r="JK52" s="84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84">
        <f>データ!$B$11</f>
        <v>40909</v>
      </c>
      <c r="KI52" s="84"/>
      <c r="KJ52" s="84"/>
      <c r="KK52" s="84"/>
      <c r="KL52" s="84"/>
      <c r="KM52" s="84"/>
      <c r="KN52" s="84"/>
      <c r="KO52" s="84"/>
      <c r="KP52" s="84"/>
      <c r="KQ52" s="84"/>
      <c r="KR52" s="84"/>
      <c r="KS52" s="84"/>
      <c r="KT52" s="84"/>
      <c r="KU52" s="84"/>
      <c r="KV52" s="84">
        <f>データ!$C$11</f>
        <v>41275</v>
      </c>
      <c r="KW52" s="84"/>
      <c r="KX52" s="84"/>
      <c r="KY52" s="84"/>
      <c r="KZ52" s="84"/>
      <c r="LA52" s="84"/>
      <c r="LB52" s="84"/>
      <c r="LC52" s="84"/>
      <c r="LD52" s="84"/>
      <c r="LE52" s="84"/>
      <c r="LF52" s="84"/>
      <c r="LG52" s="84"/>
      <c r="LH52" s="84"/>
      <c r="LI52" s="84"/>
      <c r="LJ52" s="84">
        <f>データ!$D$11</f>
        <v>41640</v>
      </c>
      <c r="LK52" s="84"/>
      <c r="LL52" s="84"/>
      <c r="LM52" s="84"/>
      <c r="LN52" s="84"/>
      <c r="LO52" s="84"/>
      <c r="LP52" s="84"/>
      <c r="LQ52" s="84"/>
      <c r="LR52" s="84"/>
      <c r="LS52" s="84"/>
      <c r="LT52" s="84"/>
      <c r="LU52" s="84"/>
      <c r="LV52" s="84"/>
      <c r="LW52" s="84"/>
      <c r="LX52" s="84">
        <f>データ!$E$11</f>
        <v>42005</v>
      </c>
      <c r="LY52" s="84"/>
      <c r="LZ52" s="84"/>
      <c r="MA52" s="84"/>
      <c r="MB52" s="84"/>
      <c r="MC52" s="84"/>
      <c r="MD52" s="84"/>
      <c r="ME52" s="84"/>
      <c r="MF52" s="84"/>
      <c r="MG52" s="84"/>
      <c r="MH52" s="84"/>
      <c r="MI52" s="84"/>
      <c r="MJ52" s="84"/>
      <c r="MK52" s="84"/>
      <c r="ML52" s="84">
        <f>データ!$F$11</f>
        <v>42370</v>
      </c>
      <c r="MM52" s="84"/>
      <c r="MN52" s="84"/>
      <c r="MO52" s="84"/>
      <c r="MP52" s="84"/>
      <c r="MQ52" s="84"/>
      <c r="MR52" s="84"/>
      <c r="MS52" s="84"/>
      <c r="MT52" s="84"/>
      <c r="MU52" s="84"/>
      <c r="MV52" s="84"/>
      <c r="MW52" s="84"/>
      <c r="MX52" s="84"/>
      <c r="MY52" s="84"/>
      <c r="MZ52" s="5"/>
      <c r="NA52" s="5"/>
      <c r="NB52" s="5"/>
      <c r="NC52" s="5"/>
      <c r="ND52" s="5"/>
      <c r="NE52" s="5"/>
      <c r="NF52" s="5"/>
      <c r="NG52" s="20"/>
      <c r="NH52" s="2"/>
      <c r="NI52" s="88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90"/>
    </row>
    <row r="53" spans="1:387" ht="13.5" customHeight="1">
      <c r="A53" s="20"/>
      <c r="B53" s="23"/>
      <c r="C53" s="5"/>
      <c r="D53" s="5"/>
      <c r="E53" s="5"/>
      <c r="F53" s="5"/>
      <c r="I53" s="83" t="s">
        <v>27</v>
      </c>
      <c r="J53" s="83"/>
      <c r="K53" s="83"/>
      <c r="L53" s="83"/>
      <c r="M53" s="83"/>
      <c r="N53" s="83"/>
      <c r="O53" s="83"/>
      <c r="P53" s="83"/>
      <c r="Q53" s="83"/>
      <c r="R53" s="81">
        <f>データ!BF7</f>
        <v>13</v>
      </c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>
        <f>データ!BG7</f>
        <v>11.5</v>
      </c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>
        <f>データ!BH7</f>
        <v>15.5</v>
      </c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>
        <f>データ!BI7</f>
        <v>12.7</v>
      </c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>
        <f>データ!BJ7</f>
        <v>13.5</v>
      </c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83" t="s">
        <v>27</v>
      </c>
      <c r="CX53" s="83"/>
      <c r="CY53" s="83"/>
      <c r="CZ53" s="83"/>
      <c r="DA53" s="83"/>
      <c r="DB53" s="83"/>
      <c r="DC53" s="83"/>
      <c r="DD53" s="83"/>
      <c r="DE53" s="83"/>
      <c r="DF53" s="81">
        <f>データ!BQ7</f>
        <v>0</v>
      </c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>
        <f>データ!BR7</f>
        <v>0</v>
      </c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>
        <f>データ!BS7</f>
        <v>0</v>
      </c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>
        <f>データ!BT7</f>
        <v>0</v>
      </c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>
        <f>データ!BU7</f>
        <v>0</v>
      </c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83" t="s">
        <v>27</v>
      </c>
      <c r="GL53" s="83"/>
      <c r="GM53" s="83"/>
      <c r="GN53" s="83"/>
      <c r="GO53" s="83"/>
      <c r="GP53" s="83"/>
      <c r="GQ53" s="83"/>
      <c r="GR53" s="83"/>
      <c r="GS53" s="83"/>
      <c r="GT53" s="81">
        <f>データ!CB7</f>
        <v>10.199999999999999</v>
      </c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>
        <f>データ!CC7</f>
        <v>4.3</v>
      </c>
      <c r="HI53" s="81"/>
      <c r="HJ53" s="81"/>
      <c r="HK53" s="81"/>
      <c r="HL53" s="81"/>
      <c r="HM53" s="81"/>
      <c r="HN53" s="81"/>
      <c r="HO53" s="81"/>
      <c r="HP53" s="81"/>
      <c r="HQ53" s="81"/>
      <c r="HR53" s="81"/>
      <c r="HS53" s="81"/>
      <c r="HT53" s="81"/>
      <c r="HU53" s="81"/>
      <c r="HV53" s="81">
        <f>データ!CD7</f>
        <v>8.3000000000000007</v>
      </c>
      <c r="HW53" s="81"/>
      <c r="HX53" s="81"/>
      <c r="HY53" s="81"/>
      <c r="HZ53" s="81"/>
      <c r="IA53" s="81"/>
      <c r="IB53" s="81"/>
      <c r="IC53" s="81"/>
      <c r="ID53" s="81"/>
      <c r="IE53" s="81"/>
      <c r="IF53" s="81"/>
      <c r="IG53" s="81"/>
      <c r="IH53" s="81"/>
      <c r="II53" s="81"/>
      <c r="IJ53" s="81">
        <f>データ!CE7</f>
        <v>7.5</v>
      </c>
      <c r="IK53" s="81"/>
      <c r="IL53" s="81"/>
      <c r="IM53" s="81"/>
      <c r="IN53" s="81"/>
      <c r="IO53" s="81"/>
      <c r="IP53" s="81"/>
      <c r="IQ53" s="81"/>
      <c r="IR53" s="81"/>
      <c r="IS53" s="81"/>
      <c r="IT53" s="81"/>
      <c r="IU53" s="81"/>
      <c r="IV53" s="81"/>
      <c r="IW53" s="81"/>
      <c r="IX53" s="81">
        <f>データ!CF7</f>
        <v>8.5</v>
      </c>
      <c r="IY53" s="81"/>
      <c r="IZ53" s="81"/>
      <c r="JA53" s="81"/>
      <c r="JB53" s="81"/>
      <c r="JC53" s="81"/>
      <c r="JD53" s="81"/>
      <c r="JE53" s="81"/>
      <c r="JF53" s="81"/>
      <c r="JG53" s="81"/>
      <c r="JH53" s="81"/>
      <c r="JI53" s="81"/>
      <c r="JJ53" s="81"/>
      <c r="JK53" s="81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83" t="s">
        <v>27</v>
      </c>
      <c r="JZ53" s="83"/>
      <c r="KA53" s="83"/>
      <c r="KB53" s="83"/>
      <c r="KC53" s="83"/>
      <c r="KD53" s="83"/>
      <c r="KE53" s="83"/>
      <c r="KF53" s="83"/>
      <c r="KG53" s="83"/>
      <c r="KH53" s="101">
        <f>データ!CM7</f>
        <v>873</v>
      </c>
      <c r="KI53" s="101"/>
      <c r="KJ53" s="101"/>
      <c r="KK53" s="101"/>
      <c r="KL53" s="101"/>
      <c r="KM53" s="101"/>
      <c r="KN53" s="101"/>
      <c r="KO53" s="101"/>
      <c r="KP53" s="101"/>
      <c r="KQ53" s="101"/>
      <c r="KR53" s="101"/>
      <c r="KS53" s="101"/>
      <c r="KT53" s="101"/>
      <c r="KU53" s="101"/>
      <c r="KV53" s="101">
        <f>データ!CN7</f>
        <v>250</v>
      </c>
      <c r="KW53" s="101"/>
      <c r="KX53" s="101"/>
      <c r="KY53" s="101"/>
      <c r="KZ53" s="101"/>
      <c r="LA53" s="101"/>
      <c r="LB53" s="101"/>
      <c r="LC53" s="101"/>
      <c r="LD53" s="101"/>
      <c r="LE53" s="101"/>
      <c r="LF53" s="101"/>
      <c r="LG53" s="101"/>
      <c r="LH53" s="101"/>
      <c r="LI53" s="101"/>
      <c r="LJ53" s="101">
        <f>データ!CO7</f>
        <v>890</v>
      </c>
      <c r="LK53" s="101"/>
      <c r="LL53" s="101"/>
      <c r="LM53" s="101"/>
      <c r="LN53" s="101"/>
      <c r="LO53" s="101"/>
      <c r="LP53" s="101"/>
      <c r="LQ53" s="101"/>
      <c r="LR53" s="101"/>
      <c r="LS53" s="101"/>
      <c r="LT53" s="101"/>
      <c r="LU53" s="101"/>
      <c r="LV53" s="101"/>
      <c r="LW53" s="101"/>
      <c r="LX53" s="101">
        <f>データ!CP7</f>
        <v>671</v>
      </c>
      <c r="LY53" s="101"/>
      <c r="LZ53" s="101"/>
      <c r="MA53" s="101"/>
      <c r="MB53" s="101"/>
      <c r="MC53" s="101"/>
      <c r="MD53" s="101"/>
      <c r="ME53" s="101"/>
      <c r="MF53" s="101"/>
      <c r="MG53" s="101"/>
      <c r="MH53" s="101"/>
      <c r="MI53" s="101"/>
      <c r="MJ53" s="101"/>
      <c r="MK53" s="101"/>
      <c r="ML53" s="101">
        <f>データ!CQ7</f>
        <v>875</v>
      </c>
      <c r="MM53" s="101"/>
      <c r="MN53" s="101"/>
      <c r="MO53" s="101"/>
      <c r="MP53" s="101"/>
      <c r="MQ53" s="101"/>
      <c r="MR53" s="101"/>
      <c r="MS53" s="101"/>
      <c r="MT53" s="101"/>
      <c r="MU53" s="101"/>
      <c r="MV53" s="101"/>
      <c r="MW53" s="101"/>
      <c r="MX53" s="101"/>
      <c r="MY53" s="101"/>
      <c r="MZ53" s="5"/>
      <c r="NA53" s="5"/>
      <c r="NB53" s="5"/>
      <c r="NC53" s="5"/>
      <c r="ND53" s="5"/>
      <c r="NE53" s="5"/>
      <c r="NF53" s="5"/>
      <c r="NG53" s="20"/>
      <c r="NH53" s="2"/>
      <c r="NI53" s="88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90"/>
    </row>
    <row r="54" spans="1:387" ht="13.5" customHeight="1">
      <c r="A54" s="20"/>
      <c r="B54" s="23"/>
      <c r="C54" s="5"/>
      <c r="D54" s="5"/>
      <c r="E54" s="5"/>
      <c r="F54" s="5"/>
      <c r="G54" s="5"/>
      <c r="H54" s="5"/>
      <c r="I54" s="83" t="s">
        <v>29</v>
      </c>
      <c r="J54" s="83"/>
      <c r="K54" s="83"/>
      <c r="L54" s="83"/>
      <c r="M54" s="83"/>
      <c r="N54" s="83"/>
      <c r="O54" s="83"/>
      <c r="P54" s="83"/>
      <c r="Q54" s="83"/>
      <c r="R54" s="81">
        <f>データ!BK7</f>
        <v>30</v>
      </c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>
        <f>データ!BL7</f>
        <v>28.1</v>
      </c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>
        <f>データ!BM7</f>
        <v>30.9</v>
      </c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>
        <f>データ!BN7</f>
        <v>33.1</v>
      </c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>
        <f>データ!BO7</f>
        <v>33.1</v>
      </c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83" t="s">
        <v>29</v>
      </c>
      <c r="CX54" s="83"/>
      <c r="CY54" s="83"/>
      <c r="CZ54" s="83"/>
      <c r="DA54" s="83"/>
      <c r="DB54" s="83"/>
      <c r="DC54" s="83"/>
      <c r="DD54" s="83"/>
      <c r="DE54" s="83"/>
      <c r="DF54" s="81">
        <f>データ!BV7</f>
        <v>6.8</v>
      </c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>
        <f>データ!BW7</f>
        <v>7.2</v>
      </c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>
        <f>データ!BX7</f>
        <v>6</v>
      </c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>
        <f>データ!BY7</f>
        <v>5.8</v>
      </c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>
        <f>データ!BZ7</f>
        <v>6</v>
      </c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83" t="s">
        <v>29</v>
      </c>
      <c r="GL54" s="83"/>
      <c r="GM54" s="83"/>
      <c r="GN54" s="83"/>
      <c r="GO54" s="83"/>
      <c r="GP54" s="83"/>
      <c r="GQ54" s="83"/>
      <c r="GR54" s="83"/>
      <c r="GS54" s="83"/>
      <c r="GT54" s="81">
        <f>データ!CG7</f>
        <v>6.6</v>
      </c>
      <c r="GU54" s="81"/>
      <c r="GV54" s="81"/>
      <c r="GW54" s="81"/>
      <c r="GX54" s="81"/>
      <c r="GY54" s="81"/>
      <c r="GZ54" s="81"/>
      <c r="HA54" s="81"/>
      <c r="HB54" s="81"/>
      <c r="HC54" s="81"/>
      <c r="HD54" s="81"/>
      <c r="HE54" s="81"/>
      <c r="HF54" s="81"/>
      <c r="HG54" s="81"/>
      <c r="HH54" s="81">
        <f>データ!CH7</f>
        <v>3.4</v>
      </c>
      <c r="HI54" s="81"/>
      <c r="HJ54" s="81"/>
      <c r="HK54" s="81"/>
      <c r="HL54" s="81"/>
      <c r="HM54" s="81"/>
      <c r="HN54" s="81"/>
      <c r="HO54" s="81"/>
      <c r="HP54" s="81"/>
      <c r="HQ54" s="81"/>
      <c r="HR54" s="81"/>
      <c r="HS54" s="81"/>
      <c r="HT54" s="81"/>
      <c r="HU54" s="81"/>
      <c r="HV54" s="81">
        <f>データ!CI7</f>
        <v>6.7</v>
      </c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1"/>
      <c r="IH54" s="81"/>
      <c r="II54" s="81"/>
      <c r="IJ54" s="81">
        <f>データ!CJ7</f>
        <v>5.3</v>
      </c>
      <c r="IK54" s="81"/>
      <c r="IL54" s="81"/>
      <c r="IM54" s="81"/>
      <c r="IN54" s="81"/>
      <c r="IO54" s="81"/>
      <c r="IP54" s="81"/>
      <c r="IQ54" s="81"/>
      <c r="IR54" s="81"/>
      <c r="IS54" s="81"/>
      <c r="IT54" s="81"/>
      <c r="IU54" s="81"/>
      <c r="IV54" s="81"/>
      <c r="IW54" s="81"/>
      <c r="IX54" s="81">
        <f>データ!CK7</f>
        <v>4.9000000000000004</v>
      </c>
      <c r="IY54" s="81"/>
      <c r="IZ54" s="81"/>
      <c r="JA54" s="81"/>
      <c r="JB54" s="81"/>
      <c r="JC54" s="81"/>
      <c r="JD54" s="81"/>
      <c r="JE54" s="81"/>
      <c r="JF54" s="81"/>
      <c r="JG54" s="81"/>
      <c r="JH54" s="81"/>
      <c r="JI54" s="81"/>
      <c r="JJ54" s="81"/>
      <c r="JK54" s="81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83" t="s">
        <v>29</v>
      </c>
      <c r="JZ54" s="83"/>
      <c r="KA54" s="83"/>
      <c r="KB54" s="83"/>
      <c r="KC54" s="83"/>
      <c r="KD54" s="83"/>
      <c r="KE54" s="83"/>
      <c r="KF54" s="83"/>
      <c r="KG54" s="83"/>
      <c r="KH54" s="96">
        <f>データ!CR7</f>
        <v>13860</v>
      </c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8"/>
      <c r="KV54" s="96">
        <f>データ!CS7</f>
        <v>10719</v>
      </c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8"/>
      <c r="LJ54" s="96">
        <f>データ!CT7</f>
        <v>13486</v>
      </c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8"/>
      <c r="LX54" s="96">
        <f>データ!CU7</f>
        <v>15032</v>
      </c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8"/>
      <c r="ML54" s="96">
        <f>データ!CV7</f>
        <v>9474</v>
      </c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8"/>
      <c r="MZ54" s="5"/>
      <c r="NA54" s="5"/>
      <c r="NB54" s="5"/>
      <c r="NC54" s="5"/>
      <c r="ND54" s="5"/>
      <c r="NE54" s="5"/>
      <c r="NF54" s="5"/>
      <c r="NG54" s="20"/>
      <c r="NH54" s="2"/>
      <c r="NI54" s="88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90"/>
    </row>
    <row r="55" spans="1:387" ht="13.5" customHeight="1">
      <c r="A55" s="20"/>
      <c r="B55" s="23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20"/>
      <c r="NH55" s="2"/>
      <c r="NI55" s="88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90"/>
    </row>
    <row r="56" spans="1:387" ht="13.5" customHeight="1">
      <c r="A56" s="20"/>
      <c r="B56" s="23"/>
      <c r="C56" s="24"/>
      <c r="D56" s="5"/>
      <c r="E56" s="5"/>
      <c r="F56" s="5"/>
      <c r="G56" s="5"/>
      <c r="H56" s="82" t="s">
        <v>35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5"/>
      <c r="CN56" s="5"/>
      <c r="CO56" s="5"/>
      <c r="CP56" s="5"/>
      <c r="CQ56" s="5"/>
      <c r="CR56" s="5"/>
      <c r="CS56" s="5"/>
      <c r="CT56" s="5"/>
      <c r="CU56" s="5"/>
      <c r="CV56" s="82" t="s">
        <v>36</v>
      </c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24"/>
      <c r="GB56" s="24"/>
      <c r="GC56" s="24"/>
      <c r="GD56" s="24"/>
      <c r="GE56" s="24"/>
      <c r="GF56" s="24"/>
      <c r="GG56" s="24"/>
      <c r="GH56" s="24"/>
      <c r="GI56" s="24"/>
      <c r="GJ56" s="82" t="s">
        <v>37</v>
      </c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82"/>
      <c r="JA56" s="82"/>
      <c r="JB56" s="82"/>
      <c r="JC56" s="82"/>
      <c r="JD56" s="82"/>
      <c r="JE56" s="82"/>
      <c r="JF56" s="82"/>
      <c r="JG56" s="82"/>
      <c r="JH56" s="82"/>
      <c r="JI56" s="82"/>
      <c r="JJ56" s="82"/>
      <c r="JK56" s="82"/>
      <c r="JL56" s="82"/>
      <c r="JM56" s="82"/>
      <c r="JN56" s="82"/>
      <c r="JO56" s="5"/>
      <c r="JP56" s="5"/>
      <c r="JQ56" s="5"/>
      <c r="JR56" s="5"/>
      <c r="JS56" s="5"/>
      <c r="JT56" s="5"/>
      <c r="JU56" s="5"/>
      <c r="JV56" s="5"/>
      <c r="JW56" s="5"/>
      <c r="JX56" s="82" t="s">
        <v>38</v>
      </c>
      <c r="JY56" s="82"/>
      <c r="JZ56" s="82"/>
      <c r="KA56" s="82"/>
      <c r="KB56" s="82"/>
      <c r="KC56" s="82"/>
      <c r="KD56" s="82"/>
      <c r="KE56" s="82"/>
      <c r="KF56" s="82"/>
      <c r="KG56" s="82"/>
      <c r="KH56" s="82"/>
      <c r="KI56" s="82"/>
      <c r="KJ56" s="82"/>
      <c r="KK56" s="82"/>
      <c r="KL56" s="82"/>
      <c r="KM56" s="82"/>
      <c r="KN56" s="82"/>
      <c r="KO56" s="82"/>
      <c r="KP56" s="82"/>
      <c r="KQ56" s="82"/>
      <c r="KR56" s="82"/>
      <c r="KS56" s="82"/>
      <c r="KT56" s="82"/>
      <c r="KU56" s="82"/>
      <c r="KV56" s="82"/>
      <c r="KW56" s="82"/>
      <c r="KX56" s="82"/>
      <c r="KY56" s="82"/>
      <c r="KZ56" s="82"/>
      <c r="LA56" s="82"/>
      <c r="LB56" s="82"/>
      <c r="LC56" s="82"/>
      <c r="LD56" s="82"/>
      <c r="LE56" s="82"/>
      <c r="LF56" s="82"/>
      <c r="LG56" s="82"/>
      <c r="LH56" s="82"/>
      <c r="LI56" s="82"/>
      <c r="LJ56" s="82"/>
      <c r="LK56" s="82"/>
      <c r="LL56" s="82"/>
      <c r="LM56" s="82"/>
      <c r="LN56" s="82"/>
      <c r="LO56" s="82"/>
      <c r="LP56" s="82"/>
      <c r="LQ56" s="82"/>
      <c r="LR56" s="82"/>
      <c r="LS56" s="82"/>
      <c r="LT56" s="82"/>
      <c r="LU56" s="82"/>
      <c r="LV56" s="82"/>
      <c r="LW56" s="82"/>
      <c r="LX56" s="82"/>
      <c r="LY56" s="82"/>
      <c r="LZ56" s="82"/>
      <c r="MA56" s="82"/>
      <c r="MB56" s="82"/>
      <c r="MC56" s="82"/>
      <c r="MD56" s="82"/>
      <c r="ME56" s="82"/>
      <c r="MF56" s="82"/>
      <c r="MG56" s="82"/>
      <c r="MH56" s="82"/>
      <c r="MI56" s="82"/>
      <c r="MJ56" s="82"/>
      <c r="MK56" s="82"/>
      <c r="ML56" s="82"/>
      <c r="MM56" s="82"/>
      <c r="MN56" s="82"/>
      <c r="MO56" s="82"/>
      <c r="MP56" s="82"/>
      <c r="MQ56" s="82"/>
      <c r="MR56" s="82"/>
      <c r="MS56" s="82"/>
      <c r="MT56" s="82"/>
      <c r="MU56" s="82"/>
      <c r="MV56" s="82"/>
      <c r="MW56" s="82"/>
      <c r="MX56" s="82"/>
      <c r="MY56" s="82"/>
      <c r="MZ56" s="82"/>
      <c r="NA56" s="82"/>
      <c r="NB56" s="82"/>
      <c r="NC56" s="24"/>
      <c r="ND56" s="24"/>
      <c r="NE56" s="24"/>
      <c r="NF56" s="24"/>
      <c r="NG56" s="20"/>
      <c r="NH56" s="2"/>
      <c r="NI56" s="88"/>
      <c r="NJ56" s="89"/>
      <c r="NK56" s="89"/>
      <c r="NL56" s="89"/>
      <c r="NM56" s="89"/>
      <c r="NN56" s="89"/>
      <c r="NO56" s="89"/>
      <c r="NP56" s="89"/>
      <c r="NQ56" s="89"/>
      <c r="NR56" s="89"/>
      <c r="NS56" s="89"/>
      <c r="NT56" s="89"/>
      <c r="NU56" s="89"/>
      <c r="NV56" s="89"/>
      <c r="NW56" s="90"/>
    </row>
    <row r="57" spans="1:387" ht="13.5" customHeight="1">
      <c r="A57" s="20"/>
      <c r="B57" s="23"/>
      <c r="C57" s="24"/>
      <c r="D57" s="5"/>
      <c r="E57" s="5"/>
      <c r="F57" s="5"/>
      <c r="G57" s="5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5"/>
      <c r="CN57" s="5"/>
      <c r="CO57" s="5"/>
      <c r="CP57" s="5"/>
      <c r="CQ57" s="5"/>
      <c r="CR57" s="5"/>
      <c r="CS57" s="5"/>
      <c r="CT57" s="5"/>
      <c r="CU57" s="5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24"/>
      <c r="GB57" s="24"/>
      <c r="GC57" s="24"/>
      <c r="GD57" s="24"/>
      <c r="GE57" s="24"/>
      <c r="GF57" s="24"/>
      <c r="GG57" s="24"/>
      <c r="GH57" s="24"/>
      <c r="GI57" s="24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82"/>
      <c r="JA57" s="82"/>
      <c r="JB57" s="82"/>
      <c r="JC57" s="82"/>
      <c r="JD57" s="82"/>
      <c r="JE57" s="82"/>
      <c r="JF57" s="82"/>
      <c r="JG57" s="82"/>
      <c r="JH57" s="82"/>
      <c r="JI57" s="82"/>
      <c r="JJ57" s="82"/>
      <c r="JK57" s="82"/>
      <c r="JL57" s="82"/>
      <c r="JM57" s="82"/>
      <c r="JN57" s="82"/>
      <c r="JO57" s="5"/>
      <c r="JP57" s="5"/>
      <c r="JQ57" s="5"/>
      <c r="JR57" s="5"/>
      <c r="JS57" s="5"/>
      <c r="JT57" s="5"/>
      <c r="JU57" s="5"/>
      <c r="JV57" s="5"/>
      <c r="JW57" s="5"/>
      <c r="JX57" s="82"/>
      <c r="JY57" s="82"/>
      <c r="JZ57" s="82"/>
      <c r="KA57" s="82"/>
      <c r="KB57" s="82"/>
      <c r="KC57" s="82"/>
      <c r="KD57" s="82"/>
      <c r="KE57" s="82"/>
      <c r="KF57" s="82"/>
      <c r="KG57" s="82"/>
      <c r="KH57" s="82"/>
      <c r="KI57" s="82"/>
      <c r="KJ57" s="82"/>
      <c r="KK57" s="82"/>
      <c r="KL57" s="82"/>
      <c r="KM57" s="82"/>
      <c r="KN57" s="82"/>
      <c r="KO57" s="82"/>
      <c r="KP57" s="82"/>
      <c r="KQ57" s="82"/>
      <c r="KR57" s="82"/>
      <c r="KS57" s="82"/>
      <c r="KT57" s="82"/>
      <c r="KU57" s="82"/>
      <c r="KV57" s="82"/>
      <c r="KW57" s="82"/>
      <c r="KX57" s="82"/>
      <c r="KY57" s="82"/>
      <c r="KZ57" s="82"/>
      <c r="LA57" s="82"/>
      <c r="LB57" s="82"/>
      <c r="LC57" s="82"/>
      <c r="LD57" s="82"/>
      <c r="LE57" s="82"/>
      <c r="LF57" s="82"/>
      <c r="LG57" s="82"/>
      <c r="LH57" s="82"/>
      <c r="LI57" s="82"/>
      <c r="LJ57" s="82"/>
      <c r="LK57" s="82"/>
      <c r="LL57" s="82"/>
      <c r="LM57" s="82"/>
      <c r="LN57" s="82"/>
      <c r="LO57" s="82"/>
      <c r="LP57" s="82"/>
      <c r="LQ57" s="82"/>
      <c r="LR57" s="82"/>
      <c r="LS57" s="82"/>
      <c r="LT57" s="82"/>
      <c r="LU57" s="82"/>
      <c r="LV57" s="82"/>
      <c r="LW57" s="82"/>
      <c r="LX57" s="82"/>
      <c r="LY57" s="82"/>
      <c r="LZ57" s="82"/>
      <c r="MA57" s="82"/>
      <c r="MB57" s="82"/>
      <c r="MC57" s="82"/>
      <c r="MD57" s="82"/>
      <c r="ME57" s="82"/>
      <c r="MF57" s="82"/>
      <c r="MG57" s="82"/>
      <c r="MH57" s="82"/>
      <c r="MI57" s="82"/>
      <c r="MJ57" s="82"/>
      <c r="MK57" s="82"/>
      <c r="ML57" s="82"/>
      <c r="MM57" s="82"/>
      <c r="MN57" s="82"/>
      <c r="MO57" s="82"/>
      <c r="MP57" s="82"/>
      <c r="MQ57" s="82"/>
      <c r="MR57" s="82"/>
      <c r="MS57" s="82"/>
      <c r="MT57" s="82"/>
      <c r="MU57" s="82"/>
      <c r="MV57" s="82"/>
      <c r="MW57" s="82"/>
      <c r="MX57" s="82"/>
      <c r="MY57" s="82"/>
      <c r="MZ57" s="82"/>
      <c r="NA57" s="82"/>
      <c r="NB57" s="82"/>
      <c r="NC57" s="24"/>
      <c r="ND57" s="24"/>
      <c r="NE57" s="24"/>
      <c r="NF57" s="24"/>
      <c r="NG57" s="20"/>
      <c r="NH57" s="2"/>
      <c r="NI57" s="88"/>
      <c r="NJ57" s="89"/>
      <c r="NK57" s="89"/>
      <c r="NL57" s="89"/>
      <c r="NM57" s="89"/>
      <c r="NN57" s="89"/>
      <c r="NO57" s="89"/>
      <c r="NP57" s="89"/>
      <c r="NQ57" s="89"/>
      <c r="NR57" s="89"/>
      <c r="NS57" s="89"/>
      <c r="NT57" s="89"/>
      <c r="NU57" s="89"/>
      <c r="NV57" s="89"/>
      <c r="NW57" s="90"/>
    </row>
    <row r="58" spans="1:387" ht="13.5" customHeight="1">
      <c r="A58" s="20"/>
      <c r="B58" s="23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7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7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5"/>
      <c r="BG58" s="5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7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7"/>
      <c r="DB58" s="26"/>
      <c r="DC58" s="26"/>
      <c r="DD58" s="26"/>
      <c r="DE58" s="26"/>
      <c r="DF58" s="26"/>
      <c r="DG58" s="26"/>
      <c r="DH58" s="26"/>
      <c r="DI58" s="26"/>
      <c r="DJ58" s="27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5"/>
      <c r="GQ58" s="5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7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7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7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5"/>
      <c r="IU58" s="5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7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7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7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5"/>
      <c r="LC58" s="5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7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0"/>
      <c r="NH58" s="2"/>
      <c r="NI58" s="88"/>
      <c r="NJ58" s="89"/>
      <c r="NK58" s="89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89"/>
      <c r="NW58" s="90"/>
    </row>
    <row r="59" spans="1:387" ht="13.5" customHeight="1">
      <c r="A59" s="20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30"/>
      <c r="NH59" s="2"/>
      <c r="NI59" s="88"/>
      <c r="NJ59" s="89"/>
      <c r="NK59" s="89"/>
      <c r="NL59" s="89"/>
      <c r="NM59" s="89"/>
      <c r="NN59" s="89"/>
      <c r="NO59" s="89"/>
      <c r="NP59" s="89"/>
      <c r="NQ59" s="89"/>
      <c r="NR59" s="89"/>
      <c r="NS59" s="89"/>
      <c r="NT59" s="89"/>
      <c r="NU59" s="89"/>
      <c r="NV59" s="89"/>
      <c r="NW59" s="90"/>
    </row>
    <row r="60" spans="1:387" ht="13.5" customHeight="1">
      <c r="A60" s="20"/>
      <c r="B60" s="21"/>
      <c r="C60" s="22"/>
      <c r="D60" s="22"/>
      <c r="E60" s="22"/>
      <c r="F60" s="22"/>
      <c r="G60" s="22"/>
      <c r="H60" s="99" t="s">
        <v>39</v>
      </c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  <c r="IV60" s="99"/>
      <c r="IW60" s="99"/>
      <c r="IX60" s="99"/>
      <c r="IY60" s="99"/>
      <c r="IZ60" s="99"/>
      <c r="JA60" s="99"/>
      <c r="JB60" s="99"/>
      <c r="JC60" s="99"/>
      <c r="JD60" s="99"/>
      <c r="JE60" s="99"/>
      <c r="JF60" s="99"/>
      <c r="JG60" s="99"/>
      <c r="JH60" s="99"/>
      <c r="JI60" s="99"/>
      <c r="JJ60" s="99"/>
      <c r="JK60" s="99"/>
      <c r="JL60" s="99"/>
      <c r="JM60" s="99"/>
      <c r="JN60" s="99"/>
      <c r="JO60" s="99"/>
      <c r="JP60" s="99"/>
      <c r="JQ60" s="99"/>
      <c r="JR60" s="99"/>
      <c r="JS60" s="99"/>
      <c r="JT60" s="99"/>
      <c r="JU60" s="99"/>
      <c r="JV60" s="99"/>
      <c r="JW60" s="99"/>
      <c r="JX60" s="99"/>
      <c r="JY60" s="99"/>
      <c r="JZ60" s="99"/>
      <c r="KA60" s="99"/>
      <c r="KB60" s="99"/>
      <c r="KC60" s="99"/>
      <c r="KD60" s="99"/>
      <c r="KE60" s="99"/>
      <c r="KF60" s="99"/>
      <c r="KG60" s="99"/>
      <c r="KH60" s="99"/>
      <c r="KI60" s="99"/>
      <c r="KJ60" s="99"/>
      <c r="KK60" s="99"/>
      <c r="KL60" s="99"/>
      <c r="KM60" s="99"/>
      <c r="KN60" s="99"/>
      <c r="KO60" s="99"/>
      <c r="KP60" s="99"/>
      <c r="KQ60" s="99"/>
      <c r="KR60" s="99"/>
      <c r="KS60" s="99"/>
      <c r="KT60" s="99"/>
      <c r="KU60" s="99"/>
      <c r="KV60" s="99"/>
      <c r="KW60" s="99"/>
      <c r="KX60" s="99"/>
      <c r="KY60" s="99"/>
      <c r="KZ60" s="99"/>
      <c r="LA60" s="99"/>
      <c r="LB60" s="99"/>
      <c r="LC60" s="99"/>
      <c r="LD60" s="99"/>
      <c r="LE60" s="99"/>
      <c r="LF60" s="99"/>
      <c r="LG60" s="99"/>
      <c r="LH60" s="99"/>
      <c r="LI60" s="99"/>
      <c r="LJ60" s="99"/>
      <c r="LK60" s="99"/>
      <c r="LL60" s="99"/>
      <c r="LM60" s="99"/>
      <c r="LN60" s="99"/>
      <c r="LO60" s="99"/>
      <c r="LP60" s="99"/>
      <c r="LQ60" s="99"/>
      <c r="LR60" s="99"/>
      <c r="LS60" s="99"/>
      <c r="LT60" s="99"/>
      <c r="LU60" s="99"/>
      <c r="LV60" s="99"/>
      <c r="LW60" s="99"/>
      <c r="LX60" s="99"/>
      <c r="LY60" s="99"/>
      <c r="LZ60" s="99"/>
      <c r="MA60" s="99"/>
      <c r="MB60" s="99"/>
      <c r="MC60" s="99"/>
      <c r="MD60" s="99"/>
      <c r="ME60" s="99"/>
      <c r="MF60" s="99"/>
      <c r="MG60" s="99"/>
      <c r="MH60" s="99"/>
      <c r="MI60" s="99"/>
      <c r="MJ60" s="99"/>
      <c r="MK60" s="99"/>
      <c r="ML60" s="99"/>
      <c r="MM60" s="99"/>
      <c r="MN60" s="99"/>
      <c r="MO60" s="99"/>
      <c r="MP60" s="99"/>
      <c r="MQ60" s="99"/>
      <c r="MR60" s="99"/>
      <c r="MS60" s="99"/>
      <c r="MT60" s="99"/>
      <c r="MU60" s="99"/>
      <c r="MV60" s="99"/>
      <c r="MW60" s="99"/>
      <c r="MX60" s="99"/>
      <c r="MY60" s="99"/>
      <c r="MZ60" s="99"/>
      <c r="NA60" s="99"/>
      <c r="NB60" s="22"/>
      <c r="NC60" s="22"/>
      <c r="ND60" s="22"/>
      <c r="NE60" s="22"/>
      <c r="NF60" s="22"/>
      <c r="NG60" s="31"/>
      <c r="NH60" s="2"/>
      <c r="NI60" s="88"/>
      <c r="NJ60" s="89"/>
      <c r="NK60" s="89"/>
      <c r="NL60" s="89"/>
      <c r="NM60" s="89"/>
      <c r="NN60" s="89"/>
      <c r="NO60" s="89"/>
      <c r="NP60" s="89"/>
      <c r="NQ60" s="89"/>
      <c r="NR60" s="89"/>
      <c r="NS60" s="89"/>
      <c r="NT60" s="89"/>
      <c r="NU60" s="89"/>
      <c r="NV60" s="89"/>
      <c r="NW60" s="90"/>
    </row>
    <row r="61" spans="1:387" ht="13.5" customHeight="1">
      <c r="A61" s="20"/>
      <c r="B61" s="21"/>
      <c r="C61" s="22"/>
      <c r="D61" s="22"/>
      <c r="E61" s="22"/>
      <c r="F61" s="22"/>
      <c r="G61" s="22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  <c r="IU61" s="100"/>
      <c r="IV61" s="100"/>
      <c r="IW61" s="100"/>
      <c r="IX61" s="100"/>
      <c r="IY61" s="100"/>
      <c r="IZ61" s="100"/>
      <c r="JA61" s="100"/>
      <c r="JB61" s="100"/>
      <c r="JC61" s="100"/>
      <c r="JD61" s="100"/>
      <c r="JE61" s="100"/>
      <c r="JF61" s="100"/>
      <c r="JG61" s="100"/>
      <c r="JH61" s="100"/>
      <c r="JI61" s="100"/>
      <c r="JJ61" s="100"/>
      <c r="JK61" s="100"/>
      <c r="JL61" s="100"/>
      <c r="JM61" s="100"/>
      <c r="JN61" s="100"/>
      <c r="JO61" s="100"/>
      <c r="JP61" s="100"/>
      <c r="JQ61" s="100"/>
      <c r="JR61" s="100"/>
      <c r="JS61" s="100"/>
      <c r="JT61" s="100"/>
      <c r="JU61" s="100"/>
      <c r="JV61" s="100"/>
      <c r="JW61" s="100"/>
      <c r="JX61" s="100"/>
      <c r="JY61" s="100"/>
      <c r="JZ61" s="100"/>
      <c r="KA61" s="100"/>
      <c r="KB61" s="100"/>
      <c r="KC61" s="100"/>
      <c r="KD61" s="100"/>
      <c r="KE61" s="100"/>
      <c r="KF61" s="100"/>
      <c r="KG61" s="100"/>
      <c r="KH61" s="100"/>
      <c r="KI61" s="100"/>
      <c r="KJ61" s="100"/>
      <c r="KK61" s="100"/>
      <c r="KL61" s="100"/>
      <c r="KM61" s="100"/>
      <c r="KN61" s="100"/>
      <c r="KO61" s="100"/>
      <c r="KP61" s="100"/>
      <c r="KQ61" s="100"/>
      <c r="KR61" s="100"/>
      <c r="KS61" s="100"/>
      <c r="KT61" s="100"/>
      <c r="KU61" s="100"/>
      <c r="KV61" s="100"/>
      <c r="KW61" s="100"/>
      <c r="KX61" s="100"/>
      <c r="KY61" s="100"/>
      <c r="KZ61" s="100"/>
      <c r="LA61" s="100"/>
      <c r="LB61" s="100"/>
      <c r="LC61" s="100"/>
      <c r="LD61" s="100"/>
      <c r="LE61" s="100"/>
      <c r="LF61" s="100"/>
      <c r="LG61" s="100"/>
      <c r="LH61" s="100"/>
      <c r="LI61" s="100"/>
      <c r="LJ61" s="100"/>
      <c r="LK61" s="100"/>
      <c r="LL61" s="100"/>
      <c r="LM61" s="100"/>
      <c r="LN61" s="100"/>
      <c r="LO61" s="100"/>
      <c r="LP61" s="100"/>
      <c r="LQ61" s="100"/>
      <c r="LR61" s="100"/>
      <c r="LS61" s="100"/>
      <c r="LT61" s="100"/>
      <c r="LU61" s="100"/>
      <c r="LV61" s="100"/>
      <c r="LW61" s="100"/>
      <c r="LX61" s="100"/>
      <c r="LY61" s="100"/>
      <c r="LZ61" s="100"/>
      <c r="MA61" s="100"/>
      <c r="MB61" s="100"/>
      <c r="MC61" s="100"/>
      <c r="MD61" s="100"/>
      <c r="ME61" s="100"/>
      <c r="MF61" s="100"/>
      <c r="MG61" s="100"/>
      <c r="MH61" s="100"/>
      <c r="MI61" s="100"/>
      <c r="MJ61" s="100"/>
      <c r="MK61" s="100"/>
      <c r="ML61" s="100"/>
      <c r="MM61" s="100"/>
      <c r="MN61" s="100"/>
      <c r="MO61" s="100"/>
      <c r="MP61" s="100"/>
      <c r="MQ61" s="100"/>
      <c r="MR61" s="100"/>
      <c r="MS61" s="100"/>
      <c r="MT61" s="100"/>
      <c r="MU61" s="100"/>
      <c r="MV61" s="100"/>
      <c r="MW61" s="100"/>
      <c r="MX61" s="100"/>
      <c r="MY61" s="100"/>
      <c r="MZ61" s="100"/>
      <c r="NA61" s="100"/>
      <c r="NB61" s="22"/>
      <c r="NC61" s="22"/>
      <c r="ND61" s="22"/>
      <c r="NE61" s="22"/>
      <c r="NF61" s="22"/>
      <c r="NG61" s="31"/>
      <c r="NH61" s="2"/>
      <c r="NI61" s="88"/>
      <c r="NJ61" s="89"/>
      <c r="NK61" s="89"/>
      <c r="NL61" s="89"/>
      <c r="NM61" s="89"/>
      <c r="NN61" s="89"/>
      <c r="NO61" s="89"/>
      <c r="NP61" s="89"/>
      <c r="NQ61" s="89"/>
      <c r="NR61" s="89"/>
      <c r="NS61" s="89"/>
      <c r="NT61" s="89"/>
      <c r="NU61" s="89"/>
      <c r="NV61" s="89"/>
      <c r="NW61" s="90"/>
    </row>
    <row r="62" spans="1:387" ht="13.5" customHeight="1">
      <c r="A62" s="20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32"/>
      <c r="JJ62" s="32"/>
      <c r="JK62" s="32"/>
      <c r="JL62" s="32"/>
      <c r="JM62" s="32"/>
      <c r="JN62" s="32"/>
      <c r="JO62" s="32"/>
      <c r="JP62" s="32"/>
      <c r="JQ62" s="32"/>
      <c r="JR62" s="32"/>
      <c r="JS62" s="32"/>
      <c r="JT62" s="32"/>
      <c r="JU62" s="32"/>
      <c r="JV62" s="32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32"/>
      <c r="LS62" s="32"/>
      <c r="LT62" s="32"/>
      <c r="LU62" s="32"/>
      <c r="LV62" s="32"/>
      <c r="LW62" s="32"/>
      <c r="LX62" s="32"/>
      <c r="LY62" s="32"/>
      <c r="LZ62" s="32"/>
      <c r="MA62" s="32"/>
      <c r="MB62" s="32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20"/>
      <c r="NH62" s="2"/>
      <c r="NI62" s="88"/>
      <c r="NJ62" s="89"/>
      <c r="NK62" s="89"/>
      <c r="NL62" s="89"/>
      <c r="NM62" s="89"/>
      <c r="NN62" s="89"/>
      <c r="NO62" s="89"/>
      <c r="NP62" s="89"/>
      <c r="NQ62" s="89"/>
      <c r="NR62" s="89"/>
      <c r="NS62" s="89"/>
      <c r="NT62" s="89"/>
      <c r="NU62" s="89"/>
      <c r="NV62" s="89"/>
      <c r="NW62" s="90"/>
    </row>
    <row r="63" spans="1:387" ht="13.5" customHeight="1">
      <c r="A63" s="20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95" t="s">
        <v>40</v>
      </c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0"/>
      <c r="NH63" s="2"/>
      <c r="NI63" s="88"/>
      <c r="NJ63" s="89"/>
      <c r="NK63" s="89"/>
      <c r="NL63" s="89"/>
      <c r="NM63" s="89"/>
      <c r="NN63" s="89"/>
      <c r="NO63" s="89"/>
      <c r="NP63" s="89"/>
      <c r="NQ63" s="89"/>
      <c r="NR63" s="89"/>
      <c r="NS63" s="89"/>
      <c r="NT63" s="89"/>
      <c r="NU63" s="89"/>
      <c r="NV63" s="89"/>
      <c r="NW63" s="90"/>
    </row>
    <row r="64" spans="1:387" ht="13.5" customHeight="1">
      <c r="A64" s="20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0"/>
      <c r="NH64" s="2"/>
      <c r="NI64" s="91"/>
      <c r="NJ64" s="92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3"/>
    </row>
    <row r="65" spans="1:387" ht="13.5" customHeight="1">
      <c r="A65" s="20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24"/>
      <c r="NG65" s="20"/>
      <c r="NH65" s="2"/>
      <c r="NI65" s="85" t="s">
        <v>41</v>
      </c>
      <c r="NJ65" s="86"/>
      <c r="NK65" s="86"/>
      <c r="NL65" s="86"/>
      <c r="NM65" s="86"/>
      <c r="NN65" s="86"/>
      <c r="NO65" s="86"/>
      <c r="NP65" s="86"/>
      <c r="NQ65" s="86"/>
      <c r="NR65" s="86"/>
      <c r="NS65" s="86"/>
      <c r="NT65" s="86"/>
      <c r="NU65" s="86"/>
      <c r="NV65" s="86"/>
      <c r="NW65" s="87"/>
    </row>
    <row r="66" spans="1:387" ht="13.5" customHeight="1">
      <c r="A66" s="20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24"/>
      <c r="NG66" s="20"/>
      <c r="NH66" s="2"/>
      <c r="NI66" s="88" t="s">
        <v>141</v>
      </c>
      <c r="NJ66" s="89"/>
      <c r="NK66" s="89"/>
      <c r="NL66" s="89"/>
      <c r="NM66" s="89"/>
      <c r="NN66" s="89"/>
      <c r="NO66" s="89"/>
      <c r="NP66" s="89"/>
      <c r="NQ66" s="89"/>
      <c r="NR66" s="89"/>
      <c r="NS66" s="89"/>
      <c r="NT66" s="89"/>
      <c r="NU66" s="89"/>
      <c r="NV66" s="89"/>
      <c r="NW66" s="90"/>
    </row>
    <row r="67" spans="1:387" ht="13.5" customHeight="1">
      <c r="A67" s="20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94">
        <f>データ!DI6</f>
        <v>1336435</v>
      </c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33"/>
      <c r="NG67" s="20"/>
      <c r="NH67" s="2"/>
      <c r="NI67" s="88"/>
      <c r="NJ67" s="89"/>
      <c r="NK67" s="89"/>
      <c r="NL67" s="89"/>
      <c r="NM67" s="89"/>
      <c r="NN67" s="89"/>
      <c r="NO67" s="89"/>
      <c r="NP67" s="89"/>
      <c r="NQ67" s="89"/>
      <c r="NR67" s="89"/>
      <c r="NS67" s="89"/>
      <c r="NT67" s="89"/>
      <c r="NU67" s="89"/>
      <c r="NV67" s="89"/>
      <c r="NW67" s="90"/>
    </row>
    <row r="68" spans="1:387" ht="13.5" customHeight="1">
      <c r="A68" s="20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33"/>
      <c r="NG68" s="20"/>
      <c r="NH68" s="2"/>
      <c r="NI68" s="88"/>
      <c r="NJ68" s="89"/>
      <c r="NK68" s="89"/>
      <c r="NL68" s="89"/>
      <c r="NM68" s="89"/>
      <c r="NN68" s="89"/>
      <c r="NO68" s="89"/>
      <c r="NP68" s="89"/>
      <c r="NQ68" s="89"/>
      <c r="NR68" s="89"/>
      <c r="NS68" s="89"/>
      <c r="NT68" s="89"/>
      <c r="NU68" s="89"/>
      <c r="NV68" s="89"/>
      <c r="NW68" s="90"/>
    </row>
    <row r="69" spans="1:387" ht="13.5" customHeight="1">
      <c r="A69" s="20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33"/>
      <c r="NG69" s="20"/>
      <c r="NH69" s="2"/>
      <c r="NI69" s="88"/>
      <c r="NJ69" s="89"/>
      <c r="NK69" s="89"/>
      <c r="NL69" s="89"/>
      <c r="NM69" s="89"/>
      <c r="NN69" s="89"/>
      <c r="NO69" s="89"/>
      <c r="NP69" s="89"/>
      <c r="NQ69" s="89"/>
      <c r="NR69" s="89"/>
      <c r="NS69" s="89"/>
      <c r="NT69" s="89"/>
      <c r="NU69" s="89"/>
      <c r="NV69" s="89"/>
      <c r="NW69" s="90"/>
    </row>
    <row r="70" spans="1:387" ht="13.5" customHeight="1">
      <c r="A70" s="20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33"/>
      <c r="NG70" s="20"/>
      <c r="NH70" s="2"/>
      <c r="NI70" s="88"/>
      <c r="NJ70" s="89"/>
      <c r="NK70" s="89"/>
      <c r="NL70" s="89"/>
      <c r="NM70" s="89"/>
      <c r="NN70" s="89"/>
      <c r="NO70" s="89"/>
      <c r="NP70" s="89"/>
      <c r="NQ70" s="89"/>
      <c r="NR70" s="89"/>
      <c r="NS70" s="89"/>
      <c r="NT70" s="89"/>
      <c r="NU70" s="89"/>
      <c r="NV70" s="89"/>
      <c r="NW70" s="90"/>
    </row>
    <row r="71" spans="1:387" ht="13.5" customHeight="1">
      <c r="A71" s="20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34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22"/>
      <c r="NG71" s="20"/>
      <c r="NH71" s="2"/>
      <c r="NI71" s="88"/>
      <c r="NJ71" s="89"/>
      <c r="NK71" s="89"/>
      <c r="NL71" s="89"/>
      <c r="NM71" s="89"/>
      <c r="NN71" s="89"/>
      <c r="NO71" s="89"/>
      <c r="NP71" s="89"/>
      <c r="NQ71" s="89"/>
      <c r="NR71" s="89"/>
      <c r="NS71" s="89"/>
      <c r="NT71" s="89"/>
      <c r="NU71" s="89"/>
      <c r="NV71" s="89"/>
      <c r="NW71" s="90"/>
    </row>
    <row r="72" spans="1:387" ht="13.5" customHeight="1">
      <c r="A72" s="20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95" t="s">
        <v>42</v>
      </c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24"/>
      <c r="NG72" s="20"/>
      <c r="NH72" s="2"/>
      <c r="NI72" s="88"/>
      <c r="NJ72" s="89"/>
      <c r="NK72" s="89"/>
      <c r="NL72" s="89"/>
      <c r="NM72" s="89"/>
      <c r="NN72" s="89"/>
      <c r="NO72" s="89"/>
      <c r="NP72" s="89"/>
      <c r="NQ72" s="89"/>
      <c r="NR72" s="89"/>
      <c r="NS72" s="89"/>
      <c r="NT72" s="89"/>
      <c r="NU72" s="89"/>
      <c r="NV72" s="89"/>
      <c r="NW72" s="90"/>
    </row>
    <row r="73" spans="1:387" ht="13.5" customHeight="1">
      <c r="A73" s="20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24"/>
      <c r="NG73" s="20"/>
      <c r="NH73" s="2"/>
      <c r="NI73" s="88"/>
      <c r="NJ73" s="89"/>
      <c r="NK73" s="89"/>
      <c r="NL73" s="89"/>
      <c r="NM73" s="89"/>
      <c r="NN73" s="89"/>
      <c r="NO73" s="89"/>
      <c r="NP73" s="89"/>
      <c r="NQ73" s="89"/>
      <c r="NR73" s="89"/>
      <c r="NS73" s="89"/>
      <c r="NT73" s="89"/>
      <c r="NU73" s="89"/>
      <c r="NV73" s="89"/>
      <c r="NW73" s="90"/>
    </row>
    <row r="74" spans="1:387" ht="13.5" customHeight="1">
      <c r="A74" s="20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24"/>
      <c r="NG74" s="20"/>
      <c r="NH74" s="2"/>
      <c r="NI74" s="88"/>
      <c r="NJ74" s="89"/>
      <c r="NK74" s="89"/>
      <c r="NL74" s="89"/>
      <c r="NM74" s="89"/>
      <c r="NN74" s="89"/>
      <c r="NO74" s="89"/>
      <c r="NP74" s="89"/>
      <c r="NQ74" s="89"/>
      <c r="NR74" s="89"/>
      <c r="NS74" s="89"/>
      <c r="NT74" s="89"/>
      <c r="NU74" s="89"/>
      <c r="NV74" s="89"/>
      <c r="NW74" s="90"/>
    </row>
    <row r="75" spans="1:387" ht="13.5" customHeight="1">
      <c r="A75" s="20"/>
      <c r="B75" s="23"/>
      <c r="C75" s="5"/>
      <c r="D75" s="5"/>
      <c r="E75" s="5"/>
      <c r="F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24"/>
      <c r="NG75" s="20"/>
      <c r="NH75" s="2"/>
      <c r="NI75" s="88"/>
      <c r="NJ75" s="89"/>
      <c r="NK75" s="89"/>
      <c r="NL75" s="89"/>
      <c r="NM75" s="89"/>
      <c r="NN75" s="89"/>
      <c r="NO75" s="89"/>
      <c r="NP75" s="89"/>
      <c r="NQ75" s="89"/>
      <c r="NR75" s="89"/>
      <c r="NS75" s="89"/>
      <c r="NT75" s="89"/>
      <c r="NU75" s="89"/>
      <c r="NV75" s="89"/>
      <c r="NW75" s="90"/>
    </row>
    <row r="76" spans="1:387" ht="13.5" customHeight="1">
      <c r="A76" s="20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84">
        <f>データ!$B$11</f>
        <v>40909</v>
      </c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>
        <f>データ!$C$11</f>
        <v>41275</v>
      </c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>
        <f>データ!$D$11</f>
        <v>41640</v>
      </c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>
        <f>データ!$E$11</f>
        <v>42005</v>
      </c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>
        <f>データ!$F$11</f>
        <v>42370</v>
      </c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94">
        <f>データ!DJ6</f>
        <v>257610</v>
      </c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84">
        <f>データ!$B$11</f>
        <v>40909</v>
      </c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>
        <f>データ!$C$11</f>
        <v>41275</v>
      </c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>
        <f>データ!$D$11</f>
        <v>41640</v>
      </c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>
        <f>データ!$E$11</f>
        <v>42005</v>
      </c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>
        <f>データ!$F$11</f>
        <v>42370</v>
      </c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84">
        <f>データ!$B$11</f>
        <v>40909</v>
      </c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>
        <f>データ!$C$11</f>
        <v>41275</v>
      </c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>
        <f>データ!$D$11</f>
        <v>41640</v>
      </c>
      <c r="LK76" s="84"/>
      <c r="LL76" s="84"/>
      <c r="LM76" s="84"/>
      <c r="LN76" s="84"/>
      <c r="LO76" s="84"/>
      <c r="LP76" s="84"/>
      <c r="LQ76" s="84"/>
      <c r="LR76" s="84"/>
      <c r="LS76" s="84"/>
      <c r="LT76" s="84"/>
      <c r="LU76" s="84"/>
      <c r="LV76" s="84"/>
      <c r="LW76" s="84"/>
      <c r="LX76" s="84">
        <f>データ!$E$11</f>
        <v>42005</v>
      </c>
      <c r="LY76" s="84"/>
      <c r="LZ76" s="84"/>
      <c r="MA76" s="84"/>
      <c r="MB76" s="84"/>
      <c r="MC76" s="84"/>
      <c r="MD76" s="84"/>
      <c r="ME76" s="84"/>
      <c r="MF76" s="84"/>
      <c r="MG76" s="84"/>
      <c r="MH76" s="84"/>
      <c r="MI76" s="84"/>
      <c r="MJ76" s="84"/>
      <c r="MK76" s="84"/>
      <c r="ML76" s="84">
        <f>データ!$F$11</f>
        <v>42370</v>
      </c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5"/>
      <c r="NA76" s="5"/>
      <c r="NB76" s="5"/>
      <c r="NC76" s="5"/>
      <c r="ND76" s="5"/>
      <c r="NE76" s="5"/>
      <c r="NF76" s="35"/>
      <c r="NG76" s="20"/>
      <c r="NH76" s="2"/>
      <c r="NI76" s="88"/>
      <c r="NJ76" s="89"/>
      <c r="NK76" s="89"/>
      <c r="NL76" s="89"/>
      <c r="NM76" s="89"/>
      <c r="NN76" s="89"/>
      <c r="NO76" s="89"/>
      <c r="NP76" s="89"/>
      <c r="NQ76" s="89"/>
      <c r="NR76" s="89"/>
      <c r="NS76" s="89"/>
      <c r="NT76" s="89"/>
      <c r="NU76" s="89"/>
      <c r="NV76" s="89"/>
      <c r="NW76" s="90"/>
    </row>
    <row r="77" spans="1:387" ht="13.5" customHeight="1">
      <c r="A77" s="20"/>
      <c r="B77" s="23"/>
      <c r="C77" s="5"/>
      <c r="D77" s="5"/>
      <c r="E77" s="5"/>
      <c r="F77" s="5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1">
        <f>データ!CX7</f>
        <v>48.9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>
        <f>データ!CY7</f>
        <v>49.9</v>
      </c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>
        <f>データ!CZ7</f>
        <v>50.6</v>
      </c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>
        <f>データ!DA7</f>
        <v>46.1</v>
      </c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>
        <f>データ!DB7</f>
        <v>45.1</v>
      </c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83" t="s">
        <v>27</v>
      </c>
      <c r="GL77" s="83"/>
      <c r="GM77" s="83"/>
      <c r="GN77" s="83"/>
      <c r="GO77" s="83"/>
      <c r="GP77" s="83"/>
      <c r="GQ77" s="83"/>
      <c r="GR77" s="83"/>
      <c r="GS77" s="83"/>
      <c r="GT77" s="81">
        <f>データ!DK7</f>
        <v>39.6</v>
      </c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>
        <f>データ!DL7</f>
        <v>31.4</v>
      </c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>
        <f>データ!DM7</f>
        <v>21.1</v>
      </c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>
        <f>データ!DN7</f>
        <v>23.2</v>
      </c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  <c r="IV77" s="81"/>
      <c r="IW77" s="81"/>
      <c r="IX77" s="81">
        <f>データ!DO7</f>
        <v>18.7</v>
      </c>
      <c r="IY77" s="81"/>
      <c r="IZ77" s="81"/>
      <c r="JA77" s="81"/>
      <c r="JB77" s="81"/>
      <c r="JC77" s="81"/>
      <c r="JD77" s="81"/>
      <c r="JE77" s="81"/>
      <c r="JF77" s="81"/>
      <c r="JG77" s="81"/>
      <c r="JH77" s="81"/>
      <c r="JI77" s="81"/>
      <c r="JJ77" s="81"/>
      <c r="JK77" s="81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83" t="s">
        <v>27</v>
      </c>
      <c r="JZ77" s="83"/>
      <c r="KA77" s="83"/>
      <c r="KB77" s="83"/>
      <c r="KC77" s="83"/>
      <c r="KD77" s="83"/>
      <c r="KE77" s="83"/>
      <c r="KF77" s="83"/>
      <c r="KG77" s="83"/>
      <c r="KH77" s="81">
        <f>データ!DV7</f>
        <v>22.2</v>
      </c>
      <c r="KI77" s="81"/>
      <c r="KJ77" s="81"/>
      <c r="KK77" s="81"/>
      <c r="KL77" s="81"/>
      <c r="KM77" s="81"/>
      <c r="KN77" s="81"/>
      <c r="KO77" s="81"/>
      <c r="KP77" s="81"/>
      <c r="KQ77" s="81"/>
      <c r="KR77" s="81"/>
      <c r="KS77" s="81"/>
      <c r="KT77" s="81"/>
      <c r="KU77" s="81"/>
      <c r="KV77" s="81">
        <f>データ!DW7</f>
        <v>13.1</v>
      </c>
      <c r="KW77" s="81"/>
      <c r="KX77" s="81"/>
      <c r="KY77" s="81"/>
      <c r="KZ77" s="81"/>
      <c r="LA77" s="81"/>
      <c r="LB77" s="81"/>
      <c r="LC77" s="81"/>
      <c r="LD77" s="81"/>
      <c r="LE77" s="81"/>
      <c r="LF77" s="81"/>
      <c r="LG77" s="81"/>
      <c r="LH77" s="81"/>
      <c r="LI77" s="81"/>
      <c r="LJ77" s="81">
        <f>データ!DX7</f>
        <v>7.7</v>
      </c>
      <c r="LK77" s="81"/>
      <c r="LL77" s="81"/>
      <c r="LM77" s="81"/>
      <c r="LN77" s="81"/>
      <c r="LO77" s="81"/>
      <c r="LP77" s="81"/>
      <c r="LQ77" s="81"/>
      <c r="LR77" s="81"/>
      <c r="LS77" s="81"/>
      <c r="LT77" s="81"/>
      <c r="LU77" s="81"/>
      <c r="LV77" s="81"/>
      <c r="LW77" s="81"/>
      <c r="LX77" s="81">
        <f>データ!DY7</f>
        <v>96.6</v>
      </c>
      <c r="LY77" s="81"/>
      <c r="LZ77" s="81"/>
      <c r="MA77" s="81"/>
      <c r="MB77" s="81"/>
      <c r="MC77" s="81"/>
      <c r="MD77" s="81"/>
      <c r="ME77" s="81"/>
      <c r="MF77" s="81"/>
      <c r="MG77" s="81"/>
      <c r="MH77" s="81"/>
      <c r="MI77" s="81"/>
      <c r="MJ77" s="81"/>
      <c r="MK77" s="81"/>
      <c r="ML77" s="81">
        <f>データ!DZ7</f>
        <v>126.3</v>
      </c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1"/>
      <c r="MX77" s="81"/>
      <c r="MY77" s="81"/>
      <c r="MZ77" s="5"/>
      <c r="NA77" s="5"/>
      <c r="NB77" s="5"/>
      <c r="NC77" s="5"/>
      <c r="ND77" s="5"/>
      <c r="NE77" s="5"/>
      <c r="NF77" s="35"/>
      <c r="NG77" s="20"/>
      <c r="NH77" s="2"/>
      <c r="NI77" s="88"/>
      <c r="NJ77" s="89"/>
      <c r="NK77" s="89"/>
      <c r="NL77" s="89"/>
      <c r="NM77" s="89"/>
      <c r="NN77" s="89"/>
      <c r="NO77" s="89"/>
      <c r="NP77" s="89"/>
      <c r="NQ77" s="89"/>
      <c r="NR77" s="89"/>
      <c r="NS77" s="89"/>
      <c r="NT77" s="89"/>
      <c r="NU77" s="89"/>
      <c r="NV77" s="89"/>
      <c r="NW77" s="90"/>
    </row>
    <row r="78" spans="1:387" ht="13.5" customHeight="1">
      <c r="A78" s="20"/>
      <c r="B78" s="23"/>
      <c r="C78" s="5"/>
      <c r="D78" s="5"/>
      <c r="E78" s="5"/>
      <c r="F78" s="5"/>
      <c r="G78" s="5"/>
      <c r="H78" s="5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1">
        <f>データ!DC7</f>
        <v>45.6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>
        <f>データ!DD7</f>
        <v>46.3</v>
      </c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>
        <f>データ!DE7</f>
        <v>47.7</v>
      </c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>
        <f>データ!DF7</f>
        <v>45.3</v>
      </c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>
        <f>データ!DG7</f>
        <v>44.7</v>
      </c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83" t="s">
        <v>29</v>
      </c>
      <c r="GL78" s="83"/>
      <c r="GM78" s="83"/>
      <c r="GN78" s="83"/>
      <c r="GO78" s="83"/>
      <c r="GP78" s="83"/>
      <c r="GQ78" s="83"/>
      <c r="GR78" s="83"/>
      <c r="GS78" s="83"/>
      <c r="GT78" s="81">
        <f>データ!DP7</f>
        <v>19.8</v>
      </c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>
        <f>データ!DQ7</f>
        <v>15.7</v>
      </c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>
        <f>データ!DR7</f>
        <v>10.6</v>
      </c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>
        <f>データ!DS7</f>
        <v>11.6</v>
      </c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  <c r="IV78" s="81"/>
      <c r="IW78" s="81"/>
      <c r="IX78" s="81">
        <f>データ!DT7</f>
        <v>9.4</v>
      </c>
      <c r="IY78" s="81"/>
      <c r="IZ78" s="81"/>
      <c r="JA78" s="81"/>
      <c r="JB78" s="81"/>
      <c r="JC78" s="81"/>
      <c r="JD78" s="81"/>
      <c r="JE78" s="81"/>
      <c r="JF78" s="81"/>
      <c r="JG78" s="81"/>
      <c r="JH78" s="81"/>
      <c r="JI78" s="81"/>
      <c r="JJ78" s="81"/>
      <c r="JK78" s="81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83" t="s">
        <v>29</v>
      </c>
      <c r="JZ78" s="83"/>
      <c r="KA78" s="83"/>
      <c r="KB78" s="83"/>
      <c r="KC78" s="83"/>
      <c r="KD78" s="83"/>
      <c r="KE78" s="83"/>
      <c r="KF78" s="83"/>
      <c r="KG78" s="83"/>
      <c r="KH78" s="81">
        <f>データ!EA7</f>
        <v>11.1</v>
      </c>
      <c r="KI78" s="81"/>
      <c r="KJ78" s="81"/>
      <c r="KK78" s="81"/>
      <c r="KL78" s="81"/>
      <c r="KM78" s="81"/>
      <c r="KN78" s="81"/>
      <c r="KO78" s="81"/>
      <c r="KP78" s="81"/>
      <c r="KQ78" s="81"/>
      <c r="KR78" s="81"/>
      <c r="KS78" s="81"/>
      <c r="KT78" s="81"/>
      <c r="KU78" s="81"/>
      <c r="KV78" s="81">
        <f>データ!EB7</f>
        <v>6.6</v>
      </c>
      <c r="KW78" s="81"/>
      <c r="KX78" s="81"/>
      <c r="KY78" s="81"/>
      <c r="KZ78" s="81"/>
      <c r="LA78" s="81"/>
      <c r="LB78" s="81"/>
      <c r="LC78" s="81"/>
      <c r="LD78" s="81"/>
      <c r="LE78" s="81"/>
      <c r="LF78" s="81"/>
      <c r="LG78" s="81"/>
      <c r="LH78" s="81"/>
      <c r="LI78" s="81"/>
      <c r="LJ78" s="81">
        <f>データ!EC7</f>
        <v>3.9</v>
      </c>
      <c r="LK78" s="81"/>
      <c r="LL78" s="81"/>
      <c r="LM78" s="81"/>
      <c r="LN78" s="81"/>
      <c r="LO78" s="81"/>
      <c r="LP78" s="81"/>
      <c r="LQ78" s="81"/>
      <c r="LR78" s="81"/>
      <c r="LS78" s="81"/>
      <c r="LT78" s="81"/>
      <c r="LU78" s="81"/>
      <c r="LV78" s="81"/>
      <c r="LW78" s="81"/>
      <c r="LX78" s="81">
        <f>データ!ED7</f>
        <v>48.3</v>
      </c>
      <c r="LY78" s="81"/>
      <c r="LZ78" s="81"/>
      <c r="MA78" s="81"/>
      <c r="MB78" s="81"/>
      <c r="MC78" s="81"/>
      <c r="MD78" s="81"/>
      <c r="ME78" s="81"/>
      <c r="MF78" s="81"/>
      <c r="MG78" s="81"/>
      <c r="MH78" s="81"/>
      <c r="MI78" s="81"/>
      <c r="MJ78" s="81"/>
      <c r="MK78" s="81"/>
      <c r="ML78" s="81">
        <f>データ!EE7</f>
        <v>63.2</v>
      </c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1"/>
      <c r="MX78" s="81"/>
      <c r="MY78" s="81"/>
      <c r="MZ78" s="5"/>
      <c r="NA78" s="5"/>
      <c r="NB78" s="5"/>
      <c r="NC78" s="5"/>
      <c r="ND78" s="5"/>
      <c r="NE78" s="5"/>
      <c r="NF78" s="35"/>
      <c r="NG78" s="20"/>
      <c r="NH78" s="2"/>
      <c r="NI78" s="88"/>
      <c r="NJ78" s="89"/>
      <c r="NK78" s="89"/>
      <c r="NL78" s="89"/>
      <c r="NM78" s="89"/>
      <c r="NN78" s="89"/>
      <c r="NO78" s="89"/>
      <c r="NP78" s="89"/>
      <c r="NQ78" s="89"/>
      <c r="NR78" s="89"/>
      <c r="NS78" s="89"/>
      <c r="NT78" s="89"/>
      <c r="NU78" s="89"/>
      <c r="NV78" s="89"/>
      <c r="NW78" s="90"/>
    </row>
    <row r="79" spans="1:387" ht="13.5" customHeight="1">
      <c r="A79" s="20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35"/>
      <c r="NG79" s="20"/>
      <c r="NH79" s="2"/>
      <c r="NI79" s="88"/>
      <c r="NJ79" s="89"/>
      <c r="NK79" s="89"/>
      <c r="NL79" s="89"/>
      <c r="NM79" s="89"/>
      <c r="NN79" s="89"/>
      <c r="NO79" s="89"/>
      <c r="NP79" s="89"/>
      <c r="NQ79" s="89"/>
      <c r="NR79" s="89"/>
      <c r="NS79" s="89"/>
      <c r="NT79" s="89"/>
      <c r="NU79" s="89"/>
      <c r="NV79" s="89"/>
      <c r="NW79" s="90"/>
    </row>
    <row r="80" spans="1:387" ht="13.5" customHeight="1">
      <c r="A80" s="20"/>
      <c r="B80" s="23"/>
      <c r="C80" s="24"/>
      <c r="D80" s="5"/>
      <c r="E80" s="5"/>
      <c r="F80" s="5"/>
      <c r="G80" s="5"/>
      <c r="H80" s="82" t="s">
        <v>43</v>
      </c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24"/>
      <c r="GB80" s="24"/>
      <c r="GC80" s="24"/>
      <c r="GD80" s="24"/>
      <c r="GE80" s="24"/>
      <c r="GF80" s="24"/>
      <c r="GG80" s="24"/>
      <c r="GH80" s="24"/>
      <c r="GI80" s="24"/>
      <c r="GJ80" s="82" t="s">
        <v>44</v>
      </c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5"/>
      <c r="JP80" s="5"/>
      <c r="JQ80" s="5"/>
      <c r="JR80" s="5"/>
      <c r="JS80" s="5"/>
      <c r="JT80" s="5"/>
      <c r="JU80" s="5"/>
      <c r="JV80" s="5"/>
      <c r="JW80" s="5"/>
      <c r="JX80" s="82" t="s">
        <v>45</v>
      </c>
      <c r="JY80" s="82"/>
      <c r="JZ80" s="82"/>
      <c r="KA80" s="82"/>
      <c r="KB80" s="82"/>
      <c r="KC80" s="82"/>
      <c r="KD80" s="82"/>
      <c r="KE80" s="82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2"/>
      <c r="KQ80" s="82"/>
      <c r="KR80" s="82"/>
      <c r="KS80" s="82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2"/>
      <c r="LE80" s="82"/>
      <c r="LF80" s="82"/>
      <c r="LG80" s="82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2"/>
      <c r="LS80" s="82"/>
      <c r="LT80" s="82"/>
      <c r="LU80" s="82"/>
      <c r="LV80" s="82"/>
      <c r="LW80" s="82"/>
      <c r="LX80" s="82"/>
      <c r="LY80" s="82"/>
      <c r="LZ80" s="82"/>
      <c r="MA80" s="82"/>
      <c r="MB80" s="82"/>
      <c r="MC80" s="82"/>
      <c r="MD80" s="82"/>
      <c r="ME80" s="82"/>
      <c r="MF80" s="82"/>
      <c r="MG80" s="82"/>
      <c r="MH80" s="82"/>
      <c r="MI80" s="82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2"/>
      <c r="MU80" s="82"/>
      <c r="MV80" s="82"/>
      <c r="MW80" s="82"/>
      <c r="MX80" s="82"/>
      <c r="MY80" s="82"/>
      <c r="MZ80" s="82"/>
      <c r="NA80" s="82"/>
      <c r="NB80" s="82"/>
      <c r="NC80" s="24"/>
      <c r="ND80" s="24"/>
      <c r="NE80" s="24"/>
      <c r="NF80" s="24"/>
      <c r="NG80" s="20"/>
      <c r="NH80" s="2"/>
      <c r="NI80" s="88"/>
      <c r="NJ80" s="89"/>
      <c r="NK80" s="89"/>
      <c r="NL80" s="89"/>
      <c r="NM80" s="89"/>
      <c r="NN80" s="89"/>
      <c r="NO80" s="89"/>
      <c r="NP80" s="89"/>
      <c r="NQ80" s="89"/>
      <c r="NR80" s="89"/>
      <c r="NS80" s="89"/>
      <c r="NT80" s="89"/>
      <c r="NU80" s="89"/>
      <c r="NV80" s="89"/>
      <c r="NW80" s="90"/>
    </row>
    <row r="81" spans="1:387" ht="13.5" customHeight="1">
      <c r="A81" s="20"/>
      <c r="B81" s="23"/>
      <c r="C81" s="24"/>
      <c r="D81" s="5"/>
      <c r="E81" s="5"/>
      <c r="F81" s="5"/>
      <c r="G81" s="5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24"/>
      <c r="GB81" s="24"/>
      <c r="GC81" s="24"/>
      <c r="GD81" s="24"/>
      <c r="GE81" s="24"/>
      <c r="GF81" s="24"/>
      <c r="GG81" s="24"/>
      <c r="GH81" s="24"/>
      <c r="GI81" s="24"/>
      <c r="GJ81" s="82"/>
      <c r="GK81" s="82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  <c r="JD81" s="82"/>
      <c r="JE81" s="82"/>
      <c r="JF81" s="82"/>
      <c r="JG81" s="82"/>
      <c r="JH81" s="82"/>
      <c r="JI81" s="82"/>
      <c r="JJ81" s="82"/>
      <c r="JK81" s="82"/>
      <c r="JL81" s="82"/>
      <c r="JM81" s="82"/>
      <c r="JN81" s="82"/>
      <c r="JO81" s="5"/>
      <c r="JP81" s="5"/>
      <c r="JQ81" s="5"/>
      <c r="JR81" s="5"/>
      <c r="JS81" s="5"/>
      <c r="JT81" s="5"/>
      <c r="JU81" s="5"/>
      <c r="JV81" s="5"/>
      <c r="JW81" s="5"/>
      <c r="JX81" s="82"/>
      <c r="JY81" s="82"/>
      <c r="JZ81" s="82"/>
      <c r="KA81" s="82"/>
      <c r="KB81" s="82"/>
      <c r="KC81" s="82"/>
      <c r="KD81" s="82"/>
      <c r="KE81" s="82"/>
      <c r="KF81" s="82"/>
      <c r="KG81" s="82"/>
      <c r="KH81" s="82"/>
      <c r="KI81" s="82"/>
      <c r="KJ81" s="82"/>
      <c r="KK81" s="82"/>
      <c r="KL81" s="82"/>
      <c r="KM81" s="82"/>
      <c r="KN81" s="82"/>
      <c r="KO81" s="82"/>
      <c r="KP81" s="82"/>
      <c r="KQ81" s="82"/>
      <c r="KR81" s="82"/>
      <c r="KS81" s="82"/>
      <c r="KT81" s="82"/>
      <c r="KU81" s="82"/>
      <c r="KV81" s="82"/>
      <c r="KW81" s="82"/>
      <c r="KX81" s="82"/>
      <c r="KY81" s="82"/>
      <c r="KZ81" s="82"/>
      <c r="LA81" s="82"/>
      <c r="LB81" s="82"/>
      <c r="LC81" s="82"/>
      <c r="LD81" s="82"/>
      <c r="LE81" s="82"/>
      <c r="LF81" s="82"/>
      <c r="LG81" s="82"/>
      <c r="LH81" s="82"/>
      <c r="LI81" s="82"/>
      <c r="LJ81" s="82"/>
      <c r="LK81" s="82"/>
      <c r="LL81" s="82"/>
      <c r="LM81" s="82"/>
      <c r="LN81" s="82"/>
      <c r="LO81" s="82"/>
      <c r="LP81" s="82"/>
      <c r="LQ81" s="82"/>
      <c r="LR81" s="82"/>
      <c r="LS81" s="82"/>
      <c r="LT81" s="82"/>
      <c r="LU81" s="82"/>
      <c r="LV81" s="82"/>
      <c r="LW81" s="82"/>
      <c r="LX81" s="82"/>
      <c r="LY81" s="82"/>
      <c r="LZ81" s="82"/>
      <c r="MA81" s="82"/>
      <c r="MB81" s="82"/>
      <c r="MC81" s="82"/>
      <c r="MD81" s="82"/>
      <c r="ME81" s="82"/>
      <c r="MF81" s="82"/>
      <c r="MG81" s="82"/>
      <c r="MH81" s="82"/>
      <c r="MI81" s="82"/>
      <c r="MJ81" s="82"/>
      <c r="MK81" s="82"/>
      <c r="ML81" s="82"/>
      <c r="MM81" s="82"/>
      <c r="MN81" s="82"/>
      <c r="MO81" s="82"/>
      <c r="MP81" s="82"/>
      <c r="MQ81" s="82"/>
      <c r="MR81" s="82"/>
      <c r="MS81" s="82"/>
      <c r="MT81" s="82"/>
      <c r="MU81" s="82"/>
      <c r="MV81" s="82"/>
      <c r="MW81" s="82"/>
      <c r="MX81" s="82"/>
      <c r="MY81" s="82"/>
      <c r="MZ81" s="82"/>
      <c r="NA81" s="82"/>
      <c r="NB81" s="82"/>
      <c r="NC81" s="24"/>
      <c r="ND81" s="24"/>
      <c r="NE81" s="24"/>
      <c r="NF81" s="24"/>
      <c r="NG81" s="20"/>
      <c r="NH81" s="2"/>
      <c r="NI81" s="88"/>
      <c r="NJ81" s="89"/>
      <c r="NK81" s="89"/>
      <c r="NL81" s="89"/>
      <c r="NM81" s="89"/>
      <c r="NN81" s="89"/>
      <c r="NO81" s="89"/>
      <c r="NP81" s="89"/>
      <c r="NQ81" s="89"/>
      <c r="NR81" s="89"/>
      <c r="NS81" s="89"/>
      <c r="NT81" s="89"/>
      <c r="NU81" s="89"/>
      <c r="NV81" s="89"/>
      <c r="NW81" s="90"/>
    </row>
    <row r="82" spans="1:387" ht="13.5" customHeight="1">
      <c r="A82" s="20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30"/>
      <c r="NH82" s="2"/>
      <c r="NI82" s="91"/>
      <c r="NJ82" s="92"/>
      <c r="NK82" s="92"/>
      <c r="NL82" s="92"/>
      <c r="NM82" s="92"/>
      <c r="NN82" s="92"/>
      <c r="NO82" s="92"/>
      <c r="NP82" s="92"/>
      <c r="NQ82" s="92"/>
      <c r="NR82" s="92"/>
      <c r="NS82" s="92"/>
      <c r="NT82" s="92"/>
      <c r="NU82" s="92"/>
      <c r="NV82" s="92"/>
      <c r="NW82" s="93"/>
    </row>
    <row r="83" spans="1:387">
      <c r="C83" s="2"/>
      <c r="BH83" s="2"/>
      <c r="GR83" s="2"/>
      <c r="IV83" s="2"/>
      <c r="LD83" s="2"/>
    </row>
    <row r="84" spans="1:387">
      <c r="C84" s="2"/>
      <c r="BH84" s="2"/>
      <c r="GR84" s="2"/>
      <c r="IV84" s="2"/>
      <c r="LD84" s="2"/>
    </row>
    <row r="86" spans="1:387" hidden="1">
      <c r="B86" s="36" t="s">
        <v>46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9"/>
      <c r="Z86" s="39"/>
      <c r="AA86" s="39"/>
      <c r="AB86" s="39"/>
      <c r="AC86" s="39"/>
      <c r="AD86" s="39"/>
      <c r="AE86" s="39"/>
      <c r="AF86" s="39"/>
    </row>
    <row r="87" spans="1:387" hidden="1">
      <c r="B87" s="36" t="s">
        <v>47</v>
      </c>
      <c r="C87" s="37" t="s">
        <v>48</v>
      </c>
      <c r="D87" s="37" t="s">
        <v>49</v>
      </c>
      <c r="E87" s="37" t="s">
        <v>50</v>
      </c>
      <c r="F87" s="37" t="s">
        <v>51</v>
      </c>
      <c r="G87" s="37" t="s">
        <v>52</v>
      </c>
      <c r="H87" s="37" t="s">
        <v>53</v>
      </c>
      <c r="I87" s="37" t="s">
        <v>54</v>
      </c>
      <c r="J87" s="37" t="s">
        <v>55</v>
      </c>
      <c r="K87" s="37" t="s">
        <v>56</v>
      </c>
      <c r="L87" s="37" t="s">
        <v>57</v>
      </c>
      <c r="M87" s="37" t="s">
        <v>58</v>
      </c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9"/>
      <c r="Z87" s="39"/>
      <c r="AA87" s="39"/>
      <c r="AB87" s="39"/>
      <c r="AC87" s="39"/>
      <c r="AD87" s="39"/>
      <c r="AE87" s="39"/>
      <c r="AF87" s="39"/>
    </row>
    <row r="88" spans="1:387" hidden="1">
      <c r="B88" s="36" t="str">
        <f>データ!AI6</f>
        <v>【95.9】</v>
      </c>
      <c r="C88" s="37" t="str">
        <f>データ!AT6</f>
        <v>【17.5】</v>
      </c>
      <c r="D88" s="37" t="str">
        <f>データ!BE6</f>
        <v>【868】</v>
      </c>
      <c r="E88" s="37" t="str">
        <f>データ!BP6</f>
        <v>【24.0】</v>
      </c>
      <c r="F88" s="37" t="str">
        <f>データ!CA6</f>
        <v>【26.8】</v>
      </c>
      <c r="G88" s="37" t="str">
        <f>データ!CL6</f>
        <v>【9.6】</v>
      </c>
      <c r="H88" s="37" t="str">
        <f>データ!CW6</f>
        <v>【24,185】</v>
      </c>
      <c r="I88" s="37" t="str">
        <f>データ!DH6</f>
        <v>【53.4】</v>
      </c>
      <c r="J88" s="37" t="s">
        <v>59</v>
      </c>
      <c r="K88" s="37" t="s">
        <v>59</v>
      </c>
      <c r="L88" s="37" t="str">
        <f>データ!DU6</f>
        <v>【51.0】</v>
      </c>
      <c r="M88" s="37" t="str">
        <f>データ!EF6</f>
        <v>【31.8】</v>
      </c>
      <c r="N88" s="37" t="str">
        <f>データ!EF6</f>
        <v>【31.8】</v>
      </c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9"/>
      <c r="Z88" s="39"/>
      <c r="AA88" s="39"/>
      <c r="AB88" s="39"/>
      <c r="AC88" s="39"/>
      <c r="AD88" s="39"/>
      <c r="AE88" s="39"/>
      <c r="AF88" s="39"/>
    </row>
  </sheetData>
  <sheetProtection password="B319" sheet="1" objects="1" scenarios="1" formatCells="0" formatColumns="0" formatRows="0"/>
  <mergeCells count="232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P20"/>
  <sheetViews>
    <sheetView showGridLines="0" workbookViewId="0"/>
  </sheetViews>
  <sheetFormatPr defaultRowHeight="13.5"/>
  <cols>
    <col min="1" max="1" width="14.625" style="3" customWidth="1"/>
    <col min="2" max="112" width="11.875" style="3" customWidth="1"/>
    <col min="113" max="114" width="15.5" style="3" customWidth="1"/>
    <col min="115" max="135" width="11.875" style="3" customWidth="1"/>
    <col min="136" max="136" width="10.875" style="3" customWidth="1"/>
    <col min="137" max="146" width="11.875" style="3" customWidth="1"/>
    <col min="147" max="16384" width="9" style="3"/>
  </cols>
  <sheetData>
    <row r="1" spans="1:146">
      <c r="A1" s="3" t="s">
        <v>60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>
        <v>1</v>
      </c>
      <c r="DT1" s="39">
        <v>1</v>
      </c>
      <c r="DU1" s="39"/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>
        <v>1</v>
      </c>
      <c r="EE1" s="39">
        <v>1</v>
      </c>
      <c r="EF1" s="39"/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>
        <v>1</v>
      </c>
      <c r="EP1" s="39">
        <v>1</v>
      </c>
    </row>
    <row r="2" spans="1:146">
      <c r="A2" s="40" t="s">
        <v>61</v>
      </c>
      <c r="B2" s="40">
        <f>COLUMN()-1</f>
        <v>1</v>
      </c>
      <c r="C2" s="40">
        <f t="shared" ref="C2:DU2" si="0">COLUMN()-1</f>
        <v>2</v>
      </c>
      <c r="D2" s="40">
        <f t="shared" si="0"/>
        <v>3</v>
      </c>
      <c r="E2" s="40">
        <f t="shared" si="0"/>
        <v>4</v>
      </c>
      <c r="F2" s="40">
        <f t="shared" si="0"/>
        <v>5</v>
      </c>
      <c r="G2" s="40">
        <f t="shared" si="0"/>
        <v>6</v>
      </c>
      <c r="H2" s="40">
        <f t="shared" si="0"/>
        <v>7</v>
      </c>
      <c r="I2" s="40">
        <f t="shared" si="0"/>
        <v>8</v>
      </c>
      <c r="J2" s="40">
        <f t="shared" si="0"/>
        <v>9</v>
      </c>
      <c r="K2" s="40">
        <f t="shared" si="0"/>
        <v>10</v>
      </c>
      <c r="L2" s="40">
        <f t="shared" si="0"/>
        <v>11</v>
      </c>
      <c r="M2" s="40">
        <f t="shared" si="0"/>
        <v>12</v>
      </c>
      <c r="N2" s="40">
        <f t="shared" si="0"/>
        <v>13</v>
      </c>
      <c r="O2" s="40">
        <f t="shared" si="0"/>
        <v>14</v>
      </c>
      <c r="P2" s="40">
        <f t="shared" si="0"/>
        <v>15</v>
      </c>
      <c r="Q2" s="40">
        <f t="shared" si="0"/>
        <v>16</v>
      </c>
      <c r="R2" s="40">
        <f t="shared" si="0"/>
        <v>17</v>
      </c>
      <c r="S2" s="40">
        <f t="shared" si="0"/>
        <v>18</v>
      </c>
      <c r="T2" s="40">
        <f t="shared" si="0"/>
        <v>19</v>
      </c>
      <c r="U2" s="40">
        <f t="shared" si="0"/>
        <v>20</v>
      </c>
      <c r="V2" s="40">
        <f t="shared" si="0"/>
        <v>21</v>
      </c>
      <c r="W2" s="40">
        <f t="shared" si="0"/>
        <v>22</v>
      </c>
      <c r="X2" s="40">
        <f t="shared" si="0"/>
        <v>23</v>
      </c>
      <c r="Y2" s="40">
        <f t="shared" si="0"/>
        <v>24</v>
      </c>
      <c r="Z2" s="40">
        <f t="shared" si="0"/>
        <v>25</v>
      </c>
      <c r="AA2" s="40">
        <f t="shared" si="0"/>
        <v>26</v>
      </c>
      <c r="AB2" s="40">
        <f t="shared" si="0"/>
        <v>27</v>
      </c>
      <c r="AC2" s="40">
        <f t="shared" si="0"/>
        <v>28</v>
      </c>
      <c r="AD2" s="40">
        <f t="shared" si="0"/>
        <v>29</v>
      </c>
      <c r="AE2" s="40">
        <f t="shared" si="0"/>
        <v>30</v>
      </c>
      <c r="AF2" s="40">
        <f t="shared" si="0"/>
        <v>31</v>
      </c>
      <c r="AG2" s="40">
        <f t="shared" si="0"/>
        <v>32</v>
      </c>
      <c r="AH2" s="40">
        <f t="shared" si="0"/>
        <v>33</v>
      </c>
      <c r="AI2" s="40">
        <f t="shared" si="0"/>
        <v>34</v>
      </c>
      <c r="AJ2" s="40">
        <f t="shared" si="0"/>
        <v>35</v>
      </c>
      <c r="AK2" s="40">
        <f t="shared" si="0"/>
        <v>36</v>
      </c>
      <c r="AL2" s="40">
        <f t="shared" si="0"/>
        <v>37</v>
      </c>
      <c r="AM2" s="40">
        <f t="shared" si="0"/>
        <v>38</v>
      </c>
      <c r="AN2" s="40">
        <f t="shared" si="0"/>
        <v>39</v>
      </c>
      <c r="AO2" s="40">
        <f t="shared" si="0"/>
        <v>40</v>
      </c>
      <c r="AP2" s="40">
        <f t="shared" si="0"/>
        <v>41</v>
      </c>
      <c r="AQ2" s="40">
        <f t="shared" si="0"/>
        <v>42</v>
      </c>
      <c r="AR2" s="40">
        <f t="shared" si="0"/>
        <v>43</v>
      </c>
      <c r="AS2" s="40">
        <f t="shared" si="0"/>
        <v>44</v>
      </c>
      <c r="AT2" s="40">
        <f t="shared" si="0"/>
        <v>45</v>
      </c>
      <c r="AU2" s="40">
        <f t="shared" si="0"/>
        <v>46</v>
      </c>
      <c r="AV2" s="40">
        <f t="shared" si="0"/>
        <v>47</v>
      </c>
      <c r="AW2" s="40">
        <f t="shared" si="0"/>
        <v>48</v>
      </c>
      <c r="AX2" s="40">
        <f t="shared" si="0"/>
        <v>49</v>
      </c>
      <c r="AY2" s="40">
        <f t="shared" si="0"/>
        <v>50</v>
      </c>
      <c r="AZ2" s="40">
        <f t="shared" si="0"/>
        <v>51</v>
      </c>
      <c r="BA2" s="40">
        <f t="shared" si="0"/>
        <v>52</v>
      </c>
      <c r="BB2" s="40">
        <f t="shared" si="0"/>
        <v>53</v>
      </c>
      <c r="BC2" s="40">
        <f t="shared" si="0"/>
        <v>54</v>
      </c>
      <c r="BD2" s="40">
        <f t="shared" si="0"/>
        <v>55</v>
      </c>
      <c r="BE2" s="40">
        <f t="shared" si="0"/>
        <v>56</v>
      </c>
      <c r="BF2" s="40">
        <f t="shared" si="0"/>
        <v>57</v>
      </c>
      <c r="BG2" s="40">
        <f t="shared" si="0"/>
        <v>58</v>
      </c>
      <c r="BH2" s="40">
        <f t="shared" si="0"/>
        <v>59</v>
      </c>
      <c r="BI2" s="40">
        <f t="shared" si="0"/>
        <v>60</v>
      </c>
      <c r="BJ2" s="40">
        <f t="shared" si="0"/>
        <v>61</v>
      </c>
      <c r="BK2" s="40">
        <f t="shared" si="0"/>
        <v>62</v>
      </c>
      <c r="BL2" s="40">
        <f t="shared" si="0"/>
        <v>63</v>
      </c>
      <c r="BM2" s="40">
        <f t="shared" si="0"/>
        <v>64</v>
      </c>
      <c r="BN2" s="40">
        <f t="shared" si="0"/>
        <v>65</v>
      </c>
      <c r="BO2" s="40">
        <f t="shared" si="0"/>
        <v>66</v>
      </c>
      <c r="BP2" s="40">
        <f t="shared" si="0"/>
        <v>67</v>
      </c>
      <c r="BQ2" s="40">
        <f t="shared" si="0"/>
        <v>68</v>
      </c>
      <c r="BR2" s="40">
        <f t="shared" si="0"/>
        <v>69</v>
      </c>
      <c r="BS2" s="40">
        <f t="shared" si="0"/>
        <v>70</v>
      </c>
      <c r="BT2" s="40">
        <f t="shared" si="0"/>
        <v>71</v>
      </c>
      <c r="BU2" s="40">
        <f t="shared" si="0"/>
        <v>72</v>
      </c>
      <c r="BV2" s="40">
        <f t="shared" si="0"/>
        <v>73</v>
      </c>
      <c r="BW2" s="40">
        <f t="shared" si="0"/>
        <v>74</v>
      </c>
      <c r="BX2" s="40">
        <f t="shared" si="0"/>
        <v>75</v>
      </c>
      <c r="BY2" s="40">
        <f t="shared" si="0"/>
        <v>76</v>
      </c>
      <c r="BZ2" s="40">
        <f t="shared" si="0"/>
        <v>77</v>
      </c>
      <c r="CA2" s="40">
        <f t="shared" si="0"/>
        <v>78</v>
      </c>
      <c r="CB2" s="40">
        <f t="shared" si="0"/>
        <v>79</v>
      </c>
      <c r="CC2" s="40">
        <f t="shared" si="0"/>
        <v>80</v>
      </c>
      <c r="CD2" s="40">
        <f t="shared" si="0"/>
        <v>81</v>
      </c>
      <c r="CE2" s="40">
        <f t="shared" si="0"/>
        <v>82</v>
      </c>
      <c r="CF2" s="40">
        <f t="shared" si="0"/>
        <v>83</v>
      </c>
      <c r="CG2" s="40">
        <f t="shared" si="0"/>
        <v>84</v>
      </c>
      <c r="CH2" s="40">
        <f t="shared" si="0"/>
        <v>85</v>
      </c>
      <c r="CI2" s="40">
        <f t="shared" si="0"/>
        <v>86</v>
      </c>
      <c r="CJ2" s="40">
        <f t="shared" si="0"/>
        <v>87</v>
      </c>
      <c r="CK2" s="40">
        <f t="shared" si="0"/>
        <v>88</v>
      </c>
      <c r="CL2" s="40">
        <f t="shared" si="0"/>
        <v>89</v>
      </c>
      <c r="CM2" s="40">
        <f t="shared" si="0"/>
        <v>90</v>
      </c>
      <c r="CN2" s="40">
        <f t="shared" si="0"/>
        <v>91</v>
      </c>
      <c r="CO2" s="40">
        <f t="shared" si="0"/>
        <v>92</v>
      </c>
      <c r="CP2" s="40">
        <f t="shared" si="0"/>
        <v>93</v>
      </c>
      <c r="CQ2" s="40">
        <f t="shared" si="0"/>
        <v>94</v>
      </c>
      <c r="CR2" s="40">
        <f t="shared" si="0"/>
        <v>95</v>
      </c>
      <c r="CS2" s="40">
        <f t="shared" si="0"/>
        <v>96</v>
      </c>
      <c r="CT2" s="40">
        <f t="shared" si="0"/>
        <v>97</v>
      </c>
      <c r="CU2" s="40">
        <f t="shared" si="0"/>
        <v>98</v>
      </c>
      <c r="CV2" s="40">
        <f t="shared" si="0"/>
        <v>99</v>
      </c>
      <c r="CW2" s="40">
        <f t="shared" si="0"/>
        <v>100</v>
      </c>
      <c r="CX2" s="40">
        <f t="shared" si="0"/>
        <v>101</v>
      </c>
      <c r="CY2" s="40">
        <f t="shared" si="0"/>
        <v>102</v>
      </c>
      <c r="CZ2" s="40">
        <f t="shared" si="0"/>
        <v>103</v>
      </c>
      <c r="DA2" s="40">
        <f t="shared" si="0"/>
        <v>104</v>
      </c>
      <c r="DB2" s="40">
        <f t="shared" si="0"/>
        <v>105</v>
      </c>
      <c r="DC2" s="40">
        <f t="shared" si="0"/>
        <v>106</v>
      </c>
      <c r="DD2" s="40">
        <f t="shared" si="0"/>
        <v>107</v>
      </c>
      <c r="DE2" s="40">
        <f t="shared" si="0"/>
        <v>108</v>
      </c>
      <c r="DF2" s="40">
        <f t="shared" si="0"/>
        <v>109</v>
      </c>
      <c r="DG2" s="40">
        <f t="shared" si="0"/>
        <v>110</v>
      </c>
      <c r="DH2" s="40">
        <f t="shared" si="0"/>
        <v>111</v>
      </c>
      <c r="DI2" s="40">
        <f t="shared" si="0"/>
        <v>112</v>
      </c>
      <c r="DJ2" s="40">
        <f t="shared" si="0"/>
        <v>113</v>
      </c>
      <c r="DK2" s="40">
        <f t="shared" si="0"/>
        <v>114</v>
      </c>
      <c r="DL2" s="40">
        <f t="shared" si="0"/>
        <v>115</v>
      </c>
      <c r="DM2" s="40">
        <f t="shared" si="0"/>
        <v>116</v>
      </c>
      <c r="DN2" s="40">
        <f t="shared" si="0"/>
        <v>117</v>
      </c>
      <c r="DO2" s="40">
        <f t="shared" si="0"/>
        <v>118</v>
      </c>
      <c r="DP2" s="40">
        <f t="shared" si="0"/>
        <v>119</v>
      </c>
      <c r="DQ2" s="40">
        <f t="shared" si="0"/>
        <v>120</v>
      </c>
      <c r="DR2" s="40">
        <f t="shared" si="0"/>
        <v>121</v>
      </c>
      <c r="DS2" s="40">
        <f t="shared" si="0"/>
        <v>122</v>
      </c>
      <c r="DT2" s="40">
        <f t="shared" si="0"/>
        <v>123</v>
      </c>
      <c r="DU2" s="40">
        <f t="shared" si="0"/>
        <v>124</v>
      </c>
      <c r="DV2" s="40">
        <f t="shared" ref="DV2:EP2" si="1">COLUMN()-1</f>
        <v>125</v>
      </c>
      <c r="DW2" s="40">
        <f t="shared" si="1"/>
        <v>126</v>
      </c>
      <c r="DX2" s="40">
        <f t="shared" si="1"/>
        <v>127</v>
      </c>
      <c r="DY2" s="40">
        <f t="shared" si="1"/>
        <v>128</v>
      </c>
      <c r="DZ2" s="40">
        <f t="shared" si="1"/>
        <v>129</v>
      </c>
      <c r="EA2" s="40">
        <f t="shared" si="1"/>
        <v>130</v>
      </c>
      <c r="EB2" s="40">
        <f t="shared" si="1"/>
        <v>131</v>
      </c>
      <c r="EC2" s="40">
        <f t="shared" si="1"/>
        <v>132</v>
      </c>
      <c r="ED2" s="40">
        <f t="shared" si="1"/>
        <v>133</v>
      </c>
      <c r="EE2" s="40">
        <f t="shared" si="1"/>
        <v>134</v>
      </c>
      <c r="EF2" s="40">
        <f t="shared" si="1"/>
        <v>135</v>
      </c>
      <c r="EG2" s="40">
        <f t="shared" si="1"/>
        <v>136</v>
      </c>
      <c r="EH2" s="40">
        <f t="shared" si="1"/>
        <v>137</v>
      </c>
      <c r="EI2" s="40">
        <f t="shared" si="1"/>
        <v>138</v>
      </c>
      <c r="EJ2" s="40">
        <f t="shared" si="1"/>
        <v>139</v>
      </c>
      <c r="EK2" s="40">
        <f t="shared" si="1"/>
        <v>140</v>
      </c>
      <c r="EL2" s="40">
        <f t="shared" si="1"/>
        <v>141</v>
      </c>
      <c r="EM2" s="40">
        <f t="shared" si="1"/>
        <v>142</v>
      </c>
      <c r="EN2" s="40">
        <f t="shared" si="1"/>
        <v>143</v>
      </c>
      <c r="EO2" s="40">
        <f t="shared" si="1"/>
        <v>144</v>
      </c>
      <c r="EP2" s="40">
        <f t="shared" si="1"/>
        <v>145</v>
      </c>
    </row>
    <row r="3" spans="1:146" ht="13.15" customHeight="1">
      <c r="A3" s="40" t="s">
        <v>62</v>
      </c>
      <c r="B3" s="41" t="s">
        <v>63</v>
      </c>
      <c r="C3" s="41" t="s">
        <v>64</v>
      </c>
      <c r="D3" s="41" t="s">
        <v>65</v>
      </c>
      <c r="E3" s="41" t="s">
        <v>66</v>
      </c>
      <c r="F3" s="41" t="s">
        <v>67</v>
      </c>
      <c r="G3" s="41" t="s">
        <v>68</v>
      </c>
      <c r="H3" s="143" t="s">
        <v>69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42" t="s">
        <v>70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5"/>
      <c r="CX3" s="42" t="s">
        <v>71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6"/>
      <c r="DJ3" s="46"/>
      <c r="DK3" s="47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8"/>
      <c r="EG3" s="44" t="s">
        <v>72</v>
      </c>
      <c r="EH3" s="44"/>
      <c r="EI3" s="44"/>
      <c r="EJ3" s="44"/>
      <c r="EK3" s="44"/>
      <c r="EL3" s="44"/>
      <c r="EM3" s="44"/>
      <c r="EN3" s="44"/>
      <c r="EO3" s="44"/>
      <c r="EP3" s="48"/>
    </row>
    <row r="4" spans="1:146">
      <c r="A4" s="40" t="s">
        <v>73</v>
      </c>
      <c r="B4" s="49"/>
      <c r="C4" s="49"/>
      <c r="D4" s="49"/>
      <c r="E4" s="49"/>
      <c r="F4" s="49"/>
      <c r="G4" s="49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38" t="s">
        <v>74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6" t="s">
        <v>75</v>
      </c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7" t="s">
        <v>76</v>
      </c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8" t="s">
        <v>77</v>
      </c>
      <c r="BG4" s="139"/>
      <c r="BH4" s="139"/>
      <c r="BI4" s="139"/>
      <c r="BJ4" s="139"/>
      <c r="BK4" s="139"/>
      <c r="BL4" s="139"/>
      <c r="BM4" s="139"/>
      <c r="BN4" s="139"/>
      <c r="BO4" s="139"/>
      <c r="BP4" s="140"/>
      <c r="BQ4" s="136" t="s">
        <v>78</v>
      </c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7" t="s">
        <v>79</v>
      </c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 t="s">
        <v>80</v>
      </c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8" t="s">
        <v>81</v>
      </c>
      <c r="CY4" s="139"/>
      <c r="CZ4" s="139"/>
      <c r="DA4" s="139"/>
      <c r="DB4" s="139"/>
      <c r="DC4" s="139"/>
      <c r="DD4" s="139"/>
      <c r="DE4" s="139"/>
      <c r="DF4" s="139"/>
      <c r="DG4" s="139"/>
      <c r="DH4" s="140"/>
      <c r="DI4" s="141" t="s">
        <v>82</v>
      </c>
      <c r="DJ4" s="141" t="s">
        <v>83</v>
      </c>
      <c r="DK4" s="136" t="s">
        <v>84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 t="s">
        <v>85</v>
      </c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50" t="s">
        <v>86</v>
      </c>
      <c r="EH4" s="50"/>
      <c r="EI4" s="51"/>
      <c r="EJ4" s="51"/>
      <c r="EK4" s="51"/>
      <c r="EL4" s="51"/>
      <c r="EM4" s="51"/>
      <c r="EN4" s="51"/>
      <c r="EO4" s="51"/>
      <c r="EP4" s="52"/>
    </row>
    <row r="5" spans="1:146">
      <c r="A5" s="40" t="s">
        <v>87</v>
      </c>
      <c r="B5" s="53"/>
      <c r="C5" s="53"/>
      <c r="D5" s="53"/>
      <c r="E5" s="53"/>
      <c r="F5" s="53"/>
      <c r="G5" s="53"/>
      <c r="H5" s="54" t="s">
        <v>88</v>
      </c>
      <c r="I5" s="54" t="s">
        <v>89</v>
      </c>
      <c r="J5" s="54" t="s">
        <v>90</v>
      </c>
      <c r="K5" s="54" t="s">
        <v>91</v>
      </c>
      <c r="L5" s="54" t="s">
        <v>92</v>
      </c>
      <c r="M5" s="54" t="s">
        <v>4</v>
      </c>
      <c r="N5" s="54" t="s">
        <v>5</v>
      </c>
      <c r="O5" s="54" t="s">
        <v>93</v>
      </c>
      <c r="P5" s="54" t="s">
        <v>94</v>
      </c>
      <c r="Q5" s="54" t="s">
        <v>95</v>
      </c>
      <c r="R5" s="54" t="s">
        <v>96</v>
      </c>
      <c r="S5" s="54" t="s">
        <v>97</v>
      </c>
      <c r="T5" s="54" t="s">
        <v>7</v>
      </c>
      <c r="U5" s="54" t="s">
        <v>98</v>
      </c>
      <c r="V5" s="54" t="s">
        <v>99</v>
      </c>
      <c r="W5" s="54" t="s">
        <v>100</v>
      </c>
      <c r="X5" s="54" t="s">
        <v>18</v>
      </c>
      <c r="Y5" s="54" t="s">
        <v>101</v>
      </c>
      <c r="Z5" s="54" t="s">
        <v>102</v>
      </c>
      <c r="AA5" s="54" t="s">
        <v>103</v>
      </c>
      <c r="AB5" s="54" t="s">
        <v>104</v>
      </c>
      <c r="AC5" s="54" t="s">
        <v>105</v>
      </c>
      <c r="AD5" s="54" t="s">
        <v>106</v>
      </c>
      <c r="AE5" s="54" t="s">
        <v>107</v>
      </c>
      <c r="AF5" s="54" t="s">
        <v>108</v>
      </c>
      <c r="AG5" s="54" t="s">
        <v>109</v>
      </c>
      <c r="AH5" s="54" t="s">
        <v>110</v>
      </c>
      <c r="AI5" s="54" t="s">
        <v>111</v>
      </c>
      <c r="AJ5" s="54" t="s">
        <v>101</v>
      </c>
      <c r="AK5" s="54" t="s">
        <v>102</v>
      </c>
      <c r="AL5" s="54" t="s">
        <v>103</v>
      </c>
      <c r="AM5" s="54" t="s">
        <v>104</v>
      </c>
      <c r="AN5" s="54" t="s">
        <v>105</v>
      </c>
      <c r="AO5" s="54" t="s">
        <v>106</v>
      </c>
      <c r="AP5" s="54" t="s">
        <v>107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4" t="s">
        <v>110</v>
      </c>
      <c r="BE5" s="54" t="s">
        <v>111</v>
      </c>
      <c r="BF5" s="54" t="s">
        <v>101</v>
      </c>
      <c r="BG5" s="54" t="s">
        <v>102</v>
      </c>
      <c r="BH5" s="54" t="s">
        <v>103</v>
      </c>
      <c r="BI5" s="54" t="s">
        <v>104</v>
      </c>
      <c r="BJ5" s="54" t="s">
        <v>105</v>
      </c>
      <c r="BK5" s="54" t="s">
        <v>106</v>
      </c>
      <c r="BL5" s="54" t="s">
        <v>107</v>
      </c>
      <c r="BM5" s="54" t="s">
        <v>108</v>
      </c>
      <c r="BN5" s="54" t="s">
        <v>109</v>
      </c>
      <c r="BO5" s="54" t="s">
        <v>110</v>
      </c>
      <c r="BP5" s="54" t="s">
        <v>111</v>
      </c>
      <c r="BQ5" s="54" t="s">
        <v>101</v>
      </c>
      <c r="BR5" s="54" t="s">
        <v>102</v>
      </c>
      <c r="BS5" s="54" t="s">
        <v>103</v>
      </c>
      <c r="BT5" s="54" t="s">
        <v>104</v>
      </c>
      <c r="BU5" s="54" t="s">
        <v>105</v>
      </c>
      <c r="BV5" s="54" t="s">
        <v>106</v>
      </c>
      <c r="BW5" s="54" t="s">
        <v>107</v>
      </c>
      <c r="BX5" s="54" t="s">
        <v>108</v>
      </c>
      <c r="BY5" s="54" t="s">
        <v>109</v>
      </c>
      <c r="BZ5" s="54" t="s">
        <v>110</v>
      </c>
      <c r="CA5" s="54" t="s">
        <v>111</v>
      </c>
      <c r="CB5" s="54" t="s">
        <v>101</v>
      </c>
      <c r="CC5" s="54" t="s">
        <v>102</v>
      </c>
      <c r="CD5" s="54" t="s">
        <v>103</v>
      </c>
      <c r="CE5" s="54" t="s">
        <v>104</v>
      </c>
      <c r="CF5" s="54" t="s">
        <v>105</v>
      </c>
      <c r="CG5" s="54" t="s">
        <v>106</v>
      </c>
      <c r="CH5" s="54" t="s">
        <v>107</v>
      </c>
      <c r="CI5" s="54" t="s">
        <v>108</v>
      </c>
      <c r="CJ5" s="54" t="s">
        <v>109</v>
      </c>
      <c r="CK5" s="54" t="s">
        <v>110</v>
      </c>
      <c r="CL5" s="54" t="s">
        <v>111</v>
      </c>
      <c r="CM5" s="54" t="s">
        <v>101</v>
      </c>
      <c r="CN5" s="54" t="s">
        <v>102</v>
      </c>
      <c r="CO5" s="54" t="s">
        <v>103</v>
      </c>
      <c r="CP5" s="54" t="s">
        <v>104</v>
      </c>
      <c r="CQ5" s="54" t="s">
        <v>105</v>
      </c>
      <c r="CR5" s="54" t="s">
        <v>106</v>
      </c>
      <c r="CS5" s="54" t="s">
        <v>107</v>
      </c>
      <c r="CT5" s="54" t="s">
        <v>108</v>
      </c>
      <c r="CU5" s="54" t="s">
        <v>109</v>
      </c>
      <c r="CV5" s="54" t="s">
        <v>110</v>
      </c>
      <c r="CW5" s="54" t="s">
        <v>111</v>
      </c>
      <c r="CX5" s="54" t="s">
        <v>101</v>
      </c>
      <c r="CY5" s="54" t="s">
        <v>102</v>
      </c>
      <c r="CZ5" s="54" t="s">
        <v>103</v>
      </c>
      <c r="DA5" s="54" t="s">
        <v>104</v>
      </c>
      <c r="DB5" s="54" t="s">
        <v>105</v>
      </c>
      <c r="DC5" s="54" t="s">
        <v>106</v>
      </c>
      <c r="DD5" s="54" t="s">
        <v>107</v>
      </c>
      <c r="DE5" s="54" t="s">
        <v>108</v>
      </c>
      <c r="DF5" s="54" t="s">
        <v>109</v>
      </c>
      <c r="DG5" s="54" t="s">
        <v>110</v>
      </c>
      <c r="DH5" s="54" t="s">
        <v>111</v>
      </c>
      <c r="DI5" s="142"/>
      <c r="DJ5" s="142"/>
      <c r="DK5" s="54" t="s">
        <v>101</v>
      </c>
      <c r="DL5" s="54" t="s">
        <v>102</v>
      </c>
      <c r="DM5" s="54" t="s">
        <v>103</v>
      </c>
      <c r="DN5" s="54" t="s">
        <v>104</v>
      </c>
      <c r="DO5" s="54" t="s">
        <v>105</v>
      </c>
      <c r="DP5" s="54" t="s">
        <v>106</v>
      </c>
      <c r="DQ5" s="54" t="s">
        <v>107</v>
      </c>
      <c r="DR5" s="54" t="s">
        <v>108</v>
      </c>
      <c r="DS5" s="54" t="s">
        <v>109</v>
      </c>
      <c r="DT5" s="54" t="s">
        <v>110</v>
      </c>
      <c r="DU5" s="54" t="s">
        <v>46</v>
      </c>
      <c r="DV5" s="54" t="s">
        <v>101</v>
      </c>
      <c r="DW5" s="54" t="s">
        <v>102</v>
      </c>
      <c r="DX5" s="54" t="s">
        <v>103</v>
      </c>
      <c r="DY5" s="54" t="s">
        <v>104</v>
      </c>
      <c r="DZ5" s="54" t="s">
        <v>105</v>
      </c>
      <c r="EA5" s="54" t="s">
        <v>106</v>
      </c>
      <c r="EB5" s="54" t="s">
        <v>107</v>
      </c>
      <c r="EC5" s="54" t="s">
        <v>108</v>
      </c>
      <c r="ED5" s="54" t="s">
        <v>109</v>
      </c>
      <c r="EE5" s="54" t="s">
        <v>110</v>
      </c>
      <c r="EF5" s="54" t="s">
        <v>111</v>
      </c>
      <c r="EG5" s="54" t="s">
        <v>112</v>
      </c>
      <c r="EH5" s="54" t="s">
        <v>113</v>
      </c>
      <c r="EI5" s="54" t="s">
        <v>114</v>
      </c>
      <c r="EJ5" s="54" t="s">
        <v>115</v>
      </c>
      <c r="EK5" s="54" t="s">
        <v>116</v>
      </c>
      <c r="EL5" s="54" t="s">
        <v>117</v>
      </c>
      <c r="EM5" s="54" t="s">
        <v>118</v>
      </c>
      <c r="EN5" s="54" t="s">
        <v>119</v>
      </c>
      <c r="EO5" s="54" t="s">
        <v>120</v>
      </c>
      <c r="EP5" s="54" t="s">
        <v>121</v>
      </c>
    </row>
    <row r="6" spans="1:146" s="64" customFormat="1">
      <c r="A6" s="40" t="s">
        <v>122</v>
      </c>
      <c r="B6" s="55">
        <f>B8</f>
        <v>2016</v>
      </c>
      <c r="C6" s="55">
        <f t="shared" ref="C6:X6" si="2">C8</f>
        <v>202029</v>
      </c>
      <c r="D6" s="55">
        <f t="shared" si="2"/>
        <v>46</v>
      </c>
      <c r="E6" s="55">
        <f t="shared" si="2"/>
        <v>11</v>
      </c>
      <c r="F6" s="55">
        <f t="shared" si="2"/>
        <v>1</v>
      </c>
      <c r="G6" s="55">
        <f t="shared" si="2"/>
        <v>2</v>
      </c>
      <c r="H6" s="55" t="str">
        <f>SUBSTITUTE(H8,"　","")</f>
        <v>長野県松本市</v>
      </c>
      <c r="I6" s="55" t="str">
        <f t="shared" si="2"/>
        <v>焼岳小屋</v>
      </c>
      <c r="J6" s="55" t="str">
        <f t="shared" si="2"/>
        <v>法適用</v>
      </c>
      <c r="K6" s="55" t="str">
        <f t="shared" si="2"/>
        <v>観光施設事業</v>
      </c>
      <c r="L6" s="55" t="str">
        <f t="shared" si="2"/>
        <v>休養宿泊施設</v>
      </c>
      <c r="M6" s="55" t="str">
        <f t="shared" si="2"/>
        <v>Ａ１Ｂ２</v>
      </c>
      <c r="N6" s="55">
        <f t="shared" si="2"/>
        <v>0</v>
      </c>
      <c r="O6" s="56">
        <f t="shared" si="2"/>
        <v>0</v>
      </c>
      <c r="P6" s="56">
        <f t="shared" si="2"/>
        <v>73.400000000000006</v>
      </c>
      <c r="Q6" s="57">
        <f t="shared" si="2"/>
        <v>65</v>
      </c>
      <c r="R6" s="58">
        <f t="shared" si="2"/>
        <v>20</v>
      </c>
      <c r="S6" s="59">
        <f t="shared" si="2"/>
        <v>9670</v>
      </c>
      <c r="T6" s="60" t="str">
        <f t="shared" si="2"/>
        <v>導入なし</v>
      </c>
      <c r="U6" s="56">
        <f t="shared" si="2"/>
        <v>0</v>
      </c>
      <c r="V6" s="60" t="str">
        <f t="shared" si="2"/>
        <v>無</v>
      </c>
      <c r="W6" s="61">
        <f t="shared" si="2"/>
        <v>0</v>
      </c>
      <c r="X6" s="60" t="str">
        <f t="shared" si="2"/>
        <v>無</v>
      </c>
      <c r="Y6" s="62">
        <f>IF(Y8="-",NA(),Y8)</f>
        <v>110.4</v>
      </c>
      <c r="Z6" s="62">
        <f t="shared" ref="Z6:AH6" si="3">IF(Z8="-",NA(),Z8)</f>
        <v>100</v>
      </c>
      <c r="AA6" s="62">
        <f t="shared" si="3"/>
        <v>108.3</v>
      </c>
      <c r="AB6" s="62">
        <f t="shared" si="3"/>
        <v>107.2</v>
      </c>
      <c r="AC6" s="62">
        <f t="shared" si="3"/>
        <v>108.6</v>
      </c>
      <c r="AD6" s="62">
        <f t="shared" si="3"/>
        <v>106.2</v>
      </c>
      <c r="AE6" s="62">
        <f t="shared" si="3"/>
        <v>100.7</v>
      </c>
      <c r="AF6" s="62">
        <f t="shared" si="3"/>
        <v>106.2</v>
      </c>
      <c r="AG6" s="62">
        <f t="shared" si="3"/>
        <v>104.6</v>
      </c>
      <c r="AH6" s="62">
        <f t="shared" si="3"/>
        <v>104.6</v>
      </c>
      <c r="AI6" s="62" t="str">
        <f>IF(AI8="-","【-】","【"&amp;SUBSTITUTE(TEXT(AI8,"#,##0.0"),"-","△")&amp;"】")</f>
        <v>【95.9】</v>
      </c>
      <c r="AJ6" s="62">
        <f>IF(AJ8="-",NA(),AJ8)</f>
        <v>0.3</v>
      </c>
      <c r="AK6" s="62">
        <f t="shared" ref="AK6:AS6" si="4">IF(AK8="-",NA(),AK8)</f>
        <v>0.2</v>
      </c>
      <c r="AL6" s="62">
        <f t="shared" si="4"/>
        <v>0.1</v>
      </c>
      <c r="AM6" s="62">
        <f t="shared" si="4"/>
        <v>0</v>
      </c>
      <c r="AN6" s="62">
        <f t="shared" si="4"/>
        <v>0</v>
      </c>
      <c r="AO6" s="62">
        <f t="shared" si="4"/>
        <v>0.2</v>
      </c>
      <c r="AP6" s="62">
        <f t="shared" si="4"/>
        <v>0.1</v>
      </c>
      <c r="AQ6" s="62">
        <f t="shared" si="4"/>
        <v>0.1</v>
      </c>
      <c r="AR6" s="62">
        <f t="shared" si="4"/>
        <v>0</v>
      </c>
      <c r="AS6" s="62">
        <f t="shared" si="4"/>
        <v>0</v>
      </c>
      <c r="AT6" s="62" t="str">
        <f>IF(AT8="-","【-】","【"&amp;SUBSTITUTE(TEXT(AT8,"#,##0.0"),"-","△")&amp;"】")</f>
        <v>【17.5】</v>
      </c>
      <c r="AU6" s="57">
        <f>IF(AU8="-",NA(),AU8)</f>
        <v>362</v>
      </c>
      <c r="AV6" s="57">
        <f t="shared" ref="AV6:BD6" si="5">IF(AV8="-",NA(),AV8)</f>
        <v>262</v>
      </c>
      <c r="AW6" s="57">
        <f t="shared" si="5"/>
        <v>84</v>
      </c>
      <c r="AX6" s="57">
        <f t="shared" si="5"/>
        <v>0</v>
      </c>
      <c r="AY6" s="57">
        <f t="shared" si="5"/>
        <v>0</v>
      </c>
      <c r="AZ6" s="57">
        <f t="shared" si="5"/>
        <v>181</v>
      </c>
      <c r="BA6" s="57">
        <f t="shared" si="5"/>
        <v>131</v>
      </c>
      <c r="BB6" s="57">
        <f t="shared" si="5"/>
        <v>42</v>
      </c>
      <c r="BC6" s="57">
        <f t="shared" si="5"/>
        <v>0</v>
      </c>
      <c r="BD6" s="57">
        <f t="shared" si="5"/>
        <v>4</v>
      </c>
      <c r="BE6" s="57" t="str">
        <f>IF(BE8="-","【-】","【"&amp;SUBSTITUTE(TEXT(BE8,"#,##0"),"-","△")&amp;"】")</f>
        <v>【868】</v>
      </c>
      <c r="BF6" s="62">
        <f>IF(BF8="-",NA(),BF8)</f>
        <v>13</v>
      </c>
      <c r="BG6" s="62">
        <f t="shared" ref="BG6:BO6" si="6">IF(BG8="-",NA(),BG8)</f>
        <v>11.5</v>
      </c>
      <c r="BH6" s="62">
        <f t="shared" si="6"/>
        <v>15.5</v>
      </c>
      <c r="BI6" s="62">
        <f t="shared" si="6"/>
        <v>12.7</v>
      </c>
      <c r="BJ6" s="62">
        <f t="shared" si="6"/>
        <v>13.5</v>
      </c>
      <c r="BK6" s="62">
        <f t="shared" si="6"/>
        <v>30</v>
      </c>
      <c r="BL6" s="62">
        <f t="shared" si="6"/>
        <v>28.1</v>
      </c>
      <c r="BM6" s="62">
        <f t="shared" si="6"/>
        <v>30.9</v>
      </c>
      <c r="BN6" s="62">
        <f t="shared" si="6"/>
        <v>33.1</v>
      </c>
      <c r="BO6" s="62">
        <f t="shared" si="6"/>
        <v>33.1</v>
      </c>
      <c r="BP6" s="62" t="str">
        <f>IF(BP8="-","【-】","【"&amp;SUBSTITUTE(TEXT(BP8,"#,##0.0"),"-","△")&amp;"】")</f>
        <v>【24.0】</v>
      </c>
      <c r="BQ6" s="62">
        <f>IF(BQ8="-",NA(),BQ8)</f>
        <v>0</v>
      </c>
      <c r="BR6" s="62">
        <f t="shared" ref="BR6:BZ6" si="7">IF(BR8="-",NA(),BR8)</f>
        <v>0</v>
      </c>
      <c r="BS6" s="62">
        <f t="shared" si="7"/>
        <v>0</v>
      </c>
      <c r="BT6" s="62">
        <f t="shared" si="7"/>
        <v>0</v>
      </c>
      <c r="BU6" s="62">
        <f t="shared" si="7"/>
        <v>0</v>
      </c>
      <c r="BV6" s="62">
        <f t="shared" si="7"/>
        <v>6.8</v>
      </c>
      <c r="BW6" s="62">
        <f t="shared" si="7"/>
        <v>7.2</v>
      </c>
      <c r="BX6" s="62">
        <f t="shared" si="7"/>
        <v>6</v>
      </c>
      <c r="BY6" s="62">
        <f t="shared" si="7"/>
        <v>5.8</v>
      </c>
      <c r="BZ6" s="62">
        <f t="shared" si="7"/>
        <v>6</v>
      </c>
      <c r="CA6" s="62" t="str">
        <f>IF(CA8="-","【-】","【"&amp;SUBSTITUTE(TEXT(CA8,"#,##0.0"),"-","△")&amp;"】")</f>
        <v>【26.8】</v>
      </c>
      <c r="CB6" s="62">
        <f>IF(CB8="-",NA(),CB8)</f>
        <v>10.199999999999999</v>
      </c>
      <c r="CC6" s="62">
        <f t="shared" ref="CC6:CK6" si="8">IF(CC8="-",NA(),CC8)</f>
        <v>4.3</v>
      </c>
      <c r="CD6" s="62">
        <f t="shared" si="8"/>
        <v>8.3000000000000007</v>
      </c>
      <c r="CE6" s="62">
        <f t="shared" si="8"/>
        <v>7.5</v>
      </c>
      <c r="CF6" s="62">
        <f t="shared" si="8"/>
        <v>8.5</v>
      </c>
      <c r="CG6" s="62">
        <f t="shared" si="8"/>
        <v>6.6</v>
      </c>
      <c r="CH6" s="62">
        <f t="shared" si="8"/>
        <v>3.4</v>
      </c>
      <c r="CI6" s="62">
        <f t="shared" si="8"/>
        <v>6.7</v>
      </c>
      <c r="CJ6" s="62">
        <f t="shared" si="8"/>
        <v>5.3</v>
      </c>
      <c r="CK6" s="62">
        <f t="shared" si="8"/>
        <v>4.9000000000000004</v>
      </c>
      <c r="CL6" s="62" t="str">
        <f>IF(CL8="-","【-】","【"&amp;SUBSTITUTE(TEXT(CL8,"#,##0.0"),"-","△")&amp;"】")</f>
        <v>【9.6】</v>
      </c>
      <c r="CM6" s="57">
        <f>IF(CM8="-",NA(),CM8)</f>
        <v>873</v>
      </c>
      <c r="CN6" s="57">
        <f t="shared" ref="CN6:CV6" si="9">IF(CN8="-",NA(),CN8)</f>
        <v>250</v>
      </c>
      <c r="CO6" s="57">
        <f t="shared" si="9"/>
        <v>890</v>
      </c>
      <c r="CP6" s="57">
        <f t="shared" si="9"/>
        <v>671</v>
      </c>
      <c r="CQ6" s="57">
        <f t="shared" si="9"/>
        <v>875</v>
      </c>
      <c r="CR6" s="57">
        <f t="shared" si="9"/>
        <v>13860</v>
      </c>
      <c r="CS6" s="57">
        <f t="shared" si="9"/>
        <v>10719</v>
      </c>
      <c r="CT6" s="57">
        <f t="shared" si="9"/>
        <v>13486</v>
      </c>
      <c r="CU6" s="57">
        <f t="shared" si="9"/>
        <v>15032</v>
      </c>
      <c r="CV6" s="57">
        <f t="shared" si="9"/>
        <v>9474</v>
      </c>
      <c r="CW6" s="57" t="str">
        <f>IF(CW8="-","【-】","【"&amp;SUBSTITUTE(TEXT(CW8,"#,##0"),"-","△")&amp;"】")</f>
        <v>【24,185】</v>
      </c>
      <c r="CX6" s="62">
        <f>IF(CX8="-",NA(),CX8)</f>
        <v>48.9</v>
      </c>
      <c r="CY6" s="62">
        <f t="shared" ref="CY6:DG6" si="10">IF(CY8="-",NA(),CY8)</f>
        <v>49.9</v>
      </c>
      <c r="CZ6" s="62">
        <f t="shared" si="10"/>
        <v>50.6</v>
      </c>
      <c r="DA6" s="62">
        <f t="shared" si="10"/>
        <v>46.1</v>
      </c>
      <c r="DB6" s="62">
        <f t="shared" si="10"/>
        <v>45.1</v>
      </c>
      <c r="DC6" s="62">
        <f t="shared" si="10"/>
        <v>45.6</v>
      </c>
      <c r="DD6" s="62">
        <f t="shared" si="10"/>
        <v>46.3</v>
      </c>
      <c r="DE6" s="62">
        <f t="shared" si="10"/>
        <v>47.7</v>
      </c>
      <c r="DF6" s="62">
        <f t="shared" si="10"/>
        <v>45.3</v>
      </c>
      <c r="DG6" s="62">
        <f t="shared" si="10"/>
        <v>44.7</v>
      </c>
      <c r="DH6" s="62" t="str">
        <f>IF(DH8="-","【-】","【"&amp;SUBSTITUTE(TEXT(DH8,"#,##0.0"),"-","△")&amp;"】")</f>
        <v>【53.4】</v>
      </c>
      <c r="DI6" s="58">
        <f t="shared" ref="DI6:DJ6" si="11">DI8</f>
        <v>1336435</v>
      </c>
      <c r="DJ6" s="58">
        <f t="shared" si="11"/>
        <v>257610</v>
      </c>
      <c r="DK6" s="62">
        <f>IF(DK8="-",NA(),DK8)</f>
        <v>39.6</v>
      </c>
      <c r="DL6" s="62">
        <f t="shared" ref="DL6:DT6" si="12">IF(DL8="-",NA(),DL8)</f>
        <v>31.4</v>
      </c>
      <c r="DM6" s="62">
        <f t="shared" si="12"/>
        <v>21.1</v>
      </c>
      <c r="DN6" s="62">
        <f t="shared" si="12"/>
        <v>23.2</v>
      </c>
      <c r="DO6" s="62">
        <f t="shared" si="12"/>
        <v>18.7</v>
      </c>
      <c r="DP6" s="62">
        <f t="shared" si="12"/>
        <v>19.8</v>
      </c>
      <c r="DQ6" s="62">
        <f t="shared" si="12"/>
        <v>15.7</v>
      </c>
      <c r="DR6" s="62">
        <f t="shared" si="12"/>
        <v>10.6</v>
      </c>
      <c r="DS6" s="62">
        <f t="shared" si="12"/>
        <v>11.6</v>
      </c>
      <c r="DT6" s="62">
        <f t="shared" si="12"/>
        <v>9.4</v>
      </c>
      <c r="DU6" s="62" t="str">
        <f>IF(DU8="-","【-】","【"&amp;SUBSTITUTE(TEXT(DU8,"#,##0.0"),"-","△")&amp;"】")</f>
        <v>【51.0】</v>
      </c>
      <c r="DV6" s="62">
        <f>IF(DV8="-",NA(),DV8)</f>
        <v>22.2</v>
      </c>
      <c r="DW6" s="62">
        <f t="shared" ref="DW6:EE6" si="13">IF(DW8="-",NA(),DW8)</f>
        <v>13.1</v>
      </c>
      <c r="DX6" s="62">
        <f t="shared" si="13"/>
        <v>7.7</v>
      </c>
      <c r="DY6" s="62">
        <f t="shared" si="13"/>
        <v>96.6</v>
      </c>
      <c r="DZ6" s="62">
        <f t="shared" si="13"/>
        <v>126.3</v>
      </c>
      <c r="EA6" s="62">
        <f t="shared" si="13"/>
        <v>11.1</v>
      </c>
      <c r="EB6" s="62">
        <f t="shared" si="13"/>
        <v>6.6</v>
      </c>
      <c r="EC6" s="62">
        <f t="shared" si="13"/>
        <v>3.9</v>
      </c>
      <c r="ED6" s="62">
        <f t="shared" si="13"/>
        <v>48.3</v>
      </c>
      <c r="EE6" s="62">
        <f t="shared" si="13"/>
        <v>63.2</v>
      </c>
      <c r="EF6" s="62" t="str">
        <f>IF(EF8="-","【-】","【"&amp;SUBSTITUTE(TEXT(EF8,"#,##0.0"),"-","△")&amp;"】")</f>
        <v>【31.8】</v>
      </c>
      <c r="EG6" s="63">
        <f>IF(EG8="-",NA(),EG8)</f>
        <v>1E-4</v>
      </c>
      <c r="EH6" s="63">
        <f t="shared" ref="EH6:EP6" si="14">IF(EH8="-",NA(),EH8)</f>
        <v>0</v>
      </c>
      <c r="EI6" s="63">
        <f t="shared" si="14"/>
        <v>1E-4</v>
      </c>
      <c r="EJ6" s="63">
        <f t="shared" si="14"/>
        <v>0</v>
      </c>
      <c r="EK6" s="63">
        <f t="shared" si="14"/>
        <v>1E-4</v>
      </c>
      <c r="EL6" s="63">
        <f t="shared" si="14"/>
        <v>9.9900000000000003E-2</v>
      </c>
      <c r="EM6" s="63">
        <f t="shared" si="14"/>
        <v>0.10630000000000001</v>
      </c>
      <c r="EN6" s="63">
        <f t="shared" si="14"/>
        <v>0.11799999999999999</v>
      </c>
      <c r="EO6" s="63">
        <f t="shared" si="14"/>
        <v>0.1163</v>
      </c>
      <c r="EP6" s="63">
        <f t="shared" si="14"/>
        <v>0.14019999999999999</v>
      </c>
    </row>
    <row r="7" spans="1:146" s="64" customFormat="1">
      <c r="A7" s="40" t="s">
        <v>123</v>
      </c>
      <c r="B7" s="55">
        <f t="shared" ref="B7:X7" si="15">B8</f>
        <v>2016</v>
      </c>
      <c r="C7" s="55">
        <f t="shared" si="15"/>
        <v>202029</v>
      </c>
      <c r="D7" s="55">
        <f t="shared" si="15"/>
        <v>46</v>
      </c>
      <c r="E7" s="55">
        <f t="shared" si="15"/>
        <v>11</v>
      </c>
      <c r="F7" s="55">
        <f t="shared" si="15"/>
        <v>1</v>
      </c>
      <c r="G7" s="55">
        <f t="shared" si="15"/>
        <v>2</v>
      </c>
      <c r="H7" s="55" t="str">
        <f t="shared" si="15"/>
        <v>長野県　松本市</v>
      </c>
      <c r="I7" s="55" t="str">
        <f t="shared" si="15"/>
        <v>焼岳小屋</v>
      </c>
      <c r="J7" s="55" t="str">
        <f t="shared" si="15"/>
        <v>法適用</v>
      </c>
      <c r="K7" s="55" t="str">
        <f t="shared" si="15"/>
        <v>観光施設事業</v>
      </c>
      <c r="L7" s="55" t="str">
        <f t="shared" si="15"/>
        <v>休養宿泊施設</v>
      </c>
      <c r="M7" s="55" t="str">
        <f t="shared" si="15"/>
        <v>Ａ１Ｂ２</v>
      </c>
      <c r="N7" s="55">
        <f t="shared" si="15"/>
        <v>0</v>
      </c>
      <c r="O7" s="56">
        <f t="shared" si="15"/>
        <v>0</v>
      </c>
      <c r="P7" s="56">
        <f t="shared" si="15"/>
        <v>73.400000000000006</v>
      </c>
      <c r="Q7" s="57">
        <f t="shared" si="15"/>
        <v>65</v>
      </c>
      <c r="R7" s="58">
        <f t="shared" si="15"/>
        <v>20</v>
      </c>
      <c r="S7" s="59">
        <f t="shared" si="15"/>
        <v>9670</v>
      </c>
      <c r="T7" s="60" t="str">
        <f t="shared" si="15"/>
        <v>導入なし</v>
      </c>
      <c r="U7" s="56">
        <f t="shared" si="15"/>
        <v>0</v>
      </c>
      <c r="V7" s="60" t="str">
        <f t="shared" si="15"/>
        <v>無</v>
      </c>
      <c r="W7" s="61">
        <f t="shared" si="15"/>
        <v>0</v>
      </c>
      <c r="X7" s="60" t="str">
        <f t="shared" si="15"/>
        <v>無</v>
      </c>
      <c r="Y7" s="62">
        <f>Y8</f>
        <v>110.4</v>
      </c>
      <c r="Z7" s="62">
        <f t="shared" ref="Z7:AH7" si="16">Z8</f>
        <v>100</v>
      </c>
      <c r="AA7" s="62">
        <f t="shared" si="16"/>
        <v>108.3</v>
      </c>
      <c r="AB7" s="62">
        <f t="shared" si="16"/>
        <v>107.2</v>
      </c>
      <c r="AC7" s="62">
        <f t="shared" si="16"/>
        <v>108.6</v>
      </c>
      <c r="AD7" s="62">
        <f t="shared" si="16"/>
        <v>106.2</v>
      </c>
      <c r="AE7" s="62">
        <f t="shared" si="16"/>
        <v>100.7</v>
      </c>
      <c r="AF7" s="62">
        <f t="shared" si="16"/>
        <v>106.2</v>
      </c>
      <c r="AG7" s="62">
        <f t="shared" si="16"/>
        <v>104.6</v>
      </c>
      <c r="AH7" s="62">
        <f t="shared" si="16"/>
        <v>104.6</v>
      </c>
      <c r="AI7" s="62"/>
      <c r="AJ7" s="62">
        <f>AJ8</f>
        <v>0.3</v>
      </c>
      <c r="AK7" s="62">
        <f t="shared" ref="AK7:AS7" si="17">AK8</f>
        <v>0.2</v>
      </c>
      <c r="AL7" s="62">
        <f t="shared" si="17"/>
        <v>0.1</v>
      </c>
      <c r="AM7" s="62">
        <f t="shared" si="17"/>
        <v>0</v>
      </c>
      <c r="AN7" s="62">
        <f t="shared" si="17"/>
        <v>0</v>
      </c>
      <c r="AO7" s="62">
        <f t="shared" si="17"/>
        <v>0.2</v>
      </c>
      <c r="AP7" s="62">
        <f t="shared" si="17"/>
        <v>0.1</v>
      </c>
      <c r="AQ7" s="62">
        <f t="shared" si="17"/>
        <v>0.1</v>
      </c>
      <c r="AR7" s="62">
        <f t="shared" si="17"/>
        <v>0</v>
      </c>
      <c r="AS7" s="62">
        <f t="shared" si="17"/>
        <v>0</v>
      </c>
      <c r="AT7" s="62"/>
      <c r="AU7" s="57">
        <f>AU8</f>
        <v>362</v>
      </c>
      <c r="AV7" s="57">
        <f t="shared" ref="AV7:BD7" si="18">AV8</f>
        <v>262</v>
      </c>
      <c r="AW7" s="57">
        <f t="shared" si="18"/>
        <v>84</v>
      </c>
      <c r="AX7" s="57">
        <f t="shared" si="18"/>
        <v>0</v>
      </c>
      <c r="AY7" s="57">
        <f t="shared" si="18"/>
        <v>0</v>
      </c>
      <c r="AZ7" s="57">
        <f t="shared" si="18"/>
        <v>181</v>
      </c>
      <c r="BA7" s="57">
        <f t="shared" si="18"/>
        <v>131</v>
      </c>
      <c r="BB7" s="57">
        <f t="shared" si="18"/>
        <v>42</v>
      </c>
      <c r="BC7" s="57">
        <f t="shared" si="18"/>
        <v>0</v>
      </c>
      <c r="BD7" s="57">
        <f t="shared" si="18"/>
        <v>4</v>
      </c>
      <c r="BE7" s="57"/>
      <c r="BF7" s="62">
        <f>BF8</f>
        <v>13</v>
      </c>
      <c r="BG7" s="62">
        <f t="shared" ref="BG7:BO7" si="19">BG8</f>
        <v>11.5</v>
      </c>
      <c r="BH7" s="62">
        <f t="shared" si="19"/>
        <v>15.5</v>
      </c>
      <c r="BI7" s="62">
        <f t="shared" si="19"/>
        <v>12.7</v>
      </c>
      <c r="BJ7" s="62">
        <f t="shared" si="19"/>
        <v>13.5</v>
      </c>
      <c r="BK7" s="62">
        <f t="shared" si="19"/>
        <v>30</v>
      </c>
      <c r="BL7" s="62">
        <f t="shared" si="19"/>
        <v>28.1</v>
      </c>
      <c r="BM7" s="62">
        <f t="shared" si="19"/>
        <v>30.9</v>
      </c>
      <c r="BN7" s="62">
        <f t="shared" si="19"/>
        <v>33.1</v>
      </c>
      <c r="BO7" s="62">
        <f t="shared" si="19"/>
        <v>33.1</v>
      </c>
      <c r="BP7" s="62"/>
      <c r="BQ7" s="62">
        <f>BQ8</f>
        <v>0</v>
      </c>
      <c r="BR7" s="62">
        <f t="shared" ref="BR7:BZ7" si="20">BR8</f>
        <v>0</v>
      </c>
      <c r="BS7" s="62">
        <f t="shared" si="20"/>
        <v>0</v>
      </c>
      <c r="BT7" s="62">
        <f t="shared" si="20"/>
        <v>0</v>
      </c>
      <c r="BU7" s="62">
        <f t="shared" si="20"/>
        <v>0</v>
      </c>
      <c r="BV7" s="62">
        <f t="shared" si="20"/>
        <v>6.8</v>
      </c>
      <c r="BW7" s="62">
        <f t="shared" si="20"/>
        <v>7.2</v>
      </c>
      <c r="BX7" s="62">
        <f t="shared" si="20"/>
        <v>6</v>
      </c>
      <c r="BY7" s="62">
        <f t="shared" si="20"/>
        <v>5.8</v>
      </c>
      <c r="BZ7" s="62">
        <f t="shared" si="20"/>
        <v>6</v>
      </c>
      <c r="CA7" s="62"/>
      <c r="CB7" s="62">
        <f>CB8</f>
        <v>10.199999999999999</v>
      </c>
      <c r="CC7" s="62">
        <f t="shared" ref="CC7:CK7" si="21">CC8</f>
        <v>4.3</v>
      </c>
      <c r="CD7" s="62">
        <f t="shared" si="21"/>
        <v>8.3000000000000007</v>
      </c>
      <c r="CE7" s="62">
        <f t="shared" si="21"/>
        <v>7.5</v>
      </c>
      <c r="CF7" s="62">
        <f t="shared" si="21"/>
        <v>8.5</v>
      </c>
      <c r="CG7" s="62">
        <f t="shared" si="21"/>
        <v>6.6</v>
      </c>
      <c r="CH7" s="62">
        <f t="shared" si="21"/>
        <v>3.4</v>
      </c>
      <c r="CI7" s="62">
        <f t="shared" si="21"/>
        <v>6.7</v>
      </c>
      <c r="CJ7" s="62">
        <f t="shared" si="21"/>
        <v>5.3</v>
      </c>
      <c r="CK7" s="62">
        <f t="shared" si="21"/>
        <v>4.9000000000000004</v>
      </c>
      <c r="CL7" s="62"/>
      <c r="CM7" s="57">
        <f>CM8</f>
        <v>873</v>
      </c>
      <c r="CN7" s="57">
        <f t="shared" ref="CN7:CV7" si="22">CN8</f>
        <v>250</v>
      </c>
      <c r="CO7" s="57">
        <f t="shared" si="22"/>
        <v>890</v>
      </c>
      <c r="CP7" s="57">
        <f t="shared" si="22"/>
        <v>671</v>
      </c>
      <c r="CQ7" s="57">
        <f t="shared" si="22"/>
        <v>875</v>
      </c>
      <c r="CR7" s="57">
        <f t="shared" si="22"/>
        <v>13860</v>
      </c>
      <c r="CS7" s="57">
        <f t="shared" si="22"/>
        <v>10719</v>
      </c>
      <c r="CT7" s="57">
        <f t="shared" si="22"/>
        <v>13486</v>
      </c>
      <c r="CU7" s="57">
        <f t="shared" si="22"/>
        <v>15032</v>
      </c>
      <c r="CV7" s="57">
        <f t="shared" si="22"/>
        <v>9474</v>
      </c>
      <c r="CW7" s="57"/>
      <c r="CX7" s="62">
        <f>CX8</f>
        <v>48.9</v>
      </c>
      <c r="CY7" s="62">
        <f t="shared" ref="CY7:DG7" si="23">CY8</f>
        <v>49.9</v>
      </c>
      <c r="CZ7" s="62">
        <f t="shared" si="23"/>
        <v>50.6</v>
      </c>
      <c r="DA7" s="62">
        <f t="shared" si="23"/>
        <v>46.1</v>
      </c>
      <c r="DB7" s="62">
        <f t="shared" si="23"/>
        <v>45.1</v>
      </c>
      <c r="DC7" s="62">
        <f t="shared" si="23"/>
        <v>45.6</v>
      </c>
      <c r="DD7" s="62">
        <f t="shared" si="23"/>
        <v>46.3</v>
      </c>
      <c r="DE7" s="62">
        <f t="shared" si="23"/>
        <v>47.7</v>
      </c>
      <c r="DF7" s="62">
        <f t="shared" si="23"/>
        <v>45.3</v>
      </c>
      <c r="DG7" s="62">
        <f t="shared" si="23"/>
        <v>44.7</v>
      </c>
      <c r="DH7" s="62"/>
      <c r="DI7" s="58">
        <f>DI8</f>
        <v>1336435</v>
      </c>
      <c r="DJ7" s="58">
        <f>DJ8</f>
        <v>257610</v>
      </c>
      <c r="DK7" s="62">
        <f>DK8</f>
        <v>39.6</v>
      </c>
      <c r="DL7" s="62">
        <f t="shared" ref="DL7:DT7" si="24">DL8</f>
        <v>31.4</v>
      </c>
      <c r="DM7" s="62">
        <f t="shared" si="24"/>
        <v>21.1</v>
      </c>
      <c r="DN7" s="62">
        <f t="shared" si="24"/>
        <v>23.2</v>
      </c>
      <c r="DO7" s="62">
        <f t="shared" si="24"/>
        <v>18.7</v>
      </c>
      <c r="DP7" s="62">
        <f t="shared" si="24"/>
        <v>19.8</v>
      </c>
      <c r="DQ7" s="62">
        <f t="shared" si="24"/>
        <v>15.7</v>
      </c>
      <c r="DR7" s="62">
        <f t="shared" si="24"/>
        <v>10.6</v>
      </c>
      <c r="DS7" s="62">
        <f t="shared" si="24"/>
        <v>11.6</v>
      </c>
      <c r="DT7" s="62">
        <f t="shared" si="24"/>
        <v>9.4</v>
      </c>
      <c r="DU7" s="62"/>
      <c r="DV7" s="62">
        <f>DV8</f>
        <v>22.2</v>
      </c>
      <c r="DW7" s="62">
        <f t="shared" ref="DW7:EE7" si="25">DW8</f>
        <v>13.1</v>
      </c>
      <c r="DX7" s="62">
        <f t="shared" si="25"/>
        <v>7.7</v>
      </c>
      <c r="DY7" s="62">
        <f t="shared" si="25"/>
        <v>96.6</v>
      </c>
      <c r="DZ7" s="62">
        <f t="shared" si="25"/>
        <v>126.3</v>
      </c>
      <c r="EA7" s="62">
        <f t="shared" si="25"/>
        <v>11.1</v>
      </c>
      <c r="EB7" s="62">
        <f t="shared" si="25"/>
        <v>6.6</v>
      </c>
      <c r="EC7" s="62">
        <f t="shared" si="25"/>
        <v>3.9</v>
      </c>
      <c r="ED7" s="62">
        <f t="shared" si="25"/>
        <v>48.3</v>
      </c>
      <c r="EE7" s="62">
        <f t="shared" si="25"/>
        <v>63.2</v>
      </c>
      <c r="EF7" s="62"/>
      <c r="EG7" s="63"/>
      <c r="EH7" s="63"/>
      <c r="EI7" s="63"/>
      <c r="EJ7" s="63"/>
      <c r="EK7" s="63"/>
      <c r="EL7" s="63"/>
      <c r="EM7" s="63"/>
      <c r="EN7" s="63"/>
      <c r="EO7" s="63"/>
      <c r="EP7" s="63"/>
    </row>
    <row r="8" spans="1:146" s="64" customFormat="1">
      <c r="A8" s="40"/>
      <c r="B8" s="65">
        <v>2016</v>
      </c>
      <c r="C8" s="65">
        <v>202029</v>
      </c>
      <c r="D8" s="65">
        <v>46</v>
      </c>
      <c r="E8" s="65">
        <v>11</v>
      </c>
      <c r="F8" s="65">
        <v>1</v>
      </c>
      <c r="G8" s="65">
        <v>2</v>
      </c>
      <c r="H8" s="65" t="s">
        <v>124</v>
      </c>
      <c r="I8" s="65" t="s">
        <v>125</v>
      </c>
      <c r="J8" s="65" t="s">
        <v>126</v>
      </c>
      <c r="K8" s="65" t="s">
        <v>127</v>
      </c>
      <c r="L8" s="65" t="s">
        <v>128</v>
      </c>
      <c r="M8" s="65" t="s">
        <v>129</v>
      </c>
      <c r="N8" s="65"/>
      <c r="O8" s="66">
        <v>0</v>
      </c>
      <c r="P8" s="66">
        <v>73.400000000000006</v>
      </c>
      <c r="Q8" s="67">
        <v>65</v>
      </c>
      <c r="R8" s="67">
        <v>20</v>
      </c>
      <c r="S8" s="68">
        <v>9670</v>
      </c>
      <c r="T8" s="69" t="s">
        <v>130</v>
      </c>
      <c r="U8" s="66">
        <v>0</v>
      </c>
      <c r="V8" s="69" t="s">
        <v>131</v>
      </c>
      <c r="W8" s="70">
        <v>0</v>
      </c>
      <c r="X8" s="69" t="s">
        <v>131</v>
      </c>
      <c r="Y8" s="71">
        <v>110.4</v>
      </c>
      <c r="Z8" s="71">
        <v>100</v>
      </c>
      <c r="AA8" s="71">
        <v>108.3</v>
      </c>
      <c r="AB8" s="71">
        <v>107.2</v>
      </c>
      <c r="AC8" s="71">
        <v>108.6</v>
      </c>
      <c r="AD8" s="71">
        <v>106.2</v>
      </c>
      <c r="AE8" s="71">
        <v>100.7</v>
      </c>
      <c r="AF8" s="71">
        <v>106.2</v>
      </c>
      <c r="AG8" s="71">
        <v>104.6</v>
      </c>
      <c r="AH8" s="71">
        <v>104.6</v>
      </c>
      <c r="AI8" s="71">
        <v>95.9</v>
      </c>
      <c r="AJ8" s="71">
        <v>0.3</v>
      </c>
      <c r="AK8" s="71">
        <v>0.2</v>
      </c>
      <c r="AL8" s="71">
        <v>0.1</v>
      </c>
      <c r="AM8" s="71">
        <v>0</v>
      </c>
      <c r="AN8" s="71">
        <v>0</v>
      </c>
      <c r="AO8" s="71">
        <v>0.2</v>
      </c>
      <c r="AP8" s="71">
        <v>0.1</v>
      </c>
      <c r="AQ8" s="71">
        <v>0.1</v>
      </c>
      <c r="AR8" s="71">
        <v>0</v>
      </c>
      <c r="AS8" s="71">
        <v>0</v>
      </c>
      <c r="AT8" s="71">
        <v>17.5</v>
      </c>
      <c r="AU8" s="72">
        <v>362</v>
      </c>
      <c r="AV8" s="72">
        <v>262</v>
      </c>
      <c r="AW8" s="72">
        <v>84</v>
      </c>
      <c r="AX8" s="72">
        <v>0</v>
      </c>
      <c r="AY8" s="72">
        <v>0</v>
      </c>
      <c r="AZ8" s="72">
        <v>181</v>
      </c>
      <c r="BA8" s="72">
        <v>131</v>
      </c>
      <c r="BB8" s="72">
        <v>42</v>
      </c>
      <c r="BC8" s="72">
        <v>0</v>
      </c>
      <c r="BD8" s="72">
        <v>4</v>
      </c>
      <c r="BE8" s="72">
        <v>868</v>
      </c>
      <c r="BF8" s="71">
        <v>13</v>
      </c>
      <c r="BG8" s="71">
        <v>11.5</v>
      </c>
      <c r="BH8" s="71">
        <v>15.5</v>
      </c>
      <c r="BI8" s="71">
        <v>12.7</v>
      </c>
      <c r="BJ8" s="71">
        <v>13.5</v>
      </c>
      <c r="BK8" s="71">
        <v>30</v>
      </c>
      <c r="BL8" s="71">
        <v>28.1</v>
      </c>
      <c r="BM8" s="71">
        <v>30.9</v>
      </c>
      <c r="BN8" s="71">
        <v>33.1</v>
      </c>
      <c r="BO8" s="71">
        <v>33.1</v>
      </c>
      <c r="BP8" s="71">
        <v>24</v>
      </c>
      <c r="BQ8" s="71">
        <v>0</v>
      </c>
      <c r="BR8" s="71">
        <v>0</v>
      </c>
      <c r="BS8" s="71">
        <v>0</v>
      </c>
      <c r="BT8" s="71">
        <v>0</v>
      </c>
      <c r="BU8" s="71">
        <v>0</v>
      </c>
      <c r="BV8" s="71">
        <v>6.8</v>
      </c>
      <c r="BW8" s="71">
        <v>7.2</v>
      </c>
      <c r="BX8" s="71">
        <v>6</v>
      </c>
      <c r="BY8" s="71">
        <v>5.8</v>
      </c>
      <c r="BZ8" s="71">
        <v>6</v>
      </c>
      <c r="CA8" s="71">
        <v>26.8</v>
      </c>
      <c r="CB8" s="71">
        <v>10.199999999999999</v>
      </c>
      <c r="CC8" s="71">
        <v>4.3</v>
      </c>
      <c r="CD8" s="71">
        <v>8.3000000000000007</v>
      </c>
      <c r="CE8" s="73">
        <v>7.5</v>
      </c>
      <c r="CF8" s="73">
        <v>8.5</v>
      </c>
      <c r="CG8" s="71">
        <v>6.6</v>
      </c>
      <c r="CH8" s="71">
        <v>3.4</v>
      </c>
      <c r="CI8" s="71">
        <v>6.7</v>
      </c>
      <c r="CJ8" s="71">
        <v>5.3</v>
      </c>
      <c r="CK8" s="71">
        <v>4.9000000000000004</v>
      </c>
      <c r="CL8" s="71">
        <v>9.6</v>
      </c>
      <c r="CM8" s="72">
        <v>873</v>
      </c>
      <c r="CN8" s="72">
        <v>250</v>
      </c>
      <c r="CO8" s="72">
        <v>890</v>
      </c>
      <c r="CP8" s="72">
        <v>671</v>
      </c>
      <c r="CQ8" s="72">
        <v>875</v>
      </c>
      <c r="CR8" s="72">
        <v>13860</v>
      </c>
      <c r="CS8" s="72">
        <v>10719</v>
      </c>
      <c r="CT8" s="72">
        <v>13486</v>
      </c>
      <c r="CU8" s="72">
        <v>15032</v>
      </c>
      <c r="CV8" s="72">
        <v>9474</v>
      </c>
      <c r="CW8" s="72">
        <v>24185</v>
      </c>
      <c r="CX8" s="71">
        <v>48.9</v>
      </c>
      <c r="CY8" s="71">
        <v>49.9</v>
      </c>
      <c r="CZ8" s="71">
        <v>50.6</v>
      </c>
      <c r="DA8" s="71">
        <v>46.1</v>
      </c>
      <c r="DB8" s="71">
        <v>45.1</v>
      </c>
      <c r="DC8" s="71">
        <v>45.6</v>
      </c>
      <c r="DD8" s="71">
        <v>46.3</v>
      </c>
      <c r="DE8" s="71">
        <v>47.7</v>
      </c>
      <c r="DF8" s="71">
        <v>45.3</v>
      </c>
      <c r="DG8" s="71">
        <v>44.7</v>
      </c>
      <c r="DH8" s="71">
        <v>53.4</v>
      </c>
      <c r="DI8" s="67">
        <v>1336435</v>
      </c>
      <c r="DJ8" s="67">
        <v>257610</v>
      </c>
      <c r="DK8" s="71">
        <v>39.6</v>
      </c>
      <c r="DL8" s="71">
        <v>31.4</v>
      </c>
      <c r="DM8" s="71">
        <v>21.1</v>
      </c>
      <c r="DN8" s="71">
        <v>23.2</v>
      </c>
      <c r="DO8" s="71">
        <v>18.7</v>
      </c>
      <c r="DP8" s="71">
        <v>19.8</v>
      </c>
      <c r="DQ8" s="71">
        <v>15.7</v>
      </c>
      <c r="DR8" s="71">
        <v>10.6</v>
      </c>
      <c r="DS8" s="71">
        <v>11.6</v>
      </c>
      <c r="DT8" s="71">
        <v>9.4</v>
      </c>
      <c r="DU8" s="71">
        <v>51</v>
      </c>
      <c r="DV8" s="71">
        <v>22.2</v>
      </c>
      <c r="DW8" s="71">
        <v>13.1</v>
      </c>
      <c r="DX8" s="71">
        <v>7.7</v>
      </c>
      <c r="DY8" s="71">
        <v>96.6</v>
      </c>
      <c r="DZ8" s="71">
        <v>126.3</v>
      </c>
      <c r="EA8" s="71">
        <v>11.1</v>
      </c>
      <c r="EB8" s="71">
        <v>6.6</v>
      </c>
      <c r="EC8" s="71">
        <v>3.9</v>
      </c>
      <c r="ED8" s="71">
        <v>48.3</v>
      </c>
      <c r="EE8" s="71">
        <v>63.2</v>
      </c>
      <c r="EF8" s="71">
        <v>31.8</v>
      </c>
      <c r="EG8" s="74">
        <v>1E-4</v>
      </c>
      <c r="EH8" s="74">
        <v>0</v>
      </c>
      <c r="EI8" s="74">
        <v>1E-4</v>
      </c>
      <c r="EJ8" s="74">
        <v>0</v>
      </c>
      <c r="EK8" s="74">
        <v>1E-4</v>
      </c>
      <c r="EL8" s="74">
        <v>9.9900000000000003E-2</v>
      </c>
      <c r="EM8" s="74">
        <v>0.10630000000000001</v>
      </c>
      <c r="EN8" s="74">
        <v>0.11799999999999999</v>
      </c>
      <c r="EO8" s="74">
        <v>0.1163</v>
      </c>
      <c r="EP8" s="74">
        <v>0.14019999999999999</v>
      </c>
    </row>
    <row r="9" spans="1:146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7"/>
      <c r="BU9" s="77"/>
      <c r="BV9" s="76"/>
      <c r="BW9" s="76"/>
      <c r="BX9" s="76"/>
      <c r="BY9" s="76"/>
      <c r="BZ9" s="76"/>
      <c r="CA9" s="76"/>
      <c r="CB9" s="76"/>
      <c r="CC9" s="76"/>
      <c r="CD9" s="76"/>
      <c r="CE9" s="78"/>
      <c r="CF9" s="78"/>
      <c r="CG9" s="76"/>
      <c r="CH9" s="76"/>
      <c r="CI9" s="76"/>
      <c r="CJ9" s="76"/>
      <c r="CK9" s="76"/>
      <c r="CL9" s="76"/>
      <c r="CM9" s="76"/>
      <c r="CN9" s="76"/>
      <c r="CO9" s="76"/>
      <c r="CP9" s="77"/>
      <c r="CQ9" s="77"/>
      <c r="CR9" s="76"/>
      <c r="CS9" s="76"/>
      <c r="CT9" s="76"/>
      <c r="CU9" s="76"/>
      <c r="CV9" s="76"/>
      <c r="CW9" s="76"/>
      <c r="CX9" s="76"/>
      <c r="CY9" s="76"/>
      <c r="CZ9" s="76"/>
      <c r="DA9" s="77"/>
      <c r="DB9" s="77"/>
      <c r="DC9" s="76"/>
      <c r="DD9" s="76"/>
      <c r="DE9" s="76"/>
      <c r="DF9" s="76"/>
      <c r="DG9" s="76"/>
      <c r="DH9" s="76"/>
      <c r="DI9" s="75"/>
      <c r="DJ9" s="75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</row>
    <row r="10" spans="1:146">
      <c r="A10" s="79"/>
      <c r="B10" s="79" t="s">
        <v>132</v>
      </c>
      <c r="C10" s="79" t="s">
        <v>133</v>
      </c>
      <c r="D10" s="79" t="s">
        <v>134</v>
      </c>
      <c r="E10" s="79" t="s">
        <v>135</v>
      </c>
      <c r="F10" s="79" t="s">
        <v>136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5"/>
      <c r="BE10" s="75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5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5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5"/>
      <c r="DH10" s="76"/>
      <c r="DI10" s="75"/>
      <c r="DJ10" s="75"/>
      <c r="DK10" s="76"/>
      <c r="DL10" s="76"/>
      <c r="DM10" s="76"/>
      <c r="DN10" s="76"/>
      <c r="DO10" s="76"/>
      <c r="DP10" s="76"/>
      <c r="DQ10" s="76"/>
      <c r="DR10" s="76"/>
      <c r="DS10" s="76"/>
      <c r="DT10" s="75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5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5"/>
    </row>
    <row r="11" spans="1:146">
      <c r="A11" s="79" t="s">
        <v>63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6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</row>
    <row r="12" spans="1:146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</row>
    <row r="13" spans="1:146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</row>
    <row r="14" spans="1:146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</row>
    <row r="15" spans="1:146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</row>
    <row r="16" spans="1:146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</row>
    <row r="17" spans="15:146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</row>
    <row r="18" spans="15:146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</row>
    <row r="19" spans="15:146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</row>
    <row r="20" spans="15:146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dcterms:created xsi:type="dcterms:W3CDTF">2018-02-09T01:41:56Z</dcterms:created>
  <dcterms:modified xsi:type="dcterms:W3CDTF">2018-03-22T23:41:11Z</dcterms:modified>
</cp:coreProperties>
</file>