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fn/JD+RL5cqob2p18u5LOLMH6kpUGZVrnrc/vwIRO1kBmuynUsz3BS7HLiIsmW4JQVxczB5i+hZgXM301TfJGw==" workbookSaltValue="pYHWIK2UFNHUfvqr2rMJO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ML77" i="4" s="1"/>
  <c r="DY7" i="5"/>
  <c r="LX77" i="4" s="1"/>
  <c r="DX7" i="5"/>
  <c r="DW7" i="5"/>
  <c r="DV7" i="5"/>
  <c r="KH77" i="4" s="1"/>
  <c r="DJ7" i="5"/>
  <c r="DI7" i="5"/>
  <c r="CV7" i="5"/>
  <c r="CU7" i="5"/>
  <c r="CT7" i="5"/>
  <c r="CS7" i="5"/>
  <c r="CR7" i="5"/>
  <c r="CQ7" i="5"/>
  <c r="ML53" i="4" s="1"/>
  <c r="CP7" i="5"/>
  <c r="LX53" i="4" s="1"/>
  <c r="CO7" i="5"/>
  <c r="CN7" i="5"/>
  <c r="CM7" i="5"/>
  <c r="KH53" i="4" s="1"/>
  <c r="CK7" i="5"/>
  <c r="IX54" i="4" s="1"/>
  <c r="CJ7" i="5"/>
  <c r="CI7" i="5"/>
  <c r="CH7" i="5"/>
  <c r="HH54" i="4" s="1"/>
  <c r="CG7" i="5"/>
  <c r="GT54" i="4" s="1"/>
  <c r="CF7" i="5"/>
  <c r="CE7" i="5"/>
  <c r="CD7" i="5"/>
  <c r="HV53" i="4" s="1"/>
  <c r="CC7" i="5"/>
  <c r="HH53" i="4" s="1"/>
  <c r="CB7" i="5"/>
  <c r="BZ7" i="5"/>
  <c r="BY7" i="5"/>
  <c r="EV54" i="4" s="1"/>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IX31" i="4" s="1"/>
  <c r="AX7" i="5"/>
  <c r="IJ31" i="4" s="1"/>
  <c r="AW7" i="5"/>
  <c r="AV7" i="5"/>
  <c r="AU7" i="5"/>
  <c r="GT31" i="4" s="1"/>
  <c r="AS7" i="5"/>
  <c r="FJ32" i="4" s="1"/>
  <c r="AR7" i="5"/>
  <c r="AQ7" i="5"/>
  <c r="AP7" i="5"/>
  <c r="DT32" i="4" s="1"/>
  <c r="AO7" i="5"/>
  <c r="DF32" i="4" s="1"/>
  <c r="AN7" i="5"/>
  <c r="AM7" i="5"/>
  <c r="AL7" i="5"/>
  <c r="AK7" i="5"/>
  <c r="DT31" i="4" s="1"/>
  <c r="AJ7" i="5"/>
  <c r="AH7" i="5"/>
  <c r="AG7" i="5"/>
  <c r="BH32" i="4" s="1"/>
  <c r="AF7" i="5"/>
  <c r="AT32" i="4" s="1"/>
  <c r="AE7" i="5"/>
  <c r="AD7" i="5"/>
  <c r="AC7" i="5"/>
  <c r="AB7" i="5"/>
  <c r="AA7" i="5"/>
  <c r="Z7" i="5"/>
  <c r="Y7" i="5"/>
  <c r="X7" i="5"/>
  <c r="W7" i="5"/>
  <c r="V7" i="5"/>
  <c r="U7" i="5"/>
  <c r="T7" i="5"/>
  <c r="S7" i="5"/>
  <c r="R7" i="5"/>
  <c r="Q7" i="5"/>
  <c r="P7" i="5"/>
  <c r="AQ10" i="4" s="1"/>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C88" i="4"/>
  <c r="ML78" i="4"/>
  <c r="LX78" i="4"/>
  <c r="LJ78" i="4"/>
  <c r="KV78" i="4"/>
  <c r="KH78" i="4"/>
  <c r="IX78" i="4"/>
  <c r="IJ78" i="4"/>
  <c r="HV78" i="4"/>
  <c r="HH78" i="4"/>
  <c r="GT78" i="4"/>
  <c r="BV78" i="4"/>
  <c r="BH78" i="4"/>
  <c r="AT78" i="4"/>
  <c r="AF78" i="4"/>
  <c r="R78" i="4"/>
  <c r="LJ77" i="4"/>
  <c r="KV77" i="4"/>
  <c r="IX77" i="4"/>
  <c r="IJ77" i="4"/>
  <c r="HV77" i="4"/>
  <c r="HH77" i="4"/>
  <c r="GT77" i="4"/>
  <c r="BV77" i="4"/>
  <c r="BH77" i="4"/>
  <c r="AT77" i="4"/>
  <c r="AF77" i="4"/>
  <c r="R77" i="4"/>
  <c r="CU76" i="4"/>
  <c r="CU67" i="4"/>
  <c r="ML54" i="4"/>
  <c r="LX54" i="4"/>
  <c r="LJ54" i="4"/>
  <c r="KV54" i="4"/>
  <c r="KH54" i="4"/>
  <c r="IJ54" i="4"/>
  <c r="HV54" i="4"/>
  <c r="FJ54" i="4"/>
  <c r="DT54" i="4"/>
  <c r="DF54" i="4"/>
  <c r="BH54" i="4"/>
  <c r="AT54" i="4"/>
  <c r="AF54" i="4"/>
  <c r="LJ53" i="4"/>
  <c r="KV53" i="4"/>
  <c r="IX53" i="4"/>
  <c r="IJ53" i="4"/>
  <c r="GT53" i="4"/>
  <c r="FJ53" i="4"/>
  <c r="EH53" i="4"/>
  <c r="DT53" i="4"/>
  <c r="DF53" i="4"/>
  <c r="BV53" i="4"/>
  <c r="BH53" i="4"/>
  <c r="AT53" i="4"/>
  <c r="AF53" i="4"/>
  <c r="R53" i="4"/>
  <c r="IX32" i="4"/>
  <c r="IJ32" i="4"/>
  <c r="HV32" i="4"/>
  <c r="HH32" i="4"/>
  <c r="GT32" i="4"/>
  <c r="EV32" i="4"/>
  <c r="EH32" i="4"/>
  <c r="BV32" i="4"/>
  <c r="AF32" i="4"/>
  <c r="R32" i="4"/>
  <c r="HV31" i="4"/>
  <c r="HH31" i="4"/>
  <c r="FJ31" i="4"/>
  <c r="EV31" i="4"/>
  <c r="EH31" i="4"/>
  <c r="DF31" i="4"/>
  <c r="BV31" i="4"/>
  <c r="BH31" i="4"/>
  <c r="AT31" i="4"/>
  <c r="AF31" i="4"/>
  <c r="R31" i="4"/>
  <c r="LO10" i="4"/>
  <c r="JV10" i="4"/>
  <c r="IC10" i="4"/>
  <c r="DU10" i="4"/>
  <c r="CF10" i="4"/>
  <c r="B10" i="4"/>
  <c r="LO8" i="4"/>
  <c r="JV8" i="4"/>
  <c r="IC8" i="4"/>
  <c r="AQ8" i="4"/>
  <c r="B8" i="4"/>
  <c r="IX76" i="4" l="1"/>
  <c r="ML52" i="4"/>
  <c r="IX52" i="4"/>
  <c r="BV76" i="4"/>
  <c r="FJ52" i="4"/>
  <c r="IX30" i="4"/>
  <c r="BV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GT52" i="4"/>
  <c r="R30" i="4"/>
  <c r="R76" i="4"/>
  <c r="DF52" i="4"/>
  <c r="GT30" i="4"/>
  <c r="KH76" i="4"/>
  <c r="R52" i="4"/>
  <c r="DF30" i="4"/>
  <c r="LX76" i="4"/>
  <c r="BH52" i="4"/>
  <c r="IJ76" i="4"/>
  <c r="LX52" i="4"/>
  <c r="BH30" i="4"/>
  <c r="IJ52" i="4"/>
  <c r="BH76" i="4"/>
  <c r="EV52" i="4"/>
  <c r="IJ30" i="4"/>
  <c r="EV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<sst xmlns="http://schemas.openxmlformats.org/spreadsheetml/2006/main" count="313" uniqueCount="147">
  <si>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</si>
  <si>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</si>
  <si>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</si>
  <si>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</si>
  <si>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</si>
  <si>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</si>
  <si>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</si>
  <si>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</si>
  <si>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</si>
  <si>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</si>
  <si>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</si>
  <si>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</si>
  <si>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</si>
  <si>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</si>
  <si>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</si>
  <si>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</si>
  <si>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</si>
  <si>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</si>
  <si>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</si>
  <si>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</si>
  <si>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</si>
  <si>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</si>
  <si>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</si>
  <si>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</si>
  <si>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</si>
  <si>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</si>
  <si>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</si>
  <si>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</si>
  <si>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</si>
  <si>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</si>
  <si>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</si>
  <si>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</si>
  <si>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</si>
  <si>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</si>
  <si>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</si>
  <si>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</si>
  <si>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</si>
  <si>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</si>
  <si>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</si>
  <si>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</si>
  <si>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</si>
  <si>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</si>
  <si>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</si>
  <si>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</si>
  <si>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</si>
  <si>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</si>
  <si>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</si>
  <si>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</si>
  <si>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</si>
  <si>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</si>
  <si>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</si>
  <si>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</si>
  <si>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</si>
  <si>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</si>
  <si>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</si>
  <si>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</si>
  <si>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</si>
  <si>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</si>
  <si>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</si>
  <si>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</si>
  <si>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</si>
  <si>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</si>
  <si>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</si>
  <si>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</si>
  <si>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</si>
  <si>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</si>
  <si>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</si>
  <si>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</si>
  <si>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</si>
  <si>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</si>
  <si>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</si>
  <si>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</si>
  <si>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</si>
  <si>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</si>
  <si>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</si>
  <si>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</si>
  <si>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</si>
  <si>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</si>
  <si>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</si>
  <si>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</si>
  <si>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</si>
  <si>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</si>
  <si>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</si>
  <si>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</si>
  <si>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</si>
  <si>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</si>
  <si>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</si>
  <si>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</si>
  <si>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</si>
  <si>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</si>
  <si>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</si>
  <si>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</si>
  <si>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</si>
  <si>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</si>
  <si>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</si>
  <si>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</si>
  <si>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</si>
  <si>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</si>
  <si>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</si>
  <si>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</si>
  <si>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</si>
  <si>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</si>
  <si>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</si>
  <si>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</si>
  <si>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</si>
  <si>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</si>
  <si>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</si>
  <si>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</si>
  <si>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</si>
  <si>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</si>
  <si>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</si>
  <si>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</si>
  <si>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</si>
  <si>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</si>
  <si>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</si>
  <si>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</si>
  <si>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</si>
  <si>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</si>
  <si>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</si>
  <si>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</si>
  <si>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</si>
  <si>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</si>
  <si>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</si>
  <si>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</si>
  <si>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</si>
  <si>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</si>
  <si>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</si>
  <si>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長野県　木島平村</t>
  </si>
  <si>
    <t>ホテルパノラマランド</t>
  </si>
  <si>
    <t>法非適用</t>
  </si>
  <si>
    <t>観光施設事業</t>
  </si>
  <si>
    <t>休養宿泊施設</t>
  </si>
  <si>
    <t>Ａ２Ｂ２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</si>
  <si>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</si>
  <si>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</si>
  <si>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</si>
  <si>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</si>
  <si>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</si>
  <si>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</si>
  <si>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</si>
  <si>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</si>
  <si>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</si>
  <si>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個人客より団体客の予約確保を優先している。団体予約が重なると売上げに影響する。
　繁忙期は満館にもなるが、グリーンシーズンの閑散期は、勉強合宿やスポーツ合宿以外の利用はほとんど皆無であるため、これらに一石を投じる必要がある。</t>
    <rPh sb="1" eb="4">
      <t>コジンキャク</t>
    </rPh>
    <rPh sb="6" eb="8">
      <t>ダンタイ</t>
    </rPh>
    <rPh sb="8" eb="9">
      <t>キャク</t>
    </rPh>
    <rPh sb="10" eb="12">
      <t>ヨヤク</t>
    </rPh>
    <rPh sb="12" eb="14">
      <t>カクホ</t>
    </rPh>
    <rPh sb="15" eb="17">
      <t>ユウセン</t>
    </rPh>
    <rPh sb="22" eb="24">
      <t>ダンタイ</t>
    </rPh>
    <rPh sb="24" eb="26">
      <t>ヨヤク</t>
    </rPh>
    <rPh sb="27" eb="28">
      <t>カサ</t>
    </rPh>
    <rPh sb="31" eb="33">
      <t>ウリア</t>
    </rPh>
    <rPh sb="35" eb="37">
      <t>エイキョウ</t>
    </rPh>
    <rPh sb="42" eb="44">
      <t>ハンボウ</t>
    </rPh>
    <rPh sb="44" eb="45">
      <t>キ</t>
    </rPh>
    <phoneticPr fontId="6"/>
  </si>
  <si>
    <t>　施設は村で所有しており、指定管理者制度を導入している。管理運営は指定管理者に委託し、施設の修繕について重大なものは村でおこなっている。
　施設が老朽化しており、抜本的な修繕が必要であり、計画的に長期的に行うのが結果的に今後の維持管理につながる。</t>
    <rPh sb="1" eb="3">
      <t>シセツ</t>
    </rPh>
    <rPh sb="4" eb="5">
      <t>ムラ</t>
    </rPh>
    <rPh sb="6" eb="8">
      <t>ショユウ</t>
    </rPh>
    <rPh sb="13" eb="15">
      <t>シテイ</t>
    </rPh>
    <rPh sb="15" eb="18">
      <t>カンリシャ</t>
    </rPh>
    <rPh sb="18" eb="20">
      <t>セイド</t>
    </rPh>
    <rPh sb="21" eb="23">
      <t>ドウニュウ</t>
    </rPh>
    <rPh sb="28" eb="30">
      <t>カンリ</t>
    </rPh>
    <rPh sb="30" eb="32">
      <t>ウンエイ</t>
    </rPh>
    <rPh sb="33" eb="35">
      <t>シテイ</t>
    </rPh>
    <rPh sb="35" eb="38">
      <t>カンリシャ</t>
    </rPh>
    <rPh sb="39" eb="41">
      <t>イタク</t>
    </rPh>
    <rPh sb="43" eb="45">
      <t>シセツ</t>
    </rPh>
    <rPh sb="46" eb="48">
      <t>シュウゼン</t>
    </rPh>
    <rPh sb="52" eb="54">
      <t>ジュウダイ</t>
    </rPh>
    <rPh sb="58" eb="59">
      <t>ムラ</t>
    </rPh>
    <rPh sb="70" eb="72">
      <t>シセツ</t>
    </rPh>
    <rPh sb="73" eb="76">
      <t>ロウキュウカ</t>
    </rPh>
    <rPh sb="81" eb="84">
      <t>バッポンテキ</t>
    </rPh>
    <rPh sb="85" eb="87">
      <t>シュウゼン</t>
    </rPh>
    <rPh sb="88" eb="90">
      <t>ヒツヨウ</t>
    </rPh>
    <rPh sb="94" eb="97">
      <t>ケイカクテキ</t>
    </rPh>
    <rPh sb="98" eb="101">
      <t>チョウキテキ</t>
    </rPh>
    <rPh sb="102" eb="103">
      <t>オコナ</t>
    </rPh>
    <rPh sb="106" eb="109">
      <t>ケッカテキ</t>
    </rPh>
    <rPh sb="110" eb="112">
      <t>コンゴ</t>
    </rPh>
    <rPh sb="113" eb="115">
      <t>イジ</t>
    </rPh>
    <rPh sb="115" eb="117">
      <t>カンリ</t>
    </rPh>
    <phoneticPr fontId="6"/>
  </si>
  <si>
    <t>　グリーンシーズンは勉強合宿やキャンプ合宿、テニスなどの合宿利用以外は大型連休・盆での利用が主。
　スキーシーズンは修学旅行、合宿、スキー大会などで夏場あたりもしくはそれ以前から予約が入っておりある程度見通しが立っている。
　また、グリーンシーズンにおいては、宿泊者１名でも稼働している状況もあり、維持管理を考えても営業の割り切りが必要な状況もある。
　団体以外の予約は、電話・ネットなど様々な手段で確保できるが、特に閑散期の売上げ確保が急務である。</t>
    <rPh sb="10" eb="12">
      <t>ベンキョウ</t>
    </rPh>
    <rPh sb="12" eb="14">
      <t>ガッシュク</t>
    </rPh>
    <rPh sb="19" eb="21">
      <t>ガッシュク</t>
    </rPh>
    <rPh sb="28" eb="30">
      <t>ガッシュク</t>
    </rPh>
    <rPh sb="30" eb="32">
      <t>リヨウ</t>
    </rPh>
    <rPh sb="32" eb="34">
      <t>イガイ</t>
    </rPh>
    <rPh sb="35" eb="37">
      <t>オオガタ</t>
    </rPh>
    <rPh sb="37" eb="39">
      <t>レンキュウ</t>
    </rPh>
    <rPh sb="40" eb="41">
      <t>ボン</t>
    </rPh>
    <rPh sb="43" eb="45">
      <t>リヨウ</t>
    </rPh>
    <rPh sb="46" eb="47">
      <t>オモ</t>
    </rPh>
    <rPh sb="58" eb="60">
      <t>シュウガク</t>
    </rPh>
    <rPh sb="60" eb="62">
      <t>リョコウ</t>
    </rPh>
    <rPh sb="63" eb="65">
      <t>ガッシュク</t>
    </rPh>
    <rPh sb="69" eb="71">
      <t>タイカイ</t>
    </rPh>
    <rPh sb="74" eb="76">
      <t>ナツバ</t>
    </rPh>
    <rPh sb="85" eb="87">
      <t>イゼン</t>
    </rPh>
    <rPh sb="89" eb="91">
      <t>ヨヤク</t>
    </rPh>
    <rPh sb="92" eb="93">
      <t>ハイ</t>
    </rPh>
    <rPh sb="99" eb="101">
      <t>テイド</t>
    </rPh>
    <rPh sb="101" eb="103">
      <t>ミトオ</t>
    </rPh>
    <rPh sb="105" eb="106">
      <t>タ</t>
    </rPh>
    <rPh sb="130" eb="132">
      <t>シュクハク</t>
    </rPh>
    <rPh sb="132" eb="133">
      <t>シャ</t>
    </rPh>
    <rPh sb="134" eb="135">
      <t>メイ</t>
    </rPh>
    <rPh sb="137" eb="139">
      <t>カドウ</t>
    </rPh>
    <rPh sb="143" eb="145">
      <t>ジョウキョウ</t>
    </rPh>
    <rPh sb="149" eb="151">
      <t>イジ</t>
    </rPh>
    <rPh sb="151" eb="153">
      <t>カンリ</t>
    </rPh>
    <rPh sb="154" eb="155">
      <t>カンガ</t>
    </rPh>
    <rPh sb="158" eb="160">
      <t>エイギョウ</t>
    </rPh>
    <rPh sb="161" eb="162">
      <t>ワ</t>
    </rPh>
    <rPh sb="163" eb="164">
      <t>キ</t>
    </rPh>
    <rPh sb="166" eb="168">
      <t>ヒツヨウ</t>
    </rPh>
    <rPh sb="169" eb="171">
      <t>ジョウキョウ</t>
    </rPh>
    <rPh sb="177" eb="179">
      <t>ダンタイ</t>
    </rPh>
    <rPh sb="179" eb="181">
      <t>イガイ</t>
    </rPh>
    <rPh sb="182" eb="184">
      <t>ヨヤク</t>
    </rPh>
    <rPh sb="186" eb="188">
      <t>デンワ</t>
    </rPh>
    <rPh sb="194" eb="196">
      <t>サマザマ</t>
    </rPh>
    <rPh sb="197" eb="199">
      <t>シュダン</t>
    </rPh>
    <rPh sb="200" eb="202">
      <t>カクホ</t>
    </rPh>
    <rPh sb="207" eb="208">
      <t>トク</t>
    </rPh>
    <rPh sb="209" eb="212">
      <t>カンサンキ</t>
    </rPh>
    <rPh sb="213" eb="215">
      <t>ウリア</t>
    </rPh>
    <rPh sb="216" eb="218">
      <t>カクホ</t>
    </rPh>
    <rPh sb="219" eb="221">
      <t>キュウム</t>
    </rPh>
    <phoneticPr fontId="6"/>
  </si>
  <si>
    <t>　スキーシーズンは、１２月の降雪状況で年末年始の売上に大きく影響し、出鼻をくじかれるとその後に挽回する機会がない。
　グリーンシーズンにおける稼働では日宿泊者１名という日もあり、春・秋それぞれ１カ月程度施設のメンテナンスも含め閉館するのが維持経費からもふさわしいとも考えられる。
　村の修繕計画と指定管理者の営業計画を噛み合わせて進めていくことと、効率的な施設稼働が今後の課題と思われる。</t>
    <rPh sb="12" eb="13">
      <t>ガツ</t>
    </rPh>
    <rPh sb="14" eb="16">
      <t>コウセツ</t>
    </rPh>
    <rPh sb="16" eb="18">
      <t>ジョウキョウ</t>
    </rPh>
    <rPh sb="19" eb="21">
      <t>ネンマツ</t>
    </rPh>
    <rPh sb="21" eb="23">
      <t>ネンシ</t>
    </rPh>
    <rPh sb="24" eb="26">
      <t>ウリアゲ</t>
    </rPh>
    <rPh sb="27" eb="28">
      <t>オオ</t>
    </rPh>
    <rPh sb="30" eb="32">
      <t>エイキョウ</t>
    </rPh>
    <rPh sb="34" eb="36">
      <t>デバナ</t>
    </rPh>
    <rPh sb="45" eb="46">
      <t>ゴ</t>
    </rPh>
    <rPh sb="47" eb="49">
      <t>バンカイ</t>
    </rPh>
    <rPh sb="51" eb="53">
      <t>キカイ</t>
    </rPh>
    <rPh sb="71" eb="73">
      <t>カドウ</t>
    </rPh>
    <rPh sb="75" eb="76">
      <t>ニチ</t>
    </rPh>
    <rPh sb="76" eb="79">
      <t>シュクハクシャ</t>
    </rPh>
    <rPh sb="80" eb="81">
      <t>メイ</t>
    </rPh>
    <rPh sb="84" eb="85">
      <t>ヒ</t>
    </rPh>
    <rPh sb="89" eb="90">
      <t>ハル</t>
    </rPh>
    <rPh sb="91" eb="92">
      <t>アキ</t>
    </rPh>
    <rPh sb="98" eb="99">
      <t>ゲツ</t>
    </rPh>
    <rPh sb="99" eb="101">
      <t>テイド</t>
    </rPh>
    <rPh sb="101" eb="103">
      <t>シセツ</t>
    </rPh>
    <rPh sb="111" eb="112">
      <t>フク</t>
    </rPh>
    <rPh sb="113" eb="115">
      <t>ヘイカン</t>
    </rPh>
    <rPh sb="119" eb="121">
      <t>イジ</t>
    </rPh>
    <rPh sb="121" eb="123">
      <t>ケイヒ</t>
    </rPh>
    <rPh sb="133" eb="134">
      <t>カンガ</t>
    </rPh>
    <rPh sb="141" eb="142">
      <t>ムラ</t>
    </rPh>
    <rPh sb="143" eb="145">
      <t>シュウゼン</t>
    </rPh>
    <rPh sb="145" eb="147">
      <t>ケイカク</t>
    </rPh>
    <rPh sb="148" eb="150">
      <t>シテイ</t>
    </rPh>
    <rPh sb="150" eb="153">
      <t>カンリシャ</t>
    </rPh>
    <rPh sb="154" eb="156">
      <t>エイギョウ</t>
    </rPh>
    <rPh sb="156" eb="158">
      <t>ケイカク</t>
    </rPh>
    <rPh sb="159" eb="160">
      <t>カ</t>
    </rPh>
    <rPh sb="161" eb="162">
      <t>ア</t>
    </rPh>
    <rPh sb="165" eb="166">
      <t>スス</t>
    </rPh>
    <rPh sb="174" eb="177">
      <t>コウリツテキ</t>
    </rPh>
    <rPh sb="178" eb="180">
      <t>シセツ</t>
    </rPh>
    <rPh sb="180" eb="182">
      <t>カドウ</t>
    </rPh>
    <rPh sb="183" eb="185">
      <t>コンゴ</t>
    </rPh>
    <rPh sb="186" eb="188">
      <t>カダイ</t>
    </rPh>
    <rPh sb="189" eb="190">
      <t>オモ</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</si>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</sst>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35</c:v>
                </c:pt>
                <c:pt idx="1">
                  <c:v>111</c:v>
                </c:pt>
                <c:pt idx="2">
                  <c:v>68</c:v>
                </c:pt>
                <c:pt idx="3">
                  <c:v>75</c:v>
                </c:pt>
                <c:pt idx="4">
                  <c:v>270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6682496"/>
        <c:axId val="466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6682496"/>
        <c:axId val="46684416"/>
      </c:lineChart>
      <c:dateAx>
        <c:axId val="46682496"/>
        <c:scaling>
          <c:orientation val="minMax"/>
        </c:scaling>
        <c:delete val="1"/>
        <c:axPos val="b"/>
        <c:numFmt formatCode="ge" sourceLinked="1"/>
        <c:majorTickMark val="none"/>
        <c:minorTickMark val="none"/>
        <c:tickLblPos val="none"/>
        <c:crossAx val="46684416"/>
        <c:crosses val="autoZero"/>
        <c:auto val="1"/>
        <c:lblOffset val="100"/>
        <c:baseTimeUnit val="years"/>
      </c:dateAx>
      <c:valAx>
        <c:axId val="4668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6060544"/>
        <c:axId val="960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6060544"/>
        <c:axId val="96062464"/>
      </c:lineChart>
      <c:dateAx>
        <c:axId val="96060544"/>
        <c:scaling>
          <c:orientation val="minMax"/>
        </c:scaling>
        <c:delete val="1"/>
        <c:axPos val="b"/>
        <c:numFmt formatCode="ge" sourceLinked="1"/>
        <c:majorTickMark val="none"/>
        <c:minorTickMark val="none"/>
        <c:tickLblPos val="none"/>
        <c:crossAx val="96062464"/>
        <c:crosses val="autoZero"/>
        <c:auto val="1"/>
        <c:lblOffset val="100"/>
        <c:baseTimeUnit val="years"/>
      </c:dateAx>
      <c:valAx>
        <c:axId val="9606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7.1999999999999998E-3</c:v>
                </c:pt>
                <c:pt idx="1">
                  <c:v>3.5999999999999999E-3</c:v>
                </c:pt>
                <c:pt idx="2">
                  <c:v>2E-3</c:v>
                </c:pt>
                <c:pt idx="3">
                  <c:v>2.0999999999999999E-3</c:v>
                </c:pt>
                <c:pt idx="4">
                  <c:v>3.0000000000000001E-3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6184192"/>
        <c:axId val="9618572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1.6999999999999999E-3</c:v>
                </c:pt>
                <c:pt idx="1">
                  <c:v>1.6000000000000001E-3</c:v>
                </c:pt>
                <c:pt idx="2">
                  <c:v>1.5E-3</c:v>
                </c:pt>
                <c:pt idx="3">
                  <c:v>1.2999999999999999E-3</c:v>
                </c:pt>
                <c:pt idx="4">
                  <c:v>1.4E-3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6193152"/>
        <c:axId val="96191616"/>
      </c:lineChart>
      <c:dateAx>
        <c:axId val="9618419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185728"/>
        <c:crosses val="autoZero"/>
        <c:auto val="1"/>
        <c:lblOffset val="100"/>
        <c:baseTimeUnit val="years"/>
      </c:dateAx>
      <c:valAx>
        <c:axId val="961857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184192"/>
        <c:crosses val="autoZero"/>
        <c:crossBetween val="between"/>
      </c:valAx>
      <c:valAx>
        <c:axId val="961916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93152"/>
        <c:crosses val="max"/>
        <c:crossBetween val="between"/>
      </c:valAx>
      <c:dateAx>
        <c:axId val="96193152"/>
        <c:scaling>
          <c:orientation val="minMax"/>
        </c:scaling>
        <c:delete val="1"/>
        <c:axPos val="b"/>
        <c:numFmt formatCode="ge" sourceLinked="1"/>
        <c:majorTickMark val="out"/>
        <c:minorTickMark val="none"/>
        <c:tickLblPos val="nextTo"/>
        <c:crossAx val="961916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5715712"/>
        <c:axId val="957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5715712"/>
        <c:axId val="95717632"/>
      </c:lineChart>
      <c:dateAx>
        <c:axId val="95715712"/>
        <c:scaling>
          <c:orientation val="minMax"/>
        </c:scaling>
        <c:delete val="1"/>
        <c:axPos val="b"/>
        <c:numFmt formatCode="ge" sourceLinked="1"/>
        <c:majorTickMark val="none"/>
        <c:minorTickMark val="none"/>
        <c:tickLblPos val="none"/>
        <c:crossAx val="95717632"/>
        <c:crosses val="autoZero"/>
        <c:auto val="1"/>
        <c:lblOffset val="100"/>
        <c:baseTimeUnit val="years"/>
      </c:dateAx>
      <c:valAx>
        <c:axId val="957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5744000"/>
        <c:axId val="95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5744000"/>
        <c:axId val="95745920"/>
      </c:lineChart>
      <c:dateAx>
        <c:axId val="95744000"/>
        <c:scaling>
          <c:orientation val="minMax"/>
        </c:scaling>
        <c:delete val="1"/>
        <c:axPos val="b"/>
        <c:numFmt formatCode="ge" sourceLinked="1"/>
        <c:majorTickMark val="none"/>
        <c:minorTickMark val="none"/>
        <c:tickLblPos val="none"/>
        <c:crossAx val="95745920"/>
        <c:crosses val="autoZero"/>
        <c:auto val="1"/>
        <c:lblOffset val="100"/>
        <c:baseTimeUnit val="years"/>
      </c:dateAx>
      <c:valAx>
        <c:axId val="9574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4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-817</c:v>
                </c:pt>
                <c:pt idx="1">
                  <c:v>-8253</c:v>
                </c:pt>
                <c:pt idx="2">
                  <c:v>-4864</c:v>
                </c:pt>
                <c:pt idx="3">
                  <c:v>-3264</c:v>
                </c:pt>
                <c:pt idx="4">
                  <c:v>-24429</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5800704"/>
        <c:axId val="958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5800704"/>
        <c:axId val="95806976"/>
      </c:lineChart>
      <c:dateAx>
        <c:axId val="95800704"/>
        <c:scaling>
          <c:orientation val="minMax"/>
        </c:scaling>
        <c:delete val="1"/>
        <c:axPos val="b"/>
        <c:numFmt formatCode="ge" sourceLinked="1"/>
        <c:majorTickMark val="none"/>
        <c:minorTickMark val="none"/>
        <c:tickLblPos val="none"/>
        <c:crossAx val="95806976"/>
        <c:crosses val="autoZero"/>
        <c:auto val="1"/>
        <c:lblOffset val="100"/>
        <c:baseTimeUnit val="years"/>
      </c:dateAx>
      <c:valAx>
        <c:axId val="9580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44.4</c:v>
                </c:pt>
                <c:pt idx="1">
                  <c:v>43.8</c:v>
                </c:pt>
                <c:pt idx="2">
                  <c:v>40.1</c:v>
                </c:pt>
                <c:pt idx="3">
                  <c:v>43.8</c:v>
                </c:pt>
                <c:pt idx="4">
                  <c:v>49.4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5838976"/>
        <c:axId val="95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5838976"/>
        <c:axId val="95840896"/>
      </c:lineChart>
      <c:dateAx>
        <c:axId val="95838976"/>
        <c:scaling>
          <c:orientation val="minMax"/>
        </c:scaling>
        <c:delete val="1"/>
        <c:axPos val="b"/>
        <c:numFmt formatCode="ge" sourceLinked="1"/>
        <c:majorTickMark val="none"/>
        <c:minorTickMark val="none"/>
        <c:tickLblPos val="none"/>
        <c:crossAx val="95840896"/>
        <c:crosses val="autoZero"/>
        <c:auto val="1"/>
        <c:lblOffset val="100"/>
        <c:baseTimeUnit val="years"/>
      </c:dateAx>
      <c:valAx>
        <c:axId val="9584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18.399999999999999</c:v>
                </c:pt>
                <c:pt idx="1">
                  <c:v>22.9</c:v>
                </c:pt>
                <c:pt idx="2">
                  <c:v>20.6</c:v>
                </c:pt>
                <c:pt idx="3">
                  <c:v>21.5</c:v>
                </c:pt>
                <c:pt idx="4">
                  <c:v>20.6</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6219904"/>
        <c:axId val="962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6219904"/>
        <c:axId val="96221824"/>
      </c:lineChart>
      <c:dateAx>
        <c:axId val="96219904"/>
        <c:scaling>
          <c:orientation val="minMax"/>
        </c:scaling>
        <c:delete val="1"/>
        <c:axPos val="b"/>
        <c:numFmt formatCode="ge" sourceLinked="1"/>
        <c:majorTickMark val="none"/>
        <c:minorTickMark val="none"/>
        <c:tickLblPos val="none"/>
        <c:crossAx val="96221824"/>
        <c:crosses val="autoZero"/>
        <c:auto val="1"/>
        <c:lblOffset val="100"/>
        <c:baseTimeUnit val="years"/>
      </c:dateAx>
      <c:valAx>
        <c:axId val="9622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1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c:v>
                </c:pt>
                <c:pt idx="1">
                  <c:v>19.5</c:v>
                </c:pt>
                <c:pt idx="2">
                  <c:v>17</c:v>
                </c:pt>
                <c:pt idx="3">
                  <c:v>16.899999999999999</c:v>
                </c:pt>
                <c:pt idx="4">
                  <c:v>16.399999999999999</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6256384"/>
        <c:axId val="96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6256384"/>
        <c:axId val="96258304"/>
      </c:lineChart>
      <c:dateAx>
        <c:axId val="96256384"/>
        <c:scaling>
          <c:orientation val="minMax"/>
        </c:scaling>
        <c:delete val="1"/>
        <c:axPos val="b"/>
        <c:numFmt formatCode="ge" sourceLinked="1"/>
        <c:majorTickMark val="none"/>
        <c:minorTickMark val="none"/>
        <c:tickLblPos val="none"/>
        <c:crossAx val="96258304"/>
        <c:crosses val="autoZero"/>
        <c:auto val="1"/>
        <c:lblOffset val="100"/>
        <c:baseTimeUnit val="years"/>
      </c:dateAx>
      <c:valAx>
        <c:axId val="9625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5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5977472"/>
        <c:axId val="95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5977472"/>
        <c:axId val="95979392"/>
      </c:lineChart>
      <c:dateAx>
        <c:axId val="95977472"/>
        <c:scaling>
          <c:orientation val="minMax"/>
        </c:scaling>
        <c:delete val="1"/>
        <c:axPos val="b"/>
        <c:numFmt formatCode="ge" sourceLinked="1"/>
        <c:majorTickMark val="none"/>
        <c:minorTickMark val="none"/>
        <c:tickLblPos val="none"/>
        <c:crossAx val="95979392"/>
        <c:crosses val="autoZero"/>
        <c:auto val="1"/>
        <c:lblOffset val="100"/>
        <c:baseTimeUnit val="years"/>
      </c:dateAx>
      <c:valAx>
        <c:axId val="9597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7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6015872"/>
        <c:axId val="960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6015872"/>
        <c:axId val="96017792"/>
      </c:lineChart>
      <c:dateAx>
        <c:axId val="96015872"/>
        <c:scaling>
          <c:orientation val="minMax"/>
        </c:scaling>
        <c:delete val="1"/>
        <c:axPos val="b"/>
        <c:numFmt formatCode="ge" sourceLinked="1"/>
        <c:majorTickMark val="none"/>
        <c:minorTickMark val="none"/>
        <c:tickLblPos val="none"/>
        <c:crossAx val="96017792"/>
        <c:crosses val="autoZero"/>
        <c:auto val="1"/>
        <c:lblOffset val="100"/>
        <c:baseTimeUnit val="years"/>
      </c:dateAx>
      <c:valAx>
        <c:axId val="9601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FJ9" sqref="FJ9"/>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長野県木島平村　ホテルパノラマランド</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7262</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7937</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420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100</v>
      </c>
      <c r="DG31" s="126"/>
      <c r="DH31" s="126"/>
      <c r="DI31" s="126"/>
      <c r="DJ31" s="126"/>
      <c r="DK31" s="126"/>
      <c r="DL31" s="126"/>
      <c r="DM31" s="126"/>
      <c r="DN31" s="126"/>
      <c r="DO31" s="126"/>
      <c r="DP31" s="126"/>
      <c r="DQ31" s="126"/>
      <c r="DR31" s="126"/>
      <c r="DS31" s="126"/>
      <c r="DT31" s="126">
        <f>データ!AK7</f>
        <v>100</v>
      </c>
      <c r="DU31" s="126"/>
      <c r="DV31" s="126"/>
      <c r="DW31" s="126"/>
      <c r="DX31" s="126"/>
      <c r="DY31" s="126"/>
      <c r="DZ31" s="126"/>
      <c r="EA31" s="126"/>
      <c r="EB31" s="126"/>
      <c r="EC31" s="126"/>
      <c r="ED31" s="126"/>
      <c r="EE31" s="126"/>
      <c r="EF31" s="126"/>
      <c r="EG31" s="126"/>
      <c r="EH31" s="126">
        <f>データ!AL7</f>
        <v>100</v>
      </c>
      <c r="EI31" s="126"/>
      <c r="EJ31" s="126"/>
      <c r="EK31" s="126"/>
      <c r="EL31" s="126"/>
      <c r="EM31" s="126"/>
      <c r="EN31" s="126"/>
      <c r="EO31" s="126"/>
      <c r="EP31" s="126"/>
      <c r="EQ31" s="126"/>
      <c r="ER31" s="126"/>
      <c r="ES31" s="126"/>
      <c r="ET31" s="126"/>
      <c r="EU31" s="126"/>
      <c r="EV31" s="126">
        <f>データ!AM7</f>
        <v>100</v>
      </c>
      <c r="EW31" s="126"/>
      <c r="EX31" s="126"/>
      <c r="EY31" s="126"/>
      <c r="EZ31" s="126"/>
      <c r="FA31" s="126"/>
      <c r="FB31" s="126"/>
      <c r="FC31" s="126"/>
      <c r="FD31" s="126"/>
      <c r="FE31" s="126"/>
      <c r="FF31" s="126"/>
      <c r="FG31" s="126"/>
      <c r="FH31" s="126"/>
      <c r="FI31" s="126"/>
      <c r="FJ31" s="126">
        <f>データ!AN7</f>
        <v>100</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35</v>
      </c>
      <c r="GU31" s="127"/>
      <c r="GV31" s="127"/>
      <c r="GW31" s="127"/>
      <c r="GX31" s="127"/>
      <c r="GY31" s="127"/>
      <c r="GZ31" s="127"/>
      <c r="HA31" s="127"/>
      <c r="HB31" s="127"/>
      <c r="HC31" s="127"/>
      <c r="HD31" s="127"/>
      <c r="HE31" s="127"/>
      <c r="HF31" s="127"/>
      <c r="HG31" s="127"/>
      <c r="HH31" s="127">
        <f>データ!AV7</f>
        <v>111</v>
      </c>
      <c r="HI31" s="127"/>
      <c r="HJ31" s="127"/>
      <c r="HK31" s="127"/>
      <c r="HL31" s="127"/>
      <c r="HM31" s="127"/>
      <c r="HN31" s="127"/>
      <c r="HO31" s="127"/>
      <c r="HP31" s="127"/>
      <c r="HQ31" s="127"/>
      <c r="HR31" s="127"/>
      <c r="HS31" s="127"/>
      <c r="HT31" s="127"/>
      <c r="HU31" s="127"/>
      <c r="HV31" s="127">
        <f>データ!AW7</f>
        <v>68</v>
      </c>
      <c r="HW31" s="127"/>
      <c r="HX31" s="127"/>
      <c r="HY31" s="127"/>
      <c r="HZ31" s="127"/>
      <c r="IA31" s="127"/>
      <c r="IB31" s="127"/>
      <c r="IC31" s="127"/>
      <c r="ID31" s="127"/>
      <c r="IE31" s="127"/>
      <c r="IF31" s="127"/>
      <c r="IG31" s="127"/>
      <c r="IH31" s="127"/>
      <c r="II31" s="127"/>
      <c r="IJ31" s="127">
        <f>データ!AX7</f>
        <v>75</v>
      </c>
      <c r="IK31" s="127"/>
      <c r="IL31" s="127"/>
      <c r="IM31" s="127"/>
      <c r="IN31" s="127"/>
      <c r="IO31" s="127"/>
      <c r="IP31" s="127"/>
      <c r="IQ31" s="127"/>
      <c r="IR31" s="127"/>
      <c r="IS31" s="127"/>
      <c r="IT31" s="127"/>
      <c r="IU31" s="127"/>
      <c r="IV31" s="127"/>
      <c r="IW31" s="127"/>
      <c r="IX31" s="127">
        <f>データ!AY7</f>
        <v>270</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144</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20</v>
      </c>
      <c r="S53" s="126"/>
      <c r="T53" s="126"/>
      <c r="U53" s="126"/>
      <c r="V53" s="126"/>
      <c r="W53" s="126"/>
      <c r="X53" s="126"/>
      <c r="Y53" s="126"/>
      <c r="Z53" s="126"/>
      <c r="AA53" s="126"/>
      <c r="AB53" s="126"/>
      <c r="AC53" s="126"/>
      <c r="AD53" s="126"/>
      <c r="AE53" s="126"/>
      <c r="AF53" s="126">
        <f>データ!BG7</f>
        <v>19.5</v>
      </c>
      <c r="AG53" s="126"/>
      <c r="AH53" s="126"/>
      <c r="AI53" s="126"/>
      <c r="AJ53" s="126"/>
      <c r="AK53" s="126"/>
      <c r="AL53" s="126"/>
      <c r="AM53" s="126"/>
      <c r="AN53" s="126"/>
      <c r="AO53" s="126"/>
      <c r="AP53" s="126"/>
      <c r="AQ53" s="126"/>
      <c r="AR53" s="126"/>
      <c r="AS53" s="126"/>
      <c r="AT53" s="126">
        <f>データ!BH7</f>
        <v>17</v>
      </c>
      <c r="AU53" s="126"/>
      <c r="AV53" s="126"/>
      <c r="AW53" s="126"/>
      <c r="AX53" s="126"/>
      <c r="AY53" s="126"/>
      <c r="AZ53" s="126"/>
      <c r="BA53" s="126"/>
      <c r="BB53" s="126"/>
      <c r="BC53" s="126"/>
      <c r="BD53" s="126"/>
      <c r="BE53" s="126"/>
      <c r="BF53" s="126"/>
      <c r="BG53" s="126"/>
      <c r="BH53" s="126">
        <f>データ!BI7</f>
        <v>16.899999999999999</v>
      </c>
      <c r="BI53" s="126"/>
      <c r="BJ53" s="126"/>
      <c r="BK53" s="126"/>
      <c r="BL53" s="126"/>
      <c r="BM53" s="126"/>
      <c r="BN53" s="126"/>
      <c r="BO53" s="126"/>
      <c r="BP53" s="126"/>
      <c r="BQ53" s="126"/>
      <c r="BR53" s="126"/>
      <c r="BS53" s="126"/>
      <c r="BT53" s="126"/>
      <c r="BU53" s="126"/>
      <c r="BV53" s="126">
        <f>データ!BJ7</f>
        <v>16.399999999999999</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18.399999999999999</v>
      </c>
      <c r="DG53" s="126"/>
      <c r="DH53" s="126"/>
      <c r="DI53" s="126"/>
      <c r="DJ53" s="126"/>
      <c r="DK53" s="126"/>
      <c r="DL53" s="126"/>
      <c r="DM53" s="126"/>
      <c r="DN53" s="126"/>
      <c r="DO53" s="126"/>
      <c r="DP53" s="126"/>
      <c r="DQ53" s="126"/>
      <c r="DR53" s="126"/>
      <c r="DS53" s="126"/>
      <c r="DT53" s="126">
        <f>データ!BR7</f>
        <v>22.9</v>
      </c>
      <c r="DU53" s="126"/>
      <c r="DV53" s="126"/>
      <c r="DW53" s="126"/>
      <c r="DX53" s="126"/>
      <c r="DY53" s="126"/>
      <c r="DZ53" s="126"/>
      <c r="EA53" s="126"/>
      <c r="EB53" s="126"/>
      <c r="EC53" s="126"/>
      <c r="ED53" s="126"/>
      <c r="EE53" s="126"/>
      <c r="EF53" s="126"/>
      <c r="EG53" s="126"/>
      <c r="EH53" s="126">
        <f>データ!BS7</f>
        <v>20.6</v>
      </c>
      <c r="EI53" s="126"/>
      <c r="EJ53" s="126"/>
      <c r="EK53" s="126"/>
      <c r="EL53" s="126"/>
      <c r="EM53" s="126"/>
      <c r="EN53" s="126"/>
      <c r="EO53" s="126"/>
      <c r="EP53" s="126"/>
      <c r="EQ53" s="126"/>
      <c r="ER53" s="126"/>
      <c r="ES53" s="126"/>
      <c r="ET53" s="126"/>
      <c r="EU53" s="126"/>
      <c r="EV53" s="126">
        <f>データ!BT7</f>
        <v>21.5</v>
      </c>
      <c r="EW53" s="126"/>
      <c r="EX53" s="126"/>
      <c r="EY53" s="126"/>
      <c r="EZ53" s="126"/>
      <c r="FA53" s="126"/>
      <c r="FB53" s="126"/>
      <c r="FC53" s="126"/>
      <c r="FD53" s="126"/>
      <c r="FE53" s="126"/>
      <c r="FF53" s="126"/>
      <c r="FG53" s="126"/>
      <c r="FH53" s="126"/>
      <c r="FI53" s="126"/>
      <c r="FJ53" s="126">
        <f>データ!BU7</f>
        <v>20.6</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44.4</v>
      </c>
      <c r="GU53" s="126"/>
      <c r="GV53" s="126"/>
      <c r="GW53" s="126"/>
      <c r="GX53" s="126"/>
      <c r="GY53" s="126"/>
      <c r="GZ53" s="126"/>
      <c r="HA53" s="126"/>
      <c r="HB53" s="126"/>
      <c r="HC53" s="126"/>
      <c r="HD53" s="126"/>
      <c r="HE53" s="126"/>
      <c r="HF53" s="126"/>
      <c r="HG53" s="126"/>
      <c r="HH53" s="126">
        <f>データ!CC7</f>
        <v>43.8</v>
      </c>
      <c r="HI53" s="126"/>
      <c r="HJ53" s="126"/>
      <c r="HK53" s="126"/>
      <c r="HL53" s="126"/>
      <c r="HM53" s="126"/>
      <c r="HN53" s="126"/>
      <c r="HO53" s="126"/>
      <c r="HP53" s="126"/>
      <c r="HQ53" s="126"/>
      <c r="HR53" s="126"/>
      <c r="HS53" s="126"/>
      <c r="HT53" s="126"/>
      <c r="HU53" s="126"/>
      <c r="HV53" s="126">
        <f>データ!CD7</f>
        <v>40.1</v>
      </c>
      <c r="HW53" s="126"/>
      <c r="HX53" s="126"/>
      <c r="HY53" s="126"/>
      <c r="HZ53" s="126"/>
      <c r="IA53" s="126"/>
      <c r="IB53" s="126"/>
      <c r="IC53" s="126"/>
      <c r="ID53" s="126"/>
      <c r="IE53" s="126"/>
      <c r="IF53" s="126"/>
      <c r="IG53" s="126"/>
      <c r="IH53" s="126"/>
      <c r="II53" s="126"/>
      <c r="IJ53" s="126">
        <f>データ!CE7</f>
        <v>43.8</v>
      </c>
      <c r="IK53" s="126"/>
      <c r="IL53" s="126"/>
      <c r="IM53" s="126"/>
      <c r="IN53" s="126"/>
      <c r="IO53" s="126"/>
      <c r="IP53" s="126"/>
      <c r="IQ53" s="126"/>
      <c r="IR53" s="126"/>
      <c r="IS53" s="126"/>
      <c r="IT53" s="126"/>
      <c r="IU53" s="126"/>
      <c r="IV53" s="126"/>
      <c r="IW53" s="126"/>
      <c r="IX53" s="126">
        <f>データ!CF7</f>
        <v>49.4</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-817</v>
      </c>
      <c r="KI53" s="127"/>
      <c r="KJ53" s="127"/>
      <c r="KK53" s="127"/>
      <c r="KL53" s="127"/>
      <c r="KM53" s="127"/>
      <c r="KN53" s="127"/>
      <c r="KO53" s="127"/>
      <c r="KP53" s="127"/>
      <c r="KQ53" s="127"/>
      <c r="KR53" s="127"/>
      <c r="KS53" s="127"/>
      <c r="KT53" s="127"/>
      <c r="KU53" s="127"/>
      <c r="KV53" s="127">
        <f>データ!CN7</f>
        <v>-8253</v>
      </c>
      <c r="KW53" s="127"/>
      <c r="KX53" s="127"/>
      <c r="KY53" s="127"/>
      <c r="KZ53" s="127"/>
      <c r="LA53" s="127"/>
      <c r="LB53" s="127"/>
      <c r="LC53" s="127"/>
      <c r="LD53" s="127"/>
      <c r="LE53" s="127"/>
      <c r="LF53" s="127"/>
      <c r="LG53" s="127"/>
      <c r="LH53" s="127"/>
      <c r="LI53" s="127"/>
      <c r="LJ53" s="127">
        <f>データ!CO7</f>
        <v>-4864</v>
      </c>
      <c r="LK53" s="127"/>
      <c r="LL53" s="127"/>
      <c r="LM53" s="127"/>
      <c r="LN53" s="127"/>
      <c r="LO53" s="127"/>
      <c r="LP53" s="127"/>
      <c r="LQ53" s="127"/>
      <c r="LR53" s="127"/>
      <c r="LS53" s="127"/>
      <c r="LT53" s="127"/>
      <c r="LU53" s="127"/>
      <c r="LV53" s="127"/>
      <c r="LW53" s="127"/>
      <c r="LX53" s="127">
        <f>データ!CP7</f>
        <v>-3264</v>
      </c>
      <c r="LY53" s="127"/>
      <c r="LZ53" s="127"/>
      <c r="MA53" s="127"/>
      <c r="MB53" s="127"/>
      <c r="MC53" s="127"/>
      <c r="MD53" s="127"/>
      <c r="ME53" s="127"/>
      <c r="MF53" s="127"/>
      <c r="MG53" s="127"/>
      <c r="MH53" s="127"/>
      <c r="MI53" s="127"/>
      <c r="MJ53" s="127"/>
      <c r="MK53" s="127"/>
      <c r="ML53" s="127">
        <f>データ!CQ7</f>
        <v>-24429</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11026</v>
      </c>
      <c r="KI54" s="134"/>
      <c r="KJ54" s="134"/>
      <c r="KK54" s="134"/>
      <c r="KL54" s="134"/>
      <c r="KM54" s="134"/>
      <c r="KN54" s="134"/>
      <c r="KO54" s="134"/>
      <c r="KP54" s="134"/>
      <c r="KQ54" s="134"/>
      <c r="KR54" s="134"/>
      <c r="KS54" s="134"/>
      <c r="KT54" s="134"/>
      <c r="KU54" s="135"/>
      <c r="KV54" s="133">
        <f>データ!CS7</f>
        <v>4277</v>
      </c>
      <c r="KW54" s="134"/>
      <c r="KX54" s="134"/>
      <c r="KY54" s="134"/>
      <c r="KZ54" s="134"/>
      <c r="LA54" s="134"/>
      <c r="LB54" s="134"/>
      <c r="LC54" s="134"/>
      <c r="LD54" s="134"/>
      <c r="LE54" s="134"/>
      <c r="LF54" s="134"/>
      <c r="LG54" s="134"/>
      <c r="LH54" s="134"/>
      <c r="LI54" s="135"/>
      <c r="LJ54" s="133">
        <f>データ!CT7</f>
        <v>1112</v>
      </c>
      <c r="LK54" s="134"/>
      <c r="LL54" s="134"/>
      <c r="LM54" s="134"/>
      <c r="LN54" s="134"/>
      <c r="LO54" s="134"/>
      <c r="LP54" s="134"/>
      <c r="LQ54" s="134"/>
      <c r="LR54" s="134"/>
      <c r="LS54" s="134"/>
      <c r="LT54" s="134"/>
      <c r="LU54" s="134"/>
      <c r="LV54" s="134"/>
      <c r="LW54" s="135"/>
      <c r="LX54" s="133">
        <f>データ!CU7</f>
        <v>7517</v>
      </c>
      <c r="LY54" s="134"/>
      <c r="LZ54" s="134"/>
      <c r="MA54" s="134"/>
      <c r="MB54" s="134"/>
      <c r="MC54" s="134"/>
      <c r="MD54" s="134"/>
      <c r="ME54" s="134"/>
      <c r="MF54" s="134"/>
      <c r="MG54" s="134"/>
      <c r="MH54" s="134"/>
      <c r="MI54" s="134"/>
      <c r="MJ54" s="134"/>
      <c r="MK54" s="135"/>
      <c r="ML54" s="133">
        <f>データ!CV7</f>
        <v>-295</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t="str">
        <f>データ!DI6</f>
        <v>-</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116000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U26mlkHZ+hbbXCcBZ0qQeNGdjvoj1hIJdRmufVmvwsm7mYKlw/0irqLlHirqGf0FEWnE3WcT9q2AldJnITqZSQ==" saltValue="/YZkJqV37KC3IsqVYD5Zu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205621</v>
      </c>
      <c r="D6" s="55">
        <f t="shared" si="2"/>
        <v>47</v>
      </c>
      <c r="E6" s="55">
        <f t="shared" si="2"/>
        <v>11</v>
      </c>
      <c r="F6" s="55">
        <f t="shared" si="2"/>
        <v>1</v>
      </c>
      <c r="G6" s="55">
        <f t="shared" si="2"/>
        <v>2</v>
      </c>
      <c r="H6" s="55" t="str">
        <f>SUBSTITUTE(H8,"　","")</f>
        <v>長野県木島平村</v>
      </c>
      <c r="I6" s="55" t="str">
        <f t="shared" si="2"/>
        <v>ホテルパノラマランド</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7937</v>
      </c>
      <c r="R6" s="58">
        <f t="shared" si="2"/>
        <v>420</v>
      </c>
      <c r="S6" s="59">
        <f t="shared" si="2"/>
        <v>7262</v>
      </c>
      <c r="T6" s="60" t="str">
        <f t="shared" si="2"/>
        <v>利用料金制</v>
      </c>
      <c r="U6" s="56">
        <f t="shared" si="2"/>
        <v>20</v>
      </c>
      <c r="V6" s="60" t="str">
        <f t="shared" si="2"/>
        <v>有</v>
      </c>
      <c r="W6" s="61">
        <f t="shared" si="2"/>
        <v>100</v>
      </c>
      <c r="X6" s="60" t="str">
        <f t="shared" si="2"/>
        <v>有</v>
      </c>
      <c r="Y6" s="62">
        <f>IF(Y8="-",NA(),Y8)</f>
        <v>100</v>
      </c>
      <c r="Z6" s="62">
        <f t="shared" ref="Z6:AH6" si="3">IF(Z8="-",NA(),Z8)</f>
        <v>100</v>
      </c>
      <c r="AA6" s="62">
        <f t="shared" si="3"/>
        <v>100</v>
      </c>
      <c r="AB6" s="62">
        <f t="shared" si="3"/>
        <v>100</v>
      </c>
      <c r="AC6" s="62">
        <f t="shared" si="3"/>
        <v>100</v>
      </c>
      <c r="AD6" s="62">
        <f t="shared" si="3"/>
        <v>95</v>
      </c>
      <c r="AE6" s="62">
        <f t="shared" si="3"/>
        <v>93.4</v>
      </c>
      <c r="AF6" s="62">
        <f t="shared" si="3"/>
        <v>79.599999999999994</v>
      </c>
      <c r="AG6" s="62">
        <f t="shared" si="3"/>
        <v>80.8</v>
      </c>
      <c r="AH6" s="62">
        <f t="shared" si="3"/>
        <v>80.2</v>
      </c>
      <c r="AI6" s="62" t="str">
        <f>IF(AI8="-","【-】","【"&amp;SUBSTITUTE(TEXT(AI8,"#,##0.0"),"-","△")&amp;"】")</f>
        <v>【92.5】</v>
      </c>
      <c r="AJ6" s="62">
        <f>IF(AJ8="-",NA(),AJ8)</f>
        <v>100</v>
      </c>
      <c r="AK6" s="62">
        <f t="shared" ref="AK6:AS6" si="4">IF(AK8="-",NA(),AK8)</f>
        <v>100</v>
      </c>
      <c r="AL6" s="62">
        <f t="shared" si="4"/>
        <v>100</v>
      </c>
      <c r="AM6" s="62">
        <f t="shared" si="4"/>
        <v>100</v>
      </c>
      <c r="AN6" s="62">
        <f t="shared" si="4"/>
        <v>100</v>
      </c>
      <c r="AO6" s="62">
        <f t="shared" si="4"/>
        <v>32.200000000000003</v>
      </c>
      <c r="AP6" s="62">
        <f t="shared" si="4"/>
        <v>32.700000000000003</v>
      </c>
      <c r="AQ6" s="62">
        <f t="shared" si="4"/>
        <v>28.5</v>
      </c>
      <c r="AR6" s="62">
        <f t="shared" si="4"/>
        <v>26.4</v>
      </c>
      <c r="AS6" s="62">
        <f t="shared" si="4"/>
        <v>24.8</v>
      </c>
      <c r="AT6" s="62" t="str">
        <f>IF(AT8="-","【-】","【"&amp;SUBSTITUTE(TEXT(AT8,"#,##0.0"),"-","△")&amp;"】")</f>
        <v>【32.4】</v>
      </c>
      <c r="AU6" s="57">
        <f>IF(AU8="-",NA(),AU8)</f>
        <v>35</v>
      </c>
      <c r="AV6" s="57">
        <f t="shared" ref="AV6:BD6" si="5">IF(AV8="-",NA(),AV8)</f>
        <v>111</v>
      </c>
      <c r="AW6" s="57">
        <f t="shared" si="5"/>
        <v>68</v>
      </c>
      <c r="AX6" s="57">
        <f t="shared" si="5"/>
        <v>75</v>
      </c>
      <c r="AY6" s="57">
        <f t="shared" si="5"/>
        <v>270</v>
      </c>
      <c r="AZ6" s="57">
        <f t="shared" si="5"/>
        <v>994</v>
      </c>
      <c r="BA6" s="57">
        <f t="shared" si="5"/>
        <v>769</v>
      </c>
      <c r="BB6" s="57">
        <f t="shared" si="5"/>
        <v>671</v>
      </c>
      <c r="BC6" s="57">
        <f t="shared" si="5"/>
        <v>544</v>
      </c>
      <c r="BD6" s="57">
        <f t="shared" si="5"/>
        <v>558</v>
      </c>
      <c r="BE6" s="57" t="str">
        <f>IF(BE8="-","【-】","【"&amp;SUBSTITUTE(TEXT(BE8,"#,##0"),"-","△")&amp;"】")</f>
        <v>【7,439】</v>
      </c>
      <c r="BF6" s="62">
        <f>IF(BF8="-",NA(),BF8)</f>
        <v>20</v>
      </c>
      <c r="BG6" s="62">
        <f t="shared" ref="BG6:BO6" si="6">IF(BG8="-",NA(),BG8)</f>
        <v>19.5</v>
      </c>
      <c r="BH6" s="62">
        <f t="shared" si="6"/>
        <v>17</v>
      </c>
      <c r="BI6" s="62">
        <f t="shared" si="6"/>
        <v>16.899999999999999</v>
      </c>
      <c r="BJ6" s="62">
        <f t="shared" si="6"/>
        <v>16.399999999999999</v>
      </c>
      <c r="BK6" s="62">
        <f t="shared" si="6"/>
        <v>31</v>
      </c>
      <c r="BL6" s="62">
        <f t="shared" si="6"/>
        <v>31.3</v>
      </c>
      <c r="BM6" s="62">
        <f t="shared" si="6"/>
        <v>30.4</v>
      </c>
      <c r="BN6" s="62">
        <f t="shared" si="6"/>
        <v>30.7</v>
      </c>
      <c r="BO6" s="62">
        <f t="shared" si="6"/>
        <v>31.7</v>
      </c>
      <c r="BP6" s="62" t="str">
        <f>IF(BP8="-","【-】","【"&amp;SUBSTITUTE(TEXT(BP8,"#,##0.0"),"-","△")&amp;"】")</f>
        <v>【20.7】</v>
      </c>
      <c r="BQ6" s="62">
        <f>IF(BQ8="-",NA(),BQ8)</f>
        <v>18.399999999999999</v>
      </c>
      <c r="BR6" s="62">
        <f t="shared" ref="BR6:BZ6" si="7">IF(BR8="-",NA(),BR8)</f>
        <v>22.9</v>
      </c>
      <c r="BS6" s="62">
        <f t="shared" si="7"/>
        <v>20.6</v>
      </c>
      <c r="BT6" s="62">
        <f t="shared" si="7"/>
        <v>21.5</v>
      </c>
      <c r="BU6" s="62">
        <f t="shared" si="7"/>
        <v>20.6</v>
      </c>
      <c r="BV6" s="62">
        <f t="shared" si="7"/>
        <v>26.7</v>
      </c>
      <c r="BW6" s="62">
        <f t="shared" si="7"/>
        <v>25.8</v>
      </c>
      <c r="BX6" s="62">
        <f t="shared" si="7"/>
        <v>27.7</v>
      </c>
      <c r="BY6" s="62">
        <f t="shared" si="7"/>
        <v>28.2</v>
      </c>
      <c r="BZ6" s="62">
        <f t="shared" si="7"/>
        <v>29.8</v>
      </c>
      <c r="CA6" s="62" t="str">
        <f>IF(CA8="-","【-】","【"&amp;SUBSTITUTE(TEXT(CA8,"#,##0.0"),"-","△")&amp;"】")</f>
        <v>【38.3】</v>
      </c>
      <c r="CB6" s="62">
        <f>IF(CB8="-",NA(),CB8)</f>
        <v>44.4</v>
      </c>
      <c r="CC6" s="62">
        <f t="shared" ref="CC6:CK6" si="8">IF(CC8="-",NA(),CC8)</f>
        <v>43.8</v>
      </c>
      <c r="CD6" s="62">
        <f t="shared" si="8"/>
        <v>40.1</v>
      </c>
      <c r="CE6" s="62">
        <f t="shared" si="8"/>
        <v>43.8</v>
      </c>
      <c r="CF6" s="62">
        <f t="shared" si="8"/>
        <v>49.4</v>
      </c>
      <c r="CG6" s="62">
        <f t="shared" si="8"/>
        <v>26.3</v>
      </c>
      <c r="CH6" s="62">
        <f t="shared" si="8"/>
        <v>26.3</v>
      </c>
      <c r="CI6" s="62">
        <f t="shared" si="8"/>
        <v>16.3</v>
      </c>
      <c r="CJ6" s="62">
        <f t="shared" si="8"/>
        <v>17.8</v>
      </c>
      <c r="CK6" s="62">
        <f t="shared" si="8"/>
        <v>12.6</v>
      </c>
      <c r="CL6" s="62" t="str">
        <f>IF(CL8="-","【-】","【"&amp;SUBSTITUTE(TEXT(CL8,"#,##0.0"),"-","△")&amp;"】")</f>
        <v>【△17.9】</v>
      </c>
      <c r="CM6" s="57">
        <f>IF(CM8="-",NA(),CM8)</f>
        <v>-817</v>
      </c>
      <c r="CN6" s="57">
        <f t="shared" ref="CN6:CV6" si="9">IF(CN8="-",NA(),CN8)</f>
        <v>-8253</v>
      </c>
      <c r="CO6" s="57">
        <f t="shared" si="9"/>
        <v>-4864</v>
      </c>
      <c r="CP6" s="57">
        <f t="shared" si="9"/>
        <v>-3264</v>
      </c>
      <c r="CQ6" s="57">
        <f t="shared" si="9"/>
        <v>-24429</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t="str">
        <f t="shared" ref="DI6:DJ6" si="10">DI8</f>
        <v>-</v>
      </c>
      <c r="DJ6" s="58">
        <f t="shared" si="10"/>
        <v>116000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242.7</v>
      </c>
      <c r="EB6" s="62">
        <f t="shared" si="11"/>
        <v>240.2</v>
      </c>
      <c r="EC6" s="62">
        <f t="shared" si="11"/>
        <v>131.5</v>
      </c>
      <c r="ED6" s="62">
        <f t="shared" si="11"/>
        <v>441.3</v>
      </c>
      <c r="EE6" s="62">
        <f t="shared" si="11"/>
        <v>85.7</v>
      </c>
      <c r="EF6" s="62" t="str">
        <f>IF(EF8="-","【-】","【"&amp;SUBSTITUTE(TEXT(EF8,"#,##0.0"),"-","△")&amp;"】")</f>
        <v>【38.7】</v>
      </c>
      <c r="EG6" s="63">
        <f>IF(EG8="-",NA(),EG8)</f>
        <v>1.6999999999999999E-3</v>
      </c>
      <c r="EH6" s="63">
        <f t="shared" ref="EH6:EP6" si="12">IF(EH8="-",NA(),EH8)</f>
        <v>1.6000000000000001E-3</v>
      </c>
      <c r="EI6" s="63">
        <f t="shared" si="12"/>
        <v>1.5E-3</v>
      </c>
      <c r="EJ6" s="63">
        <f t="shared" si="12"/>
        <v>1.2999999999999999E-3</v>
      </c>
      <c r="EK6" s="63">
        <f t="shared" si="12"/>
        <v>1.4E-3</v>
      </c>
      <c r="EL6" s="63">
        <f t="shared" si="12"/>
        <v>7.1999999999999998E-3</v>
      </c>
      <c r="EM6" s="63">
        <f t="shared" si="12"/>
        <v>3.5999999999999999E-3</v>
      </c>
      <c r="EN6" s="63">
        <f t="shared" si="12"/>
        <v>2E-3</v>
      </c>
      <c r="EO6" s="63">
        <f t="shared" si="12"/>
        <v>2.0999999999999999E-3</v>
      </c>
      <c r="EP6" s="63">
        <f t="shared" si="12"/>
        <v>3.0000000000000001E-3</v>
      </c>
    </row>
    <row r="7" spans="1:146" s="64" customFormat="1" x14ac:dyDescent="0.15">
      <c r="A7" s="40" t="s">
        <v>124</v>
      </c>
      <c r="B7" s="55">
        <f t="shared" ref="B7:X7" si="13">B8</f>
        <v>2016</v>
      </c>
      <c r="C7" s="55">
        <f t="shared" si="13"/>
        <v>205621</v>
      </c>
      <c r="D7" s="55">
        <f t="shared" si="13"/>
        <v>47</v>
      </c>
      <c r="E7" s="55">
        <f t="shared" si="13"/>
        <v>11</v>
      </c>
      <c r="F7" s="55">
        <f t="shared" si="13"/>
        <v>1</v>
      </c>
      <c r="G7" s="55">
        <f t="shared" si="13"/>
        <v>2</v>
      </c>
      <c r="H7" s="55" t="str">
        <f t="shared" si="13"/>
        <v>長野県　木島平村</v>
      </c>
      <c r="I7" s="55" t="str">
        <f t="shared" si="13"/>
        <v>ホテルパノラマランド</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7937</v>
      </c>
      <c r="R7" s="58">
        <f t="shared" si="13"/>
        <v>420</v>
      </c>
      <c r="S7" s="59">
        <f t="shared" si="13"/>
        <v>7262</v>
      </c>
      <c r="T7" s="60" t="str">
        <f t="shared" si="13"/>
        <v>利用料金制</v>
      </c>
      <c r="U7" s="56">
        <f t="shared" si="13"/>
        <v>20</v>
      </c>
      <c r="V7" s="60" t="str">
        <f t="shared" si="13"/>
        <v>有</v>
      </c>
      <c r="W7" s="61">
        <f t="shared" si="13"/>
        <v>100</v>
      </c>
      <c r="X7" s="60" t="str">
        <f t="shared" si="13"/>
        <v>有</v>
      </c>
      <c r="Y7" s="62">
        <f>Y8</f>
        <v>100</v>
      </c>
      <c r="Z7" s="62">
        <f t="shared" ref="Z7:AH7" si="14">Z8</f>
        <v>100</v>
      </c>
      <c r="AA7" s="62">
        <f t="shared" si="14"/>
        <v>100</v>
      </c>
      <c r="AB7" s="62">
        <f t="shared" si="14"/>
        <v>100</v>
      </c>
      <c r="AC7" s="62">
        <f t="shared" si="14"/>
        <v>100</v>
      </c>
      <c r="AD7" s="62">
        <f t="shared" si="14"/>
        <v>95</v>
      </c>
      <c r="AE7" s="62">
        <f t="shared" si="14"/>
        <v>93.4</v>
      </c>
      <c r="AF7" s="62">
        <f t="shared" si="14"/>
        <v>79.599999999999994</v>
      </c>
      <c r="AG7" s="62">
        <f t="shared" si="14"/>
        <v>80.8</v>
      </c>
      <c r="AH7" s="62">
        <f t="shared" si="14"/>
        <v>80.2</v>
      </c>
      <c r="AI7" s="62"/>
      <c r="AJ7" s="62">
        <f>AJ8</f>
        <v>100</v>
      </c>
      <c r="AK7" s="62">
        <f t="shared" ref="AK7:AS7" si="15">AK8</f>
        <v>100</v>
      </c>
      <c r="AL7" s="62">
        <f t="shared" si="15"/>
        <v>100</v>
      </c>
      <c r="AM7" s="62">
        <f t="shared" si="15"/>
        <v>100</v>
      </c>
      <c r="AN7" s="62">
        <f t="shared" si="15"/>
        <v>100</v>
      </c>
      <c r="AO7" s="62">
        <f t="shared" si="15"/>
        <v>32.200000000000003</v>
      </c>
      <c r="AP7" s="62">
        <f t="shared" si="15"/>
        <v>32.700000000000003</v>
      </c>
      <c r="AQ7" s="62">
        <f t="shared" si="15"/>
        <v>28.5</v>
      </c>
      <c r="AR7" s="62">
        <f t="shared" si="15"/>
        <v>26.4</v>
      </c>
      <c r="AS7" s="62">
        <f t="shared" si="15"/>
        <v>24.8</v>
      </c>
      <c r="AT7" s="62"/>
      <c r="AU7" s="57">
        <f>AU8</f>
        <v>35</v>
      </c>
      <c r="AV7" s="57">
        <f t="shared" ref="AV7:BD7" si="16">AV8</f>
        <v>111</v>
      </c>
      <c r="AW7" s="57">
        <f t="shared" si="16"/>
        <v>68</v>
      </c>
      <c r="AX7" s="57">
        <f t="shared" si="16"/>
        <v>75</v>
      </c>
      <c r="AY7" s="57">
        <f t="shared" si="16"/>
        <v>270</v>
      </c>
      <c r="AZ7" s="57">
        <f t="shared" si="16"/>
        <v>994</v>
      </c>
      <c r="BA7" s="57">
        <f t="shared" si="16"/>
        <v>769</v>
      </c>
      <c r="BB7" s="57">
        <f t="shared" si="16"/>
        <v>671</v>
      </c>
      <c r="BC7" s="57">
        <f t="shared" si="16"/>
        <v>544</v>
      </c>
      <c r="BD7" s="57">
        <f t="shared" si="16"/>
        <v>558</v>
      </c>
      <c r="BE7" s="57"/>
      <c r="BF7" s="62">
        <f>BF8</f>
        <v>20</v>
      </c>
      <c r="BG7" s="62">
        <f t="shared" ref="BG7:BO7" si="17">BG8</f>
        <v>19.5</v>
      </c>
      <c r="BH7" s="62">
        <f t="shared" si="17"/>
        <v>17</v>
      </c>
      <c r="BI7" s="62">
        <f t="shared" si="17"/>
        <v>16.899999999999999</v>
      </c>
      <c r="BJ7" s="62">
        <f t="shared" si="17"/>
        <v>16.399999999999999</v>
      </c>
      <c r="BK7" s="62">
        <f t="shared" si="17"/>
        <v>31</v>
      </c>
      <c r="BL7" s="62">
        <f t="shared" si="17"/>
        <v>31.3</v>
      </c>
      <c r="BM7" s="62">
        <f t="shared" si="17"/>
        <v>30.4</v>
      </c>
      <c r="BN7" s="62">
        <f t="shared" si="17"/>
        <v>30.7</v>
      </c>
      <c r="BO7" s="62">
        <f t="shared" si="17"/>
        <v>31.7</v>
      </c>
      <c r="BP7" s="62"/>
      <c r="BQ7" s="62">
        <f>BQ8</f>
        <v>18.399999999999999</v>
      </c>
      <c r="BR7" s="62">
        <f t="shared" ref="BR7:BZ7" si="18">BR8</f>
        <v>22.9</v>
      </c>
      <c r="BS7" s="62">
        <f t="shared" si="18"/>
        <v>20.6</v>
      </c>
      <c r="BT7" s="62">
        <f t="shared" si="18"/>
        <v>21.5</v>
      </c>
      <c r="BU7" s="62">
        <f t="shared" si="18"/>
        <v>20.6</v>
      </c>
      <c r="BV7" s="62">
        <f t="shared" si="18"/>
        <v>26.7</v>
      </c>
      <c r="BW7" s="62">
        <f t="shared" si="18"/>
        <v>25.8</v>
      </c>
      <c r="BX7" s="62">
        <f t="shared" si="18"/>
        <v>27.7</v>
      </c>
      <c r="BY7" s="62">
        <f t="shared" si="18"/>
        <v>28.2</v>
      </c>
      <c r="BZ7" s="62">
        <f t="shared" si="18"/>
        <v>29.8</v>
      </c>
      <c r="CA7" s="62"/>
      <c r="CB7" s="62">
        <f>CB8</f>
        <v>44.4</v>
      </c>
      <c r="CC7" s="62">
        <f t="shared" ref="CC7:CK7" si="19">CC8</f>
        <v>43.8</v>
      </c>
      <c r="CD7" s="62">
        <f t="shared" si="19"/>
        <v>40.1</v>
      </c>
      <c r="CE7" s="62">
        <f t="shared" si="19"/>
        <v>43.8</v>
      </c>
      <c r="CF7" s="62">
        <f t="shared" si="19"/>
        <v>49.4</v>
      </c>
      <c r="CG7" s="62">
        <f t="shared" si="19"/>
        <v>26.3</v>
      </c>
      <c r="CH7" s="62">
        <f t="shared" si="19"/>
        <v>26.3</v>
      </c>
      <c r="CI7" s="62">
        <f t="shared" si="19"/>
        <v>16.3</v>
      </c>
      <c r="CJ7" s="62">
        <f t="shared" si="19"/>
        <v>17.8</v>
      </c>
      <c r="CK7" s="62">
        <f t="shared" si="19"/>
        <v>12.6</v>
      </c>
      <c r="CL7" s="62"/>
      <c r="CM7" s="57">
        <f>CM8</f>
        <v>-817</v>
      </c>
      <c r="CN7" s="57">
        <f t="shared" ref="CN7:CV7" si="20">CN8</f>
        <v>-8253</v>
      </c>
      <c r="CO7" s="57">
        <f t="shared" si="20"/>
        <v>-4864</v>
      </c>
      <c r="CP7" s="57">
        <f t="shared" si="20"/>
        <v>-3264</v>
      </c>
      <c r="CQ7" s="57">
        <f t="shared" si="20"/>
        <v>-24429</v>
      </c>
      <c r="CR7" s="57">
        <f t="shared" si="20"/>
        <v>11026</v>
      </c>
      <c r="CS7" s="57">
        <f t="shared" si="20"/>
        <v>4277</v>
      </c>
      <c r="CT7" s="57">
        <f t="shared" si="20"/>
        <v>1112</v>
      </c>
      <c r="CU7" s="57">
        <f t="shared" si="20"/>
        <v>7517</v>
      </c>
      <c r="CV7" s="57">
        <f t="shared" si="20"/>
        <v>-295</v>
      </c>
      <c r="CW7" s="57"/>
      <c r="CX7" s="62" t="s">
        <v>125</v>
      </c>
      <c r="CY7" s="62" t="s">
        <v>125</v>
      </c>
      <c r="CZ7" s="62" t="s">
        <v>125</v>
      </c>
      <c r="DA7" s="62" t="s">
        <v>125</v>
      </c>
      <c r="DB7" s="62" t="s">
        <v>125</v>
      </c>
      <c r="DC7" s="62" t="s">
        <v>125</v>
      </c>
      <c r="DD7" s="62" t="s">
        <v>125</v>
      </c>
      <c r="DE7" s="62" t="s">
        <v>125</v>
      </c>
      <c r="DF7" s="62" t="s">
        <v>125</v>
      </c>
      <c r="DG7" s="62" t="s">
        <v>123</v>
      </c>
      <c r="DH7" s="62"/>
      <c r="DI7" s="58" t="str">
        <f>DI8</f>
        <v>-</v>
      </c>
      <c r="DJ7" s="58">
        <f>DJ8</f>
        <v>116000</v>
      </c>
      <c r="DK7" s="62" t="s">
        <v>125</v>
      </c>
      <c r="DL7" s="62" t="s">
        <v>125</v>
      </c>
      <c r="DM7" s="62" t="s">
        <v>125</v>
      </c>
      <c r="DN7" s="62" t="s">
        <v>125</v>
      </c>
      <c r="DO7" s="62" t="s">
        <v>125</v>
      </c>
      <c r="DP7" s="62" t="s">
        <v>125</v>
      </c>
      <c r="DQ7" s="62" t="s">
        <v>125</v>
      </c>
      <c r="DR7" s="62" t="s">
        <v>125</v>
      </c>
      <c r="DS7" s="62" t="s">
        <v>125</v>
      </c>
      <c r="DT7" s="62" t="s">
        <v>126</v>
      </c>
      <c r="DU7" s="62"/>
      <c r="DV7" s="62">
        <f>DV8</f>
        <v>0</v>
      </c>
      <c r="DW7" s="62">
        <f t="shared" ref="DW7:EE7" si="21">DW8</f>
        <v>0</v>
      </c>
      <c r="DX7" s="62">
        <f t="shared" si="21"/>
        <v>0</v>
      </c>
      <c r="DY7" s="62">
        <f t="shared" si="21"/>
        <v>0</v>
      </c>
      <c r="DZ7" s="62">
        <f t="shared" si="21"/>
        <v>0</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x14ac:dyDescent="0.15">
      <c r="A8" s="40"/>
      <c r="B8" s="65">
        <v>2016</v>
      </c>
      <c r="C8" s="65">
        <v>205621</v>
      </c>
      <c r="D8" s="65">
        <v>47</v>
      </c>
      <c r="E8" s="65">
        <v>11</v>
      </c>
      <c r="F8" s="65">
        <v>1</v>
      </c>
      <c r="G8" s="65">
        <v>2</v>
      </c>
      <c r="H8" s="65" t="s">
        <v>127</v>
      </c>
      <c r="I8" s="65" t="s">
        <v>128</v>
      </c>
      <c r="J8" s="65" t="s">
        <v>129</v>
      </c>
      <c r="K8" s="65" t="s">
        <v>130</v>
      </c>
      <c r="L8" s="65" t="s">
        <v>131</v>
      </c>
      <c r="M8" s="65" t="s">
        <v>132</v>
      </c>
      <c r="N8" s="65"/>
      <c r="O8" s="66" t="s">
        <v>133</v>
      </c>
      <c r="P8" s="66" t="s">
        <v>133</v>
      </c>
      <c r="Q8" s="67">
        <v>7937</v>
      </c>
      <c r="R8" s="67">
        <v>420</v>
      </c>
      <c r="S8" s="68">
        <v>7262</v>
      </c>
      <c r="T8" s="69" t="s">
        <v>134</v>
      </c>
      <c r="U8" s="66">
        <v>20</v>
      </c>
      <c r="V8" s="69" t="s">
        <v>135</v>
      </c>
      <c r="W8" s="70">
        <v>100</v>
      </c>
      <c r="X8" s="69" t="s">
        <v>135</v>
      </c>
      <c r="Y8" s="71">
        <v>100</v>
      </c>
      <c r="Z8" s="71">
        <v>100</v>
      </c>
      <c r="AA8" s="71">
        <v>100</v>
      </c>
      <c r="AB8" s="71">
        <v>100</v>
      </c>
      <c r="AC8" s="71">
        <v>100</v>
      </c>
      <c r="AD8" s="71">
        <v>95</v>
      </c>
      <c r="AE8" s="71">
        <v>93.4</v>
      </c>
      <c r="AF8" s="71">
        <v>79.599999999999994</v>
      </c>
      <c r="AG8" s="71">
        <v>80.8</v>
      </c>
      <c r="AH8" s="71">
        <v>80.2</v>
      </c>
      <c r="AI8" s="71">
        <v>92.5</v>
      </c>
      <c r="AJ8" s="71">
        <v>100</v>
      </c>
      <c r="AK8" s="71">
        <v>100</v>
      </c>
      <c r="AL8" s="71">
        <v>100</v>
      </c>
      <c r="AM8" s="71">
        <v>100</v>
      </c>
      <c r="AN8" s="71">
        <v>100</v>
      </c>
      <c r="AO8" s="71">
        <v>32.200000000000003</v>
      </c>
      <c r="AP8" s="71">
        <v>32.700000000000003</v>
      </c>
      <c r="AQ8" s="71">
        <v>28.5</v>
      </c>
      <c r="AR8" s="71">
        <v>26.4</v>
      </c>
      <c r="AS8" s="71">
        <v>24.8</v>
      </c>
      <c r="AT8" s="71">
        <v>32.4</v>
      </c>
      <c r="AU8" s="72">
        <v>35</v>
      </c>
      <c r="AV8" s="72">
        <v>111</v>
      </c>
      <c r="AW8" s="72">
        <v>68</v>
      </c>
      <c r="AX8" s="72">
        <v>75</v>
      </c>
      <c r="AY8" s="72">
        <v>270</v>
      </c>
      <c r="AZ8" s="72">
        <v>994</v>
      </c>
      <c r="BA8" s="72">
        <v>769</v>
      </c>
      <c r="BB8" s="72">
        <v>671</v>
      </c>
      <c r="BC8" s="72">
        <v>544</v>
      </c>
      <c r="BD8" s="72">
        <v>558</v>
      </c>
      <c r="BE8" s="72">
        <v>7439</v>
      </c>
      <c r="BF8" s="71">
        <v>20</v>
      </c>
      <c r="BG8" s="71">
        <v>19.5</v>
      </c>
      <c r="BH8" s="71">
        <v>17</v>
      </c>
      <c r="BI8" s="71">
        <v>16.899999999999999</v>
      </c>
      <c r="BJ8" s="71">
        <v>16.399999999999999</v>
      </c>
      <c r="BK8" s="71">
        <v>31</v>
      </c>
      <c r="BL8" s="71">
        <v>31.3</v>
      </c>
      <c r="BM8" s="71">
        <v>30.4</v>
      </c>
      <c r="BN8" s="71">
        <v>30.7</v>
      </c>
      <c r="BO8" s="71">
        <v>31.7</v>
      </c>
      <c r="BP8" s="71">
        <v>20.7</v>
      </c>
      <c r="BQ8" s="71">
        <v>18.399999999999999</v>
      </c>
      <c r="BR8" s="71">
        <v>22.9</v>
      </c>
      <c r="BS8" s="71">
        <v>20.6</v>
      </c>
      <c r="BT8" s="71">
        <v>21.5</v>
      </c>
      <c r="BU8" s="71">
        <v>20.6</v>
      </c>
      <c r="BV8" s="71">
        <v>26.7</v>
      </c>
      <c r="BW8" s="71">
        <v>25.8</v>
      </c>
      <c r="BX8" s="71">
        <v>27.7</v>
      </c>
      <c r="BY8" s="71">
        <v>28.2</v>
      </c>
      <c r="BZ8" s="71">
        <v>29.8</v>
      </c>
      <c r="CA8" s="71">
        <v>38.299999999999997</v>
      </c>
      <c r="CB8" s="71">
        <v>44.4</v>
      </c>
      <c r="CC8" s="71">
        <v>43.8</v>
      </c>
      <c r="CD8" s="71">
        <v>40.1</v>
      </c>
      <c r="CE8" s="73">
        <v>43.8</v>
      </c>
      <c r="CF8" s="73">
        <v>49.4</v>
      </c>
      <c r="CG8" s="71">
        <v>26.3</v>
      </c>
      <c r="CH8" s="71">
        <v>26.3</v>
      </c>
      <c r="CI8" s="71">
        <v>16.3</v>
      </c>
      <c r="CJ8" s="71">
        <v>17.8</v>
      </c>
      <c r="CK8" s="71">
        <v>12.6</v>
      </c>
      <c r="CL8" s="71">
        <v>-17.899999999999999</v>
      </c>
      <c r="CM8" s="72">
        <v>-817</v>
      </c>
      <c r="CN8" s="72">
        <v>-8253</v>
      </c>
      <c r="CO8" s="72">
        <v>-4864</v>
      </c>
      <c r="CP8" s="72">
        <v>-3264</v>
      </c>
      <c r="CQ8" s="72">
        <v>-24429</v>
      </c>
      <c r="CR8" s="72">
        <v>11026</v>
      </c>
      <c r="CS8" s="72">
        <v>4277</v>
      </c>
      <c r="CT8" s="72">
        <v>1112</v>
      </c>
      <c r="CU8" s="72">
        <v>7517</v>
      </c>
      <c r="CV8" s="72">
        <v>-295</v>
      </c>
      <c r="CW8" s="72">
        <v>-8789</v>
      </c>
      <c r="CX8" s="71" t="s">
        <v>136</v>
      </c>
      <c r="CY8" s="71" t="s">
        <v>136</v>
      </c>
      <c r="CZ8" s="71" t="s">
        <v>136</v>
      </c>
      <c r="DA8" s="71" t="s">
        <v>136</v>
      </c>
      <c r="DB8" s="71" t="s">
        <v>136</v>
      </c>
      <c r="DC8" s="71" t="s">
        <v>136</v>
      </c>
      <c r="DD8" s="71" t="s">
        <v>136</v>
      </c>
      <c r="DE8" s="71" t="s">
        <v>136</v>
      </c>
      <c r="DF8" s="71" t="s">
        <v>136</v>
      </c>
      <c r="DG8" s="71" t="s">
        <v>136</v>
      </c>
      <c r="DH8" s="71" t="s">
        <v>136</v>
      </c>
      <c r="DI8" s="67" t="s">
        <v>136</v>
      </c>
      <c r="DJ8" s="67">
        <v>116000</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242.7</v>
      </c>
      <c r="EB8" s="71">
        <v>240.2</v>
      </c>
      <c r="EC8" s="71">
        <v>131.5</v>
      </c>
      <c r="ED8" s="71">
        <v>441.3</v>
      </c>
      <c r="EE8" s="71">
        <v>85.7</v>
      </c>
      <c r="EF8" s="71">
        <v>38.700000000000003</v>
      </c>
      <c r="EG8" s="74">
        <v>1.6999999999999999E-3</v>
      </c>
      <c r="EH8" s="75">
        <v>1.6000000000000001E-3</v>
      </c>
      <c r="EI8" s="75">
        <v>1.5E-3</v>
      </c>
      <c r="EJ8" s="75">
        <v>1.2999999999999999E-3</v>
      </c>
      <c r="EK8" s="75">
        <v>1.4E-3</v>
      </c>
      <c r="EL8" s="75">
        <v>7.1999999999999998E-3</v>
      </c>
      <c r="EM8" s="75">
        <v>3.5999999999999999E-3</v>
      </c>
      <c r="EN8" s="75">
        <v>2E-3</v>
      </c>
      <c r="EO8" s="75">
        <v>2.0999999999999999E-3</v>
      </c>
      <c r="EP8" s="75">
        <v>3.0000000000000001E-3</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H24-01</cp:lastModifiedBy>
  <dcterms:created xsi:type="dcterms:W3CDTF">2018-02-09T01:42:43Z</dcterms:created>
  <dcterms:modified xsi:type="dcterms:W3CDTF">2018-03-09T07:39:18Z</dcterms:modified>
</cp:coreProperties>
</file>