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<sst xmlns="http://schemas.openxmlformats.org/spreadsheetml/2006/main" count="221" uniqueCount="111">
  <si>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</si>
  <si>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</si>
  <si>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</si>
  <si>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</si>
  <si>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</si>
  <si>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</si>
  <si>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</si>
  <si>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</si>
  <si>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</si>
  <si>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</si>
  <si>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</si>
  <si>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</si>
  <si>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</si>
  <si>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</si>
  <si>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</si>
  <si>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</si>
  <si>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</si>
  <si>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</si>
  <si>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</si>
  <si>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</si>
  <si>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</si>
  <si>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</si>
  <si>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</si>
  <si>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</si>
  <si>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</si>
  <si>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</si>
  <si>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</si>
  <si>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</si>
  <si>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</si>
  <si>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</si>
  <si>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</si>
  <si>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</si>
  <si>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</si>
  <si>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</si>
  <si>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</si>
  <si>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</si>
  <si>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</si>
  <si>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</si>
  <si>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</si>
  <si>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</si>
  <si>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</si>
  <si>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</si>
  <si>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</si>
  <si>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</si>
  <si>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</si>
  <si>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</si>
  <si>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</si>
  <si>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</si>
  <si>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</si>
  <si>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</si>
  <si>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</si>
  <si>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</si>
  <si>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</si>
  <si>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</si>
  <si>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</si>
  <si>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</si>
  <si>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</si>
  <si>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</si>
  <si>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</si>
  <si>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</si>
  <si>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</si>
  <si>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</si>
  <si>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</si>
  <si>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</si>
  <si>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</si>
  <si>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</si>
  <si>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</si>
  <si>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</si>
  <si>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</si>
  <si>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</si>
  <si>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</si>
  <si>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</si>
  <si>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</si>
  <si>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</si>
  <si>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</si>
  <si>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</si>
  <si>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</si>
  <si>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</si>
  <si>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</si>
  <si>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</si>
  <si>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</si>
  <si>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</si>
  <si>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</si>
  <si>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</si>
  <si>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</si>
  <si>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</si>
  <si>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</si>
  <si>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</si>
  <si>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</si>
  <si>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</si>
  <si>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</si>
  <si>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</si>
  <si>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</si>
  <si>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</si>
  <si>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</si>
  <si>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</si>
  <si>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飯綱町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</si>
  <si>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</si>
  <si>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</si>
  <si>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</si>
  <si>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</si>
  <si>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</si>
  <si>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</si>
  <si>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</si>
  <si>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</si>
  <si>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</si>
  <si>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</si>
  <si>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</si>
  <si>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①収益的収支比率は、100%を下回っている状態であるが、処理区域内人口（4,093人）に対し施設が多く（6箇所）維持管理費が嵩むからである。今後は農集排施設を特環へ統合する計画で、経費の削減を図っていく。
　⑤経費回収率は、類似団体平均を上回っているものの、収益的収支比率が100%を下回っているため、赤字の状態である。供用開始後間もない施設もあるため、接続推進を実施し、使用料収入の増を図っていく。
　⑥汚水処理原価は、類似団体より高いが、区域内人口に対し処理施設が多く、施設の維持管理費が必要となるためである。施設の統廃合を行うことにより、維持費の削減を図り、原価を下げる予定である。
　⑦施設利用率は、類似団体より比率が低いが、当初計画より人口減少、高齢化が進んだためと思われる。今後施設の統廃合を実施することで、適切な施設規模にする計画である。
　⑧水洗化率は、H21に供用開始した処理区の接続率が向上したため、類似団体より比率が上回っている。未接続世帯には更なる接続推進を実施していく。</t>
    <phoneticPr fontId="4"/>
  </si>
  <si>
    <t>　農集排事業は、６地区で構成され、H8年度からH21年度までに施設を建設し、供用開始した。古いものは20年以上が経過し、処理施設内の電機・機関類の修繕費が嵩む傾向にある。
　H25年度より、各処理施設、管路施設及びマンホールポンプ施設の機能診断を行い、H27年度には最適整備構想を策定した。
　本構想を基本として、施設・機器類の更新、修繕等の平準化を行い、また施設の統廃合を推進していく計画である。</t>
    <phoneticPr fontId="4"/>
  </si>
  <si>
    <t>　農集排施設は、経年劣化による修繕費等が嵩む傾向にある。
　H27年度には、東黒川農集施設を特環に統合したが、維持管理費を削減するためにも順次統合を行っていく予定である。
　しかしながら、想定を上回る人口減少、高齢化、節水機器の普及により、大幅な料金収入の増は、期待できない状況であることから、料金改定も視野に入れておく必要がある。
　企業債の償還は、新たな借り入れがない限り、H50年度が最終年度となる。処理区の統廃合に併せ、繰上償還を行うことにより、経営の安定を図っていく。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</si>
</sst>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67552"/>
        <c:axId val="789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67552"/>
        <c:axId val="78969472"/>
      </c:lineChart>
      <c:dateAx>
        <c:axId val="7896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969472"/>
        <c:crosses val="autoZero"/>
        <c:auto val="1"/>
        <c:lblOffset val="100"/>
        <c:baseTimeUnit val="years"/>
      </c:dateAx>
      <c:valAx>
        <c:axId val="789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896755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36.880000000000003</c:v>
                </c:pt>
                <c:pt idx="1">
                  <c:v>38.86</c:v>
                </c:pt>
                <c:pt idx="2">
                  <c:v>37.9</c:v>
                </c:pt>
                <c:pt idx="3">
                  <c:v>37.9</c:v>
                </c:pt>
                <c:pt idx="4">
                  <c:v>38.08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95584"/>
        <c:axId val="8219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95584"/>
        <c:axId val="82197504"/>
      </c:lineChart>
      <c:dateAx>
        <c:axId val="8219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197504"/>
        <c:crosses val="autoZero"/>
        <c:auto val="1"/>
        <c:lblOffset val="100"/>
        <c:baseTimeUnit val="years"/>
      </c:dateAx>
      <c:valAx>
        <c:axId val="8219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19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79.17</c:v>
                </c:pt>
                <c:pt idx="1">
                  <c:v>81.92</c:v>
                </c:pt>
                <c:pt idx="2">
                  <c:v>84.26</c:v>
                </c:pt>
                <c:pt idx="3">
                  <c:v>84.87</c:v>
                </c:pt>
                <c:pt idx="4">
                  <c:v>85.22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44352"/>
        <c:axId val="8224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4352"/>
        <c:axId val="82246272"/>
      </c:lineChart>
      <c:dateAx>
        <c:axId val="82244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46272"/>
        <c:crosses val="autoZero"/>
        <c:auto val="1"/>
        <c:lblOffset val="100"/>
        <c:baseTimeUnit val="years"/>
      </c:dateAx>
      <c:valAx>
        <c:axId val="8224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44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75.27</c:v>
                </c:pt>
                <c:pt idx="1">
                  <c:v>90.32</c:v>
                </c:pt>
                <c:pt idx="2">
                  <c:v>63.67</c:v>
                </c:pt>
                <c:pt idx="3">
                  <c:v>74.83</c:v>
                </c:pt>
                <c:pt idx="4">
                  <c:v>73.319999999999993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78464"/>
        <c:axId val="7928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78464"/>
        <c:axId val="79280384"/>
      </c:lineChart>
      <c:dateAx>
        <c:axId val="7927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80384"/>
        <c:crosses val="autoZero"/>
        <c:auto val="1"/>
        <c:lblOffset val="100"/>
        <c:baseTimeUnit val="years"/>
      </c:dateAx>
      <c:valAx>
        <c:axId val="7928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7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1184"/>
        <c:axId val="7958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81184"/>
        <c:axId val="79583104"/>
      </c:lineChart>
      <c:dateAx>
        <c:axId val="7958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83104"/>
        <c:crosses val="autoZero"/>
        <c:auto val="1"/>
        <c:lblOffset val="100"/>
        <c:baseTimeUnit val="years"/>
      </c:dateAx>
      <c:valAx>
        <c:axId val="7958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8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21504"/>
        <c:axId val="8185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1504"/>
        <c:axId val="81856000"/>
      </c:lineChart>
      <c:dateAx>
        <c:axId val="7962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56000"/>
        <c:crosses val="autoZero"/>
        <c:auto val="1"/>
        <c:lblOffset val="100"/>
        <c:baseTimeUnit val="years"/>
      </c:dateAx>
      <c:valAx>
        <c:axId val="8185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2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84288"/>
        <c:axId val="8188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84288"/>
        <c:axId val="81886208"/>
      </c:lineChart>
      <c:dateAx>
        <c:axId val="8188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886208"/>
        <c:crosses val="autoZero"/>
        <c:auto val="1"/>
        <c:lblOffset val="100"/>
        <c:baseTimeUnit val="years"/>
      </c:dateAx>
      <c:valAx>
        <c:axId val="8188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88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33440"/>
        <c:axId val="8193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33440"/>
        <c:axId val="81935360"/>
      </c:lineChart>
      <c:dateAx>
        <c:axId val="8193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35360"/>
        <c:crosses val="autoZero"/>
        <c:auto val="1"/>
        <c:lblOffset val="100"/>
        <c:baseTimeUnit val="years"/>
      </c:dateAx>
      <c:valAx>
        <c:axId val="8193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3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47648"/>
        <c:axId val="819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47648"/>
        <c:axId val="81974400"/>
      </c:lineChart>
      <c:dateAx>
        <c:axId val="8194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74400"/>
        <c:crosses val="autoZero"/>
        <c:auto val="1"/>
        <c:lblOffset val="100"/>
        <c:baseTimeUnit val="years"/>
      </c:dateAx>
      <c:valAx>
        <c:axId val="819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4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58.03</c:v>
                </c:pt>
                <c:pt idx="1">
                  <c:v>58.72</c:v>
                </c:pt>
                <c:pt idx="2">
                  <c:v>54.26</c:v>
                </c:pt>
                <c:pt idx="3">
                  <c:v>57.63</c:v>
                </c:pt>
                <c:pt idx="4">
                  <c:v>57.75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04224"/>
        <c:axId val="8200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04224"/>
        <c:axId val="82006400"/>
      </c:lineChart>
      <c:dateAx>
        <c:axId val="8200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06400"/>
        <c:crosses val="autoZero"/>
        <c:auto val="1"/>
        <c:lblOffset val="100"/>
        <c:baseTimeUnit val="years"/>
      </c:dateAx>
      <c:valAx>
        <c:axId val="8200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0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337.1</c:v>
                </c:pt>
                <c:pt idx="1">
                  <c:v>334.54</c:v>
                </c:pt>
                <c:pt idx="2">
                  <c:v>364.06</c:v>
                </c:pt>
                <c:pt idx="3">
                  <c:v>344.83</c:v>
                </c:pt>
                <c:pt idx="4">
                  <c:v>350.57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6224"/>
        <c:axId val="820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6224"/>
        <c:axId val="82038144"/>
      </c:lineChart>
      <c:dateAx>
        <c:axId val="8203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38144"/>
        <c:crosses val="autoZero"/>
        <c:auto val="1"/>
        <c:lblOffset val="100"/>
        <c:baseTimeUnit val="years"/>
      </c:dateAx>
      <c:valAx>
        <c:axId val="820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S31" zoomScaleNormal="100" workbookViewId="0">
      <selection activeCell="BE59" sqref="BE59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飯綱町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11693</v>
      </c>
      <c r="AM8" s="64"/>
      <c r="AN8" s="64"/>
      <c r="AO8" s="64"/>
      <c r="AP8" s="64"/>
      <c r="AQ8" s="64"/>
      <c r="AR8" s="64"/>
      <c r="AS8" s="64"/>
      <c r="AT8" s="63">
        <f>データ!S6</f>
        <v>75</v>
      </c>
      <c r="AU8" s="63"/>
      <c r="AV8" s="63"/>
      <c r="AW8" s="63"/>
      <c r="AX8" s="63"/>
      <c r="AY8" s="63"/>
      <c r="AZ8" s="63"/>
      <c r="BA8" s="63"/>
      <c r="BB8" s="63">
        <f>データ!T6</f>
        <v>155.91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35.15</v>
      </c>
      <c r="Q10" s="63"/>
      <c r="R10" s="63"/>
      <c r="S10" s="63"/>
      <c r="T10" s="63"/>
      <c r="U10" s="63"/>
      <c r="V10" s="63"/>
      <c r="W10" s="63">
        <f>データ!P6</f>
        <v>99.42</v>
      </c>
      <c r="X10" s="63"/>
      <c r="Y10" s="63"/>
      <c r="Z10" s="63"/>
      <c r="AA10" s="63"/>
      <c r="AB10" s="63"/>
      <c r="AC10" s="63"/>
      <c r="AD10" s="64">
        <f>データ!Q6</f>
        <v>3996</v>
      </c>
      <c r="AE10" s="64"/>
      <c r="AF10" s="64"/>
      <c r="AG10" s="64"/>
      <c r="AH10" s="64"/>
      <c r="AI10" s="64"/>
      <c r="AJ10" s="64"/>
      <c r="AK10" s="2"/>
      <c r="AL10" s="64">
        <f>データ!U6</f>
        <v>4093</v>
      </c>
      <c r="AM10" s="64"/>
      <c r="AN10" s="64"/>
      <c r="AO10" s="64"/>
      <c r="AP10" s="64"/>
      <c r="AQ10" s="64"/>
      <c r="AR10" s="64"/>
      <c r="AS10" s="64"/>
      <c r="AT10" s="63">
        <f>データ!V6</f>
        <v>1.81</v>
      </c>
      <c r="AU10" s="63"/>
      <c r="AV10" s="63"/>
      <c r="AW10" s="63"/>
      <c r="AX10" s="63"/>
      <c r="AY10" s="63"/>
      <c r="AZ10" s="63"/>
      <c r="BA10" s="63"/>
      <c r="BB10" s="63">
        <f>データ!W6</f>
        <v>2261.33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205907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飯綱町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35.15</v>
      </c>
      <c r="P6" s="32">
        <f t="shared" si="3"/>
        <v>99.42</v>
      </c>
      <c r="Q6" s="32">
        <f t="shared" si="3"/>
        <v>3996</v>
      </c>
      <c r="R6" s="32">
        <f t="shared" si="3"/>
        <v>11693</v>
      </c>
      <c r="S6" s="32">
        <f t="shared" si="3"/>
        <v>75</v>
      </c>
      <c r="T6" s="32">
        <f t="shared" si="3"/>
        <v>155.91</v>
      </c>
      <c r="U6" s="32">
        <f t="shared" si="3"/>
        <v>4093</v>
      </c>
      <c r="V6" s="32">
        <f t="shared" si="3"/>
        <v>1.81</v>
      </c>
      <c r="W6" s="32">
        <f t="shared" si="3"/>
        <v>2261.33</v>
      </c>
      <c r="X6" s="33">
        <f>IF(X7="",NA(),X7)</f>
        <v>75.27</v>
      </c>
      <c r="Y6" s="33">
        <f t="shared" ref="Y6:AG6" si="4">IF(Y7="",NA(),Y7)</f>
        <v>90.32</v>
      </c>
      <c r="Z6" s="33">
        <f t="shared" si="4"/>
        <v>63.67</v>
      </c>
      <c r="AA6" s="33">
        <f t="shared" si="4"/>
        <v>74.83</v>
      </c>
      <c r="AB6" s="33">
        <f t="shared" si="4"/>
        <v>73.319999999999993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58.03</v>
      </c>
      <c r="BQ6" s="33">
        <f t="shared" ref="BQ6:BY6" si="8">IF(BQ7="",NA(),BQ7)</f>
        <v>58.72</v>
      </c>
      <c r="BR6" s="33">
        <f t="shared" si="8"/>
        <v>54.26</v>
      </c>
      <c r="BS6" s="33">
        <f t="shared" si="8"/>
        <v>57.63</v>
      </c>
      <c r="BT6" s="33">
        <f t="shared" si="8"/>
        <v>57.75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337.1</v>
      </c>
      <c r="CB6" s="33">
        <f t="shared" ref="CB6:CJ6" si="9">IF(CB7="",NA(),CB7)</f>
        <v>334.54</v>
      </c>
      <c r="CC6" s="33">
        <f t="shared" si="9"/>
        <v>364.06</v>
      </c>
      <c r="CD6" s="33">
        <f t="shared" si="9"/>
        <v>344.83</v>
      </c>
      <c r="CE6" s="33">
        <f t="shared" si="9"/>
        <v>350.57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36.880000000000003</v>
      </c>
      <c r="CM6" s="33">
        <f t="shared" ref="CM6:CU6" si="10">IF(CM7="",NA(),CM7)</f>
        <v>38.86</v>
      </c>
      <c r="CN6" s="33">
        <f t="shared" si="10"/>
        <v>37.9</v>
      </c>
      <c r="CO6" s="33">
        <f t="shared" si="10"/>
        <v>37.9</v>
      </c>
      <c r="CP6" s="33">
        <f t="shared" si="10"/>
        <v>38.08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79.17</v>
      </c>
      <c r="CX6" s="33">
        <f t="shared" ref="CX6:DF6" si="11">IF(CX7="",NA(),CX7)</f>
        <v>81.92</v>
      </c>
      <c r="CY6" s="33">
        <f t="shared" si="11"/>
        <v>84.26</v>
      </c>
      <c r="CZ6" s="33">
        <f t="shared" si="11"/>
        <v>84.87</v>
      </c>
      <c r="DA6" s="33">
        <f t="shared" si="11"/>
        <v>85.22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205907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35.15</v>
      </c>
      <c r="P7" s="36">
        <v>99.42</v>
      </c>
      <c r="Q7" s="36">
        <v>3996</v>
      </c>
      <c r="R7" s="36">
        <v>11693</v>
      </c>
      <c r="S7" s="36">
        <v>75</v>
      </c>
      <c r="T7" s="36">
        <v>155.91</v>
      </c>
      <c r="U7" s="36">
        <v>4093</v>
      </c>
      <c r="V7" s="36">
        <v>1.81</v>
      </c>
      <c r="W7" s="36">
        <v>2261.33</v>
      </c>
      <c r="X7" s="36">
        <v>75.27</v>
      </c>
      <c r="Y7" s="36">
        <v>90.32</v>
      </c>
      <c r="Z7" s="36">
        <v>63.67</v>
      </c>
      <c r="AA7" s="36">
        <v>74.83</v>
      </c>
      <c r="AB7" s="36">
        <v>73.319999999999993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58.03</v>
      </c>
      <c r="BQ7" s="36">
        <v>58.72</v>
      </c>
      <c r="BR7" s="36">
        <v>54.26</v>
      </c>
      <c r="BS7" s="36">
        <v>57.63</v>
      </c>
      <c r="BT7" s="36">
        <v>57.75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337.1</v>
      </c>
      <c r="CB7" s="36">
        <v>334.54</v>
      </c>
      <c r="CC7" s="36">
        <v>364.06</v>
      </c>
      <c r="CD7" s="36">
        <v>344.83</v>
      </c>
      <c r="CE7" s="36">
        <v>350.57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36.880000000000003</v>
      </c>
      <c r="CM7" s="36">
        <v>38.86</v>
      </c>
      <c r="CN7" s="36">
        <v>37.9</v>
      </c>
      <c r="CO7" s="36">
        <v>37.9</v>
      </c>
      <c r="CP7" s="36">
        <v>38.08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79.17</v>
      </c>
      <c r="CX7" s="36">
        <v>81.92</v>
      </c>
      <c r="CY7" s="36">
        <v>84.26</v>
      </c>
      <c r="CZ7" s="36">
        <v>84.87</v>
      </c>
      <c r="DA7" s="36">
        <v>85.22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2017-02-14T00:07:59Z</cp:lastPrinted>
  <dcterms:created xsi:type="dcterms:W3CDTF">2017-02-08T03:11:23Z</dcterms:created>
  <dcterms:modified xsi:type="dcterms:W3CDTF">2017-02-14T00:09:43Z</dcterms:modified>
  <cp:category/>
</cp:coreProperties>
</file>