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<sst xmlns:r="http://schemas.openxmlformats.org/officeDocument/2006/relationships" xmlns="http://schemas.openxmlformats.org/spreadsheetml/2006/main" count="106" uniqueCount="106">
  <si>
    <t>経営比較分析表</t>
  </si>
  <si>
    <t>事業名</t>
  </si>
  <si>
    <t>業務名</t>
    <rPh sb="2" eb="3">
      <t>メイ</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</si>
  <si>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</si>
  <si>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t>類似団体区分</t>
    <rPh sb="4" eb="6">
      <t>クブン</t>
    </rPh>
    <phoneticPr fontId="8"/>
  </si>
  <si>
    <t>現在給水人口(人)</t>
  </si>
  <si>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</si>
  <si>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</si>
  <si>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</si>
  <si>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</si>
  <si>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</si>
  <si>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</si>
  <si>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①経常収支比率(％)</t>
  </si>
  <si>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</si>
  <si>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</si>
  <si>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</si>
  <si>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</si>
  <si>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</si>
  <si>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</si>
  <si>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「管路の更新投資の実施状況」</t>
    <rPh sb="1" eb="3">
      <t>カンロ</t>
    </rPh>
    <rPh sb="4" eb="6">
      <t>コウシン</t>
    </rPh>
    <rPh sb="6" eb="8">
      <t>トウシ</t>
    </rPh>
    <rPh sb="9" eb="11">
      <t>ジッシ</t>
    </rPh>
    <rPh sb="11" eb="13">
      <t>ジョウキョウ</t>
    </rPh>
    <phoneticPr fontId="8"/>
  </si>
  <si>
    <t>　有形固定資産減価償却率は増加傾向である。管路経年化率については今のところ類似団体より低い水準を保っているが、整備した年度により整備量に偏りが見られ、今後、老朽化の加速が予想されるため計画的に更新していく必要がある。
　管路更新率についても類似団体より低く、管路の経年状況を反映した更新投資を計画的かつ増加させる経営環境を必要としている。</t>
    <rPh sb="1" eb="3">
      <t>ユウケイ</t>
    </rPh>
    <rPh sb="3" eb="5">
      <t>コテイ</t>
    </rPh>
    <rPh sb="5" eb="7">
      <t>シサン</t>
    </rPh>
    <rPh sb="7" eb="9">
      <t>ゲンカ</t>
    </rPh>
    <rPh sb="9" eb="11">
      <t>ショウキャク</t>
    </rPh>
    <rPh sb="11" eb="12">
      <t>リツ</t>
    </rPh>
    <rPh sb="13" eb="15">
      <t>ゾウカ</t>
    </rPh>
    <rPh sb="15" eb="17">
      <t>ケイコウ</t>
    </rPh>
    <rPh sb="21" eb="23">
      <t>カンロ</t>
    </rPh>
    <rPh sb="23" eb="25">
      <t>ケイネン</t>
    </rPh>
    <rPh sb="25" eb="26">
      <t>カ</t>
    </rPh>
    <rPh sb="26" eb="27">
      <t>リツ</t>
    </rPh>
    <rPh sb="32" eb="33">
      <t>イマ</t>
    </rPh>
    <rPh sb="37" eb="39">
      <t>ルイジ</t>
    </rPh>
    <rPh sb="39" eb="41">
      <t>ダンタイ</t>
    </rPh>
    <rPh sb="43" eb="44">
      <t>ヒク</t>
    </rPh>
    <rPh sb="45" eb="47">
      <t>スイジュン</t>
    </rPh>
    <rPh sb="48" eb="49">
      <t>タモ</t>
    </rPh>
    <rPh sb="55" eb="57">
      <t>セイビ</t>
    </rPh>
    <rPh sb="59" eb="61">
      <t>ネンド</t>
    </rPh>
    <rPh sb="64" eb="66">
      <t>セイビ</t>
    </rPh>
    <rPh sb="66" eb="67">
      <t>リョウ</t>
    </rPh>
    <rPh sb="68" eb="69">
      <t>カタヨ</t>
    </rPh>
    <rPh sb="71" eb="72">
      <t>ミ</t>
    </rPh>
    <rPh sb="75" eb="77">
      <t>コンゴ</t>
    </rPh>
    <rPh sb="78" eb="80">
      <t>ロウキュウ</t>
    </rPh>
    <rPh sb="80" eb="81">
      <t>カ</t>
    </rPh>
    <rPh sb="82" eb="84">
      <t>カソク</t>
    </rPh>
    <rPh sb="85" eb="87">
      <t>ヨソウ</t>
    </rPh>
    <rPh sb="92" eb="94">
      <t>ケイカク</t>
    </rPh>
    <rPh sb="94" eb="95">
      <t>テキ</t>
    </rPh>
    <rPh sb="96" eb="98">
      <t>コウシン</t>
    </rPh>
    <rPh sb="102" eb="104">
      <t>ヒツヨウ</t>
    </rPh>
    <rPh sb="110" eb="112">
      <t>カンロ</t>
    </rPh>
    <rPh sb="112" eb="114">
      <t>コウシン</t>
    </rPh>
    <rPh sb="114" eb="115">
      <t>リツ</t>
    </rPh>
    <rPh sb="120" eb="122">
      <t>ルイジ</t>
    </rPh>
    <rPh sb="122" eb="124">
      <t>ダンタイ</t>
    </rPh>
    <rPh sb="126" eb="127">
      <t>ヒク</t>
    </rPh>
    <rPh sb="129" eb="131">
      <t>カンロ</t>
    </rPh>
    <rPh sb="132" eb="134">
      <t>ケイネン</t>
    </rPh>
    <rPh sb="134" eb="136">
      <t>ジョウキョウ</t>
    </rPh>
    <rPh sb="137" eb="139">
      <t>ハンエイ</t>
    </rPh>
    <rPh sb="141" eb="143">
      <t>コウシン</t>
    </rPh>
    <rPh sb="143" eb="145">
      <t>トウシ</t>
    </rPh>
    <rPh sb="146" eb="149">
      <t>ケイカクテキ</t>
    </rPh>
    <rPh sb="151" eb="153">
      <t>ゾウカ</t>
    </rPh>
    <rPh sb="156" eb="158">
      <t>ケイエイ</t>
    </rPh>
    <rPh sb="158" eb="160">
      <t>カンキョウ</t>
    </rPh>
    <rPh sb="161" eb="163">
      <t>ヒツヨウ</t>
    </rPh>
    <phoneticPr fontId="8"/>
  </si>
  <si>
    <t>資金不足比率(％)</t>
  </si>
  <si>
    <t>業務CD</t>
    <rPh sb="0" eb="2">
      <t>ギョウム</t>
    </rPh>
    <phoneticPr fontId="8"/>
  </si>
  <si>
    <t>自己資本構成比率(％)</t>
  </si>
  <si>
    <t>普及率(％)</t>
  </si>
  <si>
    <t>②管路経年化率(％)</t>
    <rPh sb="1" eb="3">
      <t>カンロ</t>
    </rPh>
    <rPh sb="3" eb="6">
      <t>ケイネンカ</t>
    </rPh>
    <rPh sb="6" eb="7">
      <t>リツ</t>
    </rPh>
    <phoneticPr fontId="8"/>
  </si>
  <si>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</si>
  <si>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</si>
  <si>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r>
      <t>1か月20ｍ</t>
    </r>
    <r>
      <rPr>
        <b/>
        <vertAlign val="superscript"/>
        <sz val="12"/>
        <color theme="1"/>
        <rFont val="ＭＳ ゴシック"/>
      </rPr>
      <t>3</t>
    </r>
    <r>
      <rPr>
        <b/>
        <sz val="11"/>
        <color theme="1"/>
        <rFont val="ＭＳ ゴシック"/>
      </rPr>
      <t>当たり家庭料金(円)</t>
    </r>
  </si>
  <si>
    <t>②累積欠損金比率(％)</t>
  </si>
  <si>
    <t>業種CD</t>
    <rPh sb="0" eb="2">
      <t>ギョウシュ</t>
    </rPh>
    <phoneticPr fontId="8"/>
  </si>
  <si>
    <t>－</t>
  </si>
  <si>
    <t>平成27年度全国平均</t>
  </si>
  <si>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</si>
  <si>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</si>
  <si>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</si>
  <si>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</si>
  <si>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2. 老朽化の状況について</t>
  </si>
  <si>
    <t>「経常損益」</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</si>
  <si>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</si>
  <si>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</si>
  <si>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</si>
  <si>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</si>
  <si>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</si>
  <si>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</si>
  <si>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</si>
  <si>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</si>
  <si>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</si>
  <si>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</si>
  <si>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</si>
  <si>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</si>
  <si>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</si>
  <si>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</si>
  <si>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</si>
  <si>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</si>
  <si>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</si>
  <si>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</si>
  <si>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</si>
  <si>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</si>
  <si>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</si>
  <si>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</si>
  <si>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</si>
  <si>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</si>
  <si>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</si>
  <si>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</si>
  <si>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</si>
  <si>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</si>
  <si>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</si>
  <si>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</si>
  <si>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</si>
  <si>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</si>
  <si>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長野県　飯山市</t>
  </si>
  <si>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</si>
  <si>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</si>
  <si>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</si>
  <si>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</si>
  <si>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</si>
  <si>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</si>
  <si>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</si>
  <si>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</si>
  <si>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</si>
  <si>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</si>
  <si>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</si>
  <si>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</si>
  <si>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</si>
  <si>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</si>
  <si>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</si>
  <si>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</si>
  <si>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</si>
  <si>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</si>
  <si>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</si>
  <si>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</si>
  <si>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</si>
  <si>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</si>
  <si>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法適用</t>
  </si>
  <si>
    <t>水道事業</t>
  </si>
  <si>
    <t>末端給水事業</t>
  </si>
  <si>
    <t>A6</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</si>
  <si>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</si>
  <si>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</si>
  <si>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</si>
  <si>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</si>
  <si>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</si>
  <si>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</si>
  <si>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高い経常収支比率や料金回収率は、老朽化に対応した将来の更新投資を見越しての料金設定としていることが要因として挙げられる。
　流動比率は類似団体に比して低い状況であり、今後の簡易水道事業との経営統合等も考慮すると適正な資金確保の検討が必要である。
　企業債残高対給水収益比率は改善傾向かつ類似団体よりも低い水準ではあるが、更新すべき管路等への投資が抑制されてきた結果とも言える。このため、老朽化対策等設備投資のあり方を検討する必要がある。 
  給水原価は、水源が深層地下水源であることや地理的条件を背景とした施設整備に伴う減価償却費が高いことが影響し、類似団体に比して高かったが、地方公営企業会計基準の見直しにより長期前受金を収益化することで若干下がった。また、施設利用率については、今のところ効率的に施設を利用している状況ではあるが、今後の人口減少等の外部環境変化を認識した上で施設規模の適正化を考慮していく必要がある。
　有収率は類似団体平均値を大きく下回っているが、漏水箇所特定により改修等を進めている成果が少しずつ現れ上向き傾向にある。今後も管路更新と合わせ、有収率改善に取り組む努力を継続していく。</t>
    <rPh sb="2" eb="3">
      <t>タカ</t>
    </rPh>
    <rPh sb="4" eb="6">
      <t>ケイジョウ</t>
    </rPh>
    <rPh sb="6" eb="8">
      <t>シュウシ</t>
    </rPh>
    <rPh sb="8" eb="10">
      <t>ヒリツ</t>
    </rPh>
    <rPh sb="11" eb="13">
      <t>リョウキン</t>
    </rPh>
    <rPh sb="13" eb="15">
      <t>カイシュウ</t>
    </rPh>
    <rPh sb="15" eb="16">
      <t>リツ</t>
    </rPh>
    <rPh sb="18" eb="21">
      <t>ロウキュウカ</t>
    </rPh>
    <rPh sb="22" eb="24">
      <t>タイオウ</t>
    </rPh>
    <rPh sb="26" eb="28">
      <t>ショウライ</t>
    </rPh>
    <rPh sb="29" eb="31">
      <t>コウシン</t>
    </rPh>
    <rPh sb="31" eb="33">
      <t>トウシ</t>
    </rPh>
    <rPh sb="34" eb="36">
      <t>ミコ</t>
    </rPh>
    <rPh sb="39" eb="41">
      <t>リョウキン</t>
    </rPh>
    <rPh sb="41" eb="43">
      <t>セッテイ</t>
    </rPh>
    <rPh sb="51" eb="53">
      <t>ヨウイン</t>
    </rPh>
    <rPh sb="56" eb="57">
      <t>ア</t>
    </rPh>
    <rPh sb="64" eb="66">
      <t>リュウドウ</t>
    </rPh>
    <rPh sb="66" eb="68">
      <t>ヒリツ</t>
    </rPh>
    <rPh sb="69" eb="71">
      <t>ルイジ</t>
    </rPh>
    <rPh sb="71" eb="73">
      <t>ダンタイ</t>
    </rPh>
    <rPh sb="74" eb="75">
      <t>ヒ</t>
    </rPh>
    <rPh sb="77" eb="78">
      <t>ヒク</t>
    </rPh>
    <rPh sb="79" eb="81">
      <t>ジョウキョウ</t>
    </rPh>
    <rPh sb="85" eb="87">
      <t>コンゴ</t>
    </rPh>
    <rPh sb="88" eb="90">
      <t>カンイ</t>
    </rPh>
    <rPh sb="90" eb="92">
      <t>スイドウ</t>
    </rPh>
    <rPh sb="92" eb="94">
      <t>ジギョウ</t>
    </rPh>
    <rPh sb="96" eb="98">
      <t>ケイエイ</t>
    </rPh>
    <rPh sb="98" eb="100">
      <t>トウゴウ</t>
    </rPh>
    <rPh sb="100" eb="101">
      <t>トウ</t>
    </rPh>
    <rPh sb="102" eb="104">
      <t>コウリョ</t>
    </rPh>
    <rPh sb="107" eb="109">
      <t>テキセイ</t>
    </rPh>
    <rPh sb="110" eb="112">
      <t>シキン</t>
    </rPh>
    <rPh sb="112" eb="114">
      <t>カクホ</t>
    </rPh>
    <rPh sb="115" eb="117">
      <t>ケントウ</t>
    </rPh>
    <rPh sb="118" eb="120">
      <t>ヒツヨウ</t>
    </rPh>
    <rPh sb="126" eb="128">
      <t>キギョウ</t>
    </rPh>
    <rPh sb="128" eb="129">
      <t>サイ</t>
    </rPh>
    <rPh sb="129" eb="131">
      <t>ザンダカ</t>
    </rPh>
    <rPh sb="131" eb="132">
      <t>タイ</t>
    </rPh>
    <rPh sb="132" eb="134">
      <t>キュウスイ</t>
    </rPh>
    <rPh sb="134" eb="136">
      <t>シュウエキ</t>
    </rPh>
    <rPh sb="136" eb="138">
      <t>ヒリツ</t>
    </rPh>
    <rPh sb="139" eb="141">
      <t>カイゼン</t>
    </rPh>
    <rPh sb="141" eb="143">
      <t>ケイコウ</t>
    </rPh>
    <rPh sb="145" eb="147">
      <t>ルイジ</t>
    </rPh>
    <rPh sb="147" eb="149">
      <t>ダンタイ</t>
    </rPh>
    <rPh sb="152" eb="153">
      <t>ヒク</t>
    </rPh>
    <rPh sb="154" eb="156">
      <t>スイジュン</t>
    </rPh>
    <rPh sb="162" eb="164">
      <t>コウシン</t>
    </rPh>
    <rPh sb="167" eb="169">
      <t>カンロ</t>
    </rPh>
    <rPh sb="169" eb="170">
      <t>トウ</t>
    </rPh>
    <rPh sb="172" eb="174">
      <t>トウシ</t>
    </rPh>
    <rPh sb="175" eb="177">
      <t>ヨクセイ</t>
    </rPh>
    <rPh sb="182" eb="184">
      <t>ケッカ</t>
    </rPh>
    <rPh sb="186" eb="187">
      <t>イ</t>
    </rPh>
    <rPh sb="195" eb="198">
      <t>ロウキュウカ</t>
    </rPh>
    <rPh sb="198" eb="200">
      <t>タイサク</t>
    </rPh>
    <rPh sb="200" eb="201">
      <t>トウ</t>
    </rPh>
    <rPh sb="201" eb="203">
      <t>セツビ</t>
    </rPh>
    <rPh sb="203" eb="205">
      <t>トウシ</t>
    </rPh>
    <rPh sb="208" eb="209">
      <t>カタ</t>
    </rPh>
    <rPh sb="210" eb="212">
      <t>ケントウ</t>
    </rPh>
    <rPh sb="214" eb="216">
      <t>ヒツヨウ</t>
    </rPh>
    <rPh sb="230" eb="232">
      <t>スイゲン</t>
    </rPh>
    <rPh sb="233" eb="235">
      <t>シンソウ</t>
    </rPh>
    <rPh sb="235" eb="238">
      <t>チカスイ</t>
    </rPh>
    <rPh sb="238" eb="239">
      <t>ゲン</t>
    </rPh>
    <rPh sb="245" eb="248">
      <t>チリテキ</t>
    </rPh>
    <rPh sb="248" eb="250">
      <t>ジョウケン</t>
    </rPh>
    <rPh sb="251" eb="253">
      <t>ハイケイ</t>
    </rPh>
    <rPh sb="256" eb="258">
      <t>シセツ</t>
    </rPh>
    <rPh sb="258" eb="260">
      <t>セイビ</t>
    </rPh>
    <rPh sb="261" eb="262">
      <t>トモナ</t>
    </rPh>
    <rPh sb="263" eb="265">
      <t>ゲンカ</t>
    </rPh>
    <rPh sb="265" eb="267">
      <t>ショウキャク</t>
    </rPh>
    <rPh sb="267" eb="268">
      <t>ヒ</t>
    </rPh>
    <rPh sb="269" eb="270">
      <t>タカ</t>
    </rPh>
    <rPh sb="274" eb="276">
      <t>エイキョウ</t>
    </rPh>
    <rPh sb="278" eb="280">
      <t>ルイジ</t>
    </rPh>
    <rPh sb="280" eb="282">
      <t>ダンタイ</t>
    </rPh>
    <rPh sb="283" eb="284">
      <t>ヒ</t>
    </rPh>
    <rPh sb="286" eb="287">
      <t>タカ</t>
    </rPh>
    <rPh sb="294" eb="296">
      <t>コウエイ</t>
    </rPh>
    <rPh sb="296" eb="298">
      <t>キギョウ</t>
    </rPh>
    <rPh sb="298" eb="300">
      <t>カイケイ</t>
    </rPh>
    <rPh sb="300" eb="302">
      <t>キジュン</t>
    </rPh>
    <rPh sb="303" eb="305">
      <t>ミナオ</t>
    </rPh>
    <rPh sb="309" eb="311">
      <t>チョウキ</t>
    </rPh>
    <rPh sb="311" eb="314">
      <t>マエウケキン</t>
    </rPh>
    <rPh sb="315" eb="318">
      <t>シュウエキカ</t>
    </rPh>
    <rPh sb="323" eb="325">
      <t>ジャッカン</t>
    </rPh>
    <rPh sb="325" eb="326">
      <t>サ</t>
    </rPh>
    <rPh sb="333" eb="335">
      <t>シセツ</t>
    </rPh>
    <rPh sb="335" eb="338">
      <t>リヨウリツ</t>
    </rPh>
    <rPh sb="344" eb="345">
      <t>イマ</t>
    </rPh>
    <rPh sb="349" eb="352">
      <t>コウリツテキ</t>
    </rPh>
    <rPh sb="353" eb="355">
      <t>シセツ</t>
    </rPh>
    <rPh sb="356" eb="358">
      <t>リヨウ</t>
    </rPh>
    <rPh sb="362" eb="364">
      <t>ジョウキョウ</t>
    </rPh>
    <rPh sb="370" eb="372">
      <t>コンゴ</t>
    </rPh>
    <rPh sb="377" eb="378">
      <t>トウ</t>
    </rPh>
    <rPh sb="379" eb="381">
      <t>ガイブ</t>
    </rPh>
    <rPh sb="381" eb="383">
      <t>カンキョウ</t>
    </rPh>
    <rPh sb="383" eb="385">
      <t>ヘンカ</t>
    </rPh>
    <rPh sb="386" eb="388">
      <t>ニンシキ</t>
    </rPh>
    <rPh sb="390" eb="391">
      <t>ウエ</t>
    </rPh>
    <rPh sb="392" eb="394">
      <t>シセツ</t>
    </rPh>
    <rPh sb="394" eb="396">
      <t>キボ</t>
    </rPh>
    <rPh sb="397" eb="400">
      <t>テキセイカ</t>
    </rPh>
    <rPh sb="401" eb="403">
      <t>コウリョ</t>
    </rPh>
    <rPh sb="407" eb="409">
      <t>ヒツヨウ</t>
    </rPh>
    <rPh sb="415" eb="417">
      <t>ユウシュウ</t>
    </rPh>
    <rPh sb="417" eb="418">
      <t>リツ</t>
    </rPh>
    <rPh sb="419" eb="421">
      <t>ルイジ</t>
    </rPh>
    <rPh sb="421" eb="423">
      <t>ダンタイ</t>
    </rPh>
    <rPh sb="423" eb="426">
      <t>ヘイキンチ</t>
    </rPh>
    <rPh sb="427" eb="428">
      <t>オオ</t>
    </rPh>
    <rPh sb="430" eb="432">
      <t>シタマワ</t>
    </rPh>
    <rPh sb="438" eb="440">
      <t>ロウスイ</t>
    </rPh>
    <rPh sb="440" eb="442">
      <t>カショ</t>
    </rPh>
    <rPh sb="442" eb="444">
      <t>トクテイ</t>
    </rPh>
    <rPh sb="447" eb="449">
      <t>カイシュウ</t>
    </rPh>
    <rPh sb="449" eb="450">
      <t>トウ</t>
    </rPh>
    <rPh sb="451" eb="452">
      <t>スス</t>
    </rPh>
    <rPh sb="456" eb="458">
      <t>セイカ</t>
    </rPh>
    <rPh sb="459" eb="460">
      <t>スコ</t>
    </rPh>
    <rPh sb="463" eb="464">
      <t>アラワ</t>
    </rPh>
    <rPh sb="465" eb="467">
      <t>ウワム</t>
    </rPh>
    <rPh sb="468" eb="470">
      <t>ケイコウ</t>
    </rPh>
    <rPh sb="474" eb="476">
      <t>コンゴ</t>
    </rPh>
    <rPh sb="477" eb="479">
      <t>カンロ</t>
    </rPh>
    <rPh sb="479" eb="481">
      <t>コウシン</t>
    </rPh>
    <rPh sb="482" eb="483">
      <t>ア</t>
    </rPh>
    <rPh sb="486" eb="488">
      <t>ユウシュウ</t>
    </rPh>
    <rPh sb="488" eb="489">
      <t>リツ</t>
    </rPh>
    <rPh sb="489" eb="491">
      <t>カイゼン</t>
    </rPh>
    <rPh sb="492" eb="493">
      <t>ト</t>
    </rPh>
    <rPh sb="494" eb="495">
      <t>ク</t>
    </rPh>
    <rPh sb="496" eb="498">
      <t>ドリョク</t>
    </rPh>
    <rPh sb="499" eb="501">
      <t>ケイゾク</t>
    </rPh>
    <phoneticPr fontId="8"/>
  </si>
  <si>
    <t>　ここ数年の経営状況は良好と言えるが、平成29年度からの簡易水道事業との経営統合や人口減少等、事業環境の変化を考慮すると、経営面での大きな負担も予想される。
　また、施設面においては、老朽管更新等への積極的な設備投資が必要な状況である。
　簡易水道事業との経営統合後、アセットマネジメント計画（経営戦略）を平成30年度末までに策定し事業推進を図っていく。</t>
    <rPh sb="3" eb="5">
      <t>スウネン</t>
    </rPh>
    <rPh sb="6" eb="8">
      <t>ケイエイ</t>
    </rPh>
    <rPh sb="8" eb="10">
      <t>ジョウキョウ</t>
    </rPh>
    <rPh sb="11" eb="13">
      <t>リョウコウ</t>
    </rPh>
    <rPh sb="14" eb="15">
      <t>イ</t>
    </rPh>
    <rPh sb="19" eb="21">
      <t>ヘイセイ</t>
    </rPh>
    <rPh sb="23" eb="25">
      <t>ネンド</t>
    </rPh>
    <rPh sb="28" eb="30">
      <t>カンイ</t>
    </rPh>
    <rPh sb="30" eb="32">
      <t>スイドウ</t>
    </rPh>
    <rPh sb="32" eb="34">
      <t>ジギョウ</t>
    </rPh>
    <rPh sb="36" eb="38">
      <t>ケイエイ</t>
    </rPh>
    <rPh sb="38" eb="40">
      <t>トウゴウ</t>
    </rPh>
    <rPh sb="41" eb="43">
      <t>ジンコウ</t>
    </rPh>
    <rPh sb="43" eb="45">
      <t>ゲンショウ</t>
    </rPh>
    <rPh sb="45" eb="46">
      <t>トウ</t>
    </rPh>
    <rPh sb="47" eb="49">
      <t>ジギョウ</t>
    </rPh>
    <rPh sb="49" eb="51">
      <t>カンキョウ</t>
    </rPh>
    <rPh sb="52" eb="54">
      <t>ヘンカ</t>
    </rPh>
    <rPh sb="55" eb="57">
      <t>コウリョ</t>
    </rPh>
    <rPh sb="61" eb="63">
      <t>ケイエイ</t>
    </rPh>
    <rPh sb="63" eb="64">
      <t>メン</t>
    </rPh>
    <rPh sb="66" eb="67">
      <t>オオ</t>
    </rPh>
    <rPh sb="69" eb="71">
      <t>フタン</t>
    </rPh>
    <rPh sb="72" eb="74">
      <t>ヨソウ</t>
    </rPh>
    <rPh sb="83" eb="86">
      <t>シセツメン</t>
    </rPh>
    <rPh sb="92" eb="94">
      <t>ロウキュウ</t>
    </rPh>
    <rPh sb="94" eb="95">
      <t>カン</t>
    </rPh>
    <rPh sb="95" eb="97">
      <t>コウシン</t>
    </rPh>
    <rPh sb="97" eb="98">
      <t>トウ</t>
    </rPh>
    <rPh sb="100" eb="103">
      <t>セッキョクテキ</t>
    </rPh>
    <rPh sb="104" eb="106">
      <t>セツビ</t>
    </rPh>
    <rPh sb="106" eb="108">
      <t>トウシ</t>
    </rPh>
    <rPh sb="109" eb="111">
      <t>ヒツヨウ</t>
    </rPh>
    <rPh sb="112" eb="114">
      <t>ジョウキョウ</t>
    </rPh>
    <rPh sb="120" eb="122">
      <t>カンイ</t>
    </rPh>
    <rPh sb="122" eb="124">
      <t>スイドウ</t>
    </rPh>
    <rPh sb="124" eb="126">
      <t>ジギョウ</t>
    </rPh>
    <rPh sb="128" eb="130">
      <t>ケイエイ</t>
    </rPh>
    <rPh sb="130" eb="132">
      <t>トウゴウ</t>
    </rPh>
    <rPh sb="144" eb="146">
      <t>ケイカク</t>
    </rPh>
    <rPh sb="147" eb="149">
      <t>ケイエイ</t>
    </rPh>
    <rPh sb="149" eb="151">
      <t>センリャク</t>
    </rPh>
    <rPh sb="153" eb="155">
      <t>ヘイセイ</t>
    </rPh>
    <rPh sb="157" eb="160">
      <t>ネンドマツ</t>
    </rPh>
    <rPh sb="163" eb="165">
      <t>サクテイ</t>
    </rPh>
    <rPh sb="166" eb="168">
      <t>ジギョウ</t>
    </rPh>
    <rPh sb="168" eb="170">
      <t>スイシン</t>
    </rPh>
    <rPh sb="171" eb="172">
      <t>ハカ</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</si>
</sst>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8">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xf numFmtId="180" fontId="0" fillId="0" borderId="0" xfId="18" applyNumberFormat="1" applyFont="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0.14000000000000001</c:v>
                </c:pt>
                <c:pt idx="1">
                  <c:v>9.e-002</c:v>
                </c:pt>
                <c:pt idx="2">
                  <c:v>9.e-002</c:v>
                </c:pt>
                <c:pt idx="3" formatCode="#,##0.00;&quot;△&quot;#,##0.00">
                  <c:v>0</c:v>
                </c:pt>
                <c:pt idx="4">
                  <c:v>0.19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#,##0.00;"△"#,##0.00;"-"</c:formatCode>
                <c:ptCount val="5"/>
                <c:pt idx="0">
                  <c:v>0.78</c:v>
                </c:pt>
                <c:pt idx="1">
                  <c:v>0.67</c:v>
                </c:pt>
                <c:pt idx="2">
                  <c:v>0.67</c:v>
                </c:pt>
                <c:pt idx="3">
                  <c:v>0.66</c:v>
                </c:pt>
                <c:pt idx="4">
                  <c:v>0.99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113.26</c:v>
                </c:pt>
                <c:pt idx="1">
                  <c:v>115.83</c:v>
                </c:pt>
                <c:pt idx="2">
                  <c:v>111.04</c:v>
                </c:pt>
                <c:pt idx="3">
                  <c:v>125.45</c:v>
                </c:pt>
                <c:pt idx="4">
                  <c:v>130.08000000000001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データ!$AB$6:$AF$6</c:f>
              <c:numCache>
                <c:formatCode>#,##0.00;"△"#,##0.00;"-"</c:formatCode>
                <c:ptCount val="5"/>
                <c:pt idx="0">
                  <c:v>107.37</c:v>
                </c:pt>
                <c:pt idx="1">
                  <c:v>107.57</c:v>
                </c:pt>
                <c:pt idx="2">
                  <c:v>106.55</c:v>
                </c:pt>
                <c:pt idx="3">
                  <c:v>110.01</c:v>
                </c:pt>
                <c:pt idx="4">
                  <c:v>111.21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40.409999999999997</c:v>
                </c:pt>
                <c:pt idx="1">
                  <c:v>42.62</c:v>
                </c:pt>
                <c:pt idx="2">
                  <c:v>43.14</c:v>
                </c:pt>
                <c:pt idx="3">
                  <c:v>44.67</c:v>
                </c:pt>
                <c:pt idx="4">
                  <c:v>46.6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#,##0.00;"△"#,##0.00;"-"</c:formatCode>
                <c:ptCount val="5"/>
                <c:pt idx="0">
                  <c:v>37.090000000000003</c:v>
                </c:pt>
                <c:pt idx="1">
                  <c:v>38.07</c:v>
                </c:pt>
                <c:pt idx="2">
                  <c:v>39.06</c:v>
                </c:pt>
                <c:pt idx="3">
                  <c:v>46.66</c:v>
                </c:pt>
                <c:pt idx="4">
                  <c:v>47.46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0.49</c:v>
                </c:pt>
                <c:pt idx="1">
                  <c:v>0.5</c:v>
                </c:pt>
                <c:pt idx="2">
                  <c:v>0.64</c:v>
                </c:pt>
                <c:pt idx="3">
                  <c:v>0.67</c:v>
                </c:pt>
                <c:pt idx="4">
                  <c:v>0.91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#,##0.00;"△"#,##0.00;"-"</c:formatCode>
                <c:ptCount val="5"/>
                <c:pt idx="0">
                  <c:v>6.63</c:v>
                </c:pt>
                <c:pt idx="1">
                  <c:v>7.73</c:v>
                </c:pt>
                <c:pt idx="2">
                  <c:v>8.8699999999999992</c:v>
                </c:pt>
                <c:pt idx="3">
                  <c:v>9.85</c:v>
                </c:pt>
                <c:pt idx="4">
                  <c:v>9.7100000000000009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#,##0.00;"△"#,##0.00;"-"</c:formatCode>
                <c:ptCount val="5"/>
                <c:pt idx="0">
                  <c:v>8.5</c:v>
                </c:pt>
                <c:pt idx="1">
                  <c:v>9.34</c:v>
                </c:pt>
                <c:pt idx="2">
                  <c:v>9.56</c:v>
                </c:pt>
                <c:pt idx="3">
                  <c:v>2.8</c:v>
                </c:pt>
                <c:pt idx="4">
                  <c:v>1.9300000000000002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424.71</c:v>
                </c:pt>
                <c:pt idx="1">
                  <c:v>229</c:v>
                </c:pt>
                <c:pt idx="2">
                  <c:v>203.5</c:v>
                </c:pt>
                <c:pt idx="3">
                  <c:v>169.77</c:v>
                </c:pt>
                <c:pt idx="4">
                  <c:v>352.21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#,##0.00;"△"#,##0.00;"-"</c:formatCode>
                <c:ptCount val="5"/>
                <c:pt idx="0">
                  <c:v>995.5</c:v>
                </c:pt>
                <c:pt idx="1">
                  <c:v>915.5</c:v>
                </c:pt>
                <c:pt idx="2">
                  <c:v>963.24</c:v>
                </c:pt>
                <c:pt idx="3">
                  <c:v>381.53</c:v>
                </c:pt>
                <c:pt idx="4">
                  <c:v>391.54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467.1</c:v>
                </c:pt>
                <c:pt idx="1">
                  <c:v>410.96</c:v>
                </c:pt>
                <c:pt idx="2">
                  <c:v>378.44</c:v>
                </c:pt>
                <c:pt idx="3">
                  <c:v>358.96</c:v>
                </c:pt>
                <c:pt idx="4">
                  <c:v>334.23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#,##0.00;"△"#,##0.00;"-"</c:formatCode>
                <c:ptCount val="5"/>
                <c:pt idx="0">
                  <c:v>414.59</c:v>
                </c:pt>
                <c:pt idx="1">
                  <c:v>404.78</c:v>
                </c:pt>
                <c:pt idx="2">
                  <c:v>400.38</c:v>
                </c:pt>
                <c:pt idx="3">
                  <c:v>393.27</c:v>
                </c:pt>
                <c:pt idx="4">
                  <c:v>386.97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106.47</c:v>
                </c:pt>
                <c:pt idx="1">
                  <c:v>110.15</c:v>
                </c:pt>
                <c:pt idx="2">
                  <c:v>106.01</c:v>
                </c:pt>
                <c:pt idx="3">
                  <c:v>113.69</c:v>
                </c:pt>
                <c:pt idx="4">
                  <c:v>132.56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#,##0.00;"△"#,##0.00;"-"</c:formatCode>
                <c:ptCount val="5"/>
                <c:pt idx="0">
                  <c:v>97.71</c:v>
                </c:pt>
                <c:pt idx="1">
                  <c:v>98.07</c:v>
                </c:pt>
                <c:pt idx="2">
                  <c:v>96.56</c:v>
                </c:pt>
                <c:pt idx="3">
                  <c:v>100.47</c:v>
                </c:pt>
                <c:pt idx="4">
                  <c:v>101.72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203.63</c:v>
                </c:pt>
                <c:pt idx="1">
                  <c:v>192.94</c:v>
                </c:pt>
                <c:pt idx="2">
                  <c:v>202.53</c:v>
                </c:pt>
                <c:pt idx="3">
                  <c:v>188.77</c:v>
                </c:pt>
                <c:pt idx="4">
                  <c:v>162.44999999999999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#,##0.00;"△"#,##0.00;"-"</c:formatCode>
                <c:ptCount val="5"/>
                <c:pt idx="0">
                  <c:v>173.56</c:v>
                </c:pt>
                <c:pt idx="1">
                  <c:v>172.26</c:v>
                </c:pt>
                <c:pt idx="2">
                  <c:v>177.14</c:v>
                </c:pt>
                <c:pt idx="3">
                  <c:v>169.82</c:v>
                </c:pt>
                <c:pt idx="4">
                  <c:v>168.2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78.23</c:v>
                </c:pt>
                <c:pt idx="1">
                  <c:v>77.260000000000005</c:v>
                </c:pt>
                <c:pt idx="2">
                  <c:v>73.75</c:v>
                </c:pt>
                <c:pt idx="3">
                  <c:v>72.62</c:v>
                </c:pt>
                <c:pt idx="4">
                  <c:v>70.25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#,##0.00;"△"#,##0.00;"-"</c:formatCode>
                <c:ptCount val="5"/>
                <c:pt idx="0">
                  <c:v>55.84</c:v>
                </c:pt>
                <c:pt idx="1">
                  <c:v>55.68</c:v>
                </c:pt>
                <c:pt idx="2">
                  <c:v>55.64</c:v>
                </c:pt>
                <c:pt idx="3">
                  <c:v>55.13</c:v>
                </c:pt>
                <c:pt idx="4">
                  <c:v>54.77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74.16</c:v>
                </c:pt>
                <c:pt idx="1">
                  <c:v>76.349999999999994</c:v>
                </c:pt>
                <c:pt idx="2">
                  <c:v>75.989999999999995</c:v>
                </c:pt>
                <c:pt idx="3">
                  <c:v>74.39</c:v>
                </c:pt>
                <c:pt idx="4">
                  <c:v>76.38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#,##0.00;"△"#,##0.00;"-"</c:formatCode>
                <c:ptCount val="5"/>
                <c:pt idx="0">
                  <c:v>83.11</c:v>
                </c:pt>
                <c:pt idx="1">
                  <c:v>83.18</c:v>
                </c:pt>
                <c:pt idx="2">
                  <c:v>83.09</c:v>
                </c:pt>
                <c:pt idx="3">
                  <c:v>83</c:v>
                </c:pt>
                <c:pt idx="4">
                  <c:v>82.89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t>【113.56】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t>【0.87】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t>【262.74】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t>【276.38】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t>【89.95】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t>【59.76】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t>【163.72】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t>【47.18】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t>【13.18】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3"/>
  <sheetViews>
    <sheetView showGridLines="0" tabSelected="1" topLeftCell="S1" zoomScale="75" zoomScaleNormal="75"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飯山市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21"/>
      <c r="J7" s="5" t="s">
        <v>6</v>
      </c>
      <c r="K7" s="13"/>
      <c r="L7" s="13"/>
      <c r="M7" s="13"/>
      <c r="N7" s="13"/>
      <c r="O7" s="13"/>
      <c r="P7" s="13"/>
      <c r="Q7" s="21"/>
      <c r="R7" s="5" t="s">
        <v>1</v>
      </c>
      <c r="S7" s="13"/>
      <c r="T7" s="13"/>
      <c r="U7" s="13"/>
      <c r="V7" s="13"/>
      <c r="W7" s="13"/>
      <c r="X7" s="13"/>
      <c r="Y7" s="21"/>
      <c r="Z7" s="5" t="s">
        <v>4</v>
      </c>
      <c r="AA7" s="13"/>
      <c r="AB7" s="13"/>
      <c r="AC7" s="13"/>
      <c r="AD7" s="13"/>
      <c r="AE7" s="13"/>
      <c r="AF7" s="13"/>
      <c r="AG7" s="21"/>
      <c r="AH7" s="3"/>
      <c r="AI7" s="5" t="s">
        <v>7</v>
      </c>
      <c r="AJ7" s="13"/>
      <c r="AK7" s="13"/>
      <c r="AL7" s="13"/>
      <c r="AM7" s="13"/>
      <c r="AN7" s="13"/>
      <c r="AO7" s="13"/>
      <c r="AP7" s="21"/>
      <c r="AQ7" s="7" t="s">
        <v>11</v>
      </c>
      <c r="AR7" s="7"/>
      <c r="AS7" s="7"/>
      <c r="AT7" s="7"/>
      <c r="AU7" s="7"/>
      <c r="AV7" s="7"/>
      <c r="AW7" s="7"/>
      <c r="AX7" s="7"/>
      <c r="AY7" s="7" t="s">
        <v>8</v>
      </c>
      <c r="AZ7" s="7"/>
      <c r="BA7" s="7"/>
      <c r="BB7" s="7"/>
      <c r="BC7" s="7"/>
      <c r="BD7" s="7"/>
      <c r="BE7" s="7"/>
      <c r="BF7" s="7"/>
      <c r="BG7" s="3"/>
      <c r="BH7" s="3"/>
      <c r="BI7" s="3"/>
      <c r="BJ7" s="3"/>
      <c r="BK7" s="3"/>
      <c r="BL7" s="32" t="s">
        <v>14</v>
      </c>
      <c r="BM7" s="42"/>
      <c r="BN7" s="42"/>
      <c r="BO7" s="42"/>
      <c r="BP7" s="42"/>
      <c r="BQ7" s="42"/>
      <c r="BR7" s="42"/>
      <c r="BS7" s="42"/>
      <c r="BT7" s="42"/>
      <c r="BU7" s="42"/>
      <c r="BV7" s="42"/>
      <c r="BW7" s="42"/>
      <c r="BX7" s="42"/>
      <c r="BY7" s="56"/>
    </row>
    <row r="8" spans="1:78" ht="18.75" customHeight="1">
      <c r="A8" s="2"/>
      <c r="B8" s="6" t="str">
        <f>データ!I6</f>
        <v>法適用</v>
      </c>
      <c r="C8" s="14"/>
      <c r="D8" s="14"/>
      <c r="E8" s="14"/>
      <c r="F8" s="14"/>
      <c r="G8" s="14"/>
      <c r="H8" s="14"/>
      <c r="I8" s="22"/>
      <c r="J8" s="6" t="str">
        <f>データ!J6</f>
        <v>水道事業</v>
      </c>
      <c r="K8" s="14"/>
      <c r="L8" s="14"/>
      <c r="M8" s="14"/>
      <c r="N8" s="14"/>
      <c r="O8" s="14"/>
      <c r="P8" s="14"/>
      <c r="Q8" s="22"/>
      <c r="R8" s="6" t="str">
        <f>データ!K6</f>
        <v>末端給水事業</v>
      </c>
      <c r="S8" s="14"/>
      <c r="T8" s="14"/>
      <c r="U8" s="14"/>
      <c r="V8" s="14"/>
      <c r="W8" s="14"/>
      <c r="X8" s="14"/>
      <c r="Y8" s="22"/>
      <c r="Z8" s="6" t="str">
        <f>データ!L6</f>
        <v>A6</v>
      </c>
      <c r="AA8" s="14"/>
      <c r="AB8" s="14"/>
      <c r="AC8" s="14"/>
      <c r="AD8" s="14"/>
      <c r="AE8" s="14"/>
      <c r="AF8" s="14"/>
      <c r="AG8" s="22"/>
      <c r="AH8" s="3"/>
      <c r="AI8" s="25">
        <f>データ!Q6</f>
        <v>22331</v>
      </c>
      <c r="AJ8" s="26"/>
      <c r="AK8" s="26"/>
      <c r="AL8" s="26"/>
      <c r="AM8" s="26"/>
      <c r="AN8" s="26"/>
      <c r="AO8" s="26"/>
      <c r="AP8" s="27"/>
      <c r="AQ8" s="8">
        <f>データ!R6</f>
        <v>202.43</v>
      </c>
      <c r="AR8" s="8"/>
      <c r="AS8" s="8"/>
      <c r="AT8" s="8"/>
      <c r="AU8" s="8"/>
      <c r="AV8" s="8"/>
      <c r="AW8" s="8"/>
      <c r="AX8" s="8"/>
      <c r="AY8" s="8">
        <f>データ!S6</f>
        <v>110.31</v>
      </c>
      <c r="AZ8" s="8"/>
      <c r="BA8" s="8"/>
      <c r="BB8" s="8"/>
      <c r="BC8" s="8"/>
      <c r="BD8" s="8"/>
      <c r="BE8" s="8"/>
      <c r="BF8" s="8"/>
      <c r="BG8" s="3"/>
      <c r="BH8" s="3"/>
      <c r="BI8" s="3"/>
      <c r="BJ8" s="3"/>
      <c r="BK8" s="3"/>
      <c r="BL8" s="33" t="s">
        <v>15</v>
      </c>
      <c r="BM8" s="43"/>
      <c r="BN8" s="50" t="s">
        <v>18</v>
      </c>
      <c r="BO8" s="53"/>
      <c r="BP8" s="53"/>
      <c r="BQ8" s="53"/>
      <c r="BR8" s="53"/>
      <c r="BS8" s="53"/>
      <c r="BT8" s="53"/>
      <c r="BU8" s="53"/>
      <c r="BV8" s="53"/>
      <c r="BW8" s="53"/>
      <c r="BX8" s="53"/>
      <c r="BY8" s="57"/>
    </row>
    <row r="9" spans="1:78" ht="18.75" customHeight="1">
      <c r="A9" s="2"/>
      <c r="B9" s="7" t="s">
        <v>21</v>
      </c>
      <c r="C9" s="7"/>
      <c r="D9" s="7"/>
      <c r="E9" s="7"/>
      <c r="F9" s="7"/>
      <c r="G9" s="7"/>
      <c r="H9" s="7"/>
      <c r="I9" s="7"/>
      <c r="J9" s="7" t="s">
        <v>23</v>
      </c>
      <c r="K9" s="7"/>
      <c r="L9" s="7"/>
      <c r="M9" s="7"/>
      <c r="N9" s="7"/>
      <c r="O9" s="7"/>
      <c r="P9" s="7"/>
      <c r="Q9" s="7"/>
      <c r="R9" s="7" t="s">
        <v>24</v>
      </c>
      <c r="S9" s="7"/>
      <c r="T9" s="7"/>
      <c r="U9" s="7"/>
      <c r="V9" s="7"/>
      <c r="W9" s="7"/>
      <c r="X9" s="7"/>
      <c r="Y9" s="7"/>
      <c r="Z9" s="7" t="s">
        <v>28</v>
      </c>
      <c r="AA9" s="7"/>
      <c r="AB9" s="7"/>
      <c r="AC9" s="7"/>
      <c r="AD9" s="7"/>
      <c r="AE9" s="7"/>
      <c r="AF9" s="7"/>
      <c r="AG9" s="7"/>
      <c r="AH9" s="3"/>
      <c r="AI9" s="7" t="s">
        <v>5</v>
      </c>
      <c r="AJ9" s="7"/>
      <c r="AK9" s="7"/>
      <c r="AL9" s="7"/>
      <c r="AM9" s="7"/>
      <c r="AN9" s="7"/>
      <c r="AO9" s="7"/>
      <c r="AP9" s="7"/>
      <c r="AQ9" s="7" t="s">
        <v>27</v>
      </c>
      <c r="AR9" s="7"/>
      <c r="AS9" s="7"/>
      <c r="AT9" s="7"/>
      <c r="AU9" s="7"/>
      <c r="AV9" s="7"/>
      <c r="AW9" s="7"/>
      <c r="AX9" s="7"/>
      <c r="AY9" s="7" t="s">
        <v>3</v>
      </c>
      <c r="AZ9" s="7"/>
      <c r="BA9" s="7"/>
      <c r="BB9" s="7"/>
      <c r="BC9" s="7"/>
      <c r="BD9" s="7"/>
      <c r="BE9" s="7"/>
      <c r="BF9" s="7"/>
      <c r="BG9" s="3"/>
      <c r="BH9" s="3"/>
      <c r="BI9" s="3"/>
      <c r="BJ9" s="3"/>
      <c r="BK9" s="3"/>
      <c r="BL9" s="34" t="s">
        <v>31</v>
      </c>
      <c r="BM9" s="44"/>
      <c r="BN9" s="51" t="s">
        <v>10</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f>データ!N6</f>
        <v>75.83</v>
      </c>
      <c r="K10" s="8"/>
      <c r="L10" s="8"/>
      <c r="M10" s="8"/>
      <c r="N10" s="8"/>
      <c r="O10" s="8"/>
      <c r="P10" s="8"/>
      <c r="Q10" s="8"/>
      <c r="R10" s="8">
        <f>データ!O6</f>
        <v>77.599999999999994</v>
      </c>
      <c r="S10" s="8"/>
      <c r="T10" s="8"/>
      <c r="U10" s="8"/>
      <c r="V10" s="8"/>
      <c r="W10" s="8"/>
      <c r="X10" s="8"/>
      <c r="Y10" s="8"/>
      <c r="Z10" s="24">
        <f>データ!P6</f>
        <v>4210</v>
      </c>
      <c r="AA10" s="24"/>
      <c r="AB10" s="24"/>
      <c r="AC10" s="24"/>
      <c r="AD10" s="24"/>
      <c r="AE10" s="24"/>
      <c r="AF10" s="24"/>
      <c r="AG10" s="24"/>
      <c r="AH10" s="2"/>
      <c r="AI10" s="24">
        <f>データ!T6</f>
        <v>17169</v>
      </c>
      <c r="AJ10" s="24"/>
      <c r="AK10" s="24"/>
      <c r="AL10" s="24"/>
      <c r="AM10" s="24"/>
      <c r="AN10" s="24"/>
      <c r="AO10" s="24"/>
      <c r="AP10" s="24"/>
      <c r="AQ10" s="8">
        <f>データ!U6</f>
        <v>24.36</v>
      </c>
      <c r="AR10" s="8"/>
      <c r="AS10" s="8"/>
      <c r="AT10" s="8"/>
      <c r="AU10" s="8"/>
      <c r="AV10" s="8"/>
      <c r="AW10" s="8"/>
      <c r="AX10" s="8"/>
      <c r="AY10" s="8">
        <f>データ!V6</f>
        <v>704.8</v>
      </c>
      <c r="AZ10" s="8"/>
      <c r="BA10" s="8"/>
      <c r="BB10" s="8"/>
      <c r="BC10" s="8"/>
      <c r="BD10" s="8"/>
      <c r="BE10" s="8"/>
      <c r="BF10" s="8"/>
      <c r="BG10" s="2"/>
      <c r="BH10" s="2"/>
      <c r="BI10" s="2"/>
      <c r="BJ10" s="2"/>
      <c r="BK10" s="2"/>
      <c r="BL10" s="35" t="s">
        <v>13</v>
      </c>
      <c r="BM10" s="45"/>
      <c r="BN10" s="52" t="s">
        <v>32</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33</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26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35</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104</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38</v>
      </c>
      <c r="D34" s="18"/>
      <c r="E34" s="18"/>
      <c r="F34" s="18"/>
      <c r="G34" s="18"/>
      <c r="H34" s="18"/>
      <c r="I34" s="18"/>
      <c r="J34" s="18"/>
      <c r="K34" s="18"/>
      <c r="L34" s="18"/>
      <c r="M34" s="18"/>
      <c r="N34" s="18"/>
      <c r="O34" s="18"/>
      <c r="P34" s="18"/>
      <c r="Q34" s="23"/>
      <c r="R34" s="18" t="s">
        <v>41</v>
      </c>
      <c r="S34" s="18"/>
      <c r="T34" s="18"/>
      <c r="U34" s="18"/>
      <c r="V34" s="18"/>
      <c r="W34" s="18"/>
      <c r="X34" s="18"/>
      <c r="Y34" s="18"/>
      <c r="Z34" s="18"/>
      <c r="AA34" s="18"/>
      <c r="AB34" s="18"/>
      <c r="AC34" s="18"/>
      <c r="AD34" s="18"/>
      <c r="AE34" s="18"/>
      <c r="AF34" s="23"/>
      <c r="AG34" s="18" t="s">
        <v>43</v>
      </c>
      <c r="AH34" s="18"/>
      <c r="AI34" s="18"/>
      <c r="AJ34" s="18"/>
      <c r="AK34" s="18"/>
      <c r="AL34" s="18"/>
      <c r="AM34" s="18"/>
      <c r="AN34" s="18"/>
      <c r="AO34" s="18"/>
      <c r="AP34" s="18"/>
      <c r="AQ34" s="18"/>
      <c r="AR34" s="18"/>
      <c r="AS34" s="18"/>
      <c r="AT34" s="18"/>
      <c r="AU34" s="23"/>
      <c r="AV34" s="18" t="s">
        <v>44</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0"/>
      <c r="BM44" s="48"/>
      <c r="BN44" s="48"/>
      <c r="BO44" s="48"/>
      <c r="BP44" s="48"/>
      <c r="BQ44" s="48"/>
      <c r="BR44" s="48"/>
      <c r="BS44" s="48"/>
      <c r="BT44" s="48"/>
      <c r="BU44" s="48"/>
      <c r="BV44" s="48"/>
      <c r="BW44" s="48"/>
      <c r="BX44" s="48"/>
      <c r="BY44" s="48"/>
      <c r="BZ44" s="62"/>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37</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20</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48</v>
      </c>
      <c r="D56" s="18"/>
      <c r="E56" s="18"/>
      <c r="F56" s="18"/>
      <c r="G56" s="18"/>
      <c r="H56" s="18"/>
      <c r="I56" s="18"/>
      <c r="J56" s="18"/>
      <c r="K56" s="18"/>
      <c r="L56" s="18"/>
      <c r="M56" s="18"/>
      <c r="N56" s="18"/>
      <c r="O56" s="18"/>
      <c r="P56" s="18"/>
      <c r="Q56" s="23"/>
      <c r="R56" s="18" t="s">
        <v>16</v>
      </c>
      <c r="S56" s="18"/>
      <c r="T56" s="18"/>
      <c r="U56" s="18"/>
      <c r="V56" s="18"/>
      <c r="W56" s="18"/>
      <c r="X56" s="18"/>
      <c r="Y56" s="18"/>
      <c r="Z56" s="18"/>
      <c r="AA56" s="18"/>
      <c r="AB56" s="18"/>
      <c r="AC56" s="18"/>
      <c r="AD56" s="18"/>
      <c r="AE56" s="18"/>
      <c r="AF56" s="23"/>
      <c r="AG56" s="18" t="s">
        <v>49</v>
      </c>
      <c r="AH56" s="18"/>
      <c r="AI56" s="18"/>
      <c r="AJ56" s="18"/>
      <c r="AK56" s="18"/>
      <c r="AL56" s="18"/>
      <c r="AM56" s="18"/>
      <c r="AN56" s="18"/>
      <c r="AO56" s="18"/>
      <c r="AP56" s="18"/>
      <c r="AQ56" s="18"/>
      <c r="AR56" s="18"/>
      <c r="AS56" s="18"/>
      <c r="AT56" s="18"/>
      <c r="AU56" s="23"/>
      <c r="AV56" s="18" t="s">
        <v>50</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46</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0"/>
      <c r="BM63" s="48"/>
      <c r="BN63" s="48"/>
      <c r="BO63" s="48"/>
      <c r="BP63" s="48"/>
      <c r="BQ63" s="48"/>
      <c r="BR63" s="48"/>
      <c r="BS63" s="48"/>
      <c r="BT63" s="48"/>
      <c r="BU63" s="48"/>
      <c r="BV63" s="48"/>
      <c r="BW63" s="48"/>
      <c r="BX63" s="48"/>
      <c r="BY63" s="48"/>
      <c r="BZ63" s="62"/>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47</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105</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17</v>
      </c>
      <c r="D79" s="18"/>
      <c r="E79" s="18"/>
      <c r="F79" s="18"/>
      <c r="G79" s="18"/>
      <c r="H79" s="18"/>
      <c r="I79" s="18"/>
      <c r="J79" s="18"/>
      <c r="K79" s="18"/>
      <c r="L79" s="18"/>
      <c r="M79" s="18"/>
      <c r="N79" s="18"/>
      <c r="O79" s="18"/>
      <c r="P79" s="18"/>
      <c r="Q79" s="18"/>
      <c r="R79" s="18"/>
      <c r="S79" s="18"/>
      <c r="T79" s="18"/>
      <c r="U79" s="23"/>
      <c r="V79" s="23"/>
      <c r="W79" s="18" t="s">
        <v>51</v>
      </c>
      <c r="X79" s="18"/>
      <c r="Y79" s="18"/>
      <c r="Z79" s="18"/>
      <c r="AA79" s="18"/>
      <c r="AB79" s="18"/>
      <c r="AC79" s="18"/>
      <c r="AD79" s="18"/>
      <c r="AE79" s="18"/>
      <c r="AF79" s="18"/>
      <c r="AG79" s="18"/>
      <c r="AH79" s="18"/>
      <c r="AI79" s="18"/>
      <c r="AJ79" s="18"/>
      <c r="AK79" s="18"/>
      <c r="AL79" s="18"/>
      <c r="AM79" s="18"/>
      <c r="AN79" s="18"/>
      <c r="AO79" s="23"/>
      <c r="AP79" s="23"/>
      <c r="AQ79" s="18" t="s">
        <v>19</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42</v>
      </c>
    </row>
  </sheetData>
  <sheetProtection password="8649" sheet="1" objects="1" scenarios="1" formatCells="0" formatColumns="0" formatRows="0"/>
  <mergeCells count="53">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M10"/>
  <sheetViews>
    <sheetView showGridLines="0" workbookViewId="0">
      <selection activeCell="DV8" sqref="DV8"/>
    </sheetView>
  </sheetViews>
  <sheetFormatPr defaultRowHeight="13.5"/>
  <cols>
    <col min="2" max="143" width="11.875" customWidth="1"/>
  </cols>
  <sheetData>
    <row r="1" spans="1:143">
      <c r="A1" t="s">
        <v>52</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53</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40</v>
      </c>
      <c r="B3" s="67" t="s">
        <v>54</v>
      </c>
      <c r="C3" s="67" t="s">
        <v>45</v>
      </c>
      <c r="D3" s="67" t="s">
        <v>22</v>
      </c>
      <c r="E3" s="67" t="s">
        <v>30</v>
      </c>
      <c r="F3" s="67" t="s">
        <v>55</v>
      </c>
      <c r="G3" s="67" t="s">
        <v>56</v>
      </c>
      <c r="H3" s="74" t="s">
        <v>9</v>
      </c>
      <c r="I3" s="77"/>
      <c r="J3" s="77"/>
      <c r="K3" s="77"/>
      <c r="L3" s="77"/>
      <c r="M3" s="77"/>
      <c r="N3" s="77"/>
      <c r="O3" s="77"/>
      <c r="P3" s="77"/>
      <c r="Q3" s="77"/>
      <c r="R3" s="77"/>
      <c r="S3" s="77"/>
      <c r="T3" s="77"/>
      <c r="U3" s="77"/>
      <c r="V3" s="81"/>
      <c r="W3" s="83" t="s">
        <v>57</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46</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39</v>
      </c>
      <c r="B4" s="68"/>
      <c r="C4" s="68"/>
      <c r="D4" s="68"/>
      <c r="E4" s="68"/>
      <c r="F4" s="68"/>
      <c r="G4" s="68"/>
      <c r="H4" s="75"/>
      <c r="I4" s="78"/>
      <c r="J4" s="78"/>
      <c r="K4" s="78"/>
      <c r="L4" s="78"/>
      <c r="M4" s="78"/>
      <c r="N4" s="78"/>
      <c r="O4" s="78"/>
      <c r="P4" s="78"/>
      <c r="Q4" s="78"/>
      <c r="R4" s="78"/>
      <c r="S4" s="78"/>
      <c r="T4" s="78"/>
      <c r="U4" s="78"/>
      <c r="V4" s="82"/>
      <c r="W4" s="84" t="s">
        <v>12</v>
      </c>
      <c r="X4" s="84"/>
      <c r="Y4" s="84"/>
      <c r="Z4" s="84"/>
      <c r="AA4" s="84"/>
      <c r="AB4" s="84"/>
      <c r="AC4" s="84"/>
      <c r="AD4" s="84"/>
      <c r="AE4" s="84"/>
      <c r="AF4" s="84"/>
      <c r="AG4" s="84"/>
      <c r="AH4" s="84" t="s">
        <v>29</v>
      </c>
      <c r="AI4" s="84"/>
      <c r="AJ4" s="84"/>
      <c r="AK4" s="84"/>
      <c r="AL4" s="84"/>
      <c r="AM4" s="84"/>
      <c r="AN4" s="84"/>
      <c r="AO4" s="84"/>
      <c r="AP4" s="84"/>
      <c r="AQ4" s="84"/>
      <c r="AR4" s="84"/>
      <c r="AS4" s="84" t="s">
        <v>58</v>
      </c>
      <c r="AT4" s="84"/>
      <c r="AU4" s="84"/>
      <c r="AV4" s="84"/>
      <c r="AW4" s="84"/>
      <c r="AX4" s="84"/>
      <c r="AY4" s="84"/>
      <c r="AZ4" s="84"/>
      <c r="BA4" s="84"/>
      <c r="BB4" s="84"/>
      <c r="BC4" s="84"/>
      <c r="BD4" s="84" t="s">
        <v>36</v>
      </c>
      <c r="BE4" s="84"/>
      <c r="BF4" s="84"/>
      <c r="BG4" s="84"/>
      <c r="BH4" s="84"/>
      <c r="BI4" s="84"/>
      <c r="BJ4" s="84"/>
      <c r="BK4" s="84"/>
      <c r="BL4" s="84"/>
      <c r="BM4" s="84"/>
      <c r="BN4" s="84"/>
      <c r="BO4" s="84" t="s">
        <v>59</v>
      </c>
      <c r="BP4" s="84"/>
      <c r="BQ4" s="84"/>
      <c r="BR4" s="84"/>
      <c r="BS4" s="84"/>
      <c r="BT4" s="84"/>
      <c r="BU4" s="84"/>
      <c r="BV4" s="84"/>
      <c r="BW4" s="84"/>
      <c r="BX4" s="84"/>
      <c r="BY4" s="84"/>
      <c r="BZ4" s="84" t="s">
        <v>60</v>
      </c>
      <c r="CA4" s="84"/>
      <c r="CB4" s="84"/>
      <c r="CC4" s="84"/>
      <c r="CD4" s="84"/>
      <c r="CE4" s="84"/>
      <c r="CF4" s="84"/>
      <c r="CG4" s="84"/>
      <c r="CH4" s="84"/>
      <c r="CI4" s="84"/>
      <c r="CJ4" s="84"/>
      <c r="CK4" s="84" t="s">
        <v>61</v>
      </c>
      <c r="CL4" s="84"/>
      <c r="CM4" s="84"/>
      <c r="CN4" s="84"/>
      <c r="CO4" s="84"/>
      <c r="CP4" s="84"/>
      <c r="CQ4" s="84"/>
      <c r="CR4" s="84"/>
      <c r="CS4" s="84"/>
      <c r="CT4" s="84"/>
      <c r="CU4" s="84"/>
      <c r="CV4" s="84" t="s">
        <v>62</v>
      </c>
      <c r="CW4" s="84"/>
      <c r="CX4" s="84"/>
      <c r="CY4" s="84"/>
      <c r="CZ4" s="84"/>
      <c r="DA4" s="84"/>
      <c r="DB4" s="84"/>
      <c r="DC4" s="84"/>
      <c r="DD4" s="84"/>
      <c r="DE4" s="84"/>
      <c r="DF4" s="84"/>
      <c r="DG4" s="84" t="s">
        <v>34</v>
      </c>
      <c r="DH4" s="84"/>
      <c r="DI4" s="84"/>
      <c r="DJ4" s="84"/>
      <c r="DK4" s="84"/>
      <c r="DL4" s="84"/>
      <c r="DM4" s="84"/>
      <c r="DN4" s="84"/>
      <c r="DO4" s="84"/>
      <c r="DP4" s="84"/>
      <c r="DQ4" s="84"/>
      <c r="DR4" s="84" t="s">
        <v>25</v>
      </c>
      <c r="DS4" s="84"/>
      <c r="DT4" s="84"/>
      <c r="DU4" s="84"/>
      <c r="DV4" s="84"/>
      <c r="DW4" s="84"/>
      <c r="DX4" s="84"/>
      <c r="DY4" s="84"/>
      <c r="DZ4" s="84"/>
      <c r="EA4" s="84"/>
      <c r="EB4" s="84"/>
      <c r="EC4" s="84" t="s">
        <v>63</v>
      </c>
      <c r="ED4" s="84"/>
      <c r="EE4" s="84"/>
      <c r="EF4" s="84"/>
      <c r="EG4" s="84"/>
      <c r="EH4" s="84"/>
      <c r="EI4" s="84"/>
      <c r="EJ4" s="84"/>
      <c r="EK4" s="84"/>
      <c r="EL4" s="84"/>
      <c r="EM4" s="84"/>
    </row>
    <row r="5" spans="1:143">
      <c r="A5" s="65" t="s">
        <v>65</v>
      </c>
      <c r="B5" s="69"/>
      <c r="C5" s="69"/>
      <c r="D5" s="69"/>
      <c r="E5" s="69"/>
      <c r="F5" s="69"/>
      <c r="G5" s="69"/>
      <c r="H5" s="76" t="s">
        <v>64</v>
      </c>
      <c r="I5" s="76" t="s">
        <v>66</v>
      </c>
      <c r="J5" s="76" t="s">
        <v>67</v>
      </c>
      <c r="K5" s="76" t="s">
        <v>68</v>
      </c>
      <c r="L5" s="76" t="s">
        <v>69</v>
      </c>
      <c r="M5" s="76" t="s">
        <v>70</v>
      </c>
      <c r="N5" s="76" t="s">
        <v>72</v>
      </c>
      <c r="O5" s="76" t="s">
        <v>73</v>
      </c>
      <c r="P5" s="76" t="s">
        <v>74</v>
      </c>
      <c r="Q5" s="76" t="s">
        <v>75</v>
      </c>
      <c r="R5" s="76" t="s">
        <v>76</v>
      </c>
      <c r="S5" s="76" t="s">
        <v>77</v>
      </c>
      <c r="T5" s="76" t="s">
        <v>78</v>
      </c>
      <c r="U5" s="76" t="s">
        <v>79</v>
      </c>
      <c r="V5" s="76" t="s">
        <v>80</v>
      </c>
      <c r="W5" s="76" t="s">
        <v>81</v>
      </c>
      <c r="X5" s="76" t="s">
        <v>82</v>
      </c>
      <c r="Y5" s="76" t="s">
        <v>83</v>
      </c>
      <c r="Z5" s="76" t="s">
        <v>84</v>
      </c>
      <c r="AA5" s="76" t="s">
        <v>85</v>
      </c>
      <c r="AB5" s="76" t="s">
        <v>86</v>
      </c>
      <c r="AC5" s="76" t="s">
        <v>87</v>
      </c>
      <c r="AD5" s="76" t="s">
        <v>88</v>
      </c>
      <c r="AE5" s="76" t="s">
        <v>89</v>
      </c>
      <c r="AF5" s="76" t="s">
        <v>90</v>
      </c>
      <c r="AG5" s="76" t="s">
        <v>91</v>
      </c>
      <c r="AH5" s="76" t="s">
        <v>81</v>
      </c>
      <c r="AI5" s="76" t="s">
        <v>82</v>
      </c>
      <c r="AJ5" s="76" t="s">
        <v>83</v>
      </c>
      <c r="AK5" s="76" t="s">
        <v>84</v>
      </c>
      <c r="AL5" s="76" t="s">
        <v>85</v>
      </c>
      <c r="AM5" s="76" t="s">
        <v>86</v>
      </c>
      <c r="AN5" s="76" t="s">
        <v>87</v>
      </c>
      <c r="AO5" s="76" t="s">
        <v>88</v>
      </c>
      <c r="AP5" s="76" t="s">
        <v>89</v>
      </c>
      <c r="AQ5" s="76" t="s">
        <v>90</v>
      </c>
      <c r="AR5" s="76" t="s">
        <v>92</v>
      </c>
      <c r="AS5" s="76" t="s">
        <v>81</v>
      </c>
      <c r="AT5" s="76" t="s">
        <v>82</v>
      </c>
      <c r="AU5" s="76" t="s">
        <v>83</v>
      </c>
      <c r="AV5" s="76" t="s">
        <v>84</v>
      </c>
      <c r="AW5" s="76" t="s">
        <v>85</v>
      </c>
      <c r="AX5" s="76" t="s">
        <v>86</v>
      </c>
      <c r="AY5" s="76" t="s">
        <v>87</v>
      </c>
      <c r="AZ5" s="76" t="s">
        <v>88</v>
      </c>
      <c r="BA5" s="76" t="s">
        <v>89</v>
      </c>
      <c r="BB5" s="76" t="s">
        <v>90</v>
      </c>
      <c r="BC5" s="76" t="s">
        <v>92</v>
      </c>
      <c r="BD5" s="76" t="s">
        <v>81</v>
      </c>
      <c r="BE5" s="76" t="s">
        <v>82</v>
      </c>
      <c r="BF5" s="76" t="s">
        <v>83</v>
      </c>
      <c r="BG5" s="76" t="s">
        <v>84</v>
      </c>
      <c r="BH5" s="76" t="s">
        <v>85</v>
      </c>
      <c r="BI5" s="76" t="s">
        <v>86</v>
      </c>
      <c r="BJ5" s="76" t="s">
        <v>87</v>
      </c>
      <c r="BK5" s="76" t="s">
        <v>88</v>
      </c>
      <c r="BL5" s="76" t="s">
        <v>89</v>
      </c>
      <c r="BM5" s="76" t="s">
        <v>90</v>
      </c>
      <c r="BN5" s="76" t="s">
        <v>92</v>
      </c>
      <c r="BO5" s="76" t="s">
        <v>81</v>
      </c>
      <c r="BP5" s="76" t="s">
        <v>82</v>
      </c>
      <c r="BQ5" s="76" t="s">
        <v>83</v>
      </c>
      <c r="BR5" s="76" t="s">
        <v>84</v>
      </c>
      <c r="BS5" s="76" t="s">
        <v>85</v>
      </c>
      <c r="BT5" s="76" t="s">
        <v>86</v>
      </c>
      <c r="BU5" s="76" t="s">
        <v>87</v>
      </c>
      <c r="BV5" s="76" t="s">
        <v>88</v>
      </c>
      <c r="BW5" s="76" t="s">
        <v>89</v>
      </c>
      <c r="BX5" s="76" t="s">
        <v>90</v>
      </c>
      <c r="BY5" s="76" t="s">
        <v>92</v>
      </c>
      <c r="BZ5" s="76" t="s">
        <v>81</v>
      </c>
      <c r="CA5" s="76" t="s">
        <v>82</v>
      </c>
      <c r="CB5" s="76" t="s">
        <v>83</v>
      </c>
      <c r="CC5" s="76" t="s">
        <v>84</v>
      </c>
      <c r="CD5" s="76" t="s">
        <v>85</v>
      </c>
      <c r="CE5" s="76" t="s">
        <v>86</v>
      </c>
      <c r="CF5" s="76" t="s">
        <v>87</v>
      </c>
      <c r="CG5" s="76" t="s">
        <v>88</v>
      </c>
      <c r="CH5" s="76" t="s">
        <v>89</v>
      </c>
      <c r="CI5" s="76" t="s">
        <v>90</v>
      </c>
      <c r="CJ5" s="76" t="s">
        <v>92</v>
      </c>
      <c r="CK5" s="76" t="s">
        <v>81</v>
      </c>
      <c r="CL5" s="76" t="s">
        <v>82</v>
      </c>
      <c r="CM5" s="76" t="s">
        <v>83</v>
      </c>
      <c r="CN5" s="76" t="s">
        <v>84</v>
      </c>
      <c r="CO5" s="76" t="s">
        <v>85</v>
      </c>
      <c r="CP5" s="76" t="s">
        <v>86</v>
      </c>
      <c r="CQ5" s="76" t="s">
        <v>87</v>
      </c>
      <c r="CR5" s="76" t="s">
        <v>88</v>
      </c>
      <c r="CS5" s="76" t="s">
        <v>89</v>
      </c>
      <c r="CT5" s="76" t="s">
        <v>90</v>
      </c>
      <c r="CU5" s="76" t="s">
        <v>92</v>
      </c>
      <c r="CV5" s="76" t="s">
        <v>81</v>
      </c>
      <c r="CW5" s="76" t="s">
        <v>82</v>
      </c>
      <c r="CX5" s="76" t="s">
        <v>83</v>
      </c>
      <c r="CY5" s="76" t="s">
        <v>84</v>
      </c>
      <c r="CZ5" s="76" t="s">
        <v>85</v>
      </c>
      <c r="DA5" s="76" t="s">
        <v>86</v>
      </c>
      <c r="DB5" s="76" t="s">
        <v>87</v>
      </c>
      <c r="DC5" s="76" t="s">
        <v>88</v>
      </c>
      <c r="DD5" s="76" t="s">
        <v>89</v>
      </c>
      <c r="DE5" s="76" t="s">
        <v>90</v>
      </c>
      <c r="DF5" s="76" t="s">
        <v>92</v>
      </c>
      <c r="DG5" s="76" t="s">
        <v>81</v>
      </c>
      <c r="DH5" s="76" t="s">
        <v>82</v>
      </c>
      <c r="DI5" s="76" t="s">
        <v>83</v>
      </c>
      <c r="DJ5" s="76" t="s">
        <v>84</v>
      </c>
      <c r="DK5" s="76" t="s">
        <v>85</v>
      </c>
      <c r="DL5" s="76" t="s">
        <v>86</v>
      </c>
      <c r="DM5" s="76" t="s">
        <v>87</v>
      </c>
      <c r="DN5" s="76" t="s">
        <v>88</v>
      </c>
      <c r="DO5" s="76" t="s">
        <v>89</v>
      </c>
      <c r="DP5" s="76" t="s">
        <v>90</v>
      </c>
      <c r="DQ5" s="76" t="s">
        <v>92</v>
      </c>
      <c r="DR5" s="76" t="s">
        <v>81</v>
      </c>
      <c r="DS5" s="76" t="s">
        <v>82</v>
      </c>
      <c r="DT5" s="76" t="s">
        <v>83</v>
      </c>
      <c r="DU5" s="76" t="s">
        <v>84</v>
      </c>
      <c r="DV5" s="76" t="s">
        <v>85</v>
      </c>
      <c r="DW5" s="76" t="s">
        <v>86</v>
      </c>
      <c r="DX5" s="76" t="s">
        <v>87</v>
      </c>
      <c r="DY5" s="76" t="s">
        <v>88</v>
      </c>
      <c r="DZ5" s="76" t="s">
        <v>89</v>
      </c>
      <c r="EA5" s="76" t="s">
        <v>90</v>
      </c>
      <c r="EB5" s="76" t="s">
        <v>92</v>
      </c>
      <c r="EC5" s="76" t="s">
        <v>81</v>
      </c>
      <c r="ED5" s="76" t="s">
        <v>82</v>
      </c>
      <c r="EE5" s="76" t="s">
        <v>83</v>
      </c>
      <c r="EF5" s="76" t="s">
        <v>84</v>
      </c>
      <c r="EG5" s="76" t="s">
        <v>85</v>
      </c>
      <c r="EH5" s="76" t="s">
        <v>86</v>
      </c>
      <c r="EI5" s="76" t="s">
        <v>87</v>
      </c>
      <c r="EJ5" s="76" t="s">
        <v>88</v>
      </c>
      <c r="EK5" s="76" t="s">
        <v>89</v>
      </c>
      <c r="EL5" s="76" t="s">
        <v>90</v>
      </c>
      <c r="EM5" s="76" t="s">
        <v>92</v>
      </c>
    </row>
    <row r="6" spans="1:143" s="64" customFormat="1">
      <c r="A6" s="65" t="s">
        <v>93</v>
      </c>
      <c r="B6" s="70">
        <f t="shared" ref="B6:V6" si="1">B7</f>
        <v>2015</v>
      </c>
      <c r="C6" s="70">
        <f t="shared" si="1"/>
        <v>202134</v>
      </c>
      <c r="D6" s="70">
        <f t="shared" si="1"/>
        <v>46</v>
      </c>
      <c r="E6" s="70">
        <f t="shared" si="1"/>
        <v>1</v>
      </c>
      <c r="F6" s="70">
        <f t="shared" si="1"/>
        <v>0</v>
      </c>
      <c r="G6" s="70">
        <f t="shared" si="1"/>
        <v>1</v>
      </c>
      <c r="H6" s="70" t="str">
        <f t="shared" si="1"/>
        <v>長野県　飯山市</v>
      </c>
      <c r="I6" s="70" t="str">
        <f t="shared" si="1"/>
        <v>法適用</v>
      </c>
      <c r="J6" s="70" t="str">
        <f t="shared" si="1"/>
        <v>水道事業</v>
      </c>
      <c r="K6" s="70" t="str">
        <f t="shared" si="1"/>
        <v>末端給水事業</v>
      </c>
      <c r="L6" s="70" t="str">
        <f t="shared" si="1"/>
        <v>A6</v>
      </c>
      <c r="M6" s="79" t="str">
        <f t="shared" si="1"/>
        <v>-</v>
      </c>
      <c r="N6" s="79">
        <f t="shared" si="1"/>
        <v>75.83</v>
      </c>
      <c r="O6" s="79">
        <f t="shared" si="1"/>
        <v>77.599999999999994</v>
      </c>
      <c r="P6" s="79">
        <f t="shared" si="1"/>
        <v>4210</v>
      </c>
      <c r="Q6" s="79">
        <f t="shared" si="1"/>
        <v>22331</v>
      </c>
      <c r="R6" s="79">
        <f t="shared" si="1"/>
        <v>202.43</v>
      </c>
      <c r="S6" s="79">
        <f t="shared" si="1"/>
        <v>110.31</v>
      </c>
      <c r="T6" s="79">
        <f t="shared" si="1"/>
        <v>17169</v>
      </c>
      <c r="U6" s="79">
        <f t="shared" si="1"/>
        <v>24.36</v>
      </c>
      <c r="V6" s="79">
        <f t="shared" si="1"/>
        <v>704.8</v>
      </c>
      <c r="W6" s="85">
        <f t="shared" ref="W6:AF6" si="2">IF(W7="",NA(),W7)</f>
        <v>113.26</v>
      </c>
      <c r="X6" s="85">
        <f t="shared" si="2"/>
        <v>115.83</v>
      </c>
      <c r="Y6" s="85">
        <f t="shared" si="2"/>
        <v>111.04</v>
      </c>
      <c r="Z6" s="85">
        <f t="shared" si="2"/>
        <v>125.45</v>
      </c>
      <c r="AA6" s="85">
        <f t="shared" si="2"/>
        <v>130.08000000000001</v>
      </c>
      <c r="AB6" s="85">
        <f t="shared" si="2"/>
        <v>107.37</v>
      </c>
      <c r="AC6" s="85">
        <f t="shared" si="2"/>
        <v>107.57</v>
      </c>
      <c r="AD6" s="85">
        <f t="shared" si="2"/>
        <v>106.55</v>
      </c>
      <c r="AE6" s="85">
        <f t="shared" si="2"/>
        <v>110.01</v>
      </c>
      <c r="AF6" s="85">
        <f t="shared" si="2"/>
        <v>111.21</v>
      </c>
      <c r="AG6" s="79" t="str">
        <f>IF(AG7="","",IF(AG7="-","【-】","【"&amp;SUBSTITUTE(TEXT(AG7,"#,##0.00"),"-","△")&amp;"】"))</f>
        <v>【113.56】</v>
      </c>
      <c r="AH6" s="79">
        <f t="shared" ref="AH6:AQ6" si="3">IF(AH7="",NA(),AH7)</f>
        <v>0</v>
      </c>
      <c r="AI6" s="79">
        <f t="shared" si="3"/>
        <v>0</v>
      </c>
      <c r="AJ6" s="79">
        <f t="shared" si="3"/>
        <v>0</v>
      </c>
      <c r="AK6" s="79">
        <f t="shared" si="3"/>
        <v>0</v>
      </c>
      <c r="AL6" s="79">
        <f t="shared" si="3"/>
        <v>0</v>
      </c>
      <c r="AM6" s="85">
        <f t="shared" si="3"/>
        <v>8.5</v>
      </c>
      <c r="AN6" s="85">
        <f t="shared" si="3"/>
        <v>9.34</v>
      </c>
      <c r="AO6" s="85">
        <f t="shared" si="3"/>
        <v>9.56</v>
      </c>
      <c r="AP6" s="85">
        <f t="shared" si="3"/>
        <v>2.8</v>
      </c>
      <c r="AQ6" s="85">
        <f t="shared" si="3"/>
        <v>1.9300000000000002</v>
      </c>
      <c r="AR6" s="79" t="str">
        <f>IF(AR7="","",IF(AR7="-","【-】","【"&amp;SUBSTITUTE(TEXT(AR7,"#,##0.00"),"-","△")&amp;"】"))</f>
        <v>【0.87】</v>
      </c>
      <c r="AS6" s="85">
        <f t="shared" ref="AS6:BB6" si="4">IF(AS7="",NA(),AS7)</f>
        <v>424.71</v>
      </c>
      <c r="AT6" s="85">
        <f t="shared" si="4"/>
        <v>229</v>
      </c>
      <c r="AU6" s="85">
        <f t="shared" si="4"/>
        <v>203.5</v>
      </c>
      <c r="AV6" s="85">
        <f t="shared" si="4"/>
        <v>169.77</v>
      </c>
      <c r="AW6" s="85">
        <f t="shared" si="4"/>
        <v>352.21</v>
      </c>
      <c r="AX6" s="85">
        <f t="shared" si="4"/>
        <v>995.5</v>
      </c>
      <c r="AY6" s="85">
        <f t="shared" si="4"/>
        <v>915.5</v>
      </c>
      <c r="AZ6" s="85">
        <f t="shared" si="4"/>
        <v>963.24</v>
      </c>
      <c r="BA6" s="85">
        <f t="shared" si="4"/>
        <v>381.53</v>
      </c>
      <c r="BB6" s="85">
        <f t="shared" si="4"/>
        <v>391.54</v>
      </c>
      <c r="BC6" s="79" t="str">
        <f>IF(BC7="","",IF(BC7="-","【-】","【"&amp;SUBSTITUTE(TEXT(BC7,"#,##0.00"),"-","△")&amp;"】"))</f>
        <v>【262.74】</v>
      </c>
      <c r="BD6" s="85">
        <f t="shared" ref="BD6:BM6" si="5">IF(BD7="",NA(),BD7)</f>
        <v>467.1</v>
      </c>
      <c r="BE6" s="85">
        <f t="shared" si="5"/>
        <v>410.96</v>
      </c>
      <c r="BF6" s="85">
        <f t="shared" si="5"/>
        <v>378.44</v>
      </c>
      <c r="BG6" s="85">
        <f t="shared" si="5"/>
        <v>358.96</v>
      </c>
      <c r="BH6" s="85">
        <f t="shared" si="5"/>
        <v>334.23</v>
      </c>
      <c r="BI6" s="85">
        <f t="shared" si="5"/>
        <v>414.59</v>
      </c>
      <c r="BJ6" s="85">
        <f t="shared" si="5"/>
        <v>404.78</v>
      </c>
      <c r="BK6" s="85">
        <f t="shared" si="5"/>
        <v>400.38</v>
      </c>
      <c r="BL6" s="85">
        <f t="shared" si="5"/>
        <v>393.27</v>
      </c>
      <c r="BM6" s="85">
        <f t="shared" si="5"/>
        <v>386.97</v>
      </c>
      <c r="BN6" s="79" t="str">
        <f>IF(BN7="","",IF(BN7="-","【-】","【"&amp;SUBSTITUTE(TEXT(BN7,"#,##0.00"),"-","△")&amp;"】"))</f>
        <v>【276.38】</v>
      </c>
      <c r="BO6" s="85">
        <f t="shared" ref="BO6:BX6" si="6">IF(BO7="",NA(),BO7)</f>
        <v>106.47</v>
      </c>
      <c r="BP6" s="85">
        <f t="shared" si="6"/>
        <v>110.15</v>
      </c>
      <c r="BQ6" s="85">
        <f t="shared" si="6"/>
        <v>106.01</v>
      </c>
      <c r="BR6" s="85">
        <f t="shared" si="6"/>
        <v>113.69</v>
      </c>
      <c r="BS6" s="85">
        <f t="shared" si="6"/>
        <v>132.56</v>
      </c>
      <c r="BT6" s="85">
        <f t="shared" si="6"/>
        <v>97.71</v>
      </c>
      <c r="BU6" s="85">
        <f t="shared" si="6"/>
        <v>98.07</v>
      </c>
      <c r="BV6" s="85">
        <f t="shared" si="6"/>
        <v>96.56</v>
      </c>
      <c r="BW6" s="85">
        <f t="shared" si="6"/>
        <v>100.47</v>
      </c>
      <c r="BX6" s="85">
        <f t="shared" si="6"/>
        <v>101.72</v>
      </c>
      <c r="BY6" s="79" t="str">
        <f>IF(BY7="","",IF(BY7="-","【-】","【"&amp;SUBSTITUTE(TEXT(BY7,"#,##0.00"),"-","△")&amp;"】"))</f>
        <v>【104.99】</v>
      </c>
      <c r="BZ6" s="85">
        <f t="shared" ref="BZ6:CI6" si="7">IF(BZ7="",NA(),BZ7)</f>
        <v>203.63</v>
      </c>
      <c r="CA6" s="85">
        <f t="shared" si="7"/>
        <v>192.94</v>
      </c>
      <c r="CB6" s="85">
        <f t="shared" si="7"/>
        <v>202.53</v>
      </c>
      <c r="CC6" s="85">
        <f t="shared" si="7"/>
        <v>188.77</v>
      </c>
      <c r="CD6" s="85">
        <f t="shared" si="7"/>
        <v>162.44999999999999</v>
      </c>
      <c r="CE6" s="85">
        <f t="shared" si="7"/>
        <v>173.56</v>
      </c>
      <c r="CF6" s="85">
        <f t="shared" si="7"/>
        <v>172.26</v>
      </c>
      <c r="CG6" s="85">
        <f t="shared" si="7"/>
        <v>177.14</v>
      </c>
      <c r="CH6" s="85">
        <f t="shared" si="7"/>
        <v>169.82</v>
      </c>
      <c r="CI6" s="85">
        <f t="shared" si="7"/>
        <v>168.2</v>
      </c>
      <c r="CJ6" s="79" t="str">
        <f>IF(CJ7="","",IF(CJ7="-","【-】","【"&amp;SUBSTITUTE(TEXT(CJ7,"#,##0.00"),"-","△")&amp;"】"))</f>
        <v>【163.72】</v>
      </c>
      <c r="CK6" s="85">
        <f t="shared" ref="CK6:CT6" si="8">IF(CK7="",NA(),CK7)</f>
        <v>78.23</v>
      </c>
      <c r="CL6" s="85">
        <f t="shared" si="8"/>
        <v>77.260000000000005</v>
      </c>
      <c r="CM6" s="85">
        <f t="shared" si="8"/>
        <v>73.75</v>
      </c>
      <c r="CN6" s="85">
        <f t="shared" si="8"/>
        <v>72.62</v>
      </c>
      <c r="CO6" s="85">
        <f t="shared" si="8"/>
        <v>70.25</v>
      </c>
      <c r="CP6" s="85">
        <f t="shared" si="8"/>
        <v>55.84</v>
      </c>
      <c r="CQ6" s="85">
        <f t="shared" si="8"/>
        <v>55.68</v>
      </c>
      <c r="CR6" s="85">
        <f t="shared" si="8"/>
        <v>55.64</v>
      </c>
      <c r="CS6" s="85">
        <f t="shared" si="8"/>
        <v>55.13</v>
      </c>
      <c r="CT6" s="85">
        <f t="shared" si="8"/>
        <v>54.77</v>
      </c>
      <c r="CU6" s="79" t="str">
        <f>IF(CU7="","",IF(CU7="-","【-】","【"&amp;SUBSTITUTE(TEXT(CU7,"#,##0.00"),"-","△")&amp;"】"))</f>
        <v>【59.76】</v>
      </c>
      <c r="CV6" s="85">
        <f t="shared" ref="CV6:DE6" si="9">IF(CV7="",NA(),CV7)</f>
        <v>74.16</v>
      </c>
      <c r="CW6" s="85">
        <f t="shared" si="9"/>
        <v>76.349999999999994</v>
      </c>
      <c r="CX6" s="85">
        <f t="shared" si="9"/>
        <v>75.989999999999995</v>
      </c>
      <c r="CY6" s="85">
        <f t="shared" si="9"/>
        <v>74.39</v>
      </c>
      <c r="CZ6" s="85">
        <f t="shared" si="9"/>
        <v>76.38</v>
      </c>
      <c r="DA6" s="85">
        <f t="shared" si="9"/>
        <v>83.11</v>
      </c>
      <c r="DB6" s="85">
        <f t="shared" si="9"/>
        <v>83.18</v>
      </c>
      <c r="DC6" s="85">
        <f t="shared" si="9"/>
        <v>83.09</v>
      </c>
      <c r="DD6" s="85">
        <f t="shared" si="9"/>
        <v>83</v>
      </c>
      <c r="DE6" s="85">
        <f t="shared" si="9"/>
        <v>82.89</v>
      </c>
      <c r="DF6" s="79" t="str">
        <f>IF(DF7="","",IF(DF7="-","【-】","【"&amp;SUBSTITUTE(TEXT(DF7,"#,##0.00"),"-","△")&amp;"】"))</f>
        <v>【89.95】</v>
      </c>
      <c r="DG6" s="85">
        <f t="shared" ref="DG6:DP6" si="10">IF(DG7="",NA(),DG7)</f>
        <v>40.409999999999997</v>
      </c>
      <c r="DH6" s="85">
        <f t="shared" si="10"/>
        <v>42.62</v>
      </c>
      <c r="DI6" s="85">
        <f t="shared" si="10"/>
        <v>43.14</v>
      </c>
      <c r="DJ6" s="85">
        <f t="shared" si="10"/>
        <v>44.67</v>
      </c>
      <c r="DK6" s="85">
        <f t="shared" si="10"/>
        <v>46.6</v>
      </c>
      <c r="DL6" s="85">
        <f t="shared" si="10"/>
        <v>37.090000000000003</v>
      </c>
      <c r="DM6" s="85">
        <f t="shared" si="10"/>
        <v>38.07</v>
      </c>
      <c r="DN6" s="85">
        <f t="shared" si="10"/>
        <v>39.06</v>
      </c>
      <c r="DO6" s="85">
        <f t="shared" si="10"/>
        <v>46.66</v>
      </c>
      <c r="DP6" s="85">
        <f t="shared" si="10"/>
        <v>47.46</v>
      </c>
      <c r="DQ6" s="79" t="str">
        <f>IF(DQ7="","",IF(DQ7="-","【-】","【"&amp;SUBSTITUTE(TEXT(DQ7,"#,##0.00"),"-","△")&amp;"】"))</f>
        <v>【47.18】</v>
      </c>
      <c r="DR6" s="85">
        <f t="shared" ref="DR6:EA6" si="11">IF(DR7="",NA(),DR7)</f>
        <v>0.49</v>
      </c>
      <c r="DS6" s="85">
        <f t="shared" si="11"/>
        <v>0.5</v>
      </c>
      <c r="DT6" s="85">
        <f t="shared" si="11"/>
        <v>0.64</v>
      </c>
      <c r="DU6" s="85">
        <f t="shared" si="11"/>
        <v>0.67</v>
      </c>
      <c r="DV6" s="85">
        <f t="shared" si="11"/>
        <v>0.91</v>
      </c>
      <c r="DW6" s="85">
        <f t="shared" si="11"/>
        <v>6.63</v>
      </c>
      <c r="DX6" s="85">
        <f t="shared" si="11"/>
        <v>7.73</v>
      </c>
      <c r="DY6" s="85">
        <f t="shared" si="11"/>
        <v>8.8699999999999992</v>
      </c>
      <c r="DZ6" s="85">
        <f t="shared" si="11"/>
        <v>9.85</v>
      </c>
      <c r="EA6" s="85">
        <f t="shared" si="11"/>
        <v>9.7100000000000009</v>
      </c>
      <c r="EB6" s="79" t="str">
        <f>IF(EB7="","",IF(EB7="-","【-】","【"&amp;SUBSTITUTE(TEXT(EB7,"#,##0.00"),"-","△")&amp;"】"))</f>
        <v>【13.18】</v>
      </c>
      <c r="EC6" s="85">
        <f t="shared" ref="EC6:EL6" si="12">IF(EC7="",NA(),EC7)</f>
        <v>0.14000000000000001</v>
      </c>
      <c r="ED6" s="85">
        <f t="shared" si="12"/>
        <v>9.e-002</v>
      </c>
      <c r="EE6" s="85">
        <f t="shared" si="12"/>
        <v>9.e-002</v>
      </c>
      <c r="EF6" s="79">
        <f t="shared" si="12"/>
        <v>0</v>
      </c>
      <c r="EG6" s="85">
        <f t="shared" si="12"/>
        <v>0.19</v>
      </c>
      <c r="EH6" s="85">
        <f t="shared" si="12"/>
        <v>0.78</v>
      </c>
      <c r="EI6" s="85">
        <f t="shared" si="12"/>
        <v>0.67</v>
      </c>
      <c r="EJ6" s="85">
        <f t="shared" si="12"/>
        <v>0.67</v>
      </c>
      <c r="EK6" s="85">
        <f t="shared" si="12"/>
        <v>0.66</v>
      </c>
      <c r="EL6" s="85">
        <f t="shared" si="12"/>
        <v>0.99</v>
      </c>
      <c r="EM6" s="79" t="str">
        <f>IF(EM7="","",IF(EM7="-","【-】","【"&amp;SUBSTITUTE(TEXT(EM7,"#,##0.00"),"-","△")&amp;"】"))</f>
        <v>【0.85】</v>
      </c>
    </row>
    <row r="7" spans="1:143" s="64" customFormat="1">
      <c r="A7" s="65"/>
      <c r="B7" s="71">
        <v>2015</v>
      </c>
      <c r="C7" s="71">
        <v>202134</v>
      </c>
      <c r="D7" s="71">
        <v>46</v>
      </c>
      <c r="E7" s="71">
        <v>1</v>
      </c>
      <c r="F7" s="71">
        <v>0</v>
      </c>
      <c r="G7" s="71">
        <v>1</v>
      </c>
      <c r="H7" s="71" t="s">
        <v>71</v>
      </c>
      <c r="I7" s="71" t="s">
        <v>94</v>
      </c>
      <c r="J7" s="71" t="s">
        <v>95</v>
      </c>
      <c r="K7" s="71" t="s">
        <v>96</v>
      </c>
      <c r="L7" s="71" t="s">
        <v>97</v>
      </c>
      <c r="M7" s="80" t="s">
        <v>98</v>
      </c>
      <c r="N7" s="80">
        <v>75.83</v>
      </c>
      <c r="O7" s="80">
        <v>77.599999999999994</v>
      </c>
      <c r="P7" s="80">
        <v>4210</v>
      </c>
      <c r="Q7" s="80">
        <v>22331</v>
      </c>
      <c r="R7" s="80">
        <v>202.43</v>
      </c>
      <c r="S7" s="80">
        <v>110.31</v>
      </c>
      <c r="T7" s="80">
        <v>17169</v>
      </c>
      <c r="U7" s="80">
        <v>24.36</v>
      </c>
      <c r="V7" s="80">
        <v>704.8</v>
      </c>
      <c r="W7" s="80">
        <v>113.26</v>
      </c>
      <c r="X7" s="80">
        <v>115.83</v>
      </c>
      <c r="Y7" s="80">
        <v>111.04</v>
      </c>
      <c r="Z7" s="80">
        <v>125.45</v>
      </c>
      <c r="AA7" s="80">
        <v>130.08000000000001</v>
      </c>
      <c r="AB7" s="80">
        <v>107.37</v>
      </c>
      <c r="AC7" s="80">
        <v>107.57</v>
      </c>
      <c r="AD7" s="80">
        <v>106.55</v>
      </c>
      <c r="AE7" s="80">
        <v>110.01</v>
      </c>
      <c r="AF7" s="80">
        <v>111.21</v>
      </c>
      <c r="AG7" s="80">
        <v>113.56</v>
      </c>
      <c r="AH7" s="80">
        <v>0</v>
      </c>
      <c r="AI7" s="80">
        <v>0</v>
      </c>
      <c r="AJ7" s="80">
        <v>0</v>
      </c>
      <c r="AK7" s="80">
        <v>0</v>
      </c>
      <c r="AL7" s="80">
        <v>0</v>
      </c>
      <c r="AM7" s="80">
        <v>8.5</v>
      </c>
      <c r="AN7" s="80">
        <v>9.34</v>
      </c>
      <c r="AO7" s="80">
        <v>9.56</v>
      </c>
      <c r="AP7" s="80">
        <v>2.8</v>
      </c>
      <c r="AQ7" s="80">
        <v>1.9300000000000002</v>
      </c>
      <c r="AR7" s="80">
        <v>0.87</v>
      </c>
      <c r="AS7" s="80">
        <v>424.71</v>
      </c>
      <c r="AT7" s="80">
        <v>229</v>
      </c>
      <c r="AU7" s="80">
        <v>203.5</v>
      </c>
      <c r="AV7" s="80">
        <v>169.77</v>
      </c>
      <c r="AW7" s="80">
        <v>352.21</v>
      </c>
      <c r="AX7" s="80">
        <v>995.5</v>
      </c>
      <c r="AY7" s="80">
        <v>915.5</v>
      </c>
      <c r="AZ7" s="80">
        <v>963.24</v>
      </c>
      <c r="BA7" s="80">
        <v>381.53</v>
      </c>
      <c r="BB7" s="80">
        <v>391.54</v>
      </c>
      <c r="BC7" s="80">
        <v>262.74</v>
      </c>
      <c r="BD7" s="80">
        <v>467.1</v>
      </c>
      <c r="BE7" s="80">
        <v>410.96</v>
      </c>
      <c r="BF7" s="80">
        <v>378.44</v>
      </c>
      <c r="BG7" s="80">
        <v>358.96</v>
      </c>
      <c r="BH7" s="80">
        <v>334.23</v>
      </c>
      <c r="BI7" s="80">
        <v>414.59</v>
      </c>
      <c r="BJ7" s="80">
        <v>404.78</v>
      </c>
      <c r="BK7" s="80">
        <v>400.38</v>
      </c>
      <c r="BL7" s="80">
        <v>393.27</v>
      </c>
      <c r="BM7" s="80">
        <v>386.97</v>
      </c>
      <c r="BN7" s="80">
        <v>276.38</v>
      </c>
      <c r="BO7" s="80">
        <v>106.47</v>
      </c>
      <c r="BP7" s="80">
        <v>110.15</v>
      </c>
      <c r="BQ7" s="80">
        <v>106.01</v>
      </c>
      <c r="BR7" s="80">
        <v>113.69</v>
      </c>
      <c r="BS7" s="80">
        <v>132.56</v>
      </c>
      <c r="BT7" s="80">
        <v>97.71</v>
      </c>
      <c r="BU7" s="80">
        <v>98.07</v>
      </c>
      <c r="BV7" s="80">
        <v>96.56</v>
      </c>
      <c r="BW7" s="80">
        <v>100.47</v>
      </c>
      <c r="BX7" s="80">
        <v>101.72</v>
      </c>
      <c r="BY7" s="80">
        <v>104.99</v>
      </c>
      <c r="BZ7" s="80">
        <v>203.63</v>
      </c>
      <c r="CA7" s="80">
        <v>192.94</v>
      </c>
      <c r="CB7" s="80">
        <v>202.53</v>
      </c>
      <c r="CC7" s="80">
        <v>188.77</v>
      </c>
      <c r="CD7" s="80">
        <v>162.44999999999999</v>
      </c>
      <c r="CE7" s="80">
        <v>173.56</v>
      </c>
      <c r="CF7" s="80">
        <v>172.26</v>
      </c>
      <c r="CG7" s="80">
        <v>177.14</v>
      </c>
      <c r="CH7" s="80">
        <v>169.82</v>
      </c>
      <c r="CI7" s="80">
        <v>168.2</v>
      </c>
      <c r="CJ7" s="80">
        <v>163.72</v>
      </c>
      <c r="CK7" s="80">
        <v>78.23</v>
      </c>
      <c r="CL7" s="80">
        <v>77.260000000000005</v>
      </c>
      <c r="CM7" s="80">
        <v>73.75</v>
      </c>
      <c r="CN7" s="80">
        <v>72.62</v>
      </c>
      <c r="CO7" s="80">
        <v>70.25</v>
      </c>
      <c r="CP7" s="80">
        <v>55.84</v>
      </c>
      <c r="CQ7" s="80">
        <v>55.68</v>
      </c>
      <c r="CR7" s="80">
        <v>55.64</v>
      </c>
      <c r="CS7" s="80">
        <v>55.13</v>
      </c>
      <c r="CT7" s="80">
        <v>54.77</v>
      </c>
      <c r="CU7" s="80">
        <v>59.76</v>
      </c>
      <c r="CV7" s="80">
        <v>74.16</v>
      </c>
      <c r="CW7" s="80">
        <v>76.349999999999994</v>
      </c>
      <c r="CX7" s="80">
        <v>75.989999999999995</v>
      </c>
      <c r="CY7" s="80">
        <v>74.39</v>
      </c>
      <c r="CZ7" s="80">
        <v>76.38</v>
      </c>
      <c r="DA7" s="80">
        <v>83.11</v>
      </c>
      <c r="DB7" s="80">
        <v>83.18</v>
      </c>
      <c r="DC7" s="80">
        <v>83.09</v>
      </c>
      <c r="DD7" s="80">
        <v>83</v>
      </c>
      <c r="DE7" s="80">
        <v>82.89</v>
      </c>
      <c r="DF7" s="80">
        <v>89.95</v>
      </c>
      <c r="DG7" s="80">
        <v>40.409999999999997</v>
      </c>
      <c r="DH7" s="80">
        <v>42.62</v>
      </c>
      <c r="DI7" s="80">
        <v>43.14</v>
      </c>
      <c r="DJ7" s="80">
        <v>44.67</v>
      </c>
      <c r="DK7" s="80">
        <v>46.6</v>
      </c>
      <c r="DL7" s="80">
        <v>37.090000000000003</v>
      </c>
      <c r="DM7" s="80">
        <v>38.07</v>
      </c>
      <c r="DN7" s="80">
        <v>39.06</v>
      </c>
      <c r="DO7" s="80">
        <v>46.66</v>
      </c>
      <c r="DP7" s="80">
        <v>47.46</v>
      </c>
      <c r="DQ7" s="80">
        <v>47.18</v>
      </c>
      <c r="DR7" s="80">
        <v>0.49</v>
      </c>
      <c r="DS7" s="80">
        <v>0.5</v>
      </c>
      <c r="DT7" s="80">
        <v>0.64</v>
      </c>
      <c r="DU7" s="80">
        <v>0.67</v>
      </c>
      <c r="DV7" s="80">
        <v>0.91</v>
      </c>
      <c r="DW7" s="80">
        <v>6.63</v>
      </c>
      <c r="DX7" s="80">
        <v>7.73</v>
      </c>
      <c r="DY7" s="80">
        <v>8.8699999999999992</v>
      </c>
      <c r="DZ7" s="80">
        <v>9.85</v>
      </c>
      <c r="EA7" s="80">
        <v>9.7100000000000009</v>
      </c>
      <c r="EB7" s="80">
        <v>13.18</v>
      </c>
      <c r="EC7" s="80">
        <v>0.14000000000000001</v>
      </c>
      <c r="ED7" s="80">
        <v>9.e-002</v>
      </c>
      <c r="EE7" s="80">
        <v>9.e-002</v>
      </c>
      <c r="EF7" s="80">
        <v>0</v>
      </c>
      <c r="EG7" s="80">
        <v>0.19</v>
      </c>
      <c r="EH7" s="80">
        <v>0.78</v>
      </c>
      <c r="EI7" s="80">
        <v>0.67</v>
      </c>
      <c r="EJ7" s="80">
        <v>0.67</v>
      </c>
      <c r="EK7" s="80">
        <v>0.66</v>
      </c>
      <c r="EL7" s="80">
        <v>0.99</v>
      </c>
      <c r="EM7" s="80">
        <v>0.85</v>
      </c>
    </row>
    <row r="8" spans="1:143">
      <c r="W8" s="86"/>
      <c r="X8" s="86"/>
      <c r="Y8" s="86"/>
      <c r="Z8" s="86"/>
      <c r="AA8" s="86"/>
      <c r="AB8" s="86"/>
      <c r="AC8" s="86"/>
      <c r="AD8" s="86"/>
      <c r="AE8" s="86"/>
      <c r="AF8" s="86"/>
      <c r="AG8" s="87"/>
      <c r="AH8" s="86"/>
      <c r="AI8" s="86"/>
      <c r="AJ8" s="86"/>
      <c r="AK8" s="86"/>
      <c r="AL8" s="86"/>
      <c r="AM8" s="86"/>
      <c r="AN8" s="86"/>
      <c r="AO8" s="86"/>
      <c r="AP8" s="86"/>
      <c r="AQ8" s="86"/>
      <c r="AR8" s="87"/>
      <c r="AS8" s="86"/>
      <c r="AT8" s="86"/>
      <c r="AU8" s="86"/>
      <c r="AV8" s="86"/>
      <c r="AW8" s="86"/>
      <c r="AX8" s="86"/>
      <c r="AY8" s="86"/>
      <c r="AZ8" s="86"/>
      <c r="BA8" s="86"/>
      <c r="BB8" s="86"/>
      <c r="BC8" s="87"/>
      <c r="BD8" s="86"/>
      <c r="BE8" s="86"/>
      <c r="BF8" s="86"/>
      <c r="BG8" s="86"/>
      <c r="BH8" s="86"/>
      <c r="BI8" s="86"/>
      <c r="BJ8" s="86"/>
      <c r="BK8" s="86"/>
      <c r="BL8" s="86"/>
      <c r="BM8" s="86"/>
      <c r="BN8" s="87"/>
      <c r="BO8" s="86"/>
      <c r="BP8" s="86"/>
      <c r="BQ8" s="86"/>
      <c r="BR8" s="86"/>
      <c r="BS8" s="86"/>
      <c r="BT8" s="86"/>
      <c r="BU8" s="86"/>
      <c r="BV8" s="86"/>
      <c r="BW8" s="86"/>
      <c r="BX8" s="86"/>
      <c r="BY8" s="87"/>
      <c r="BZ8" s="86"/>
      <c r="CA8" s="86"/>
      <c r="CB8" s="86"/>
      <c r="CC8" s="86"/>
      <c r="CD8" s="86"/>
      <c r="CE8" s="86"/>
      <c r="CF8" s="86"/>
      <c r="CG8" s="86"/>
      <c r="CH8" s="86"/>
      <c r="CI8" s="86"/>
      <c r="CJ8" s="87"/>
      <c r="CK8" s="86"/>
      <c r="CL8" s="86"/>
      <c r="CM8" s="86"/>
      <c r="CN8" s="86"/>
      <c r="CO8" s="86"/>
      <c r="CP8" s="86"/>
      <c r="CQ8" s="86"/>
      <c r="CR8" s="86"/>
      <c r="CS8" s="86"/>
      <c r="CT8" s="86"/>
      <c r="CU8" s="87"/>
      <c r="CV8" s="86"/>
      <c r="CW8" s="86"/>
      <c r="CX8" s="86"/>
      <c r="CY8" s="86"/>
      <c r="CZ8" s="86"/>
      <c r="DA8" s="86"/>
      <c r="DB8" s="86"/>
      <c r="DC8" s="86"/>
      <c r="DD8" s="86"/>
      <c r="DE8" s="86"/>
      <c r="DF8" s="87"/>
      <c r="DG8" s="86"/>
      <c r="DH8" s="86"/>
      <c r="DI8" s="86"/>
      <c r="DJ8" s="86"/>
      <c r="DK8" s="86"/>
      <c r="DL8" s="86"/>
      <c r="DM8" s="86"/>
      <c r="DN8" s="86"/>
      <c r="DO8" s="86"/>
      <c r="DP8" s="86"/>
      <c r="DQ8" s="87"/>
      <c r="DR8" s="86"/>
      <c r="DS8" s="86"/>
      <c r="DT8" s="86"/>
      <c r="DU8" s="86"/>
      <c r="DV8" s="86"/>
      <c r="DW8" s="86"/>
      <c r="DX8" s="86"/>
      <c r="DY8" s="86"/>
      <c r="DZ8" s="86"/>
      <c r="EA8" s="86"/>
      <c r="EB8" s="87"/>
      <c r="EC8" s="86"/>
      <c r="ED8" s="86"/>
      <c r="EE8" s="86"/>
      <c r="EF8" s="86"/>
      <c r="EG8" s="86"/>
      <c r="EH8" s="86"/>
      <c r="EI8" s="86"/>
      <c r="EJ8" s="86"/>
      <c r="EK8" s="86"/>
      <c r="EL8" s="86"/>
      <c r="EM8" s="87"/>
    </row>
    <row r="9" spans="1:143">
      <c r="A9" s="66"/>
      <c r="B9" s="66" t="s">
        <v>99</v>
      </c>
      <c r="C9" s="66" t="s">
        <v>100</v>
      </c>
      <c r="D9" s="66" t="s">
        <v>101</v>
      </c>
      <c r="E9" s="66" t="s">
        <v>102</v>
      </c>
      <c r="F9" s="66" t="s">
        <v>103</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54</v>
      </c>
      <c r="B10" s="72">
        <f>DATEVALUE($B$6-4&amp;"年1月1日")</f>
        <v>40544</v>
      </c>
      <c r="C10" s="72">
        <f>DATEVALUE($B$6-3&amp;"年1月1日")</f>
        <v>40909</v>
      </c>
      <c r="D10" s="72">
        <f>DATEVALUE($B$6-2&amp;"年1月1日")</f>
        <v>41275</v>
      </c>
      <c r="E10" s="72">
        <f>DATEVALUE($B$6-1&amp;"年1月1日")</f>
        <v>41640</v>
      </c>
      <c r="F10" s="72">
        <f>DATEVALUE($B$6&amp;"年1月1日")</f>
        <v>42005</v>
      </c>
    </row>
  </sheetData>
  <mergeCells count="14">
    <mergeCell ref="W3:DF3"/>
    <mergeCell ref="DG3:EM3"/>
    <mergeCell ref="W4:AG4"/>
    <mergeCell ref="AH4:AR4"/>
    <mergeCell ref="AS4:BC4"/>
    <mergeCell ref="BD4:BN4"/>
    <mergeCell ref="BO4:BY4"/>
    <mergeCell ref="BZ4:CJ4"/>
    <mergeCell ref="CK4:CU4"/>
    <mergeCell ref="CV4:DF4"/>
    <mergeCell ref="DG4:DQ4"/>
    <mergeCell ref="DR4:EB4"/>
    <mergeCell ref="EC4:EM4"/>
    <mergeCell ref="H3:V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N0214112</cp:lastModifiedBy>
  <dcterms:created xsi:type="dcterms:W3CDTF">2016-12-02T02:02:57Z</dcterms:created>
  <dcterms:modified xsi:type="dcterms:W3CDTF">2017-02-13T01:19:51Z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2017-02-13T01:19:51Z</vt:filetime>
  </property>
</Properties>
</file>