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A37" i="11" l="1"/>
  <c r="AA36" i="11"/>
  <c r="AA35" i="11"/>
  <c r="AA34" i="11"/>
  <c r="AA33" i="11"/>
  <c r="AA32" i="11"/>
  <c r="AA31" i="11"/>
  <c r="AA30" i="11"/>
  <c r="AA29" i="11"/>
  <c r="AA28" i="11"/>
  <c r="BG37" i="9" l="1"/>
  <c r="BG36" i="9"/>
  <c r="BG35" i="9"/>
  <c r="BG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C39" i="9"/>
  <c r="CO38" i="9"/>
  <c r="BW38" i="9"/>
  <c r="BE38" i="9"/>
  <c r="AM38" i="9"/>
  <c r="C38" i="9"/>
  <c r="CO37" i="9"/>
  <c r="BW37" i="9"/>
  <c r="AM37" i="9"/>
  <c r="C37" i="9"/>
  <c r="BW36" i="9"/>
  <c r="AM36" i="9"/>
  <c r="C36" i="9"/>
  <c r="BW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U34" i="9"/>
  <c r="U35" i="9" s="1"/>
  <c r="U36" i="9" s="1"/>
  <c r="U37" i="9" s="1"/>
  <c r="U38" i="9" s="1"/>
  <c r="U39" i="9" s="1"/>
  <c r="CO34" i="9"/>
  <c r="CO35" i="9" s="1"/>
  <c r="CO36" i="9" s="1"/>
  <c r="BE34" i="9"/>
  <c r="BE35" i="9" s="1"/>
  <c r="BE36" i="9" s="1"/>
  <c r="BE37" i="9" s="1"/>
</calcChain>
</file>

<file path=xl/sharedStrings.xml><?xml version="1.0" encoding="utf-8"?>
<sst xmlns="http://schemas.openxmlformats.org/spreadsheetml/2006/main" count="1080" uniqueCount="566">
  <si>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</si>
  <si>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</si>
  <si>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</si>
  <si>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</si>
  <si>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</si>
  <si>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</si>
  <si>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</si>
  <si>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</si>
  <si>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</si>
  <si>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</si>
  <si>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</si>
  <si>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</si>
  <si>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</si>
  <si>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</si>
  <si>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</si>
  <si>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</si>
  <si>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</si>
  <si>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</si>
  <si>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</si>
  <si>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</si>
  <si>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</si>
  <si>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</si>
  <si>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</si>
  <si>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</si>
  <si>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</si>
  <si>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</si>
  <si>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</si>
  <si>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</si>
  <si>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</si>
  <si>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</si>
  <si>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</si>
  <si>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</si>
  <si>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</si>
  <si>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</si>
  <si>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</si>
  <si>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</si>
  <si>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</si>
  <si>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</si>
  <si>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</si>
  <si>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</si>
  <si>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</si>
  <si>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</si>
  <si>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</si>
  <si>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</si>
  <si>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</si>
  <si>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</si>
  <si>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</si>
  <si>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</si>
  <si>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</si>
  <si>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</si>
  <si>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</si>
  <si>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</si>
  <si>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</si>
  <si>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</si>
  <si>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</si>
  <si>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</si>
  <si>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</si>
  <si>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</si>
  <si>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</si>
  <si>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</si>
  <si>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</si>
  <si>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</si>
  <si>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</si>
  <si>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</si>
  <si>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</si>
  <si>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</si>
  <si>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</si>
  <si>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</si>
  <si>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</si>
  <si>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</si>
  <si>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</si>
  <si>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</si>
  <si>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</si>
  <si>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</si>
  <si>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</si>
  <si>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</si>
  <si>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</si>
  <si>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</si>
  <si>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</si>
  <si>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</si>
  <si>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</si>
  <si>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栄村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</si>
  <si>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</si>
  <si>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</si>
  <si>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</si>
  <si>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</si>
  <si>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</si>
  <si>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</si>
  <si>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</si>
  <si>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</si>
  <si>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</si>
  <si>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</si>
  <si>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</si>
  <si>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</si>
  <si>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</si>
  <si>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</si>
  <si>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</si>
  <si>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</si>
  <si>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</si>
  <si>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</si>
  <si>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</si>
  <si>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</si>
  <si>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</si>
  <si>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</si>
  <si>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</si>
  <si>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</si>
  <si>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</si>
  <si>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</si>
  <si>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</si>
  <si>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</si>
  <si>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</si>
  <si>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</si>
  <si>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</si>
  <si>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</si>
  <si>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</si>
  <si>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</si>
  <si>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</si>
  <si>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</si>
  <si>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</si>
  <si>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</si>
  <si>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</si>
  <si>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</si>
  <si>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</si>
  <si>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</si>
  <si>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</si>
  <si>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</si>
  <si>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</si>
  <si>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</si>
  <si>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</si>
  <si>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</si>
  <si>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</si>
  <si>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</si>
  <si>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</si>
  <si>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</si>
  <si>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</si>
  <si>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</si>
  <si>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</si>
  <si>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</si>
  <si>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</si>
  <si>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</si>
  <si>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</si>
  <si>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</si>
  <si>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</si>
  <si>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</si>
  <si>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</si>
  <si>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</si>
  <si>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</si>
  <si>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</si>
  <si>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</si>
  <si>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</si>
  <si>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</si>
  <si>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</si>
  <si>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</si>
  <si>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</si>
  <si>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</si>
  <si>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</si>
  <si>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</si>
  <si>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</si>
  <si>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</si>
  <si>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</si>
  <si>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</si>
  <si>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</si>
  <si>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</si>
  <si>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</si>
  <si>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</si>
  <si>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</si>
  <si>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</si>
  <si>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</si>
  <si>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</si>
  <si>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</si>
  <si>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</si>
  <si>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</si>
  <si>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</si>
  <si>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</si>
  <si>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</si>
  <si>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</si>
  <si>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</si>
  <si>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</si>
  <si>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</si>
  <si>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</si>
  <si>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</si>
  <si>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</si>
  <si>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</si>
  <si>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</si>
  <si>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</si>
  <si>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</si>
  <si>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</si>
  <si>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</si>
  <si>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</si>
  <si>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</si>
  <si>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</si>
  <si>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長野県栄村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</si>
  <si>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</si>
  <si>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</si>
  <si>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</si>
  <si>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</si>
  <si>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</si>
  <si>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</si>
  <si>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</si>
  <si>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</si>
  <si>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</si>
  <si>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</si>
  <si>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</si>
  <si>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</si>
  <si>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</si>
  <si>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</si>
  <si>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</si>
  <si>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</si>
  <si>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</si>
  <si>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</si>
  <si>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</si>
  <si>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</si>
  <si>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</si>
  <si>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</si>
  <si>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</si>
  <si>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</si>
  <si>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</si>
  <si>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</si>
  <si>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</si>
  <si>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</si>
  <si>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</si>
  <si>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</si>
  <si>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</si>
  <si>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</si>
  <si>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</si>
  <si>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</si>
  <si>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</si>
  <si>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</si>
  <si>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</si>
  <si>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</si>
  <si>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</si>
  <si>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</si>
  <si>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</si>
  <si>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</si>
  <si>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</si>
  <si>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</si>
  <si>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</si>
  <si>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</si>
  <si>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</si>
  <si>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</si>
  <si>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</si>
  <si>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</si>
  <si>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</si>
  <si>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</si>
  <si>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</si>
  <si>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</si>
  <si>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</si>
  <si>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</si>
  <si>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</si>
  <si>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</si>
  <si>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</si>
  <si>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</si>
  <si>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</si>
  <si>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</si>
  <si>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</si>
  <si>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</si>
  <si>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</si>
  <si>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</si>
  <si>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</si>
  <si>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</si>
  <si>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</si>
  <si>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</si>
  <si>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</si>
  <si>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</si>
  <si>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</si>
  <si>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</si>
  <si>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</si>
  <si>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</si>
  <si>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</si>
  <si>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</si>
  <si>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</si>
  <si>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</si>
  <si>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</si>
  <si>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</si>
  <si>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</si>
  <si>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</si>
  <si>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</si>
  <si>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</si>
  <si>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</si>
  <si>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</si>
  <si>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</si>
  <si>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</si>
  <si>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</si>
  <si>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</si>
  <si>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</si>
  <si>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</si>
  <si>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</si>
  <si>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</si>
  <si>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</si>
  <si>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</si>
  <si>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</si>
  <si>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</si>
  <si>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</si>
  <si>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</si>
  <si>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</si>
  <si>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</si>
  <si>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</si>
  <si>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</si>
  <si>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</si>
  <si>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</si>
  <si>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</si>
  <si>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</si>
  <si>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</si>
  <si>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</si>
  <si>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</si>
  <si>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</si>
  <si>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</si>
  <si>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</si>
  <si>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</si>
  <si>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</si>
  <si>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</si>
  <si>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</si>
  <si>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</si>
  <si>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下水道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</si>
  <si>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</si>
  <si>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</si>
  <si>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</si>
  <si>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</si>
  <si>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</si>
  <si>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</si>
  <si>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</si>
  <si>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</si>
  <si>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</si>
  <si>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</si>
  <si>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</si>
  <si>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</si>
  <si>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</si>
  <si>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</si>
  <si>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</si>
  <si>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</si>
  <si>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</si>
  <si>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</si>
  <si>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</si>
  <si>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</si>
  <si>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</si>
  <si>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</si>
  <si>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</si>
  <si>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</si>
  <si>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</si>
  <si>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長野県栄村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</si>
  <si>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</si>
  <si>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</si>
  <si>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</si>
  <si>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</si>
  <si>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</si>
  <si>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</si>
  <si>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</si>
  <si>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</si>
  <si>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</si>
  <si>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</si>
  <si>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</si>
  <si>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</si>
  <si>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</si>
  <si>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</si>
  <si>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</si>
  <si>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</si>
  <si>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</si>
  <si>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</si>
  <si>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</si>
  <si>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</si>
  <si>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</si>
  <si>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</si>
  <si>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</si>
  <si>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</si>
  <si>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</si>
  <si>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</si>
  <si>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</si>
  <si>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</si>
  <si>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</si>
  <si>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</si>
  <si>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</si>
  <si>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</si>
  <si>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</si>
  <si>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</si>
  <si>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</si>
  <si>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</si>
  <si>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</si>
  <si>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秋山診療所特別会計</t>
    <phoneticPr fontId="5"/>
  </si>
  <si>
    <t>後期高齢者医療特別会計</t>
    <phoneticPr fontId="5"/>
  </si>
  <si>
    <t>介護保険特別会計</t>
    <phoneticPr fontId="5"/>
  </si>
  <si>
    <t>介護サービス特別会計</t>
    <phoneticPr fontId="5"/>
  </si>
  <si>
    <t>簡易水道特別会計</t>
    <phoneticPr fontId="5"/>
  </si>
  <si>
    <t>法非適用企業</t>
    <phoneticPr fontId="5"/>
  </si>
  <si>
    <t>農業集落排水特別会計</t>
    <phoneticPr fontId="5"/>
  </si>
  <si>
    <t>生活排水処理特別会計</t>
    <phoneticPr fontId="5"/>
  </si>
  <si>
    <t>スキー場特別会計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</si>
  <si>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</si>
  <si>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</si>
  <si>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</si>
  <si>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</si>
  <si>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</si>
  <si>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</si>
  <si>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</si>
  <si>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</si>
  <si>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</si>
  <si>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</si>
  <si>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</si>
  <si>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</si>
  <si>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</si>
  <si>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</si>
  <si>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</si>
  <si>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</si>
  <si>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</si>
  <si>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</si>
  <si>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</si>
  <si>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</si>
  <si>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</si>
  <si>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</si>
  <si>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</si>
  <si>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</si>
  <si>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</si>
  <si>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</si>
  <si>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</si>
  <si>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</si>
  <si>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</si>
  <si>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</si>
  <si>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</si>
  <si>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</si>
  <si>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</si>
  <si>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</si>
  <si>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</si>
  <si>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</si>
  <si>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</si>
  <si>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</si>
  <si>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</si>
  <si>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</si>
  <si>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</si>
  <si>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</si>
  <si>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</si>
  <si>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</si>
  <si>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</si>
  <si>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</si>
  <si>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</si>
  <si>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</si>
  <si>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</si>
  <si>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</si>
  <si>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</si>
  <si>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</si>
  <si>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</si>
  <si>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</si>
  <si>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</si>
  <si>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</si>
  <si>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</si>
  <si>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</si>
  <si>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</si>
  <si>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</si>
  <si>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</si>
  <si>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生活排水処理特別会計</t>
    <phoneticPr fontId="5"/>
  </si>
  <si>
    <t>(Ｆ)</t>
    <phoneticPr fontId="5"/>
  </si>
  <si>
    <t>スキー場特別会計</t>
    <phoneticPr fontId="5"/>
  </si>
  <si>
    <t>将来負担比率（(Ｅ)－(Ｆ)）／（(Ｃ)－(Ｄ)）×１００</t>
    <rPh sb="0" eb="2">
      <t>ショウライ</t>
    </rPh>
    <rPh sb="2" eb="4">
      <t>フタン</t>
    </rPh>
    <rPh sb="4" eb="6">
      <t>ヒリツ</t>
    </rPh>
    <phoneticPr fontId="5"/>
  </si>
  <si>
    <t>農業集落排水特別会計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</si>
  <si>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</si>
  <si>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</si>
  <si>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</si>
  <si>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</si>
  <si>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</si>
  <si>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</si>
  <si>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</si>
  <si>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</si>
  <si>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</si>
  <si>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</si>
  <si>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</si>
  <si>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</si>
  <si>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</si>
  <si>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</si>
  <si>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</si>
  <si>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</si>
  <si>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</si>
  <si>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</si>
  <si>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</si>
  <si>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</si>
  <si>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</si>
  <si>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</si>
  <si>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</si>
  <si>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</si>
  <si>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</si>
  <si>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</si>
  <si>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</si>
  <si>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</si>
  <si>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</si>
  <si>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</si>
  <si>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</si>
  <si>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</si>
  <si>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</si>
  <si>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</si>
  <si>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</si>
  <si>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</si>
  <si>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</si>
  <si>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</si>
  <si>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</si>
  <si>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</si>
  <si>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</si>
  <si>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</si>
  <si>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</si>
  <si>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</si>
  <si>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</si>
  <si>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</si>
  <si>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</si>
  <si>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</si>
  <si>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</si>
  <si>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</si>
  <si>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</si>
  <si>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</si>
  <si>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</si>
  <si>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</si>
  <si>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</si>
  <si>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</si>
  <si>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</si>
  <si>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</si>
  <si>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</si>
  <si>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</si>
  <si>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</si>
  <si>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</si>
  <si>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</si>
  <si>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</si>
  <si>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</si>
  <si>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</si>
  <si>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</si>
  <si>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</si>
  <si>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</si>
  <si>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</si>
  <si>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</si>
  <si>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</si>
  <si>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</si>
  <si>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</si>
  <si>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</si>
  <si>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</si>
  <si>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</si>
  <si>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</si>
  <si>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</si>
  <si>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</si>
  <si>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</si>
  <si>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</si>
  <si>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</si>
  <si>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20.68</t>
  </si>
  <si>
    <t>▲ 21.02</t>
  </si>
  <si>
    <t>一般会計</t>
  </si>
  <si>
    <t>国民健康保険（施設勘定）特別会計</t>
  </si>
  <si>
    <t>国民健康保険（事業勘定）特別会計</t>
  </si>
  <si>
    <t>介護保険特別会計</t>
  </si>
  <si>
    <t>スキー場特別会計</t>
  </si>
  <si>
    <t>簡易水道特別会計</t>
  </si>
  <si>
    <t>秋山診療所特別会計</t>
  </si>
  <si>
    <t>生活排水処理特別会計</t>
  </si>
  <si>
    <t>その他会計（赤字）</t>
  </si>
  <si>
    <t>その他会計（黒字）</t>
  </si>
  <si>
    <t>-</t>
    <phoneticPr fontId="2"/>
  </si>
  <si>
    <t>-</t>
    <phoneticPr fontId="2"/>
  </si>
  <si>
    <t>一般財団法人栄村振興公社</t>
    <rPh sb="0" eb="2">
      <t>イッパン</t>
    </rPh>
    <rPh sb="2" eb="4">
      <t>ザイダン</t>
    </rPh>
    <rPh sb="4" eb="6">
      <t>ホウジン</t>
    </rPh>
    <rPh sb="6" eb="8">
      <t>サカエムラ</t>
    </rPh>
    <rPh sb="8" eb="10">
      <t>シンコウ</t>
    </rPh>
    <rPh sb="10" eb="12">
      <t>コウシャ</t>
    </rPh>
    <phoneticPr fontId="2"/>
  </si>
  <si>
    <t>株式会社苗場山観光</t>
    <rPh sb="0" eb="4">
      <t>カブシキガイシャ</t>
    </rPh>
    <rPh sb="4" eb="6">
      <t>ナエバ</t>
    </rPh>
    <rPh sb="6" eb="7">
      <t>サン</t>
    </rPh>
    <rPh sb="7" eb="9">
      <t>カンコウ</t>
    </rPh>
    <phoneticPr fontId="2"/>
  </si>
  <si>
    <t>有限会社栄村物産センター</t>
    <rPh sb="0" eb="4">
      <t>ユウゲンガイシャ</t>
    </rPh>
    <rPh sb="4" eb="6">
      <t>サカエムラ</t>
    </rPh>
    <rPh sb="6" eb="8">
      <t>ブッサン</t>
    </rPh>
    <phoneticPr fontId="2"/>
  </si>
  <si>
    <t>津南地域衛生施設組合</t>
    <rPh sb="0" eb="2">
      <t>ツナン</t>
    </rPh>
    <rPh sb="2" eb="4">
      <t>チイキ</t>
    </rPh>
    <rPh sb="4" eb="6">
      <t>エイセイ</t>
    </rPh>
    <rPh sb="6" eb="8">
      <t>シセツ</t>
    </rPh>
    <rPh sb="8" eb="10">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</si>
  <si>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</si>
  <si>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</si>
  <si>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</si>
  <si>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</si>
  <si>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</si>
  <si>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</si>
  <si>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</si>
  <si>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</si>
  <si>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</si>
  <si>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</si>
  <si>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</si>
  <si>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</si>
  <si>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財政調整基金の積立により充当可能基金が増額したため将来負担比率はゼロとなっている。実質公債比率は過去からの起債抑制策により減少している。今後も公債費等義務的経費の削減を
中心とする行財政改革を進め、財政の健全化に努めるとともに、事業の選択により起債発行の抑制に努める。</t>
    <rPh sb="1" eb="3">
      <t>ザイセイ</t>
    </rPh>
    <rPh sb="3" eb="5">
      <t>チョウセイ</t>
    </rPh>
    <rPh sb="5" eb="7">
      <t>キキン</t>
    </rPh>
    <rPh sb="8" eb="9">
      <t>ツ</t>
    </rPh>
    <rPh sb="9" eb="10">
      <t>タ</t>
    </rPh>
    <rPh sb="13" eb="15">
      <t>ジュウトウ</t>
    </rPh>
    <rPh sb="15" eb="17">
      <t>カノウ</t>
    </rPh>
    <rPh sb="17" eb="19">
      <t>キキン</t>
    </rPh>
    <rPh sb="20" eb="22">
      <t>ゾウガク</t>
    </rPh>
    <rPh sb="49" eb="51">
      <t>カコ</t>
    </rPh>
    <rPh sb="107" eb="108">
      <t>ツト</t>
    </rPh>
    <rPh sb="115" eb="117">
      <t>ジギョウ</t>
    </rPh>
    <rPh sb="118" eb="120">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</si>
</sst>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213806</c:v>
                </c:pt>
                <c:pt idx="1">
                  <c:v>643560</c:v>
                </c:pt>
                <c:pt idx="2">
                  <c:v>353105</c:v>
                </c:pt>
                <c:pt idx="3">
                  <c:v>741933</c:v>
                </c:pt>
                <c:pt idx="4">
                  <c:v>542795</c:v>
                </c:pt>
              </c:numCache>
            </c:numRef>
          </c:val>
          <c:smooth val="0"/>
        </c:ser>
        <c:dLbls>
          <c:showLegendKey val="0"/>
          <c:showVal val="0"/>
          <c:showCatName val="0"/>
          <c:showSerName val="0"/>
          <c:showPercent val="0"/>
          <c:showBubbleSize val="0"/>
        </c:dLbls>
        <c:marker val="1"/>
        <c:smooth val="0"/>
        <c:axId val="79999744"/>
        <c:axId val="80001280"/>
      </c:lineChart>
      <c:catAx>
        <c:axId val="799997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001280"/>
        <c:crosses val="autoZero"/>
        <c:auto val="1"/>
        <c:lblAlgn val="ctr"/>
        <c:lblOffset val="100"/>
        <c:tickLblSkip val="1"/>
        <c:tickMarkSkip val="1"/>
        <c:noMultiLvlLbl val="0"/>
      </c:catAx>
      <c:valAx>
        <c:axId val="800012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999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16.93</c:v>
                </c:pt>
                <c:pt idx="1">
                  <c:v>29.84</c:v>
                </c:pt>
                <c:pt idx="2">
                  <c:v>33.4</c:v>
                </c:pt>
                <c:pt idx="3">
                  <c:v>14.39</c:v>
                </c:pt>
                <c:pt idx="4">
                  <c:v>18.420000000000002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15.4</c:v>
                </c:pt>
                <c:pt idx="1">
                  <c:v>21.74</c:v>
                </c:pt>
                <c:pt idx="2">
                  <c:v>37.26</c:v>
                </c:pt>
                <c:pt idx="3">
                  <c:v>57.41</c:v>
                </c:pt>
                <c:pt idx="4">
                  <c:v>60.08</c:v>
                </c:pt>
              </c:numCache>
            </c:numRef>
          </c:val>
        </c:ser>
        <c:dLbls>
          <c:showLegendKey val="0"/>
          <c:showVal val="0"/>
          <c:showCatName val="0"/>
          <c:showSerName val="0"/>
          <c:showPercent val="0"/>
          <c:showBubbleSize val="0"/>
        </c:dLbls>
        <c:gapWidth val="250"/>
        <c:overlap val="100"/>
        <c:axId val="106248064"/>
        <c:axId val="106249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-20.68</c:v>
                </c:pt>
                <c:pt idx="1">
                  <c:v>14.34</c:v>
                </c:pt>
                <c:pt idx="2">
                  <c:v>3.26</c:v>
                </c:pt>
                <c:pt idx="3">
                  <c:v>-21.02</c:v>
                </c:pt>
                <c:pt idx="4">
                  <c:v>1.06</c:v>
                </c:pt>
              </c:numCache>
            </c:numRef>
          </c:val>
          <c:smooth val="0"/>
        </c:ser>
        <c:dLbls>
          <c:showLegendKey val="0"/>
          <c:showVal val="0"/>
          <c:showCatName val="0"/>
          <c:showSerName val="0"/>
          <c:showPercent val="0"/>
          <c:showBubbleSize val="0"/>
        </c:dLbls>
        <c:marker val="1"/>
        <c:smooth val="0"/>
        <c:axId val="106248064"/>
        <c:axId val="106249600"/>
      </c:lineChart>
      <c:catAx>
        <c:axId val="10624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249600"/>
        <c:crosses val="autoZero"/>
        <c:auto val="1"/>
        <c:lblAlgn val="ctr"/>
        <c:lblOffset val="100"/>
        <c:tickLblSkip val="1"/>
        <c:tickMarkSkip val="1"/>
        <c:noMultiLvlLbl val="0"/>
      </c:catAx>
      <c:valAx>
        <c:axId val="10624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4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0.94</c:v>
                </c:pt>
                <c:pt idx="2">
                  <c:v>#N/A</c:v>
                </c:pt>
                <c:pt idx="3">
                  <c:v>0.2</c:v>
                </c:pt>
                <c:pt idx="4">
                  <c:v>#N/A</c:v>
                </c:pt>
                <c:pt idx="5">
                  <c:v>0.13</c:v>
                </c:pt>
                <c:pt idx="6">
                  <c:v>#N/A</c:v>
                </c:pt>
                <c:pt idx="7">
                  <c:v>0.16</c:v>
                </c:pt>
                <c:pt idx="8">
                  <c:v>#N/A</c:v>
                </c:pt>
                <c:pt idx="9">
                  <c:v>0.11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生活排水処理特別会計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0.05</c:v>
                </c:pt>
                <c:pt idx="4">
                  <c:v>#N/A</c:v>
                </c:pt>
                <c:pt idx="5">
                  <c:v>0.02</c:v>
                </c:pt>
                <c:pt idx="6">
                  <c:v>#N/A</c:v>
                </c:pt>
                <c:pt idx="7">
                  <c:v>0.02</c:v>
                </c:pt>
                <c:pt idx="8">
                  <c:v>#N/A</c:v>
                </c:pt>
                <c:pt idx="9">
                  <c:v>0.05</c:v>
                </c:pt>
              </c:numCache>
            </c:numRef>
          </c:val>
        </c:ser>
        <c:ser>
          <c:idx val="3"/>
          <c:order val="3"/>
          <c:tx>
            <c:strRef>
              <c:f>データシート!$A$30</c:f>
              <c:strCache>
                <c:ptCount val="1"/>
                <c:pt idx="0">
                  <c:v>秋山診療所特別会計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c:v>
                </c:pt>
                <c:pt idx="4">
                  <c:v>#N/A</c:v>
                </c:pt>
                <c:pt idx="5">
                  <c:v>0</c:v>
                </c:pt>
                <c:pt idx="6">
                  <c:v>#N/A</c:v>
                </c:pt>
                <c:pt idx="7">
                  <c:v>0.02</c:v>
                </c:pt>
                <c:pt idx="8">
                  <c:v>#N/A</c:v>
                </c:pt>
                <c:pt idx="9">
                  <c:v>0.05</c:v>
                </c:pt>
              </c:numCache>
            </c:numRef>
          </c:val>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0.05</c:v>
                </c:pt>
                <c:pt idx="4">
                  <c:v>#N/A</c:v>
                </c:pt>
                <c:pt idx="5">
                  <c:v>0.05</c:v>
                </c:pt>
                <c:pt idx="6">
                  <c:v>#N/A</c:v>
                </c:pt>
                <c:pt idx="7">
                  <c:v>0.06</c:v>
                </c:pt>
                <c:pt idx="8">
                  <c:v>#N/A</c:v>
                </c:pt>
                <c:pt idx="9">
                  <c:v>0.1</c:v>
                </c:pt>
              </c:numCache>
            </c:numRef>
          </c:val>
        </c:ser>
        <c:ser>
          <c:idx val="5"/>
          <c:order val="5"/>
          <c:tx>
            <c:strRef>
              <c:f>データシート!$A$32</c:f>
              <c:strCache>
                <c:ptCount val="1"/>
                <c:pt idx="0">
                  <c:v>スキー場特別会計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0.21</c:v>
                </c:pt>
                <c:pt idx="4">
                  <c:v>#N/A</c:v>
                </c:pt>
                <c:pt idx="5">
                  <c:v>0.28000000000000003</c:v>
                </c:pt>
                <c:pt idx="6">
                  <c:v>#N/A</c:v>
                </c:pt>
                <c:pt idx="7">
                  <c:v>0.17</c:v>
                </c:pt>
                <c:pt idx="8">
                  <c:v>#N/A</c:v>
                </c:pt>
                <c:pt idx="9">
                  <c:v>0.19</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0.41</c:v>
                </c:pt>
                <c:pt idx="2">
                  <c:v>#N/A</c:v>
                </c:pt>
                <c:pt idx="3">
                  <c:v>0.55000000000000004</c:v>
                </c:pt>
                <c:pt idx="4">
                  <c:v>#N/A</c:v>
                </c:pt>
                <c:pt idx="5">
                  <c:v>0.04</c:v>
                </c:pt>
                <c:pt idx="6">
                  <c:v>#N/A</c:v>
                </c:pt>
                <c:pt idx="7">
                  <c:v>0.15</c:v>
                </c:pt>
                <c:pt idx="8">
                  <c:v>#N/A</c:v>
                </c:pt>
                <c:pt idx="9">
                  <c:v>0.24</c:v>
                </c:pt>
              </c:numCache>
            </c:numRef>
          </c:val>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3.33</c:v>
                </c:pt>
                <c:pt idx="2">
                  <c:v>#N/A</c:v>
                </c:pt>
                <c:pt idx="3">
                  <c:v>1.41</c:v>
                </c:pt>
                <c:pt idx="4">
                  <c:v>#N/A</c:v>
                </c:pt>
                <c:pt idx="5">
                  <c:v>1.93</c:v>
                </c:pt>
                <c:pt idx="6">
                  <c:v>#N/A</c:v>
                </c:pt>
                <c:pt idx="7">
                  <c:v>2.6</c:v>
                </c:pt>
                <c:pt idx="8">
                  <c:v>#N/A</c:v>
                </c:pt>
                <c:pt idx="9">
                  <c:v>1.32</c:v>
                </c:pt>
              </c:numCache>
            </c:numRef>
          </c:val>
        </c:ser>
        <c:ser>
          <c:idx val="8"/>
          <c:order val="8"/>
          <c:tx>
            <c:strRef>
              <c:f>データシート!$A$35</c:f>
              <c:strCache>
                <c:ptCount val="1"/>
                <c:pt idx="0">
                  <c:v>国民健康保険（施設勘定）特別会計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0.32</c:v>
                </c:pt>
                <c:pt idx="2">
                  <c:v>#N/A</c:v>
                </c:pt>
                <c:pt idx="3">
                  <c:v>0.36</c:v>
                </c:pt>
                <c:pt idx="4">
                  <c:v>#N/A</c:v>
                </c:pt>
                <c:pt idx="5">
                  <c:v>0.1</c:v>
                </c:pt>
                <c:pt idx="6">
                  <c:v>#N/A</c:v>
                </c:pt>
                <c:pt idx="7">
                  <c:v>0.68</c:v>
                </c:pt>
                <c:pt idx="8">
                  <c:v>#N/A</c:v>
                </c:pt>
                <c:pt idx="9">
                  <c:v>6.19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16.25</c:v>
                </c:pt>
                <c:pt idx="2">
                  <c:v>#N/A</c:v>
                </c:pt>
                <c:pt idx="3">
                  <c:v>29.77</c:v>
                </c:pt>
                <c:pt idx="4">
                  <c:v>#N/A</c:v>
                </c:pt>
                <c:pt idx="5">
                  <c:v>33.35</c:v>
                </c:pt>
                <c:pt idx="6">
                  <c:v>#N/A</c:v>
                </c:pt>
                <c:pt idx="7">
                  <c:v>14.37</c:v>
                </c:pt>
                <c:pt idx="8">
                  <c:v>#N/A</c:v>
                </c:pt>
                <c:pt idx="9">
                  <c:v>18.399999999999999</c:v>
                </c:pt>
              </c:numCache>
            </c:numRef>
          </c:val>
        </c:ser>
        <c:dLbls>
          <c:showLegendKey val="0"/>
          <c:showVal val="0"/>
          <c:showCatName val="0"/>
          <c:showSerName val="0"/>
          <c:showPercent val="0"/>
          <c:showBubbleSize val="0"/>
        </c:dLbls>
        <c:gapWidth val="150"/>
        <c:overlap val="100"/>
        <c:axId val="106306560"/>
        <c:axId val="106320640"/>
      </c:barChart>
      <c:catAx>
        <c:axId val="10630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6320640"/>
        <c:crosses val="autoZero"/>
        <c:auto val="1"/>
        <c:lblAlgn val="ctr"/>
        <c:lblOffset val="100"/>
        <c:tickLblSkip val="1"/>
        <c:tickMarkSkip val="1"/>
        <c:noMultiLvlLbl val="0"/>
      </c:catAx>
      <c:valAx>
        <c:axId val="106320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306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284</c:v>
                </c:pt>
                <c:pt idx="5">
                  <c:v>290</c:v>
                </c:pt>
                <c:pt idx="8">
                  <c:v>286</c:v>
                </c:pt>
                <c:pt idx="11">
                  <c:v>272</c:v>
                </c:pt>
                <c:pt idx="14">
                  <c:v>253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c:v>
                </c:pt>
                <c:pt idx="3">
                  <c:v>34</c:v>
                </c:pt>
                <c:pt idx="6">
                  <c:v>34</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21</c:v>
                </c:pt>
                <c:pt idx="3">
                  <c:v>27</c:v>
                </c:pt>
                <c:pt idx="6">
                  <c:v>23</c:v>
                </c:pt>
                <c:pt idx="9">
                  <c:v>13</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76</c:v>
                </c:pt>
                <c:pt idx="3">
                  <c:v>83</c:v>
                </c:pt>
                <c:pt idx="6">
                  <c:v>53</c:v>
                </c:pt>
                <c:pt idx="9">
                  <c:v>60</c:v>
                </c:pt>
                <c:pt idx="12">
                  <c:v>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346</c:v>
                </c:pt>
                <c:pt idx="3">
                  <c:v>334</c:v>
                </c:pt>
                <c:pt idx="6">
                  <c:v>319</c:v>
                </c:pt>
                <c:pt idx="9">
                  <c:v>271</c:v>
                </c:pt>
                <c:pt idx="12">
                  <c:v>284</c:v>
                </c:pt>
              </c:numCache>
            </c:numRef>
          </c:val>
        </c:ser>
        <c:dLbls>
          <c:showLegendKey val="0"/>
          <c:showVal val="0"/>
          <c:showCatName val="0"/>
          <c:showSerName val="0"/>
          <c:showPercent val="0"/>
          <c:showBubbleSize val="0"/>
        </c:dLbls>
        <c:gapWidth val="100"/>
        <c:overlap val="100"/>
        <c:axId val="2615936"/>
        <c:axId val="2621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197</c:v>
                </c:pt>
                <c:pt idx="2">
                  <c:v>#N/A</c:v>
                </c:pt>
                <c:pt idx="3">
                  <c:v>#N/A</c:v>
                </c:pt>
                <c:pt idx="4">
                  <c:v>188</c:v>
                </c:pt>
                <c:pt idx="5">
                  <c:v>#N/A</c:v>
                </c:pt>
                <c:pt idx="6">
                  <c:v>#N/A</c:v>
                </c:pt>
                <c:pt idx="7">
                  <c:v>143</c:v>
                </c:pt>
                <c:pt idx="8">
                  <c:v>#N/A</c:v>
                </c:pt>
                <c:pt idx="9">
                  <c:v>#N/A</c:v>
                </c:pt>
                <c:pt idx="10">
                  <c:v>72</c:v>
                </c:pt>
                <c:pt idx="11">
                  <c:v>#N/A</c:v>
                </c:pt>
                <c:pt idx="12">
                  <c:v>#N/A</c:v>
                </c:pt>
                <c:pt idx="13">
                  <c:v>109</c:v>
                </c:pt>
                <c:pt idx="14">
                  <c:v>#N/A</c:v>
                </c:pt>
              </c:numCache>
            </c:numRef>
          </c:val>
          <c:smooth val="0"/>
        </c:ser>
        <c:dLbls>
          <c:showLegendKey val="0"/>
          <c:showVal val="0"/>
          <c:showCatName val="0"/>
          <c:showSerName val="0"/>
          <c:showPercent val="0"/>
          <c:showBubbleSize val="0"/>
        </c:dLbls>
        <c:marker val="1"/>
        <c:smooth val="0"/>
        <c:axId val="2615936"/>
        <c:axId val="2621824"/>
      </c:lineChart>
      <c:catAx>
        <c:axId val="261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1824"/>
        <c:crosses val="autoZero"/>
        <c:auto val="1"/>
        <c:lblAlgn val="ctr"/>
        <c:lblOffset val="100"/>
        <c:tickLblSkip val="1"/>
        <c:tickMarkSkip val="1"/>
        <c:noMultiLvlLbl val="0"/>
      </c:catAx>
      <c:valAx>
        <c:axId val="262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2206</c:v>
                </c:pt>
                <c:pt idx="5">
                  <c:v>2303</c:v>
                </c:pt>
                <c:pt idx="8">
                  <c:v>2229</c:v>
                </c:pt>
                <c:pt idx="11">
                  <c:v>2630</c:v>
                </c:pt>
                <c:pt idx="14">
                  <c:v>2630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692</c:v>
                </c:pt>
                <c:pt idx="5">
                  <c:v>896</c:v>
                </c:pt>
                <c:pt idx="8">
                  <c:v>1235</c:v>
                </c:pt>
                <c:pt idx="11">
                  <c:v>1628</c:v>
                </c:pt>
                <c:pt idx="14">
                  <c:v>1937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653</c:v>
                </c:pt>
                <c:pt idx="3">
                  <c:v>738</c:v>
                </c:pt>
                <c:pt idx="6">
                  <c:v>676</c:v>
                </c:pt>
                <c:pt idx="9">
                  <c:v>778</c:v>
                </c:pt>
                <c:pt idx="12">
                  <c:v>703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46</c:v>
                </c:pt>
                <c:pt idx="3">
                  <c:v>34</c:v>
                </c:pt>
                <c:pt idx="6">
                  <c:v>29</c:v>
                </c:pt>
                <c:pt idx="9">
                  <c:v>95</c:v>
                </c:pt>
                <c:pt idx="12">
                  <c:v>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700</c:v>
                </c:pt>
                <c:pt idx="3">
                  <c:v>735</c:v>
                </c:pt>
                <c:pt idx="6">
                  <c:v>704</c:v>
                </c:pt>
                <c:pt idx="9">
                  <c:v>653</c:v>
                </c:pt>
                <c:pt idx="12">
                  <c:v>675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39</c:v>
                </c:pt>
                <c:pt idx="3">
                  <c:v>18</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2198</c:v>
                </c:pt>
                <c:pt idx="3">
                  <c:v>2299</c:v>
                </c:pt>
                <c:pt idx="6">
                  <c:v>2213</c:v>
                </c:pt>
                <c:pt idx="9">
                  <c:v>2664</c:v>
                </c:pt>
                <c:pt idx="12">
                  <c:v>2702</c:v>
                </c:pt>
              </c:numCache>
            </c:numRef>
          </c:val>
        </c:ser>
        <c:dLbls>
          <c:showLegendKey val="0"/>
          <c:showVal val="0"/>
          <c:showCatName val="0"/>
          <c:showSerName val="0"/>
          <c:showPercent val="0"/>
          <c:showBubbleSize val="0"/>
        </c:dLbls>
        <c:gapWidth val="100"/>
        <c:overlap val="100"/>
        <c:axId val="79762944"/>
        <c:axId val="79764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739</c:v>
                </c:pt>
                <c:pt idx="2">
                  <c:v>#N/A</c:v>
                </c:pt>
                <c:pt idx="3">
                  <c:v>#N/A</c:v>
                </c:pt>
                <c:pt idx="4">
                  <c:v>624</c:v>
                </c:pt>
                <c:pt idx="5">
                  <c:v>#N/A</c:v>
                </c:pt>
                <c:pt idx="6">
                  <c:v>#N/A</c:v>
                </c:pt>
                <c:pt idx="7">
                  <c:v>157</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79762944"/>
        <c:axId val="79764480"/>
      </c:lineChart>
      <c:catAx>
        <c:axId val="79762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764480"/>
        <c:crosses val="autoZero"/>
        <c:auto val="1"/>
        <c:lblAlgn val="ctr"/>
        <c:lblOffset val="100"/>
        <c:tickLblSkip val="1"/>
        <c:tickMarkSkip val="1"/>
        <c:noMultiLvlLbl val="0"/>
      </c:catAx>
      <c:valAx>
        <c:axId val="7976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762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
          <c:y val="4.9232005384860722E-2"/>
          <c:w val="0.84484011943744119"/>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{2EE33116-0740-4602-88BB-B0A453CA3EFA}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{F90E5B58-AA32-48B2-AE28-6B3386408FEB}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{E0E61CAC-25D5-4307-BDCC-AF57AD9AB9BA}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{42FC1088-B366-4F7A-B8F4-A65BFDDBD09F}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{08B6D43E-E5F1-4EF4-9F0E-7069E3CFCC47}</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{D9240A0A-62B5-4D79-8BE2-FF19BABC9295}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{06DFB282-25A8-4899-8DED-7B75383AEE18}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{203B6D92-4F73-4844-BBB3-86E6FF4625B1}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{D7F172D4-E83A-4E64-AE23-E7A626BB3A7E}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{8AEF3AD2-5209-4E9E-AE00-EC8B579E4100}</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7090688"/>
        <c:axId val="107092608"/>
      </c:scatterChart>
      <c:valAx>
        <c:axId val="1070906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092608"/>
        <c:crosses val="autoZero"/>
        <c:crossBetween val="midCat"/>
      </c:valAx>
      <c:valAx>
        <c:axId val="10709260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090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
          <c:y val="4.7118521949462221E-2"/>
          <c:w val="0.84704431781868594"/>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{2784F031-D2FD-4EAC-B4D2-B3F2A3C8D3E4}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{49C01EAC-A912-401F-99BD-110E4C7D4C79}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{781EB377-B23D-40F5-A7E5-B819517BBE0E}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{68BD69E2-35E9-4E7F-8C9D-18F9FE98ED5E}</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{F85B9D0F-7232-44C0-B419-74401339D103}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12.5</c:v>
                </c:pt>
                <c:pt idx="1">
                  <c:v>11.3</c:v>
                </c:pt>
                <c:pt idx="2">
                  <c:v>10</c:v>
                </c:pt>
                <c:pt idx="3">
                  <c:v>7.5</c:v>
                </c:pt>
                <c:pt idx="4">
                  <c:v>6.1</c:v>
                </c:pt>
              </c:numCache>
            </c:numRef>
          </c:xVal>
          <c:yVal>
            <c:numRef>
              <c:f>公会計指標分析・財政指標組合せ分析表!$K$73:$O$73</c:f>
              <c:numCache>
                <c:formatCode>#,##0.0;"▲ "#,##0.0</c:formatCode>
                <c:ptCount val="5"/>
                <c:pt idx="0">
                  <c:v>44.4</c:v>
                </c:pt>
                <c:pt idx="1">
                  <c:v>34.1</c:v>
                </c:pt>
                <c:pt idx="2">
                  <c:v>8.6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{53D742DE-8EBE-43F6-8C4A-256BCBFE3EC1}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{B2163000-AD4D-495C-97E4-286C7901FC1F}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{2485D618-BF12-4CD5-82C2-4710E4D8B834}</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{DF951433-D325-4640-9B61-E1F58DC8CF38}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{E9E7BC93-F813-4815-895F-F5FAFB707EAA}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07241472"/>
        <c:axId val="107243392"/>
      </c:scatterChart>
      <c:valAx>
        <c:axId val="107241472"/>
        <c:scaling>
          <c:orientation val="minMax"/>
          <c:max val="12.9"/>
          <c:min val="7.5"/>
        </c:scaling>
        <c:delete val="0"/>
        <c:axPos val="b"/>
        <c:title>
          <c:tx>
            <c:rich>
              <a:bodyPr/>
              <a:lstStyle/>
              <a:p>
                <a:pPr>
                  <a:defRPr/>
                </a:pPr>
                <a:r>
                  <a:rPr lang="ja-JP" altLang="en-US" sz="1050" b="0"/>
                  <a:t>実質公債費比率</a:t>
                </a:r>
              </a:p>
            </c:rich>
          </c:tx>
          <c:layout>
            <c:manualLayout>
              <c:xMode val="edge"/>
              <c:yMode val="edge"/>
              <c:x val="0.46793742437462083"/>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243392"/>
        <c:crosses val="autoZero"/>
        <c:crossBetween val="midCat"/>
      </c:valAx>
      <c:valAx>
        <c:axId val="107243392"/>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241472"/>
        <c:crosses val="autoZero"/>
        <c:crossBetween val="midCat"/>
        <c:majorUnit val="6"/>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元利償還金の額は、利率の高い起債を繰上償還したことや、起債の新規発行を抑えたことによりＨ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年度数値で</a:t>
          </a:r>
          <a:r>
            <a:rPr kumimoji="1" lang="en-US" altLang="ja-JP" sz="1100">
              <a:solidFill>
                <a:schemeClr val="dk1"/>
              </a:solidFill>
              <a:effectLst/>
              <a:latin typeface="+mn-lt"/>
              <a:ea typeface="+mn-ea"/>
              <a:cs typeface="+mn-cs"/>
            </a:rPr>
            <a:t>271</a:t>
          </a:r>
          <a:r>
            <a:rPr kumimoji="1" lang="ja-JP" altLang="ja-JP" sz="1100">
              <a:solidFill>
                <a:schemeClr val="dk1"/>
              </a:solidFill>
              <a:effectLst/>
              <a:latin typeface="+mn-lt"/>
              <a:ea typeface="+mn-ea"/>
              <a:cs typeface="+mn-cs"/>
            </a:rPr>
            <a:t>百万円まで減少したが、Ｈ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には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年度の実質公債費率（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ヵ年平均）は</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％となり、年々減少傾向にある。今後も起債抑制対策により引き続き低水準の維持に努める。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長野県北部地震によりＨ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年度は震災関連事業費増による財源不足を補うため多額の財政調整基金を取崩したことにより、充当可能基金が減少し、将来負担比率は悪化した。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年度以降、歳計余剰金の増に伴い充当可能基金が増加したことにより比率は低下し、平成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年度には実質負担比率の分子がマイナスとなり平成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年度においてもマイナスとなった。</a:t>
          </a:r>
          <a:endParaRPr lang="ja-JP" altLang="ja-JP" sz="1400">
            <a:effectLst/>
          </a:endParaRPr>
        </a:p>
        <a:p>
          <a:r>
            <a:rPr kumimoji="1" lang="ja-JP" altLang="ja-JP" sz="1100">
              <a:solidFill>
                <a:schemeClr val="dk1"/>
              </a:solidFill>
              <a:effectLst/>
              <a:latin typeface="+mn-lt"/>
              <a:ea typeface="+mn-ea"/>
              <a:cs typeface="+mn-cs"/>
            </a:rPr>
            <a:t>　今後も新規発行債の抑制や基金の運用の適正化に努め、比率が悪化しないよう努める。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2,035
271.66
4,116,678
3,671,679
372,482
2,022,236
2,702,036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2" name="角丸四角形 21"/>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5" name="直線コネクタ 24"/>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6" name="円/楕円 25"/>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7" name="フローチャート : 判断 26"/>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2,035
271.66
4,116,678
3,671,679
372,482
2,022,236
2,702,036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2,035
271.66
4,116,678
3,671,679
372,482
2,022,236
2,702,036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2,035
271.66
4,116,678
3,671,679
372,482
2,022,236
2,702,036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長野県の最北端に位置する全国有数の豪雪地帯であることから、人口の減少や全国平均を上回る高齢化率（Ｈ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49.2</a:t>
          </a:r>
          <a:r>
            <a:rPr kumimoji="1" lang="ja-JP" altLang="ja-JP" sz="1100">
              <a:solidFill>
                <a:schemeClr val="dk1"/>
              </a:solidFill>
              <a:effectLst/>
              <a:latin typeface="+mn-lt"/>
              <a:ea typeface="+mn-ea"/>
              <a:cs typeface="+mn-cs"/>
            </a:rPr>
            <a:t>％）に加え、民間企業の進出・発展が十分でないこと等により、財政基盤は依然として弱く、類似団体平均を下回っている。今後も地方税の徴収強化、付加価値の高い商品開発と地産地消による歳入確保、事業の見直しによる歳出削減を行い、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78922</xdr:rowOff>
    </xdr:from>
    <xdr:to>
      <xdr:col>7</xdr:col>
      <xdr:colOff>152400</xdr:colOff>
      <xdr:row>44</xdr:row>
      <xdr:rowOff>96157</xdr:rowOff>
    </xdr:to>
    <xdr:cxnSp macro="">
      <xdr:nvCxnSpPr>
        <xdr:cNvPr id="69" name="直線コネクタ 68"/>
        <xdr:cNvCxnSpPr/>
      </xdr:nvCxnSpPr>
      <xdr:spPr>
        <a:xfrm flipV="1">
          <a:off x="4114800" y="76227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78922</xdr:rowOff>
    </xdr:from>
    <xdr:to>
      <xdr:col>6</xdr:col>
      <xdr:colOff>0</xdr:colOff>
      <xdr:row>44</xdr:row>
      <xdr:rowOff>96157</xdr:rowOff>
    </xdr:to>
    <xdr:cxnSp macro="">
      <xdr:nvCxnSpPr>
        <xdr:cNvPr id="72" name="直線コネクタ 71"/>
        <xdr:cNvCxnSpPr/>
      </xdr:nvCxnSpPr>
      <xdr:spPr>
        <a:xfrm>
          <a:off x="3225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78922</xdr:rowOff>
    </xdr:to>
    <xdr:cxnSp macro="">
      <xdr:nvCxnSpPr>
        <xdr:cNvPr id="75" name="直線コネクタ 74"/>
        <xdr:cNvCxnSpPr/>
      </xdr:nvCxnSpPr>
      <xdr:spPr>
        <a:xfrm>
          <a:off x="2336800" y="76227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61685</xdr:rowOff>
    </xdr:from>
    <xdr:to>
      <xdr:col>3</xdr:col>
      <xdr:colOff>279400</xdr:colOff>
      <xdr:row>44</xdr:row>
      <xdr:rowOff>78922</xdr:rowOff>
    </xdr:to>
    <xdr:cxnSp macro="">
      <xdr:nvCxnSpPr>
        <xdr:cNvPr id="78" name="直線コネクタ 77"/>
        <xdr:cNvCxnSpPr/>
      </xdr:nvCxnSpPr>
      <xdr:spPr>
        <a:xfrm>
          <a:off x="1447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95449</xdr:rowOff>
    </xdr:from>
    <xdr:ext cx="762000" cy="259045"/>
    <xdr:sp macro="" textlink="">
      <xdr:nvSpPr>
        <xdr:cNvPr id="89" name="財政力該当値テキスト"/>
        <xdr:cNvSpPr txBox="1"/>
      </xdr:nvSpPr>
      <xdr:spPr>
        <a:xfrm>
          <a:off x="5041900" y="7467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90" name="円/楕円 89"/>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1" name="テキスト ボックス 90"/>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2" name="円/楕円 91"/>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3" name="テキスト ボックス 92"/>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28122</xdr:rowOff>
    </xdr:from>
    <xdr:to>
      <xdr:col>3</xdr:col>
      <xdr:colOff>330200</xdr:colOff>
      <xdr:row>44</xdr:row>
      <xdr:rowOff>129722</xdr:rowOff>
    </xdr:to>
    <xdr:sp macro="" textlink="">
      <xdr:nvSpPr>
        <xdr:cNvPr id="94" name="円/楕円 93"/>
        <xdr:cNvSpPr/>
      </xdr:nvSpPr>
      <xdr:spPr>
        <a:xfrm>
          <a:off x="2286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114499</xdr:rowOff>
    </xdr:from>
    <xdr:ext cx="762000" cy="259045"/>
    <xdr:sp macro="" textlink="">
      <xdr:nvSpPr>
        <xdr:cNvPr id="95" name="テキスト ボックス 94"/>
        <xdr:cNvSpPr txBox="1"/>
      </xdr:nvSpPr>
      <xdr:spPr>
        <a:xfrm>
          <a:off x="1955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10885</xdr:rowOff>
    </xdr:from>
    <xdr:to>
      <xdr:col>2</xdr:col>
      <xdr:colOff>127000</xdr:colOff>
      <xdr:row>44</xdr:row>
      <xdr:rowOff>112485</xdr:rowOff>
    </xdr:to>
    <xdr:sp macro="" textlink="">
      <xdr:nvSpPr>
        <xdr:cNvPr id="96" name="円/楕円 95"/>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97262</xdr:rowOff>
    </xdr:from>
    <xdr:ext cx="762000" cy="259045"/>
    <xdr:sp macro="" textlink="">
      <xdr:nvSpPr>
        <xdr:cNvPr id="97" name="テキスト ボックス 96"/>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公債費の削減を図っていることにより、類似団体平均を下回っている。前年度より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ポイント減少した。今後も、行財政改革への取組を通じて義務的経費の削減に努め、現在の水準を維持する。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133985</xdr:rowOff>
    </xdr:from>
    <xdr:to>
      <xdr:col>7</xdr:col>
      <xdr:colOff>152400</xdr:colOff>
      <xdr:row>61</xdr:row>
      <xdr:rowOff>10795</xdr:rowOff>
    </xdr:to>
    <xdr:cxnSp macro="">
      <xdr:nvCxnSpPr>
        <xdr:cNvPr id="132" name="直線コネクタ 131"/>
        <xdr:cNvCxnSpPr/>
      </xdr:nvCxnSpPr>
      <xdr:spPr>
        <a:xfrm flipV="1">
          <a:off x="4114800" y="1042098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3"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25400</xdr:rowOff>
    </xdr:from>
    <xdr:to>
      <xdr:col>6</xdr:col>
      <xdr:colOff>0</xdr:colOff>
      <xdr:row>61</xdr:row>
      <xdr:rowOff>10795</xdr:rowOff>
    </xdr:to>
    <xdr:cxnSp macro="">
      <xdr:nvCxnSpPr>
        <xdr:cNvPr id="135" name="直線コネクタ 134"/>
        <xdr:cNvCxnSpPr/>
      </xdr:nvCxnSpPr>
      <xdr:spPr>
        <a:xfrm>
          <a:off x="3225800" y="1031240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97790</xdr:rowOff>
    </xdr:to>
    <xdr:cxnSp macro="">
      <xdr:nvCxnSpPr>
        <xdr:cNvPr id="138" name="直線コネクタ 137"/>
        <xdr:cNvCxnSpPr/>
      </xdr:nvCxnSpPr>
      <xdr:spPr>
        <a:xfrm flipV="1">
          <a:off x="2336800" y="10312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62</xdr:row>
      <xdr:rowOff>44450</xdr:rowOff>
    </xdr:to>
    <xdr:cxnSp macro="">
      <xdr:nvCxnSpPr>
        <xdr:cNvPr id="141" name="直線コネクタ 140"/>
        <xdr:cNvCxnSpPr/>
      </xdr:nvCxnSpPr>
      <xdr:spPr>
        <a:xfrm flipV="1">
          <a:off x="1447800" y="1038479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83185</xdr:rowOff>
    </xdr:from>
    <xdr:to>
      <xdr:col>7</xdr:col>
      <xdr:colOff>203200</xdr:colOff>
      <xdr:row>61</xdr:row>
      <xdr:rowOff>13335</xdr:rowOff>
    </xdr:to>
    <xdr:sp macro="" textlink="">
      <xdr:nvSpPr>
        <xdr:cNvPr id="151" name="円/楕円 150"/>
        <xdr:cNvSpPr/>
      </xdr:nvSpPr>
      <xdr:spPr>
        <a:xfrm>
          <a:off x="4902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99712</xdr:rowOff>
    </xdr:from>
    <xdr:ext cx="762000" cy="259045"/>
    <xdr:sp macro="" textlink="">
      <xdr:nvSpPr>
        <xdr:cNvPr id="152" name="財政構造の弾力性該当値テキスト"/>
        <xdr:cNvSpPr txBox="1"/>
      </xdr:nvSpPr>
      <xdr:spPr>
        <a:xfrm>
          <a:off x="5041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131445</xdr:rowOff>
    </xdr:from>
    <xdr:to>
      <xdr:col>6</xdr:col>
      <xdr:colOff>50800</xdr:colOff>
      <xdr:row>61</xdr:row>
      <xdr:rowOff>61595</xdr:rowOff>
    </xdr:to>
    <xdr:sp macro="" textlink="">
      <xdr:nvSpPr>
        <xdr:cNvPr id="153" name="円/楕円 152"/>
        <xdr:cNvSpPr/>
      </xdr:nvSpPr>
      <xdr:spPr>
        <a:xfrm>
          <a:off x="4064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71772</xdr:rowOff>
    </xdr:from>
    <xdr:ext cx="736600" cy="259045"/>
    <xdr:sp macro="" textlink="">
      <xdr:nvSpPr>
        <xdr:cNvPr id="154" name="テキスト ボックス 153"/>
        <xdr:cNvSpPr txBox="1"/>
      </xdr:nvSpPr>
      <xdr:spPr>
        <a:xfrm>
          <a:off x="3733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146050</xdr:rowOff>
    </xdr:from>
    <xdr:to>
      <xdr:col>4</xdr:col>
      <xdr:colOff>533400</xdr:colOff>
      <xdr:row>60</xdr:row>
      <xdr:rowOff>76200</xdr:rowOff>
    </xdr:to>
    <xdr:sp macro="" textlink="">
      <xdr:nvSpPr>
        <xdr:cNvPr id="155" name="円/楕円 154"/>
        <xdr:cNvSpPr/>
      </xdr:nvSpPr>
      <xdr:spPr>
        <a:xfrm>
          <a:off x="3175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86377</xdr:rowOff>
    </xdr:from>
    <xdr:ext cx="762000" cy="259045"/>
    <xdr:sp macro="" textlink="">
      <xdr:nvSpPr>
        <xdr:cNvPr id="156" name="テキスト ボックス 155"/>
        <xdr:cNvSpPr txBox="1"/>
      </xdr:nvSpPr>
      <xdr:spPr>
        <a:xfrm>
          <a:off x="2844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7" name="円/楕円 156"/>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58" name="テキスト ボックス 157"/>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165100</xdr:rowOff>
    </xdr:from>
    <xdr:to>
      <xdr:col>2</xdr:col>
      <xdr:colOff>127000</xdr:colOff>
      <xdr:row>62</xdr:row>
      <xdr:rowOff>95250</xdr:rowOff>
    </xdr:to>
    <xdr:sp macro="" textlink="">
      <xdr:nvSpPr>
        <xdr:cNvPr id="159" name="円/楕円 158"/>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105427</xdr:rowOff>
    </xdr:from>
    <xdr:ext cx="762000" cy="259045"/>
    <xdr:sp macro="" textlink="">
      <xdr:nvSpPr>
        <xdr:cNvPr id="160" name="テキスト ボックス 159"/>
        <xdr:cNvSpPr txBox="1"/>
      </xdr:nvSpPr>
      <xdr:spPr>
        <a:xfrm>
          <a:off x="1066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[611,233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類似団体平均を上回っている要因は、本村は豪雪地帯のため道路除雪費用に多額な経費を要し、物件費、維持補修費が高いことにある。事業の見直し等によるコスト削減に努める。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35384</xdr:rowOff>
    </xdr:from>
    <xdr:to>
      <xdr:col>7</xdr:col>
      <xdr:colOff>152400</xdr:colOff>
      <xdr:row>84</xdr:row>
      <xdr:rowOff>43751</xdr:rowOff>
    </xdr:to>
    <xdr:cxnSp macro="">
      <xdr:nvCxnSpPr>
        <xdr:cNvPr id="196" name="直線コネクタ 195"/>
        <xdr:cNvCxnSpPr/>
      </xdr:nvCxnSpPr>
      <xdr:spPr>
        <a:xfrm>
          <a:off x="4114800" y="14437184"/>
          <a:ext cx="8382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142153</xdr:rowOff>
    </xdr:from>
    <xdr:to>
      <xdr:col>6</xdr:col>
      <xdr:colOff>0</xdr:colOff>
      <xdr:row>84</xdr:row>
      <xdr:rowOff>35384</xdr:rowOff>
    </xdr:to>
    <xdr:cxnSp macro="">
      <xdr:nvCxnSpPr>
        <xdr:cNvPr id="199" name="直線コネクタ 198"/>
        <xdr:cNvCxnSpPr/>
      </xdr:nvCxnSpPr>
      <xdr:spPr>
        <a:xfrm>
          <a:off x="3225800" y="14372503"/>
          <a:ext cx="889000" cy="6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142153</xdr:rowOff>
    </xdr:from>
    <xdr:to>
      <xdr:col>4</xdr:col>
      <xdr:colOff>482600</xdr:colOff>
      <xdr:row>84</xdr:row>
      <xdr:rowOff>37712</xdr:rowOff>
    </xdr:to>
    <xdr:cxnSp macro="">
      <xdr:nvCxnSpPr>
        <xdr:cNvPr id="202" name="直線コネクタ 201"/>
        <xdr:cNvCxnSpPr/>
      </xdr:nvCxnSpPr>
      <xdr:spPr>
        <a:xfrm flipV="1">
          <a:off x="2336800" y="14372503"/>
          <a:ext cx="889000" cy="6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37712</xdr:rowOff>
    </xdr:from>
    <xdr:to>
      <xdr:col>3</xdr:col>
      <xdr:colOff>279400</xdr:colOff>
      <xdr:row>85</xdr:row>
      <xdr:rowOff>162232</xdr:rowOff>
    </xdr:to>
    <xdr:cxnSp macro="">
      <xdr:nvCxnSpPr>
        <xdr:cNvPr id="205" name="直線コネクタ 204"/>
        <xdr:cNvCxnSpPr/>
      </xdr:nvCxnSpPr>
      <xdr:spPr>
        <a:xfrm flipV="1">
          <a:off x="1447800" y="14439512"/>
          <a:ext cx="889000" cy="29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164401</xdr:rowOff>
    </xdr:from>
    <xdr:to>
      <xdr:col>7</xdr:col>
      <xdr:colOff>203200</xdr:colOff>
      <xdr:row>84</xdr:row>
      <xdr:rowOff>94551</xdr:rowOff>
    </xdr:to>
    <xdr:sp macro="" textlink="">
      <xdr:nvSpPr>
        <xdr:cNvPr id="215" name="円/楕円 214"/>
        <xdr:cNvSpPr/>
      </xdr:nvSpPr>
      <xdr:spPr>
        <a:xfrm>
          <a:off x="4902200" y="143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136478</xdr:rowOff>
    </xdr:from>
    <xdr:ext cx="762000" cy="259045"/>
    <xdr:sp macro="" textlink="">
      <xdr:nvSpPr>
        <xdr:cNvPr id="216" name="人件費・物件費等の状況該当値テキスト"/>
        <xdr:cNvSpPr txBox="1"/>
      </xdr:nvSpPr>
      <xdr:spPr>
        <a:xfrm>
          <a:off x="5041900" y="1436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611,233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156034</xdr:rowOff>
    </xdr:from>
    <xdr:to>
      <xdr:col>6</xdr:col>
      <xdr:colOff>50800</xdr:colOff>
      <xdr:row>84</xdr:row>
      <xdr:rowOff>86184</xdr:rowOff>
    </xdr:to>
    <xdr:sp macro="" textlink="">
      <xdr:nvSpPr>
        <xdr:cNvPr id="217" name="円/楕円 216"/>
        <xdr:cNvSpPr/>
      </xdr:nvSpPr>
      <xdr:spPr>
        <a:xfrm>
          <a:off x="4064000" y="1438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70961</xdr:rowOff>
    </xdr:from>
    <xdr:ext cx="736600" cy="259045"/>
    <xdr:sp macro="" textlink="">
      <xdr:nvSpPr>
        <xdr:cNvPr id="218" name="テキスト ボックス 217"/>
        <xdr:cNvSpPr txBox="1"/>
      </xdr:nvSpPr>
      <xdr:spPr>
        <a:xfrm>
          <a:off x="3733800" y="14472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603,952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91353</xdr:rowOff>
    </xdr:from>
    <xdr:to>
      <xdr:col>4</xdr:col>
      <xdr:colOff>533400</xdr:colOff>
      <xdr:row>84</xdr:row>
      <xdr:rowOff>21503</xdr:rowOff>
    </xdr:to>
    <xdr:sp macro="" textlink="">
      <xdr:nvSpPr>
        <xdr:cNvPr id="219" name="円/楕円 218"/>
        <xdr:cNvSpPr/>
      </xdr:nvSpPr>
      <xdr:spPr>
        <a:xfrm>
          <a:off x="3175000" y="143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6280</xdr:rowOff>
    </xdr:from>
    <xdr:ext cx="762000" cy="259045"/>
    <xdr:sp macro="" textlink="">
      <xdr:nvSpPr>
        <xdr:cNvPr id="220" name="テキスト ボックス 219"/>
        <xdr:cNvSpPr txBox="1"/>
      </xdr:nvSpPr>
      <xdr:spPr>
        <a:xfrm>
          <a:off x="2844800" y="1440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547,661</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158362</xdr:rowOff>
    </xdr:from>
    <xdr:to>
      <xdr:col>3</xdr:col>
      <xdr:colOff>330200</xdr:colOff>
      <xdr:row>84</xdr:row>
      <xdr:rowOff>88512</xdr:rowOff>
    </xdr:to>
    <xdr:sp macro="" textlink="">
      <xdr:nvSpPr>
        <xdr:cNvPr id="221" name="円/楕円 220"/>
        <xdr:cNvSpPr/>
      </xdr:nvSpPr>
      <xdr:spPr>
        <a:xfrm>
          <a:off x="2286000" y="1438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73289</xdr:rowOff>
    </xdr:from>
    <xdr:ext cx="762000" cy="259045"/>
    <xdr:sp macro="" textlink="">
      <xdr:nvSpPr>
        <xdr:cNvPr id="222" name="テキスト ボックス 221"/>
        <xdr:cNvSpPr txBox="1"/>
      </xdr:nvSpPr>
      <xdr:spPr>
        <a:xfrm>
          <a:off x="1955800" y="1447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605,979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111432</xdr:rowOff>
    </xdr:from>
    <xdr:to>
      <xdr:col>2</xdr:col>
      <xdr:colOff>127000</xdr:colOff>
      <xdr:row>86</xdr:row>
      <xdr:rowOff>41582</xdr:rowOff>
    </xdr:to>
    <xdr:sp macro="" textlink="">
      <xdr:nvSpPr>
        <xdr:cNvPr id="223" name="円/楕円 222"/>
        <xdr:cNvSpPr/>
      </xdr:nvSpPr>
      <xdr:spPr>
        <a:xfrm>
          <a:off x="1397000" y="146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26359</xdr:rowOff>
    </xdr:from>
    <xdr:ext cx="762000" cy="259045"/>
    <xdr:sp macro="" textlink="">
      <xdr:nvSpPr>
        <xdr:cNvPr id="224" name="テキスト ボックス 223"/>
        <xdr:cNvSpPr txBox="1"/>
      </xdr:nvSpPr>
      <xdr:spPr>
        <a:xfrm>
          <a:off x="1066800" y="1477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863,556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従来から職員給の運用として昇給短縮を少なくしてきたことから、類似団体と比較して低水準となっている。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108713</xdr:rowOff>
    </xdr:from>
    <xdr:to>
      <xdr:col>24</xdr:col>
      <xdr:colOff>558800</xdr:colOff>
      <xdr:row>87</xdr:row>
      <xdr:rowOff>128015</xdr:rowOff>
    </xdr:to>
    <xdr:cxnSp macro="">
      <xdr:nvCxnSpPr>
        <xdr:cNvPr id="256" name="直線コネクタ 255"/>
        <xdr:cNvCxnSpPr/>
      </xdr:nvCxnSpPr>
      <xdr:spPr>
        <a:xfrm>
          <a:off x="16179800" y="15024863"/>
          <a:ext cx="8382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89408</xdr:rowOff>
    </xdr:from>
    <xdr:to>
      <xdr:col>23</xdr:col>
      <xdr:colOff>406400</xdr:colOff>
      <xdr:row>87</xdr:row>
      <xdr:rowOff>108713</xdr:rowOff>
    </xdr:to>
    <xdr:cxnSp macro="">
      <xdr:nvCxnSpPr>
        <xdr:cNvPr id="259" name="直線コネクタ 258"/>
        <xdr:cNvCxnSpPr/>
      </xdr:nvCxnSpPr>
      <xdr:spPr>
        <a:xfrm>
          <a:off x="15290800" y="1500555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89408</xdr:rowOff>
    </xdr:from>
    <xdr:to>
      <xdr:col>22</xdr:col>
      <xdr:colOff>203200</xdr:colOff>
      <xdr:row>89</xdr:row>
      <xdr:rowOff>60198</xdr:rowOff>
    </xdr:to>
    <xdr:cxnSp macro="">
      <xdr:nvCxnSpPr>
        <xdr:cNvPr id="262" name="直線コネクタ 261"/>
        <xdr:cNvCxnSpPr/>
      </xdr:nvCxnSpPr>
      <xdr:spPr>
        <a:xfrm flipV="1">
          <a:off x="14401800" y="15005558"/>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60198</xdr:rowOff>
    </xdr:from>
    <xdr:to>
      <xdr:col>21</xdr:col>
      <xdr:colOff>0</xdr:colOff>
      <xdr:row>89</xdr:row>
      <xdr:rowOff>89154</xdr:rowOff>
    </xdr:to>
    <xdr:cxnSp macro="">
      <xdr:nvCxnSpPr>
        <xdr:cNvPr id="265" name="直線コネクタ 264"/>
        <xdr:cNvCxnSpPr/>
      </xdr:nvCxnSpPr>
      <xdr:spPr>
        <a:xfrm flipV="1">
          <a:off x="13512800" y="153192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77215</xdr:rowOff>
    </xdr:from>
    <xdr:to>
      <xdr:col>24</xdr:col>
      <xdr:colOff>609600</xdr:colOff>
      <xdr:row>88</xdr:row>
      <xdr:rowOff>7365</xdr:rowOff>
    </xdr:to>
    <xdr:sp macro="" textlink="">
      <xdr:nvSpPr>
        <xdr:cNvPr id="275" name="円/楕円 274"/>
        <xdr:cNvSpPr/>
      </xdr:nvSpPr>
      <xdr:spPr>
        <a:xfrm>
          <a:off x="169672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93742</xdr:rowOff>
    </xdr:from>
    <xdr:ext cx="762000" cy="259045"/>
    <xdr:sp macro="" textlink="">
      <xdr:nvSpPr>
        <xdr:cNvPr id="276" name="給与水準   （国との比較）該当値テキスト"/>
        <xdr:cNvSpPr txBox="1"/>
      </xdr:nvSpPr>
      <xdr:spPr>
        <a:xfrm>
          <a:off x="17106900" y="1483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57913</xdr:rowOff>
    </xdr:from>
    <xdr:to>
      <xdr:col>23</xdr:col>
      <xdr:colOff>457200</xdr:colOff>
      <xdr:row>87</xdr:row>
      <xdr:rowOff>159513</xdr:rowOff>
    </xdr:to>
    <xdr:sp macro="" textlink="">
      <xdr:nvSpPr>
        <xdr:cNvPr id="277" name="円/楕円 276"/>
        <xdr:cNvSpPr/>
      </xdr:nvSpPr>
      <xdr:spPr>
        <a:xfrm>
          <a:off x="16129000" y="149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169690</xdr:rowOff>
    </xdr:from>
    <xdr:ext cx="736600" cy="259045"/>
    <xdr:sp macro="" textlink="">
      <xdr:nvSpPr>
        <xdr:cNvPr id="278" name="テキスト ボックス 277"/>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38608</xdr:rowOff>
    </xdr:from>
    <xdr:to>
      <xdr:col>22</xdr:col>
      <xdr:colOff>254000</xdr:colOff>
      <xdr:row>87</xdr:row>
      <xdr:rowOff>140208</xdr:rowOff>
    </xdr:to>
    <xdr:sp macro="" textlink="">
      <xdr:nvSpPr>
        <xdr:cNvPr id="279" name="円/楕円 278"/>
        <xdr:cNvSpPr/>
      </xdr:nvSpPr>
      <xdr:spPr>
        <a:xfrm>
          <a:off x="15240000" y="1495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150385</xdr:rowOff>
    </xdr:from>
    <xdr:ext cx="762000" cy="259045"/>
    <xdr:sp macro="" textlink="">
      <xdr:nvSpPr>
        <xdr:cNvPr id="280" name="テキスト ボックス 279"/>
        <xdr:cNvSpPr txBox="1"/>
      </xdr:nvSpPr>
      <xdr:spPr>
        <a:xfrm>
          <a:off x="14909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9398</xdr:rowOff>
    </xdr:from>
    <xdr:to>
      <xdr:col>21</xdr:col>
      <xdr:colOff>50800</xdr:colOff>
      <xdr:row>89</xdr:row>
      <xdr:rowOff>110998</xdr:rowOff>
    </xdr:to>
    <xdr:sp macro="" textlink="">
      <xdr:nvSpPr>
        <xdr:cNvPr id="281" name="円/楕円 280"/>
        <xdr:cNvSpPr/>
      </xdr:nvSpPr>
      <xdr:spPr>
        <a:xfrm>
          <a:off x="14351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121175</xdr:rowOff>
    </xdr:from>
    <xdr:ext cx="762000" cy="259045"/>
    <xdr:sp macro="" textlink="">
      <xdr:nvSpPr>
        <xdr:cNvPr id="282" name="テキスト ボックス 281"/>
        <xdr:cNvSpPr txBox="1"/>
      </xdr:nvSpPr>
      <xdr:spPr>
        <a:xfrm>
          <a:off x="14020800" y="1503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38354</xdr:rowOff>
    </xdr:from>
    <xdr:to>
      <xdr:col>19</xdr:col>
      <xdr:colOff>533400</xdr:colOff>
      <xdr:row>89</xdr:row>
      <xdr:rowOff>139954</xdr:rowOff>
    </xdr:to>
    <xdr:sp macro="" textlink="">
      <xdr:nvSpPr>
        <xdr:cNvPr id="283" name="円/楕円 282"/>
        <xdr:cNvSpPr/>
      </xdr:nvSpPr>
      <xdr:spPr>
        <a:xfrm>
          <a:off x="13462000" y="152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150131</xdr:rowOff>
    </xdr:from>
    <xdr:ext cx="762000" cy="259045"/>
    <xdr:sp macro="" textlink="">
      <xdr:nvSpPr>
        <xdr:cNvPr id="284" name="テキスト ボックス 283"/>
        <xdr:cNvSpPr txBox="1"/>
      </xdr:nvSpPr>
      <xdr:spPr>
        <a:xfrm>
          <a:off x="13131800" y="1506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集中改革プラン（Ｈ</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）に基づき、新規採用職員の抑制に努めてきたが、当村は</a:t>
          </a:r>
          <a:r>
            <a:rPr kumimoji="1" lang="en-US" altLang="ja-JP" sz="1100">
              <a:solidFill>
                <a:schemeClr val="dk1"/>
              </a:solidFill>
              <a:effectLst/>
              <a:latin typeface="+mn-lt"/>
              <a:ea typeface="+mn-ea"/>
              <a:cs typeface="+mn-cs"/>
            </a:rPr>
            <a:t>271.51㎡</a:t>
          </a:r>
          <a:r>
            <a:rPr kumimoji="1" lang="ja-JP" altLang="ja-JP" sz="1100">
              <a:solidFill>
                <a:schemeClr val="dk1"/>
              </a:solidFill>
              <a:effectLst/>
              <a:latin typeface="+mn-lt"/>
              <a:ea typeface="+mn-ea"/>
              <a:cs typeface="+mn-cs"/>
            </a:rPr>
            <a:t>と広大な面積を有し、</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集落が広範囲に点在しており、きめ細かな村民サービスの施策を展開するには、一定の職員数を確保する必要はあるため、類似団体平均により高い水準となっている。今後も新規採用職員の抑制や事務事業の見直し等による、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88849</xdr:rowOff>
    </xdr:from>
    <xdr:to>
      <xdr:col>24</xdr:col>
      <xdr:colOff>558800</xdr:colOff>
      <xdr:row>62</xdr:row>
      <xdr:rowOff>138799</xdr:rowOff>
    </xdr:to>
    <xdr:cxnSp macro="">
      <xdr:nvCxnSpPr>
        <xdr:cNvPr id="316" name="直線コネクタ 315"/>
        <xdr:cNvCxnSpPr/>
      </xdr:nvCxnSpPr>
      <xdr:spPr>
        <a:xfrm flipV="1">
          <a:off x="16179800" y="10718749"/>
          <a:ext cx="838200" cy="4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123596</xdr:rowOff>
    </xdr:from>
    <xdr:to>
      <xdr:col>23</xdr:col>
      <xdr:colOff>406400</xdr:colOff>
      <xdr:row>62</xdr:row>
      <xdr:rowOff>138799</xdr:rowOff>
    </xdr:to>
    <xdr:cxnSp macro="">
      <xdr:nvCxnSpPr>
        <xdr:cNvPr id="319" name="直線コネクタ 318"/>
        <xdr:cNvCxnSpPr/>
      </xdr:nvCxnSpPr>
      <xdr:spPr>
        <a:xfrm>
          <a:off x="15290800" y="10753496"/>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97536</xdr:rowOff>
    </xdr:from>
    <xdr:to>
      <xdr:col>22</xdr:col>
      <xdr:colOff>203200</xdr:colOff>
      <xdr:row>62</xdr:row>
      <xdr:rowOff>123596</xdr:rowOff>
    </xdr:to>
    <xdr:cxnSp macro="">
      <xdr:nvCxnSpPr>
        <xdr:cNvPr id="322" name="直線コネクタ 321"/>
        <xdr:cNvCxnSpPr/>
      </xdr:nvCxnSpPr>
      <xdr:spPr>
        <a:xfrm>
          <a:off x="14401800" y="10727436"/>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83300</xdr:rowOff>
    </xdr:from>
    <xdr:to>
      <xdr:col>21</xdr:col>
      <xdr:colOff>0</xdr:colOff>
      <xdr:row>62</xdr:row>
      <xdr:rowOff>97536</xdr:rowOff>
    </xdr:to>
    <xdr:cxnSp macro="">
      <xdr:nvCxnSpPr>
        <xdr:cNvPr id="325" name="直線コネクタ 324"/>
        <xdr:cNvCxnSpPr/>
      </xdr:nvCxnSpPr>
      <xdr:spPr>
        <a:xfrm>
          <a:off x="13512800" y="10713200"/>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38049</xdr:rowOff>
    </xdr:from>
    <xdr:to>
      <xdr:col>24</xdr:col>
      <xdr:colOff>609600</xdr:colOff>
      <xdr:row>62</xdr:row>
      <xdr:rowOff>139649</xdr:rowOff>
    </xdr:to>
    <xdr:sp macro="" textlink="">
      <xdr:nvSpPr>
        <xdr:cNvPr id="335" name="円/楕円 334"/>
        <xdr:cNvSpPr/>
      </xdr:nvSpPr>
      <xdr:spPr>
        <a:xfrm>
          <a:off x="16967200" y="1066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10126</xdr:rowOff>
    </xdr:from>
    <xdr:ext cx="762000" cy="259045"/>
    <xdr:sp macro="" textlink="">
      <xdr:nvSpPr>
        <xdr:cNvPr id="336" name="定員管理の状況該当値テキスト"/>
        <xdr:cNvSpPr txBox="1"/>
      </xdr:nvSpPr>
      <xdr:spPr>
        <a:xfrm>
          <a:off x="17106900" y="1064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87999</xdr:rowOff>
    </xdr:from>
    <xdr:to>
      <xdr:col>23</xdr:col>
      <xdr:colOff>457200</xdr:colOff>
      <xdr:row>63</xdr:row>
      <xdr:rowOff>18149</xdr:rowOff>
    </xdr:to>
    <xdr:sp macro="" textlink="">
      <xdr:nvSpPr>
        <xdr:cNvPr id="337" name="円/楕円 336"/>
        <xdr:cNvSpPr/>
      </xdr:nvSpPr>
      <xdr:spPr>
        <a:xfrm>
          <a:off x="16129000" y="107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2926</xdr:rowOff>
    </xdr:from>
    <xdr:ext cx="736600" cy="259045"/>
    <xdr:sp macro="" textlink="">
      <xdr:nvSpPr>
        <xdr:cNvPr id="338" name="テキスト ボックス 337"/>
        <xdr:cNvSpPr txBox="1"/>
      </xdr:nvSpPr>
      <xdr:spPr>
        <a:xfrm>
          <a:off x="15798800" y="10804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28.91</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72796</xdr:rowOff>
    </xdr:from>
    <xdr:to>
      <xdr:col>22</xdr:col>
      <xdr:colOff>254000</xdr:colOff>
      <xdr:row>63</xdr:row>
      <xdr:rowOff>2946</xdr:rowOff>
    </xdr:to>
    <xdr:sp macro="" textlink="">
      <xdr:nvSpPr>
        <xdr:cNvPr id="339" name="円/楕円 338"/>
        <xdr:cNvSpPr/>
      </xdr:nvSpPr>
      <xdr:spPr>
        <a:xfrm>
          <a:off x="15240000" y="1070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159173</xdr:rowOff>
    </xdr:from>
    <xdr:ext cx="762000" cy="259045"/>
    <xdr:sp macro="" textlink="">
      <xdr:nvSpPr>
        <xdr:cNvPr id="340" name="テキスト ボックス 339"/>
        <xdr:cNvSpPr txBox="1"/>
      </xdr:nvSpPr>
      <xdr:spPr>
        <a:xfrm>
          <a:off x="14909800" y="1078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46736</xdr:rowOff>
    </xdr:from>
    <xdr:to>
      <xdr:col>21</xdr:col>
      <xdr:colOff>50800</xdr:colOff>
      <xdr:row>62</xdr:row>
      <xdr:rowOff>148336</xdr:rowOff>
    </xdr:to>
    <xdr:sp macro="" textlink="">
      <xdr:nvSpPr>
        <xdr:cNvPr id="341" name="円/楕円 340"/>
        <xdr:cNvSpPr/>
      </xdr:nvSpPr>
      <xdr:spPr>
        <a:xfrm>
          <a:off x="14351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133113</xdr:rowOff>
    </xdr:from>
    <xdr:ext cx="762000" cy="259045"/>
    <xdr:sp macro="" textlink="">
      <xdr:nvSpPr>
        <xdr:cNvPr id="342" name="テキスト ボックス 341"/>
        <xdr:cNvSpPr txBox="1"/>
      </xdr:nvSpPr>
      <xdr:spPr>
        <a:xfrm>
          <a:off x="14020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32500</xdr:rowOff>
    </xdr:from>
    <xdr:to>
      <xdr:col>19</xdr:col>
      <xdr:colOff>533400</xdr:colOff>
      <xdr:row>62</xdr:row>
      <xdr:rowOff>134100</xdr:rowOff>
    </xdr:to>
    <xdr:sp macro="" textlink="">
      <xdr:nvSpPr>
        <xdr:cNvPr id="343" name="円/楕円 342"/>
        <xdr:cNvSpPr/>
      </xdr:nvSpPr>
      <xdr:spPr>
        <a:xfrm>
          <a:off x="13462000" y="106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118877</xdr:rowOff>
    </xdr:from>
    <xdr:ext cx="762000" cy="259045"/>
    <xdr:sp macro="" textlink="">
      <xdr:nvSpPr>
        <xdr:cNvPr id="344" name="テキスト ボックス 343"/>
        <xdr:cNvSpPr txBox="1"/>
      </xdr:nvSpPr>
      <xdr:spPr>
        <a:xfrm>
          <a:off x="13131800" y="1074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過去からの起債抑制策により</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ポイント減少し、類似団体平均よりやや下回った。今後も、緊急度・住民ニーズを的確に把握した事業の選択により起債発行の抑制に努める。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8636</xdr:rowOff>
    </xdr:from>
    <xdr:to>
      <xdr:col>24</xdr:col>
      <xdr:colOff>558800</xdr:colOff>
      <xdr:row>41</xdr:row>
      <xdr:rowOff>76200</xdr:rowOff>
    </xdr:to>
    <xdr:cxnSp macro="">
      <xdr:nvCxnSpPr>
        <xdr:cNvPr id="375" name="直線コネクタ 374"/>
        <xdr:cNvCxnSpPr/>
      </xdr:nvCxnSpPr>
      <xdr:spPr>
        <a:xfrm flipV="1">
          <a:off x="16179800" y="703808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6"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42</xdr:row>
      <xdr:rowOff>25400</xdr:rowOff>
    </xdr:to>
    <xdr:cxnSp macro="">
      <xdr:nvCxnSpPr>
        <xdr:cNvPr id="378" name="直線コネクタ 377"/>
        <xdr:cNvCxnSpPr/>
      </xdr:nvCxnSpPr>
      <xdr:spPr>
        <a:xfrm flipV="1">
          <a:off x="15290800" y="71056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0" name="テキスト ボックス 379"/>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88138</xdr:rowOff>
    </xdr:to>
    <xdr:cxnSp macro="">
      <xdr:nvCxnSpPr>
        <xdr:cNvPr id="381" name="直線コネクタ 380"/>
        <xdr:cNvCxnSpPr/>
      </xdr:nvCxnSpPr>
      <xdr:spPr>
        <a:xfrm flipV="1">
          <a:off x="14401800" y="722630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88138</xdr:rowOff>
    </xdr:from>
    <xdr:to>
      <xdr:col>21</xdr:col>
      <xdr:colOff>0</xdr:colOff>
      <xdr:row>42</xdr:row>
      <xdr:rowOff>146050</xdr:rowOff>
    </xdr:to>
    <xdr:cxnSp macro="">
      <xdr:nvCxnSpPr>
        <xdr:cNvPr id="384" name="直線コネクタ 383"/>
        <xdr:cNvCxnSpPr/>
      </xdr:nvCxnSpPr>
      <xdr:spPr>
        <a:xfrm flipV="1">
          <a:off x="13512800" y="728903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129286</xdr:rowOff>
    </xdr:from>
    <xdr:to>
      <xdr:col>24</xdr:col>
      <xdr:colOff>609600</xdr:colOff>
      <xdr:row>41</xdr:row>
      <xdr:rowOff>59436</xdr:rowOff>
    </xdr:to>
    <xdr:sp macro="" textlink="">
      <xdr:nvSpPr>
        <xdr:cNvPr id="394" name="円/楕円 393"/>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145813</xdr:rowOff>
    </xdr:from>
    <xdr:ext cx="762000" cy="259045"/>
    <xdr:sp macro="" textlink="">
      <xdr:nvSpPr>
        <xdr:cNvPr id="395"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396" name="円/楕円 395"/>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97" name="テキスト ボックス 39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398" name="円/楕円 397"/>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99" name="テキスト ボックス 398"/>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37338</xdr:rowOff>
    </xdr:from>
    <xdr:to>
      <xdr:col>21</xdr:col>
      <xdr:colOff>50800</xdr:colOff>
      <xdr:row>42</xdr:row>
      <xdr:rowOff>138938</xdr:rowOff>
    </xdr:to>
    <xdr:sp macro="" textlink="">
      <xdr:nvSpPr>
        <xdr:cNvPr id="400" name="円/楕円 399"/>
        <xdr:cNvSpPr/>
      </xdr:nvSpPr>
      <xdr:spPr>
        <a:xfrm>
          <a:off x="14351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123715</xdr:rowOff>
    </xdr:from>
    <xdr:ext cx="762000" cy="259045"/>
    <xdr:sp macro="" textlink="">
      <xdr:nvSpPr>
        <xdr:cNvPr id="401" name="テキスト ボックス 400"/>
        <xdr:cNvSpPr txBox="1"/>
      </xdr:nvSpPr>
      <xdr:spPr>
        <a:xfrm>
          <a:off x="14020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402" name="円/楕円 401"/>
        <xdr:cNvSpPr/>
      </xdr:nvSpPr>
      <xdr:spPr>
        <a:xfrm>
          <a:off x="13462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403" name="テキスト ボックス 402"/>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財政調整基金の積立による充当可能基金の増額等によりゼロとなった。今後も、公債費等義務的経費の削減を中心とする行財政改革を進め、財政の健全化に努める。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85654</xdr:rowOff>
    </xdr:from>
    <xdr:to>
      <xdr:col>22</xdr:col>
      <xdr:colOff>203200</xdr:colOff>
      <xdr:row>16</xdr:row>
      <xdr:rowOff>84596</xdr:rowOff>
    </xdr:to>
    <xdr:cxnSp macro="">
      <xdr:nvCxnSpPr>
        <xdr:cNvPr id="437" name="直線コネクタ 436"/>
        <xdr:cNvCxnSpPr/>
      </xdr:nvCxnSpPr>
      <xdr:spPr>
        <a:xfrm flipV="1">
          <a:off x="14401800" y="2485954"/>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16</xdr:row>
      <xdr:rowOff>84596</xdr:rowOff>
    </xdr:from>
    <xdr:to>
      <xdr:col>21</xdr:col>
      <xdr:colOff>0</xdr:colOff>
      <xdr:row>17</xdr:row>
      <xdr:rowOff>51223</xdr:rowOff>
    </xdr:to>
    <xdr:cxnSp macro="">
      <xdr:nvCxnSpPr>
        <xdr:cNvPr id="440" name="直線コネクタ 439"/>
        <xdr:cNvCxnSpPr/>
      </xdr:nvCxnSpPr>
      <xdr:spPr>
        <a:xfrm flipV="1">
          <a:off x="13512800" y="2827796"/>
          <a:ext cx="889000" cy="13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22</xdr:col>
      <xdr:colOff>152400</xdr:colOff>
      <xdr:row>14</xdr:row>
      <xdr:rowOff>34854</xdr:rowOff>
    </xdr:from>
    <xdr:to>
      <xdr:col>22</xdr:col>
      <xdr:colOff>254000</xdr:colOff>
      <xdr:row>14</xdr:row>
      <xdr:rowOff>136454</xdr:rowOff>
    </xdr:to>
    <xdr:sp macro="" textlink="">
      <xdr:nvSpPr>
        <xdr:cNvPr id="454" name="円/楕円 453"/>
        <xdr:cNvSpPr/>
      </xdr:nvSpPr>
      <xdr:spPr>
        <a:xfrm>
          <a:off x="15240000" y="243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121231</xdr:rowOff>
    </xdr:from>
    <xdr:ext cx="762000" cy="259045"/>
    <xdr:sp macro="" textlink="">
      <xdr:nvSpPr>
        <xdr:cNvPr id="455" name="テキスト ボックス 454"/>
        <xdr:cNvSpPr txBox="1"/>
      </xdr:nvSpPr>
      <xdr:spPr>
        <a:xfrm>
          <a:off x="14909800" y="252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33796</xdr:rowOff>
    </xdr:from>
    <xdr:to>
      <xdr:col>21</xdr:col>
      <xdr:colOff>50800</xdr:colOff>
      <xdr:row>16</xdr:row>
      <xdr:rowOff>135396</xdr:rowOff>
    </xdr:to>
    <xdr:sp macro="" textlink="">
      <xdr:nvSpPr>
        <xdr:cNvPr id="456" name="円/楕円 455"/>
        <xdr:cNvSpPr/>
      </xdr:nvSpPr>
      <xdr:spPr>
        <a:xfrm>
          <a:off x="14351000" y="277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120173</xdr:rowOff>
    </xdr:from>
    <xdr:ext cx="762000" cy="259045"/>
    <xdr:sp macro="" textlink="">
      <xdr:nvSpPr>
        <xdr:cNvPr id="457" name="テキスト ボックス 456"/>
        <xdr:cNvSpPr txBox="1"/>
      </xdr:nvSpPr>
      <xdr:spPr>
        <a:xfrm>
          <a:off x="14020800" y="286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423</xdr:rowOff>
    </xdr:from>
    <xdr:to>
      <xdr:col>19</xdr:col>
      <xdr:colOff>533400</xdr:colOff>
      <xdr:row>17</xdr:row>
      <xdr:rowOff>102023</xdr:rowOff>
    </xdr:to>
    <xdr:sp macro="" textlink="">
      <xdr:nvSpPr>
        <xdr:cNvPr id="458" name="円/楕円 457"/>
        <xdr:cNvSpPr/>
      </xdr:nvSpPr>
      <xdr:spPr>
        <a:xfrm>
          <a:off x="13462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86800</xdr:rowOff>
    </xdr:from>
    <xdr:ext cx="762000" cy="259045"/>
    <xdr:sp macro="" textlink="">
      <xdr:nvSpPr>
        <xdr:cNvPr id="459" name="テキスト ボックス 458"/>
        <xdr:cNvSpPr txBox="1"/>
      </xdr:nvSpPr>
      <xdr:spPr>
        <a:xfrm>
          <a:off x="13131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2,035
271.66
4,116,678
3,671,679
372,482
2,022,236
2,702,036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１ポイント増加し、類似団体平均をやや上回っている。</a:t>
          </a:r>
          <a:endParaRPr lang="ja-JP" altLang="ja-JP" sz="1400">
            <a:effectLst/>
          </a:endParaRPr>
        </a:p>
        <a:p>
          <a:r>
            <a:rPr kumimoji="1" lang="ja-JP" altLang="ja-JP" sz="1100">
              <a:solidFill>
                <a:schemeClr val="dk1"/>
              </a:solidFill>
              <a:effectLst/>
              <a:latin typeface="+mn-lt"/>
              <a:ea typeface="+mn-ea"/>
              <a:cs typeface="+mn-cs"/>
            </a:rPr>
            <a:t>加えて観光施設事業などの公営企業会計の人件費に充てる繰出金といった人件費に準ずる費用を合計した場合の人口１人あたりの歳出決算額は、類似団体平均をさらに上回ることから、今後もこれらも含めた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28702</xdr:rowOff>
    </xdr:from>
    <xdr:to>
      <xdr:col>7</xdr:col>
      <xdr:colOff>15875</xdr:colOff>
      <xdr:row>37</xdr:row>
      <xdr:rowOff>33274</xdr:rowOff>
    </xdr:to>
    <xdr:cxnSp macro="">
      <xdr:nvCxnSpPr>
        <xdr:cNvPr id="64" name="直線コネクタ 63"/>
        <xdr:cNvCxnSpPr/>
      </xdr:nvCxnSpPr>
      <xdr:spPr>
        <a:xfrm>
          <a:off x="3987800" y="6372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136144</xdr:rowOff>
    </xdr:from>
    <xdr:to>
      <xdr:col>5</xdr:col>
      <xdr:colOff>549275</xdr:colOff>
      <xdr:row>37</xdr:row>
      <xdr:rowOff>28702</xdr:rowOff>
    </xdr:to>
    <xdr:cxnSp macro="">
      <xdr:nvCxnSpPr>
        <xdr:cNvPr id="67" name="直線コネクタ 66"/>
        <xdr:cNvCxnSpPr/>
      </xdr:nvCxnSpPr>
      <xdr:spPr>
        <a:xfrm>
          <a:off x="3098800" y="63083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136144</xdr:rowOff>
    </xdr:from>
    <xdr:to>
      <xdr:col>4</xdr:col>
      <xdr:colOff>346075</xdr:colOff>
      <xdr:row>36</xdr:row>
      <xdr:rowOff>163576</xdr:rowOff>
    </xdr:to>
    <xdr:cxnSp macro="">
      <xdr:nvCxnSpPr>
        <xdr:cNvPr id="70" name="直線コネクタ 69"/>
        <xdr:cNvCxnSpPr/>
      </xdr:nvCxnSpPr>
      <xdr:spPr>
        <a:xfrm flipV="1">
          <a:off x="2209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38</xdr:row>
      <xdr:rowOff>12700</xdr:rowOff>
    </xdr:to>
    <xdr:cxnSp macro="">
      <xdr:nvCxnSpPr>
        <xdr:cNvPr id="73" name="直線コネクタ 72"/>
        <xdr:cNvCxnSpPr/>
      </xdr:nvCxnSpPr>
      <xdr:spPr>
        <a:xfrm flipV="1">
          <a:off x="1320800" y="633577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83" name="円/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149352</xdr:rowOff>
    </xdr:from>
    <xdr:to>
      <xdr:col>5</xdr:col>
      <xdr:colOff>600075</xdr:colOff>
      <xdr:row>37</xdr:row>
      <xdr:rowOff>79502</xdr:rowOff>
    </xdr:to>
    <xdr:sp macro="" textlink="">
      <xdr:nvSpPr>
        <xdr:cNvPr id="85" name="円/楕円 84"/>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64279</xdr:rowOff>
    </xdr:from>
    <xdr:ext cx="736600" cy="259045"/>
    <xdr:sp macro="" textlink="">
      <xdr:nvSpPr>
        <xdr:cNvPr id="86" name="テキスト ボックス 85"/>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85344</xdr:rowOff>
    </xdr:from>
    <xdr:to>
      <xdr:col>4</xdr:col>
      <xdr:colOff>396875</xdr:colOff>
      <xdr:row>37</xdr:row>
      <xdr:rowOff>15494</xdr:rowOff>
    </xdr:to>
    <xdr:sp macro="" textlink="">
      <xdr:nvSpPr>
        <xdr:cNvPr id="87" name="円/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271</xdr:rowOff>
    </xdr:from>
    <xdr:ext cx="762000" cy="259045"/>
    <xdr:sp macro="" textlink="">
      <xdr:nvSpPr>
        <xdr:cNvPr id="88" name="テキスト ボックス 87"/>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112776</xdr:rowOff>
    </xdr:from>
    <xdr:to>
      <xdr:col>3</xdr:col>
      <xdr:colOff>193675</xdr:colOff>
      <xdr:row>37</xdr:row>
      <xdr:rowOff>42926</xdr:rowOff>
    </xdr:to>
    <xdr:sp macro="" textlink="">
      <xdr:nvSpPr>
        <xdr:cNvPr id="89" name="円/楕円 88"/>
        <xdr:cNvSpPr/>
      </xdr:nvSpPr>
      <xdr:spPr>
        <a:xfrm>
          <a:off x="2159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27703</xdr:rowOff>
    </xdr:from>
    <xdr:ext cx="762000" cy="259045"/>
    <xdr:sp macro="" textlink="">
      <xdr:nvSpPr>
        <xdr:cNvPr id="90" name="テキスト ボックス 89"/>
        <xdr:cNvSpPr txBox="1"/>
      </xdr:nvSpPr>
      <xdr:spPr>
        <a:xfrm>
          <a:off x="1828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1" name="円/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ポイント減少し、類似団体平均は下回っている。今後も経費削減に努め、現状維持に努める。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43180</xdr:rowOff>
    </xdr:to>
    <xdr:cxnSp macro="">
      <xdr:nvCxnSpPr>
        <xdr:cNvPr id="125" name="直線コネクタ 124"/>
        <xdr:cNvCxnSpPr/>
      </xdr:nvCxnSpPr>
      <xdr:spPr>
        <a:xfrm flipV="1">
          <a:off x="15671800" y="27711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31750</xdr:rowOff>
    </xdr:from>
    <xdr:to>
      <xdr:col>22</xdr:col>
      <xdr:colOff>565150</xdr:colOff>
      <xdr:row>16</xdr:row>
      <xdr:rowOff>43180</xdr:rowOff>
    </xdr:to>
    <xdr:cxnSp macro="">
      <xdr:nvCxnSpPr>
        <xdr:cNvPr id="128" name="直線コネクタ 127"/>
        <xdr:cNvCxnSpPr/>
      </xdr:nvCxnSpPr>
      <xdr:spPr>
        <a:xfrm>
          <a:off x="14782800" y="2603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8890</xdr:rowOff>
    </xdr:from>
    <xdr:to>
      <xdr:col>21</xdr:col>
      <xdr:colOff>361950</xdr:colOff>
      <xdr:row>15</xdr:row>
      <xdr:rowOff>31750</xdr:rowOff>
    </xdr:to>
    <xdr:cxnSp macro="">
      <xdr:nvCxnSpPr>
        <xdr:cNvPr id="131" name="直線コネクタ 130"/>
        <xdr:cNvCxnSpPr/>
      </xdr:nvCxnSpPr>
      <xdr:spPr>
        <a:xfrm>
          <a:off x="13893800" y="258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39370</xdr:rowOff>
    </xdr:to>
    <xdr:cxnSp macro="">
      <xdr:nvCxnSpPr>
        <xdr:cNvPr id="134" name="直線コネクタ 133"/>
        <xdr:cNvCxnSpPr/>
      </xdr:nvCxnSpPr>
      <xdr:spPr>
        <a:xfrm flipV="1">
          <a:off x="13004800" y="258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8" name="テキスト ボックス 137"/>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4" name="円/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5"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6" name="円/楕円 145"/>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104157</xdr:rowOff>
    </xdr:from>
    <xdr:ext cx="736600" cy="259045"/>
    <xdr:sp macro="" textlink="">
      <xdr:nvSpPr>
        <xdr:cNvPr id="147" name="テキスト ボックス 146"/>
        <xdr:cNvSpPr txBox="1"/>
      </xdr:nvSpPr>
      <xdr:spPr>
        <a:xfrm>
          <a:off x="15290800" y="250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152400</xdr:rowOff>
    </xdr:from>
    <xdr:to>
      <xdr:col>21</xdr:col>
      <xdr:colOff>412750</xdr:colOff>
      <xdr:row>15</xdr:row>
      <xdr:rowOff>82550</xdr:rowOff>
    </xdr:to>
    <xdr:sp macro="" textlink="">
      <xdr:nvSpPr>
        <xdr:cNvPr id="148" name="円/楕円 147"/>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92727</xdr:rowOff>
    </xdr:from>
    <xdr:ext cx="762000" cy="259045"/>
    <xdr:sp macro="" textlink="">
      <xdr:nvSpPr>
        <xdr:cNvPr id="149" name="テキスト ボックス 148"/>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129540</xdr:rowOff>
    </xdr:from>
    <xdr:to>
      <xdr:col>20</xdr:col>
      <xdr:colOff>209550</xdr:colOff>
      <xdr:row>15</xdr:row>
      <xdr:rowOff>59690</xdr:rowOff>
    </xdr:to>
    <xdr:sp macro="" textlink="">
      <xdr:nvSpPr>
        <xdr:cNvPr id="150" name="円/楕円 149"/>
        <xdr:cNvSpPr/>
      </xdr:nvSpPr>
      <xdr:spPr>
        <a:xfrm>
          <a:off x="13843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69867</xdr:rowOff>
    </xdr:from>
    <xdr:ext cx="762000" cy="259045"/>
    <xdr:sp macro="" textlink="">
      <xdr:nvSpPr>
        <xdr:cNvPr id="151" name="テキスト ボックス 150"/>
        <xdr:cNvSpPr txBox="1"/>
      </xdr:nvSpPr>
      <xdr:spPr>
        <a:xfrm>
          <a:off x="13512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160020</xdr:rowOff>
    </xdr:from>
    <xdr:to>
      <xdr:col>19</xdr:col>
      <xdr:colOff>6350</xdr:colOff>
      <xdr:row>15</xdr:row>
      <xdr:rowOff>90170</xdr:rowOff>
    </xdr:to>
    <xdr:sp macro="" textlink="">
      <xdr:nvSpPr>
        <xdr:cNvPr id="152" name="円/楕円 151"/>
        <xdr:cNvSpPr/>
      </xdr:nvSpPr>
      <xdr:spPr>
        <a:xfrm>
          <a:off x="12954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100347</xdr:rowOff>
    </xdr:from>
    <xdr:ext cx="762000" cy="259045"/>
    <xdr:sp macro="" textlink="">
      <xdr:nvSpPr>
        <xdr:cNvPr id="153" name="テキスト ボックス 152"/>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ポイント減少、類似団体平均を下回っている。</a:t>
          </a:r>
          <a:endParaRPr lang="ja-JP" altLang="ja-JP" sz="1400">
            <a:effectLst/>
          </a:endParaRPr>
        </a:p>
        <a:p>
          <a:r>
            <a:rPr kumimoji="1" lang="ja-JP" altLang="ja-JP" sz="1100">
              <a:solidFill>
                <a:schemeClr val="dk1"/>
              </a:solidFill>
              <a:effectLst/>
              <a:latin typeface="+mn-lt"/>
              <a:ea typeface="+mn-ea"/>
              <a:cs typeface="+mn-cs"/>
            </a:rPr>
            <a:t>従前より類似団体平均を下回っているが、当村は少子化により、児童手当や福祉医療費等の児童に係る扶助費が少ないことがあげられる。今後も各種事業の適正化に努める。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29028</xdr:rowOff>
    </xdr:to>
    <xdr:cxnSp macro="">
      <xdr:nvCxnSpPr>
        <xdr:cNvPr id="187" name="直線コネクタ 186"/>
        <xdr:cNvCxnSpPr/>
      </xdr:nvCxnSpPr>
      <xdr:spPr>
        <a:xfrm flipV="1">
          <a:off x="3987800" y="92710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29028</xdr:rowOff>
    </xdr:to>
    <xdr:cxnSp macro="">
      <xdr:nvCxnSpPr>
        <xdr:cNvPr id="190" name="直線コネクタ 189"/>
        <xdr:cNvCxnSpPr/>
      </xdr:nvCxnSpPr>
      <xdr:spPr>
        <a:xfrm>
          <a:off x="3098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12700</xdr:rowOff>
    </xdr:to>
    <xdr:cxnSp macro="">
      <xdr:nvCxnSpPr>
        <xdr:cNvPr id="193" name="直線コネクタ 192"/>
        <xdr:cNvCxnSpPr/>
      </xdr:nvCxnSpPr>
      <xdr:spPr>
        <a:xfrm>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xdr:rowOff>
    </xdr:to>
    <xdr:cxnSp macro="">
      <xdr:nvCxnSpPr>
        <xdr:cNvPr id="196" name="直線コネクタ 195"/>
        <xdr:cNvCxnSpPr/>
      </xdr:nvCxnSpPr>
      <xdr:spPr>
        <a:xfrm flipV="1">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149678</xdr:rowOff>
    </xdr:from>
    <xdr:to>
      <xdr:col>5</xdr:col>
      <xdr:colOff>600075</xdr:colOff>
      <xdr:row>54</xdr:row>
      <xdr:rowOff>79828</xdr:rowOff>
    </xdr:to>
    <xdr:sp macro="" textlink="">
      <xdr:nvSpPr>
        <xdr:cNvPr id="208" name="円/楕円 207"/>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90005</xdr:rowOff>
    </xdr:from>
    <xdr:ext cx="736600" cy="259045"/>
    <xdr:sp macro="" textlink="">
      <xdr:nvSpPr>
        <xdr:cNvPr id="209" name="テキスト ボックス 208"/>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2" name="円/楕円 211"/>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3" name="テキスト ボックス 212"/>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が、類似団体平均をやや上回った。今後は、上下水道施設の維持管理経費増に伴う公営企業会計への繰出金が増加することも予想されるので、料金改定を検討し繰出金の抑制に努めるとともに、コスト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72136</xdr:rowOff>
    </xdr:from>
    <xdr:to>
      <xdr:col>24</xdr:col>
      <xdr:colOff>31750</xdr:colOff>
      <xdr:row>56</xdr:row>
      <xdr:rowOff>76708</xdr:rowOff>
    </xdr:to>
    <xdr:cxnSp macro="">
      <xdr:nvCxnSpPr>
        <xdr:cNvPr id="245" name="直線コネクタ 244"/>
        <xdr:cNvCxnSpPr/>
      </xdr:nvCxnSpPr>
      <xdr:spPr>
        <a:xfrm flipV="1">
          <a:off x="15671800" y="9673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44704</xdr:rowOff>
    </xdr:from>
    <xdr:to>
      <xdr:col>22</xdr:col>
      <xdr:colOff>565150</xdr:colOff>
      <xdr:row>56</xdr:row>
      <xdr:rowOff>76708</xdr:rowOff>
    </xdr:to>
    <xdr:cxnSp macro="">
      <xdr:nvCxnSpPr>
        <xdr:cNvPr id="248" name="直線コネクタ 247"/>
        <xdr:cNvCxnSpPr/>
      </xdr:nvCxnSpPr>
      <xdr:spPr>
        <a:xfrm>
          <a:off x="14782800" y="96459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44704</xdr:rowOff>
    </xdr:from>
    <xdr:to>
      <xdr:col>21</xdr:col>
      <xdr:colOff>361950</xdr:colOff>
      <xdr:row>56</xdr:row>
      <xdr:rowOff>85852</xdr:rowOff>
    </xdr:to>
    <xdr:cxnSp macro="">
      <xdr:nvCxnSpPr>
        <xdr:cNvPr id="251" name="直線コネクタ 250"/>
        <xdr:cNvCxnSpPr/>
      </xdr:nvCxnSpPr>
      <xdr:spPr>
        <a:xfrm flipV="1">
          <a:off x="13893800" y="9645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85852</xdr:rowOff>
    </xdr:from>
    <xdr:to>
      <xdr:col>20</xdr:col>
      <xdr:colOff>158750</xdr:colOff>
      <xdr:row>56</xdr:row>
      <xdr:rowOff>99568</xdr:rowOff>
    </xdr:to>
    <xdr:cxnSp macro="">
      <xdr:nvCxnSpPr>
        <xdr:cNvPr id="254" name="直線コネクタ 253"/>
        <xdr:cNvCxnSpPr/>
      </xdr:nvCxnSpPr>
      <xdr:spPr>
        <a:xfrm flipV="1">
          <a:off x="13004800" y="9687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21336</xdr:rowOff>
    </xdr:from>
    <xdr:to>
      <xdr:col>24</xdr:col>
      <xdr:colOff>82550</xdr:colOff>
      <xdr:row>56</xdr:row>
      <xdr:rowOff>122936</xdr:rowOff>
    </xdr:to>
    <xdr:sp macro="" textlink="">
      <xdr:nvSpPr>
        <xdr:cNvPr id="264" name="円/楕円 263"/>
        <xdr:cNvSpPr/>
      </xdr:nvSpPr>
      <xdr:spPr>
        <a:xfrm>
          <a:off x="164592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164863</xdr:rowOff>
    </xdr:from>
    <xdr:ext cx="762000" cy="259045"/>
    <xdr:sp macro="" textlink="">
      <xdr:nvSpPr>
        <xdr:cNvPr id="265" name="その他該当値テキスト"/>
        <xdr:cNvSpPr txBox="1"/>
      </xdr:nvSpPr>
      <xdr:spPr>
        <a:xfrm>
          <a:off x="16598900" y="959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25908</xdr:rowOff>
    </xdr:from>
    <xdr:to>
      <xdr:col>22</xdr:col>
      <xdr:colOff>615950</xdr:colOff>
      <xdr:row>56</xdr:row>
      <xdr:rowOff>127508</xdr:rowOff>
    </xdr:to>
    <xdr:sp macro="" textlink="">
      <xdr:nvSpPr>
        <xdr:cNvPr id="266" name="円/楕円 265"/>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112285</xdr:rowOff>
    </xdr:from>
    <xdr:ext cx="736600" cy="259045"/>
    <xdr:sp macro="" textlink="">
      <xdr:nvSpPr>
        <xdr:cNvPr id="267" name="テキスト ボックス 266"/>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165354</xdr:rowOff>
    </xdr:from>
    <xdr:to>
      <xdr:col>21</xdr:col>
      <xdr:colOff>412750</xdr:colOff>
      <xdr:row>56</xdr:row>
      <xdr:rowOff>95504</xdr:rowOff>
    </xdr:to>
    <xdr:sp macro="" textlink="">
      <xdr:nvSpPr>
        <xdr:cNvPr id="268" name="円/楕円 267"/>
        <xdr:cNvSpPr/>
      </xdr:nvSpPr>
      <xdr:spPr>
        <a:xfrm>
          <a:off x="14732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69" name="テキスト ボックス 268"/>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35052</xdr:rowOff>
    </xdr:from>
    <xdr:to>
      <xdr:col>20</xdr:col>
      <xdr:colOff>209550</xdr:colOff>
      <xdr:row>56</xdr:row>
      <xdr:rowOff>136652</xdr:rowOff>
    </xdr:to>
    <xdr:sp macro="" textlink="">
      <xdr:nvSpPr>
        <xdr:cNvPr id="270" name="円/楕円 269"/>
        <xdr:cNvSpPr/>
      </xdr:nvSpPr>
      <xdr:spPr>
        <a:xfrm>
          <a:off x="13843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121429</xdr:rowOff>
    </xdr:from>
    <xdr:ext cx="762000" cy="259045"/>
    <xdr:sp macro="" textlink="">
      <xdr:nvSpPr>
        <xdr:cNvPr id="271" name="テキスト ボックス 270"/>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48768</xdr:rowOff>
    </xdr:from>
    <xdr:to>
      <xdr:col>19</xdr:col>
      <xdr:colOff>6350</xdr:colOff>
      <xdr:row>56</xdr:row>
      <xdr:rowOff>150368</xdr:rowOff>
    </xdr:to>
    <xdr:sp macro="" textlink="">
      <xdr:nvSpPr>
        <xdr:cNvPr id="272" name="円/楕円 271"/>
        <xdr:cNvSpPr/>
      </xdr:nvSpPr>
      <xdr:spPr>
        <a:xfrm>
          <a:off x="12954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135145</xdr:rowOff>
    </xdr:from>
    <xdr:ext cx="762000" cy="259045"/>
    <xdr:sp macro="" textlink="">
      <xdr:nvSpPr>
        <xdr:cNvPr id="273" name="テキスト ボックス 272"/>
        <xdr:cNvSpPr txBox="1"/>
      </xdr:nvSpPr>
      <xdr:spPr>
        <a:xfrm>
          <a:off x="12623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ポイント減少し、類似団体平均に比べると低い水準になっている。今後も補助金を交付している各種団体の活動状況に一層注視しつつ、適正な補助金支出に努める。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124714</xdr:rowOff>
    </xdr:to>
    <xdr:cxnSp macro="">
      <xdr:nvCxnSpPr>
        <xdr:cNvPr id="303" name="直線コネクタ 302"/>
        <xdr:cNvCxnSpPr/>
      </xdr:nvCxnSpPr>
      <xdr:spPr>
        <a:xfrm flipV="1">
          <a:off x="15671800" y="60797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88138</xdr:rowOff>
    </xdr:from>
    <xdr:to>
      <xdr:col>22</xdr:col>
      <xdr:colOff>565150</xdr:colOff>
      <xdr:row>35</xdr:row>
      <xdr:rowOff>124714</xdr:rowOff>
    </xdr:to>
    <xdr:cxnSp macro="">
      <xdr:nvCxnSpPr>
        <xdr:cNvPr id="306" name="直線コネクタ 305"/>
        <xdr:cNvCxnSpPr/>
      </xdr:nvCxnSpPr>
      <xdr:spPr>
        <a:xfrm>
          <a:off x="14782800" y="60888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106426</xdr:rowOff>
    </xdr:to>
    <xdr:cxnSp macro="">
      <xdr:nvCxnSpPr>
        <xdr:cNvPr id="309" name="直線コネクタ 308"/>
        <xdr:cNvCxnSpPr/>
      </xdr:nvCxnSpPr>
      <xdr:spPr>
        <a:xfrm flipV="1">
          <a:off x="13893800" y="60888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101854</xdr:rowOff>
    </xdr:from>
    <xdr:to>
      <xdr:col>20</xdr:col>
      <xdr:colOff>158750</xdr:colOff>
      <xdr:row>35</xdr:row>
      <xdr:rowOff>106426</xdr:rowOff>
    </xdr:to>
    <xdr:cxnSp macro="">
      <xdr:nvCxnSpPr>
        <xdr:cNvPr id="312" name="直線コネクタ 311"/>
        <xdr:cNvCxnSpPr/>
      </xdr:nvCxnSpPr>
      <xdr:spPr>
        <a:xfrm>
          <a:off x="13004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28194</xdr:rowOff>
    </xdr:from>
    <xdr:to>
      <xdr:col>24</xdr:col>
      <xdr:colOff>82550</xdr:colOff>
      <xdr:row>35</xdr:row>
      <xdr:rowOff>129794</xdr:rowOff>
    </xdr:to>
    <xdr:sp macro="" textlink="">
      <xdr:nvSpPr>
        <xdr:cNvPr id="322" name="円/楕円 321"/>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44721</xdr:rowOff>
    </xdr:from>
    <xdr:ext cx="762000" cy="259045"/>
    <xdr:sp macro="" textlink="">
      <xdr:nvSpPr>
        <xdr:cNvPr id="323"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73914</xdr:rowOff>
    </xdr:from>
    <xdr:to>
      <xdr:col>22</xdr:col>
      <xdr:colOff>615950</xdr:colOff>
      <xdr:row>36</xdr:row>
      <xdr:rowOff>4064</xdr:rowOff>
    </xdr:to>
    <xdr:sp macro="" textlink="">
      <xdr:nvSpPr>
        <xdr:cNvPr id="324" name="円/楕円 323"/>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14241</xdr:rowOff>
    </xdr:from>
    <xdr:ext cx="736600" cy="259045"/>
    <xdr:sp macro="" textlink="">
      <xdr:nvSpPr>
        <xdr:cNvPr id="325" name="テキスト ボックス 324"/>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26" name="円/楕円 325"/>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27" name="テキスト ボックス 326"/>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55626</xdr:rowOff>
    </xdr:from>
    <xdr:to>
      <xdr:col>20</xdr:col>
      <xdr:colOff>209550</xdr:colOff>
      <xdr:row>35</xdr:row>
      <xdr:rowOff>157226</xdr:rowOff>
    </xdr:to>
    <xdr:sp macro="" textlink="">
      <xdr:nvSpPr>
        <xdr:cNvPr id="328" name="円/楕円 327"/>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167403</xdr:rowOff>
    </xdr:from>
    <xdr:ext cx="762000" cy="259045"/>
    <xdr:sp macro="" textlink="">
      <xdr:nvSpPr>
        <xdr:cNvPr id="329" name="テキスト ボックス 328"/>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51054</xdr:rowOff>
    </xdr:from>
    <xdr:to>
      <xdr:col>19</xdr:col>
      <xdr:colOff>6350</xdr:colOff>
      <xdr:row>35</xdr:row>
      <xdr:rowOff>152654</xdr:rowOff>
    </xdr:to>
    <xdr:sp macro="" textlink="">
      <xdr:nvSpPr>
        <xdr:cNvPr id="330" name="円/楕円 329"/>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162831</xdr:rowOff>
    </xdr:from>
    <xdr:ext cx="762000" cy="259045"/>
    <xdr:sp macro="" textlink="">
      <xdr:nvSpPr>
        <xdr:cNvPr id="331" name="テキスト ボックス 330"/>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ポイント増加したが、公債費適正化計画に基づく早期改善に努めたことにより、類似団体平均を下回っている。今後も起債事業の精査と取捨選択をし、新規の大型起債事業の抑制を図る。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xdr:rowOff>
    </xdr:from>
    <xdr:to>
      <xdr:col>7</xdr:col>
      <xdr:colOff>15875</xdr:colOff>
      <xdr:row>76</xdr:row>
      <xdr:rowOff>5080</xdr:rowOff>
    </xdr:to>
    <xdr:cxnSp macro="">
      <xdr:nvCxnSpPr>
        <xdr:cNvPr id="363" name="直線コネクタ 362"/>
        <xdr:cNvCxnSpPr/>
      </xdr:nvCxnSpPr>
      <xdr:spPr>
        <a:xfrm>
          <a:off x="3987800" y="130314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xdr:rowOff>
    </xdr:from>
    <xdr:to>
      <xdr:col>5</xdr:col>
      <xdr:colOff>549275</xdr:colOff>
      <xdr:row>76</xdr:row>
      <xdr:rowOff>58420</xdr:rowOff>
    </xdr:to>
    <xdr:cxnSp macro="">
      <xdr:nvCxnSpPr>
        <xdr:cNvPr id="366" name="直線コネクタ 365"/>
        <xdr:cNvCxnSpPr/>
      </xdr:nvCxnSpPr>
      <xdr:spPr>
        <a:xfrm flipV="1">
          <a:off x="3098800" y="130314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58420</xdr:rowOff>
    </xdr:from>
    <xdr:to>
      <xdr:col>4</xdr:col>
      <xdr:colOff>346075</xdr:colOff>
      <xdr:row>76</xdr:row>
      <xdr:rowOff>77470</xdr:rowOff>
    </xdr:to>
    <xdr:cxnSp macro="">
      <xdr:nvCxnSpPr>
        <xdr:cNvPr id="369" name="直線コネクタ 368"/>
        <xdr:cNvCxnSpPr/>
      </xdr:nvCxnSpPr>
      <xdr:spPr>
        <a:xfrm flipV="1">
          <a:off x="2209800" y="130886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77470</xdr:rowOff>
    </xdr:from>
    <xdr:to>
      <xdr:col>3</xdr:col>
      <xdr:colOff>142875</xdr:colOff>
      <xdr:row>76</xdr:row>
      <xdr:rowOff>157480</xdr:rowOff>
    </xdr:to>
    <xdr:cxnSp macro="">
      <xdr:nvCxnSpPr>
        <xdr:cNvPr id="372" name="直線コネクタ 371"/>
        <xdr:cNvCxnSpPr/>
      </xdr:nvCxnSpPr>
      <xdr:spPr>
        <a:xfrm flipV="1">
          <a:off x="1320800" y="131076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125730</xdr:rowOff>
    </xdr:from>
    <xdr:to>
      <xdr:col>7</xdr:col>
      <xdr:colOff>66675</xdr:colOff>
      <xdr:row>76</xdr:row>
      <xdr:rowOff>55880</xdr:rowOff>
    </xdr:to>
    <xdr:sp macro="" textlink="">
      <xdr:nvSpPr>
        <xdr:cNvPr id="382" name="円/楕円 381"/>
        <xdr:cNvSpPr/>
      </xdr:nvSpPr>
      <xdr:spPr>
        <a:xfrm>
          <a:off x="4775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142257</xdr:rowOff>
    </xdr:from>
    <xdr:ext cx="762000" cy="259045"/>
    <xdr:sp macro="" textlink="">
      <xdr:nvSpPr>
        <xdr:cNvPr id="383" name="公債費該当値テキスト"/>
        <xdr:cNvSpPr txBox="1"/>
      </xdr:nvSpPr>
      <xdr:spPr>
        <a:xfrm>
          <a:off x="4914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121920</xdr:rowOff>
    </xdr:from>
    <xdr:to>
      <xdr:col>5</xdr:col>
      <xdr:colOff>600075</xdr:colOff>
      <xdr:row>76</xdr:row>
      <xdr:rowOff>52070</xdr:rowOff>
    </xdr:to>
    <xdr:sp macro="" textlink="">
      <xdr:nvSpPr>
        <xdr:cNvPr id="384" name="円/楕円 383"/>
        <xdr:cNvSpPr/>
      </xdr:nvSpPr>
      <xdr:spPr>
        <a:xfrm>
          <a:off x="3937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62247</xdr:rowOff>
    </xdr:from>
    <xdr:ext cx="736600" cy="259045"/>
    <xdr:sp macro="" textlink="">
      <xdr:nvSpPr>
        <xdr:cNvPr id="385" name="テキスト ボックス 384"/>
        <xdr:cNvSpPr txBox="1"/>
      </xdr:nvSpPr>
      <xdr:spPr>
        <a:xfrm>
          <a:off x="3606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xdr:rowOff>
    </xdr:from>
    <xdr:to>
      <xdr:col>4</xdr:col>
      <xdr:colOff>396875</xdr:colOff>
      <xdr:row>76</xdr:row>
      <xdr:rowOff>109220</xdr:rowOff>
    </xdr:to>
    <xdr:sp macro="" textlink="">
      <xdr:nvSpPr>
        <xdr:cNvPr id="386" name="円/楕円 385"/>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119397</xdr:rowOff>
    </xdr:from>
    <xdr:ext cx="762000" cy="259045"/>
    <xdr:sp macro="" textlink="">
      <xdr:nvSpPr>
        <xdr:cNvPr id="387" name="テキスト ボックス 386"/>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26670</xdr:rowOff>
    </xdr:from>
    <xdr:to>
      <xdr:col>3</xdr:col>
      <xdr:colOff>193675</xdr:colOff>
      <xdr:row>76</xdr:row>
      <xdr:rowOff>128270</xdr:rowOff>
    </xdr:to>
    <xdr:sp macro="" textlink="">
      <xdr:nvSpPr>
        <xdr:cNvPr id="388" name="円/楕円 387"/>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138447</xdr:rowOff>
    </xdr:from>
    <xdr:ext cx="762000" cy="259045"/>
    <xdr:sp macro="" textlink="">
      <xdr:nvSpPr>
        <xdr:cNvPr id="389" name="テキスト ボックス 388"/>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390" name="円/楕円 389"/>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47007</xdr:rowOff>
    </xdr:from>
    <xdr:ext cx="762000" cy="259045"/>
    <xdr:sp macro="" textlink="">
      <xdr:nvSpPr>
        <xdr:cNvPr id="391" name="テキスト ボックス 390"/>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類似団体平均を下回っているのは、主に扶助費、物件費の水準が低いことにある。今後も経費削減及び経常一般財源である税収の確保に努める。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123189</xdr:rowOff>
    </xdr:from>
    <xdr:to>
      <xdr:col>24</xdr:col>
      <xdr:colOff>31750</xdr:colOff>
      <xdr:row>77</xdr:row>
      <xdr:rowOff>1270</xdr:rowOff>
    </xdr:to>
    <xdr:cxnSp macro="">
      <xdr:nvCxnSpPr>
        <xdr:cNvPr id="424" name="直線コネクタ 423"/>
        <xdr:cNvCxnSpPr/>
      </xdr:nvCxnSpPr>
      <xdr:spPr>
        <a:xfrm flipV="1">
          <a:off x="15671800" y="13153389"/>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63516</xdr:rowOff>
    </xdr:from>
    <xdr:ext cx="762000" cy="259045"/>
    <xdr:sp macro="" textlink="">
      <xdr:nvSpPr>
        <xdr:cNvPr id="425"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77</xdr:row>
      <xdr:rowOff>1270</xdr:rowOff>
    </xdr:to>
    <xdr:cxnSp macro="">
      <xdr:nvCxnSpPr>
        <xdr:cNvPr id="427" name="直線コネクタ 426"/>
        <xdr:cNvCxnSpPr/>
      </xdr:nvCxnSpPr>
      <xdr:spPr>
        <a:xfrm>
          <a:off x="14782800" y="12997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16511</xdr:rowOff>
    </xdr:to>
    <xdr:cxnSp macro="">
      <xdr:nvCxnSpPr>
        <xdr:cNvPr id="430" name="直線コネクタ 429"/>
        <xdr:cNvCxnSpPr/>
      </xdr:nvCxnSpPr>
      <xdr:spPr>
        <a:xfrm flipV="1">
          <a:off x="13893800" y="129971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16511</xdr:rowOff>
    </xdr:from>
    <xdr:to>
      <xdr:col>20</xdr:col>
      <xdr:colOff>158750</xdr:colOff>
      <xdr:row>77</xdr:row>
      <xdr:rowOff>39370</xdr:rowOff>
    </xdr:to>
    <xdr:cxnSp macro="">
      <xdr:nvCxnSpPr>
        <xdr:cNvPr id="433" name="直線コネクタ 432"/>
        <xdr:cNvCxnSpPr/>
      </xdr:nvCxnSpPr>
      <xdr:spPr>
        <a:xfrm flipV="1">
          <a:off x="13004800" y="13046711"/>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72389</xdr:rowOff>
    </xdr:from>
    <xdr:to>
      <xdr:col>24</xdr:col>
      <xdr:colOff>82550</xdr:colOff>
      <xdr:row>77</xdr:row>
      <xdr:rowOff>2539</xdr:rowOff>
    </xdr:to>
    <xdr:sp macro="" textlink="">
      <xdr:nvSpPr>
        <xdr:cNvPr id="443" name="円/楕円 442"/>
        <xdr:cNvSpPr/>
      </xdr:nvSpPr>
      <xdr:spPr>
        <a:xfrm>
          <a:off x="164592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88916</xdr:rowOff>
    </xdr:from>
    <xdr:ext cx="762000" cy="259045"/>
    <xdr:sp macro="" textlink="">
      <xdr:nvSpPr>
        <xdr:cNvPr id="444" name="公債費以外該当値テキスト"/>
        <xdr:cNvSpPr txBox="1"/>
      </xdr:nvSpPr>
      <xdr:spPr>
        <a:xfrm>
          <a:off x="165989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45" name="円/楕円 444"/>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46" name="テキスト ボックス 445"/>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7" name="円/楕円 446"/>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48" name="テキスト ボックス 447"/>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137160</xdr:rowOff>
    </xdr:from>
    <xdr:to>
      <xdr:col>20</xdr:col>
      <xdr:colOff>209550</xdr:colOff>
      <xdr:row>76</xdr:row>
      <xdr:rowOff>67311</xdr:rowOff>
    </xdr:to>
    <xdr:sp macro="" textlink="">
      <xdr:nvSpPr>
        <xdr:cNvPr id="449" name="円/楕円 448"/>
        <xdr:cNvSpPr/>
      </xdr:nvSpPr>
      <xdr:spPr>
        <a:xfrm>
          <a:off x="13843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50" name="テキスト ボックス 449"/>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160020</xdr:rowOff>
    </xdr:from>
    <xdr:to>
      <xdr:col>19</xdr:col>
      <xdr:colOff>6350</xdr:colOff>
      <xdr:row>77</xdr:row>
      <xdr:rowOff>90170</xdr:rowOff>
    </xdr:to>
    <xdr:sp macro="" textlink="">
      <xdr:nvSpPr>
        <xdr:cNvPr id="451" name="円/楕円 450"/>
        <xdr:cNvSpPr/>
      </xdr:nvSpPr>
      <xdr:spPr>
        <a:xfrm>
          <a:off x="12954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100347</xdr:rowOff>
    </xdr:from>
    <xdr:ext cx="762000" cy="259045"/>
    <xdr:sp macro="" textlink="">
      <xdr:nvSpPr>
        <xdr:cNvPr id="452" name="テキスト ボックス 451"/>
        <xdr:cNvSpPr txBox="1"/>
      </xdr:nvSpPr>
      <xdr:spPr>
        <a:xfrm>
          <a:off x="12623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長野県栄村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143958</xdr:rowOff>
    </xdr:from>
    <xdr:to>
      <xdr:col>4</xdr:col>
      <xdr:colOff>1117600</xdr:colOff>
      <xdr:row>16</xdr:row>
      <xdr:rowOff>164814</xdr:rowOff>
    </xdr:to>
    <xdr:cxnSp macro="">
      <xdr:nvCxnSpPr>
        <xdr:cNvPr id="49" name="直線コネクタ 48"/>
        <xdr:cNvCxnSpPr/>
      </xdr:nvCxnSpPr>
      <xdr:spPr bwMode="auto">
        <a:xfrm flipV="1">
          <a:off x="5003800" y="2934783"/>
          <a:ext cx="647700" cy="20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161583</xdr:rowOff>
    </xdr:from>
    <xdr:to>
      <xdr:col>4</xdr:col>
      <xdr:colOff>469900</xdr:colOff>
      <xdr:row>16</xdr:row>
      <xdr:rowOff>164814</xdr:rowOff>
    </xdr:to>
    <xdr:cxnSp macro="">
      <xdr:nvCxnSpPr>
        <xdr:cNvPr id="52" name="直線コネクタ 51"/>
        <xdr:cNvCxnSpPr/>
      </xdr:nvCxnSpPr>
      <xdr:spPr bwMode="auto">
        <a:xfrm>
          <a:off x="4305300" y="2952408"/>
          <a:ext cx="698500" cy="3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161545</xdr:rowOff>
    </xdr:from>
    <xdr:to>
      <xdr:col>3</xdr:col>
      <xdr:colOff>904875</xdr:colOff>
      <xdr:row>16</xdr:row>
      <xdr:rowOff>161583</xdr:rowOff>
    </xdr:to>
    <xdr:cxnSp macro="">
      <xdr:nvCxnSpPr>
        <xdr:cNvPr id="55" name="直線コネクタ 54"/>
        <xdr:cNvCxnSpPr/>
      </xdr:nvCxnSpPr>
      <xdr:spPr bwMode="auto">
        <a:xfrm>
          <a:off x="3606800" y="2952370"/>
          <a:ext cx="698500" cy="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142187</xdr:rowOff>
    </xdr:from>
    <xdr:to>
      <xdr:col>3</xdr:col>
      <xdr:colOff>206375</xdr:colOff>
      <xdr:row>16</xdr:row>
      <xdr:rowOff>161545</xdr:rowOff>
    </xdr:to>
    <xdr:cxnSp macro="">
      <xdr:nvCxnSpPr>
        <xdr:cNvPr id="58" name="直線コネクタ 57"/>
        <xdr:cNvCxnSpPr/>
      </xdr:nvCxnSpPr>
      <xdr:spPr bwMode="auto">
        <a:xfrm>
          <a:off x="2908300" y="2933012"/>
          <a:ext cx="698500" cy="19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93158</xdr:rowOff>
    </xdr:from>
    <xdr:to>
      <xdr:col>5</xdr:col>
      <xdr:colOff>34925</xdr:colOff>
      <xdr:row>17</xdr:row>
      <xdr:rowOff>23308</xdr:rowOff>
    </xdr:to>
    <xdr:sp macro="" textlink="">
      <xdr:nvSpPr>
        <xdr:cNvPr id="68" name="円/楕円 67"/>
        <xdr:cNvSpPr/>
      </xdr:nvSpPr>
      <xdr:spPr bwMode="auto">
        <a:xfrm>
          <a:off x="5600700" y="2883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109685</xdr:rowOff>
    </xdr:from>
    <xdr:ext cx="762000" cy="259045"/>
    <xdr:sp macro="" textlink="">
      <xdr:nvSpPr>
        <xdr:cNvPr id="69" name="人口1人当たり決算額の推移該当値テキスト130"/>
        <xdr:cNvSpPr txBox="1"/>
      </xdr:nvSpPr>
      <xdr:spPr>
        <a:xfrm>
          <a:off x="5740400" y="27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326,098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114014</xdr:rowOff>
    </xdr:from>
    <xdr:to>
      <xdr:col>4</xdr:col>
      <xdr:colOff>520700</xdr:colOff>
      <xdr:row>17</xdr:row>
      <xdr:rowOff>44164</xdr:rowOff>
    </xdr:to>
    <xdr:sp macro="" textlink="">
      <xdr:nvSpPr>
        <xdr:cNvPr id="70" name="円/楕円 69"/>
        <xdr:cNvSpPr/>
      </xdr:nvSpPr>
      <xdr:spPr bwMode="auto">
        <a:xfrm>
          <a:off x="4953000" y="2904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54341</xdr:rowOff>
    </xdr:from>
    <xdr:ext cx="736600" cy="259045"/>
    <xdr:sp macro="" textlink="">
      <xdr:nvSpPr>
        <xdr:cNvPr id="71" name="テキスト ボックス 70"/>
        <xdr:cNvSpPr txBox="1"/>
      </xdr:nvSpPr>
      <xdr:spPr>
        <a:xfrm>
          <a:off x="4622800" y="2673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315,150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110783</xdr:rowOff>
    </xdr:from>
    <xdr:to>
      <xdr:col>3</xdr:col>
      <xdr:colOff>955675</xdr:colOff>
      <xdr:row>17</xdr:row>
      <xdr:rowOff>40933</xdr:rowOff>
    </xdr:to>
    <xdr:sp macro="" textlink="">
      <xdr:nvSpPr>
        <xdr:cNvPr id="72" name="円/楕円 71"/>
        <xdr:cNvSpPr/>
      </xdr:nvSpPr>
      <xdr:spPr bwMode="auto">
        <a:xfrm>
          <a:off x="4254500" y="2901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51110</xdr:rowOff>
    </xdr:from>
    <xdr:ext cx="762000" cy="259045"/>
    <xdr:sp macro="" textlink="">
      <xdr:nvSpPr>
        <xdr:cNvPr id="73" name="テキスト ボックス 72"/>
        <xdr:cNvSpPr txBox="1"/>
      </xdr:nvSpPr>
      <xdr:spPr>
        <a:xfrm>
          <a:off x="3924300" y="267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316,846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110745</xdr:rowOff>
    </xdr:from>
    <xdr:to>
      <xdr:col>3</xdr:col>
      <xdr:colOff>257175</xdr:colOff>
      <xdr:row>17</xdr:row>
      <xdr:rowOff>40895</xdr:rowOff>
    </xdr:to>
    <xdr:sp macro="" textlink="">
      <xdr:nvSpPr>
        <xdr:cNvPr id="74" name="円/楕円 73"/>
        <xdr:cNvSpPr/>
      </xdr:nvSpPr>
      <xdr:spPr bwMode="auto">
        <a:xfrm>
          <a:off x="3556000" y="2901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51072</xdr:rowOff>
    </xdr:from>
    <xdr:ext cx="762000" cy="259045"/>
    <xdr:sp macro="" textlink="">
      <xdr:nvSpPr>
        <xdr:cNvPr id="75" name="テキスト ボックス 74"/>
        <xdr:cNvSpPr txBox="1"/>
      </xdr:nvSpPr>
      <xdr:spPr>
        <a:xfrm>
          <a:off x="3225800" y="267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316,866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91387</xdr:rowOff>
    </xdr:from>
    <xdr:to>
      <xdr:col>2</xdr:col>
      <xdr:colOff>692150</xdr:colOff>
      <xdr:row>17</xdr:row>
      <xdr:rowOff>21537</xdr:rowOff>
    </xdr:to>
    <xdr:sp macro="" textlink="">
      <xdr:nvSpPr>
        <xdr:cNvPr id="76" name="円/楕円 75"/>
        <xdr:cNvSpPr/>
      </xdr:nvSpPr>
      <xdr:spPr bwMode="auto">
        <a:xfrm>
          <a:off x="2857500" y="288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31714</xdr:rowOff>
    </xdr:from>
    <xdr:ext cx="762000" cy="259045"/>
    <xdr:sp macro="" textlink="">
      <xdr:nvSpPr>
        <xdr:cNvPr id="77" name="テキスト ボックス 76"/>
        <xdr:cNvSpPr txBox="1"/>
      </xdr:nvSpPr>
      <xdr:spPr>
        <a:xfrm>
          <a:off x="2527300" y="265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327,028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160300</xdr:rowOff>
    </xdr:from>
    <xdr:to>
      <xdr:col>4</xdr:col>
      <xdr:colOff>1117600</xdr:colOff>
      <xdr:row>35</xdr:row>
      <xdr:rowOff>300591</xdr:rowOff>
    </xdr:to>
    <xdr:cxnSp macro="">
      <xdr:nvCxnSpPr>
        <xdr:cNvPr id="110" name="直線コネクタ 109"/>
        <xdr:cNvCxnSpPr/>
      </xdr:nvCxnSpPr>
      <xdr:spPr bwMode="auto">
        <a:xfrm flipV="1">
          <a:off x="5003800" y="6770650"/>
          <a:ext cx="647700" cy="140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54488</xdr:rowOff>
    </xdr:from>
    <xdr:to>
      <xdr:col>4</xdr:col>
      <xdr:colOff>469900</xdr:colOff>
      <xdr:row>35</xdr:row>
      <xdr:rowOff>300591</xdr:rowOff>
    </xdr:to>
    <xdr:cxnSp macro="">
      <xdr:nvCxnSpPr>
        <xdr:cNvPr id="113" name="直線コネクタ 112"/>
        <xdr:cNvCxnSpPr/>
      </xdr:nvCxnSpPr>
      <xdr:spPr bwMode="auto">
        <a:xfrm>
          <a:off x="4305300" y="6664838"/>
          <a:ext cx="698500" cy="246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255740</xdr:rowOff>
    </xdr:from>
    <xdr:to>
      <xdr:col>3</xdr:col>
      <xdr:colOff>904875</xdr:colOff>
      <xdr:row>35</xdr:row>
      <xdr:rowOff>54488</xdr:rowOff>
    </xdr:to>
    <xdr:cxnSp macro="">
      <xdr:nvCxnSpPr>
        <xdr:cNvPr id="116" name="直線コネクタ 115"/>
        <xdr:cNvCxnSpPr/>
      </xdr:nvCxnSpPr>
      <xdr:spPr bwMode="auto">
        <a:xfrm>
          <a:off x="3606800" y="6523190"/>
          <a:ext cx="698500" cy="141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225991</xdr:rowOff>
    </xdr:from>
    <xdr:to>
      <xdr:col>3</xdr:col>
      <xdr:colOff>206375</xdr:colOff>
      <xdr:row>34</xdr:row>
      <xdr:rowOff>255740</xdr:rowOff>
    </xdr:to>
    <xdr:cxnSp macro="">
      <xdr:nvCxnSpPr>
        <xdr:cNvPr id="119" name="直線コネクタ 118"/>
        <xdr:cNvCxnSpPr/>
      </xdr:nvCxnSpPr>
      <xdr:spPr bwMode="auto">
        <a:xfrm>
          <a:off x="2908300" y="6493441"/>
          <a:ext cx="698500" cy="29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109500</xdr:rowOff>
    </xdr:from>
    <xdr:to>
      <xdr:col>5</xdr:col>
      <xdr:colOff>34925</xdr:colOff>
      <xdr:row>35</xdr:row>
      <xdr:rowOff>211100</xdr:rowOff>
    </xdr:to>
    <xdr:sp macro="" textlink="">
      <xdr:nvSpPr>
        <xdr:cNvPr id="129" name="円/楕円 128"/>
        <xdr:cNvSpPr/>
      </xdr:nvSpPr>
      <xdr:spPr bwMode="auto">
        <a:xfrm>
          <a:off x="5600700" y="6719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297477</xdr:rowOff>
    </xdr:from>
    <xdr:ext cx="762000" cy="259045"/>
    <xdr:sp macro="" textlink="">
      <xdr:nvSpPr>
        <xdr:cNvPr id="130" name="人口1人当たり決算額の推移該当値テキスト445"/>
        <xdr:cNvSpPr txBox="1"/>
      </xdr:nvSpPr>
      <xdr:spPr>
        <a:xfrm>
          <a:off x="5740400" y="656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53,130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249791</xdr:rowOff>
    </xdr:from>
    <xdr:to>
      <xdr:col>4</xdr:col>
      <xdr:colOff>520700</xdr:colOff>
      <xdr:row>36</xdr:row>
      <xdr:rowOff>8491</xdr:rowOff>
    </xdr:to>
    <xdr:sp macro="" textlink="">
      <xdr:nvSpPr>
        <xdr:cNvPr id="131" name="円/楕円 130"/>
        <xdr:cNvSpPr/>
      </xdr:nvSpPr>
      <xdr:spPr bwMode="auto">
        <a:xfrm>
          <a:off x="4953000" y="6860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336168</xdr:rowOff>
    </xdr:from>
    <xdr:ext cx="736600" cy="259045"/>
    <xdr:sp macro="" textlink="">
      <xdr:nvSpPr>
        <xdr:cNvPr id="132" name="テキスト ボックス 131"/>
        <xdr:cNvSpPr txBox="1"/>
      </xdr:nvSpPr>
      <xdr:spPr>
        <a:xfrm>
          <a:off x="4622800" y="6946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34,719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3688</xdr:rowOff>
    </xdr:from>
    <xdr:to>
      <xdr:col>3</xdr:col>
      <xdr:colOff>955675</xdr:colOff>
      <xdr:row>35</xdr:row>
      <xdr:rowOff>105288</xdr:rowOff>
    </xdr:to>
    <xdr:sp macro="" textlink="">
      <xdr:nvSpPr>
        <xdr:cNvPr id="133" name="円/楕円 132"/>
        <xdr:cNvSpPr/>
      </xdr:nvSpPr>
      <xdr:spPr bwMode="auto">
        <a:xfrm>
          <a:off x="4254500" y="661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115465</xdr:rowOff>
    </xdr:from>
    <xdr:ext cx="762000" cy="259045"/>
    <xdr:sp macro="" textlink="">
      <xdr:nvSpPr>
        <xdr:cNvPr id="134" name="テキスト ボックス 133"/>
        <xdr:cNvSpPr txBox="1"/>
      </xdr:nvSpPr>
      <xdr:spPr>
        <a:xfrm>
          <a:off x="3924300" y="63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204940</xdr:rowOff>
    </xdr:from>
    <xdr:to>
      <xdr:col>3</xdr:col>
      <xdr:colOff>257175</xdr:colOff>
      <xdr:row>34</xdr:row>
      <xdr:rowOff>306539</xdr:rowOff>
    </xdr:to>
    <xdr:sp macro="" textlink="">
      <xdr:nvSpPr>
        <xdr:cNvPr id="135" name="円/楕円 134"/>
        <xdr:cNvSpPr/>
      </xdr:nvSpPr>
      <xdr:spPr bwMode="auto">
        <a:xfrm>
          <a:off x="3556000" y="647239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316717</xdr:rowOff>
    </xdr:from>
    <xdr:ext cx="762000" cy="259045"/>
    <xdr:sp macro="" textlink="">
      <xdr:nvSpPr>
        <xdr:cNvPr id="136" name="テキスト ボックス 135"/>
        <xdr:cNvSpPr txBox="1"/>
      </xdr:nvSpPr>
      <xdr:spPr>
        <a:xfrm>
          <a:off x="3225800" y="624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85,605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175191</xdr:rowOff>
    </xdr:from>
    <xdr:to>
      <xdr:col>2</xdr:col>
      <xdr:colOff>692150</xdr:colOff>
      <xdr:row>34</xdr:row>
      <xdr:rowOff>276791</xdr:rowOff>
    </xdr:to>
    <xdr:sp macro="" textlink="">
      <xdr:nvSpPr>
        <xdr:cNvPr id="137" name="円/楕円 136"/>
        <xdr:cNvSpPr/>
      </xdr:nvSpPr>
      <xdr:spPr bwMode="auto">
        <a:xfrm>
          <a:off x="2857500" y="644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286968</xdr:rowOff>
    </xdr:from>
    <xdr:ext cx="762000" cy="259045"/>
    <xdr:sp macro="" textlink="">
      <xdr:nvSpPr>
        <xdr:cNvPr id="138" name="テキスト ボックス 137"/>
        <xdr:cNvSpPr txBox="1"/>
      </xdr:nvSpPr>
      <xdr:spPr>
        <a:xfrm>
          <a:off x="2527300" y="62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2,035
271.66
4,116,678
3,671,679
372,482
2,022,236
2,702,036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38463</xdr:rowOff>
    </xdr:from>
    <xdr:to>
      <xdr:col>6</xdr:col>
      <xdr:colOff>511175</xdr:colOff>
      <xdr:row>36</xdr:row>
      <xdr:rowOff>75721</xdr:rowOff>
    </xdr:to>
    <xdr:cxnSp macro="">
      <xdr:nvCxnSpPr>
        <xdr:cNvPr id="63" name="直線コネクタ 62"/>
        <xdr:cNvCxnSpPr/>
      </xdr:nvCxnSpPr>
      <xdr:spPr>
        <a:xfrm flipV="1">
          <a:off x="3797300" y="6210663"/>
          <a:ext cx="838200" cy="3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75721</xdr:rowOff>
    </xdr:from>
    <xdr:to>
      <xdr:col>5</xdr:col>
      <xdr:colOff>358775</xdr:colOff>
      <xdr:row>36</xdr:row>
      <xdr:rowOff>142440</xdr:rowOff>
    </xdr:to>
    <xdr:cxnSp macro="">
      <xdr:nvCxnSpPr>
        <xdr:cNvPr id="66" name="直線コネクタ 65"/>
        <xdr:cNvCxnSpPr/>
      </xdr:nvCxnSpPr>
      <xdr:spPr>
        <a:xfrm flipV="1">
          <a:off x="2908300" y="6247921"/>
          <a:ext cx="889000" cy="6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137417</xdr:rowOff>
    </xdr:from>
    <xdr:to>
      <xdr:col>4</xdr:col>
      <xdr:colOff>155575</xdr:colOff>
      <xdr:row>36</xdr:row>
      <xdr:rowOff>142440</xdr:rowOff>
    </xdr:to>
    <xdr:cxnSp macro="">
      <xdr:nvCxnSpPr>
        <xdr:cNvPr id="69" name="直線コネクタ 68"/>
        <xdr:cNvCxnSpPr/>
      </xdr:nvCxnSpPr>
      <xdr:spPr>
        <a:xfrm>
          <a:off x="2019300" y="6309617"/>
          <a:ext cx="889000" cy="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84983</xdr:rowOff>
    </xdr:from>
    <xdr:to>
      <xdr:col>2</xdr:col>
      <xdr:colOff>638175</xdr:colOff>
      <xdr:row>36</xdr:row>
      <xdr:rowOff>137417</xdr:rowOff>
    </xdr:to>
    <xdr:cxnSp macro="">
      <xdr:nvCxnSpPr>
        <xdr:cNvPr id="72" name="直線コネクタ 71"/>
        <xdr:cNvCxnSpPr/>
      </xdr:nvCxnSpPr>
      <xdr:spPr>
        <a:xfrm>
          <a:off x="1130300" y="6257183"/>
          <a:ext cx="889000"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159113</xdr:rowOff>
    </xdr:from>
    <xdr:to>
      <xdr:col>6</xdr:col>
      <xdr:colOff>561975</xdr:colOff>
      <xdr:row>36</xdr:row>
      <xdr:rowOff>89263</xdr:rowOff>
    </xdr:to>
    <xdr:sp macro="" textlink="">
      <xdr:nvSpPr>
        <xdr:cNvPr id="82" name="円/楕円 81"/>
        <xdr:cNvSpPr/>
      </xdr:nvSpPr>
      <xdr:spPr>
        <a:xfrm>
          <a:off x="4584700" y="615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10540</xdr:rowOff>
    </xdr:from>
    <xdr:ext cx="599010" cy="259045"/>
    <xdr:sp macro="" textlink="">
      <xdr:nvSpPr>
        <xdr:cNvPr id="83" name="人件費該当値テキスト"/>
        <xdr:cNvSpPr txBox="1"/>
      </xdr:nvSpPr>
      <xdr:spPr>
        <a:xfrm>
          <a:off x="4686300" y="6011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276,000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24921</xdr:rowOff>
    </xdr:from>
    <xdr:to>
      <xdr:col>5</xdr:col>
      <xdr:colOff>409575</xdr:colOff>
      <xdr:row>36</xdr:row>
      <xdr:rowOff>126521</xdr:rowOff>
    </xdr:to>
    <xdr:sp macro="" textlink="">
      <xdr:nvSpPr>
        <xdr:cNvPr id="84" name="円/楕円 83"/>
        <xdr:cNvSpPr/>
      </xdr:nvSpPr>
      <xdr:spPr>
        <a:xfrm>
          <a:off x="3746500" y="619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143048</xdr:rowOff>
    </xdr:from>
    <xdr:ext cx="599010" cy="259045"/>
    <xdr:sp macro="" textlink="">
      <xdr:nvSpPr>
        <xdr:cNvPr id="85" name="テキスト ボックス 84"/>
        <xdr:cNvSpPr txBox="1"/>
      </xdr:nvSpPr>
      <xdr:spPr>
        <a:xfrm>
          <a:off x="3497794" y="597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264,591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91640</xdr:rowOff>
    </xdr:from>
    <xdr:to>
      <xdr:col>4</xdr:col>
      <xdr:colOff>206375</xdr:colOff>
      <xdr:row>37</xdr:row>
      <xdr:rowOff>21790</xdr:rowOff>
    </xdr:to>
    <xdr:sp macro="" textlink="">
      <xdr:nvSpPr>
        <xdr:cNvPr id="86" name="円/楕円 85"/>
        <xdr:cNvSpPr/>
      </xdr:nvSpPr>
      <xdr:spPr>
        <a:xfrm>
          <a:off x="2857500" y="62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38317</xdr:rowOff>
    </xdr:from>
    <xdr:ext cx="599010" cy="259045"/>
    <xdr:sp macro="" textlink="">
      <xdr:nvSpPr>
        <xdr:cNvPr id="87" name="テキスト ボックス 86"/>
        <xdr:cNvSpPr txBox="1"/>
      </xdr:nvSpPr>
      <xdr:spPr>
        <a:xfrm>
          <a:off x="2608794" y="603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244,161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86617</xdr:rowOff>
    </xdr:from>
    <xdr:to>
      <xdr:col>3</xdr:col>
      <xdr:colOff>3175</xdr:colOff>
      <xdr:row>37</xdr:row>
      <xdr:rowOff>16767</xdr:rowOff>
    </xdr:to>
    <xdr:sp macro="" textlink="">
      <xdr:nvSpPr>
        <xdr:cNvPr id="88" name="円/楕円 87"/>
        <xdr:cNvSpPr/>
      </xdr:nvSpPr>
      <xdr:spPr>
        <a:xfrm>
          <a:off x="1968500" y="625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33294</xdr:rowOff>
    </xdr:from>
    <xdr:ext cx="599010" cy="259045"/>
    <xdr:sp macro="" textlink="">
      <xdr:nvSpPr>
        <xdr:cNvPr id="89" name="テキスト ボックス 88"/>
        <xdr:cNvSpPr txBox="1"/>
      </xdr:nvSpPr>
      <xdr:spPr>
        <a:xfrm>
          <a:off x="1719794" y="603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245,699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34183</xdr:rowOff>
    </xdr:from>
    <xdr:to>
      <xdr:col>1</xdr:col>
      <xdr:colOff>485775</xdr:colOff>
      <xdr:row>36</xdr:row>
      <xdr:rowOff>135783</xdr:rowOff>
    </xdr:to>
    <xdr:sp macro="" textlink="">
      <xdr:nvSpPr>
        <xdr:cNvPr id="90" name="円/楕円 89"/>
        <xdr:cNvSpPr/>
      </xdr:nvSpPr>
      <xdr:spPr>
        <a:xfrm>
          <a:off x="1079500" y="620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152310</xdr:rowOff>
    </xdr:from>
    <xdr:ext cx="599010" cy="259045"/>
    <xdr:sp macro="" textlink="">
      <xdr:nvSpPr>
        <xdr:cNvPr id="91" name="テキスト ボックス 90"/>
        <xdr:cNvSpPr txBox="1"/>
      </xdr:nvSpPr>
      <xdr:spPr>
        <a:xfrm>
          <a:off x="830794" y="598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142634</xdr:rowOff>
    </xdr:from>
    <xdr:to>
      <xdr:col>6</xdr:col>
      <xdr:colOff>511175</xdr:colOff>
      <xdr:row>57</xdr:row>
      <xdr:rowOff>5675</xdr:rowOff>
    </xdr:to>
    <xdr:cxnSp macro="">
      <xdr:nvCxnSpPr>
        <xdr:cNvPr id="122" name="直線コネクタ 121"/>
        <xdr:cNvCxnSpPr/>
      </xdr:nvCxnSpPr>
      <xdr:spPr>
        <a:xfrm flipV="1">
          <a:off x="3797300" y="9743834"/>
          <a:ext cx="838200" cy="3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5675</xdr:rowOff>
    </xdr:from>
    <xdr:to>
      <xdr:col>5</xdr:col>
      <xdr:colOff>358775</xdr:colOff>
      <xdr:row>57</xdr:row>
      <xdr:rowOff>42839</xdr:rowOff>
    </xdr:to>
    <xdr:cxnSp macro="">
      <xdr:nvCxnSpPr>
        <xdr:cNvPr id="125" name="直線コネクタ 124"/>
        <xdr:cNvCxnSpPr/>
      </xdr:nvCxnSpPr>
      <xdr:spPr>
        <a:xfrm flipV="1">
          <a:off x="2908300" y="9778325"/>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114200</xdr:rowOff>
    </xdr:from>
    <xdr:to>
      <xdr:col>4</xdr:col>
      <xdr:colOff>155575</xdr:colOff>
      <xdr:row>57</xdr:row>
      <xdr:rowOff>42839</xdr:rowOff>
    </xdr:to>
    <xdr:cxnSp macro="">
      <xdr:nvCxnSpPr>
        <xdr:cNvPr id="128" name="直線コネクタ 127"/>
        <xdr:cNvCxnSpPr/>
      </xdr:nvCxnSpPr>
      <xdr:spPr>
        <a:xfrm>
          <a:off x="2019300" y="9715400"/>
          <a:ext cx="889000" cy="10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59841</xdr:rowOff>
    </xdr:from>
    <xdr:to>
      <xdr:col>2</xdr:col>
      <xdr:colOff>638175</xdr:colOff>
      <xdr:row>56</xdr:row>
      <xdr:rowOff>114200</xdr:rowOff>
    </xdr:to>
    <xdr:cxnSp macro="">
      <xdr:nvCxnSpPr>
        <xdr:cNvPr id="131" name="直線コネクタ 130"/>
        <xdr:cNvCxnSpPr/>
      </xdr:nvCxnSpPr>
      <xdr:spPr>
        <a:xfrm>
          <a:off x="1130300" y="9318141"/>
          <a:ext cx="889000" cy="39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91834</xdr:rowOff>
    </xdr:from>
    <xdr:to>
      <xdr:col>6</xdr:col>
      <xdr:colOff>561975</xdr:colOff>
      <xdr:row>57</xdr:row>
      <xdr:rowOff>21984</xdr:rowOff>
    </xdr:to>
    <xdr:sp macro="" textlink="">
      <xdr:nvSpPr>
        <xdr:cNvPr id="141" name="円/楕円 140"/>
        <xdr:cNvSpPr/>
      </xdr:nvSpPr>
      <xdr:spPr>
        <a:xfrm>
          <a:off x="4584700" y="969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114711</xdr:rowOff>
    </xdr:from>
    <xdr:ext cx="599010" cy="259045"/>
    <xdr:sp macro="" textlink="">
      <xdr:nvSpPr>
        <xdr:cNvPr id="142" name="物件費該当値テキスト"/>
        <xdr:cNvSpPr txBox="1"/>
      </xdr:nvSpPr>
      <xdr:spPr>
        <a:xfrm>
          <a:off x="4686300" y="95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288,203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126325</xdr:rowOff>
    </xdr:from>
    <xdr:to>
      <xdr:col>5</xdr:col>
      <xdr:colOff>409575</xdr:colOff>
      <xdr:row>57</xdr:row>
      <xdr:rowOff>56475</xdr:rowOff>
    </xdr:to>
    <xdr:sp macro="" textlink="">
      <xdr:nvSpPr>
        <xdr:cNvPr id="143" name="円/楕円 142"/>
        <xdr:cNvSpPr/>
      </xdr:nvSpPr>
      <xdr:spPr>
        <a:xfrm>
          <a:off x="3746500" y="97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73002</xdr:rowOff>
    </xdr:from>
    <xdr:ext cx="599010" cy="259045"/>
    <xdr:sp macro="" textlink="">
      <xdr:nvSpPr>
        <xdr:cNvPr id="144" name="テキスト ボックス 143"/>
        <xdr:cNvSpPr txBox="1"/>
      </xdr:nvSpPr>
      <xdr:spPr>
        <a:xfrm>
          <a:off x="3497794" y="950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163489</xdr:rowOff>
    </xdr:from>
    <xdr:to>
      <xdr:col>4</xdr:col>
      <xdr:colOff>206375</xdr:colOff>
      <xdr:row>57</xdr:row>
      <xdr:rowOff>93639</xdr:rowOff>
    </xdr:to>
    <xdr:sp macro="" textlink="">
      <xdr:nvSpPr>
        <xdr:cNvPr id="145" name="円/楕円 144"/>
        <xdr:cNvSpPr/>
      </xdr:nvSpPr>
      <xdr:spPr>
        <a:xfrm>
          <a:off x="2857500" y="97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110166</xdr:rowOff>
    </xdr:from>
    <xdr:ext cx="599010" cy="259045"/>
    <xdr:sp macro="" textlink="">
      <xdr:nvSpPr>
        <xdr:cNvPr id="146" name="テキスト ボックス 145"/>
        <xdr:cNvSpPr txBox="1"/>
      </xdr:nvSpPr>
      <xdr:spPr>
        <a:xfrm>
          <a:off x="2608794" y="953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244,320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63400</xdr:rowOff>
    </xdr:from>
    <xdr:to>
      <xdr:col>3</xdr:col>
      <xdr:colOff>3175</xdr:colOff>
      <xdr:row>56</xdr:row>
      <xdr:rowOff>165000</xdr:rowOff>
    </xdr:to>
    <xdr:sp macro="" textlink="">
      <xdr:nvSpPr>
        <xdr:cNvPr id="147" name="円/楕円 146"/>
        <xdr:cNvSpPr/>
      </xdr:nvSpPr>
      <xdr:spPr>
        <a:xfrm>
          <a:off x="1968500" y="96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10077</xdr:rowOff>
    </xdr:from>
    <xdr:ext cx="599010" cy="259045"/>
    <xdr:sp macro="" textlink="">
      <xdr:nvSpPr>
        <xdr:cNvPr id="148" name="テキスト ボックス 147"/>
        <xdr:cNvSpPr txBox="1"/>
      </xdr:nvSpPr>
      <xdr:spPr>
        <a:xfrm>
          <a:off x="1719794" y="943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305,617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9041</xdr:rowOff>
    </xdr:from>
    <xdr:to>
      <xdr:col>1</xdr:col>
      <xdr:colOff>485775</xdr:colOff>
      <xdr:row>54</xdr:row>
      <xdr:rowOff>110641</xdr:rowOff>
    </xdr:to>
    <xdr:sp macro="" textlink="">
      <xdr:nvSpPr>
        <xdr:cNvPr id="149" name="円/楕円 148"/>
        <xdr:cNvSpPr/>
      </xdr:nvSpPr>
      <xdr:spPr>
        <a:xfrm>
          <a:off x="1079500" y="92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127168</xdr:rowOff>
    </xdr:from>
    <xdr:ext cx="599010" cy="259045"/>
    <xdr:sp macro="" textlink="">
      <xdr:nvSpPr>
        <xdr:cNvPr id="150" name="テキスト ボックス 149"/>
        <xdr:cNvSpPr txBox="1"/>
      </xdr:nvSpPr>
      <xdr:spPr>
        <a:xfrm>
          <a:off x="830794" y="904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548,908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120638</xdr:rowOff>
    </xdr:from>
    <xdr:to>
      <xdr:col>6</xdr:col>
      <xdr:colOff>511175</xdr:colOff>
      <xdr:row>74</xdr:row>
      <xdr:rowOff>88926</xdr:rowOff>
    </xdr:to>
    <xdr:cxnSp macro="">
      <xdr:nvCxnSpPr>
        <xdr:cNvPr id="179" name="直線コネクタ 178"/>
        <xdr:cNvCxnSpPr/>
      </xdr:nvCxnSpPr>
      <xdr:spPr>
        <a:xfrm>
          <a:off x="3797300" y="12465038"/>
          <a:ext cx="838200" cy="3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120638</xdr:rowOff>
    </xdr:from>
    <xdr:to>
      <xdr:col>5</xdr:col>
      <xdr:colOff>358775</xdr:colOff>
      <xdr:row>73</xdr:row>
      <xdr:rowOff>124764</xdr:rowOff>
    </xdr:to>
    <xdr:cxnSp macro="">
      <xdr:nvCxnSpPr>
        <xdr:cNvPr id="182" name="直線コネクタ 181"/>
        <xdr:cNvCxnSpPr/>
      </xdr:nvCxnSpPr>
      <xdr:spPr>
        <a:xfrm flipV="1">
          <a:off x="2908300" y="12465038"/>
          <a:ext cx="889000" cy="17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124764</xdr:rowOff>
    </xdr:from>
    <xdr:to>
      <xdr:col>4</xdr:col>
      <xdr:colOff>155575</xdr:colOff>
      <xdr:row>73</xdr:row>
      <xdr:rowOff>162001</xdr:rowOff>
    </xdr:to>
    <xdr:cxnSp macro="">
      <xdr:nvCxnSpPr>
        <xdr:cNvPr id="185" name="直線コネクタ 184"/>
        <xdr:cNvCxnSpPr/>
      </xdr:nvCxnSpPr>
      <xdr:spPr>
        <a:xfrm flipV="1">
          <a:off x="2019300" y="12640614"/>
          <a:ext cx="889000" cy="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162001</xdr:rowOff>
    </xdr:from>
    <xdr:to>
      <xdr:col>2</xdr:col>
      <xdr:colOff>638175</xdr:colOff>
      <xdr:row>74</xdr:row>
      <xdr:rowOff>18021</xdr:rowOff>
    </xdr:to>
    <xdr:cxnSp macro="">
      <xdr:nvCxnSpPr>
        <xdr:cNvPr id="188" name="直線コネクタ 187"/>
        <xdr:cNvCxnSpPr/>
      </xdr:nvCxnSpPr>
      <xdr:spPr>
        <a:xfrm flipV="1">
          <a:off x="1130300" y="12677851"/>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38126</xdr:rowOff>
    </xdr:from>
    <xdr:to>
      <xdr:col>6</xdr:col>
      <xdr:colOff>561975</xdr:colOff>
      <xdr:row>74</xdr:row>
      <xdr:rowOff>139726</xdr:rowOff>
    </xdr:to>
    <xdr:sp macro="" textlink="">
      <xdr:nvSpPr>
        <xdr:cNvPr id="198" name="円/楕円 197"/>
        <xdr:cNvSpPr/>
      </xdr:nvSpPr>
      <xdr:spPr>
        <a:xfrm>
          <a:off x="4584700" y="1272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61003</xdr:rowOff>
    </xdr:from>
    <xdr:ext cx="534377" cy="259045"/>
    <xdr:sp macro="" textlink="">
      <xdr:nvSpPr>
        <xdr:cNvPr id="199" name="維持補修費該当値テキスト"/>
        <xdr:cNvSpPr txBox="1"/>
      </xdr:nvSpPr>
      <xdr:spPr>
        <a:xfrm>
          <a:off x="4686300" y="1257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63,998</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69838</xdr:rowOff>
    </xdr:from>
    <xdr:to>
      <xdr:col>5</xdr:col>
      <xdr:colOff>409575</xdr:colOff>
      <xdr:row>72</xdr:row>
      <xdr:rowOff>171438</xdr:rowOff>
    </xdr:to>
    <xdr:sp macro="" textlink="">
      <xdr:nvSpPr>
        <xdr:cNvPr id="200" name="円/楕円 199"/>
        <xdr:cNvSpPr/>
      </xdr:nvSpPr>
      <xdr:spPr>
        <a:xfrm>
          <a:off x="3746500" y="1241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16515</xdr:rowOff>
    </xdr:from>
    <xdr:ext cx="534377" cy="259045"/>
    <xdr:sp macro="" textlink="">
      <xdr:nvSpPr>
        <xdr:cNvPr id="201" name="テキスト ボックス 200"/>
        <xdr:cNvSpPr txBox="1"/>
      </xdr:nvSpPr>
      <xdr:spPr>
        <a:xfrm>
          <a:off x="3530111" y="121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73964</xdr:rowOff>
    </xdr:from>
    <xdr:to>
      <xdr:col>4</xdr:col>
      <xdr:colOff>206375</xdr:colOff>
      <xdr:row>74</xdr:row>
      <xdr:rowOff>4114</xdr:rowOff>
    </xdr:to>
    <xdr:sp macro="" textlink="">
      <xdr:nvSpPr>
        <xdr:cNvPr id="202" name="円/楕円 201"/>
        <xdr:cNvSpPr/>
      </xdr:nvSpPr>
      <xdr:spPr>
        <a:xfrm>
          <a:off x="2857500" y="12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20641</xdr:rowOff>
    </xdr:from>
    <xdr:ext cx="534377" cy="259045"/>
    <xdr:sp macro="" textlink="">
      <xdr:nvSpPr>
        <xdr:cNvPr id="203" name="テキスト ボックス 202"/>
        <xdr:cNvSpPr txBox="1"/>
      </xdr:nvSpPr>
      <xdr:spPr>
        <a:xfrm>
          <a:off x="2641111" y="123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74,676</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111201</xdr:rowOff>
    </xdr:from>
    <xdr:to>
      <xdr:col>3</xdr:col>
      <xdr:colOff>3175</xdr:colOff>
      <xdr:row>74</xdr:row>
      <xdr:rowOff>41351</xdr:rowOff>
    </xdr:to>
    <xdr:sp macro="" textlink="">
      <xdr:nvSpPr>
        <xdr:cNvPr id="204" name="円/楕円 203"/>
        <xdr:cNvSpPr/>
      </xdr:nvSpPr>
      <xdr:spPr>
        <a:xfrm>
          <a:off x="1968500" y="126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57878</xdr:rowOff>
    </xdr:from>
    <xdr:ext cx="534377" cy="259045"/>
    <xdr:sp macro="" textlink="">
      <xdr:nvSpPr>
        <xdr:cNvPr id="205" name="テキスト ボックス 204"/>
        <xdr:cNvSpPr txBox="1"/>
      </xdr:nvSpPr>
      <xdr:spPr>
        <a:xfrm>
          <a:off x="1752111" y="124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71,744</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138671</xdr:rowOff>
    </xdr:from>
    <xdr:to>
      <xdr:col>1</xdr:col>
      <xdr:colOff>485775</xdr:colOff>
      <xdr:row>74</xdr:row>
      <xdr:rowOff>68821</xdr:rowOff>
    </xdr:to>
    <xdr:sp macro="" textlink="">
      <xdr:nvSpPr>
        <xdr:cNvPr id="206" name="円/楕円 205"/>
        <xdr:cNvSpPr/>
      </xdr:nvSpPr>
      <xdr:spPr>
        <a:xfrm>
          <a:off x="1079500" y="126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85348</xdr:rowOff>
    </xdr:from>
    <xdr:ext cx="534377" cy="259045"/>
    <xdr:sp macro="" textlink="">
      <xdr:nvSpPr>
        <xdr:cNvPr id="207" name="テキスト ボックス 206"/>
        <xdr:cNvSpPr txBox="1"/>
      </xdr:nvSpPr>
      <xdr:spPr>
        <a:xfrm>
          <a:off x="863111" y="124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69,581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8623</xdr:rowOff>
    </xdr:from>
    <xdr:to>
      <xdr:col>6</xdr:col>
      <xdr:colOff>511175</xdr:colOff>
      <xdr:row>98</xdr:row>
      <xdr:rowOff>65024</xdr:rowOff>
    </xdr:to>
    <xdr:cxnSp macro="">
      <xdr:nvCxnSpPr>
        <xdr:cNvPr id="237" name="直線コネクタ 236"/>
        <xdr:cNvCxnSpPr/>
      </xdr:nvCxnSpPr>
      <xdr:spPr>
        <a:xfrm>
          <a:off x="3797300" y="16810723"/>
          <a:ext cx="838200" cy="5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8623</xdr:rowOff>
    </xdr:from>
    <xdr:to>
      <xdr:col>5</xdr:col>
      <xdr:colOff>358775</xdr:colOff>
      <xdr:row>98</xdr:row>
      <xdr:rowOff>66624</xdr:rowOff>
    </xdr:to>
    <xdr:cxnSp macro="">
      <xdr:nvCxnSpPr>
        <xdr:cNvPr id="240" name="直線コネクタ 239"/>
        <xdr:cNvCxnSpPr/>
      </xdr:nvCxnSpPr>
      <xdr:spPr>
        <a:xfrm flipV="1">
          <a:off x="2908300" y="16810723"/>
          <a:ext cx="889000" cy="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66624</xdr:rowOff>
    </xdr:from>
    <xdr:to>
      <xdr:col>4</xdr:col>
      <xdr:colOff>155575</xdr:colOff>
      <xdr:row>98</xdr:row>
      <xdr:rowOff>114148</xdr:rowOff>
    </xdr:to>
    <xdr:cxnSp macro="">
      <xdr:nvCxnSpPr>
        <xdr:cNvPr id="243" name="直線コネクタ 242"/>
        <xdr:cNvCxnSpPr/>
      </xdr:nvCxnSpPr>
      <xdr:spPr>
        <a:xfrm flipV="1">
          <a:off x="2019300" y="16868724"/>
          <a:ext cx="889000" cy="4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82880</xdr:rowOff>
    </xdr:from>
    <xdr:to>
      <xdr:col>2</xdr:col>
      <xdr:colOff>638175</xdr:colOff>
      <xdr:row>98</xdr:row>
      <xdr:rowOff>114148</xdr:rowOff>
    </xdr:to>
    <xdr:cxnSp macro="">
      <xdr:nvCxnSpPr>
        <xdr:cNvPr id="246" name="直線コネクタ 245"/>
        <xdr:cNvCxnSpPr/>
      </xdr:nvCxnSpPr>
      <xdr:spPr>
        <a:xfrm>
          <a:off x="1130300" y="16713530"/>
          <a:ext cx="889000" cy="20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14224</xdr:rowOff>
    </xdr:from>
    <xdr:to>
      <xdr:col>6</xdr:col>
      <xdr:colOff>561975</xdr:colOff>
      <xdr:row>98</xdr:row>
      <xdr:rowOff>115824</xdr:rowOff>
    </xdr:to>
    <xdr:sp macro="" textlink="">
      <xdr:nvSpPr>
        <xdr:cNvPr id="256" name="円/楕円 255"/>
        <xdr:cNvSpPr/>
      </xdr:nvSpPr>
      <xdr:spPr>
        <a:xfrm>
          <a:off x="4584700" y="1681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164101</xdr:rowOff>
    </xdr:from>
    <xdr:ext cx="534377" cy="259045"/>
    <xdr:sp macro="" textlink="">
      <xdr:nvSpPr>
        <xdr:cNvPr id="257" name="扶助費該当値テキスト"/>
        <xdr:cNvSpPr txBox="1"/>
      </xdr:nvSpPr>
      <xdr:spPr>
        <a:xfrm>
          <a:off x="4686300" y="1679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41,880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129273</xdr:rowOff>
    </xdr:from>
    <xdr:to>
      <xdr:col>5</xdr:col>
      <xdr:colOff>409575</xdr:colOff>
      <xdr:row>98</xdr:row>
      <xdr:rowOff>59423</xdr:rowOff>
    </xdr:to>
    <xdr:sp macro="" textlink="">
      <xdr:nvSpPr>
        <xdr:cNvPr id="258" name="円/楕円 257"/>
        <xdr:cNvSpPr/>
      </xdr:nvSpPr>
      <xdr:spPr>
        <a:xfrm>
          <a:off x="3746500" y="167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50550</xdr:rowOff>
    </xdr:from>
    <xdr:ext cx="534377" cy="259045"/>
    <xdr:sp macro="" textlink="">
      <xdr:nvSpPr>
        <xdr:cNvPr id="259" name="テキスト ボックス 258"/>
        <xdr:cNvSpPr txBox="1"/>
      </xdr:nvSpPr>
      <xdr:spPr>
        <a:xfrm>
          <a:off x="3530111" y="168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15824</xdr:rowOff>
    </xdr:from>
    <xdr:to>
      <xdr:col>4</xdr:col>
      <xdr:colOff>206375</xdr:colOff>
      <xdr:row>98</xdr:row>
      <xdr:rowOff>117424</xdr:rowOff>
    </xdr:to>
    <xdr:sp macro="" textlink="">
      <xdr:nvSpPr>
        <xdr:cNvPr id="260" name="円/楕円 259"/>
        <xdr:cNvSpPr/>
      </xdr:nvSpPr>
      <xdr:spPr>
        <a:xfrm>
          <a:off x="2857500" y="1681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108551</xdr:rowOff>
    </xdr:from>
    <xdr:ext cx="534377" cy="259045"/>
    <xdr:sp macro="" textlink="">
      <xdr:nvSpPr>
        <xdr:cNvPr id="261" name="テキスト ボックス 260"/>
        <xdr:cNvSpPr txBox="1"/>
      </xdr:nvSpPr>
      <xdr:spPr>
        <a:xfrm>
          <a:off x="2641111" y="1691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63348</xdr:rowOff>
    </xdr:from>
    <xdr:to>
      <xdr:col>3</xdr:col>
      <xdr:colOff>3175</xdr:colOff>
      <xdr:row>98</xdr:row>
      <xdr:rowOff>164948</xdr:rowOff>
    </xdr:to>
    <xdr:sp macro="" textlink="">
      <xdr:nvSpPr>
        <xdr:cNvPr id="262" name="円/楕円 261"/>
        <xdr:cNvSpPr/>
      </xdr:nvSpPr>
      <xdr:spPr>
        <a:xfrm>
          <a:off x="1968500" y="1686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156075</xdr:rowOff>
    </xdr:from>
    <xdr:ext cx="534377" cy="259045"/>
    <xdr:sp macro="" textlink="">
      <xdr:nvSpPr>
        <xdr:cNvPr id="263" name="テキスト ボックス 262"/>
        <xdr:cNvSpPr txBox="1"/>
      </xdr:nvSpPr>
      <xdr:spPr>
        <a:xfrm>
          <a:off x="1752111" y="169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38,012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32080</xdr:rowOff>
    </xdr:from>
    <xdr:to>
      <xdr:col>1</xdr:col>
      <xdr:colOff>485775</xdr:colOff>
      <xdr:row>97</xdr:row>
      <xdr:rowOff>133680</xdr:rowOff>
    </xdr:to>
    <xdr:sp macro="" textlink="">
      <xdr:nvSpPr>
        <xdr:cNvPr id="264" name="円/楕円 263"/>
        <xdr:cNvSpPr/>
      </xdr:nvSpPr>
      <xdr:spPr>
        <a:xfrm>
          <a:off x="1079500" y="166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150207</xdr:rowOff>
    </xdr:from>
    <xdr:ext cx="534377" cy="259045"/>
    <xdr:sp macro="" textlink="">
      <xdr:nvSpPr>
        <xdr:cNvPr id="265" name="テキスト ボックス 264"/>
        <xdr:cNvSpPr txBox="1"/>
      </xdr:nvSpPr>
      <xdr:spPr>
        <a:xfrm>
          <a:off x="863111" y="1643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68525</xdr:rowOff>
    </xdr:from>
    <xdr:to>
      <xdr:col>15</xdr:col>
      <xdr:colOff>180975</xdr:colOff>
      <xdr:row>37</xdr:row>
      <xdr:rowOff>91746</xdr:rowOff>
    </xdr:to>
    <xdr:cxnSp macro="">
      <xdr:nvCxnSpPr>
        <xdr:cNvPr id="294" name="直線コネクタ 293"/>
        <xdr:cNvCxnSpPr/>
      </xdr:nvCxnSpPr>
      <xdr:spPr>
        <a:xfrm flipV="1">
          <a:off x="9639300" y="6412175"/>
          <a:ext cx="838200" cy="2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91746</xdr:rowOff>
    </xdr:from>
    <xdr:to>
      <xdr:col>14</xdr:col>
      <xdr:colOff>28575</xdr:colOff>
      <xdr:row>37</xdr:row>
      <xdr:rowOff>125774</xdr:rowOff>
    </xdr:to>
    <xdr:cxnSp macro="">
      <xdr:nvCxnSpPr>
        <xdr:cNvPr id="297" name="直線コネクタ 296"/>
        <xdr:cNvCxnSpPr/>
      </xdr:nvCxnSpPr>
      <xdr:spPr>
        <a:xfrm flipV="1">
          <a:off x="8750300" y="6435396"/>
          <a:ext cx="889000" cy="3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46420</xdr:rowOff>
    </xdr:from>
    <xdr:to>
      <xdr:col>12</xdr:col>
      <xdr:colOff>511175</xdr:colOff>
      <xdr:row>37</xdr:row>
      <xdr:rowOff>125774</xdr:rowOff>
    </xdr:to>
    <xdr:cxnSp macro="">
      <xdr:nvCxnSpPr>
        <xdr:cNvPr id="300" name="直線コネクタ 299"/>
        <xdr:cNvCxnSpPr/>
      </xdr:nvCxnSpPr>
      <xdr:spPr>
        <a:xfrm>
          <a:off x="7861300" y="6390070"/>
          <a:ext cx="889000" cy="7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46420</xdr:rowOff>
    </xdr:from>
    <xdr:to>
      <xdr:col>11</xdr:col>
      <xdr:colOff>307975</xdr:colOff>
      <xdr:row>37</xdr:row>
      <xdr:rowOff>48237</xdr:rowOff>
    </xdr:to>
    <xdr:cxnSp macro="">
      <xdr:nvCxnSpPr>
        <xdr:cNvPr id="303" name="直線コネクタ 302"/>
        <xdr:cNvCxnSpPr/>
      </xdr:nvCxnSpPr>
      <xdr:spPr>
        <a:xfrm flipV="1">
          <a:off x="6972300" y="6390070"/>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17725</xdr:rowOff>
    </xdr:from>
    <xdr:to>
      <xdr:col>15</xdr:col>
      <xdr:colOff>231775</xdr:colOff>
      <xdr:row>37</xdr:row>
      <xdr:rowOff>119325</xdr:rowOff>
    </xdr:to>
    <xdr:sp macro="" textlink="">
      <xdr:nvSpPr>
        <xdr:cNvPr id="313" name="円/楕円 312"/>
        <xdr:cNvSpPr/>
      </xdr:nvSpPr>
      <xdr:spPr>
        <a:xfrm>
          <a:off x="10426700" y="636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167602</xdr:rowOff>
    </xdr:from>
    <xdr:ext cx="599010" cy="259045"/>
    <xdr:sp macro="" textlink="">
      <xdr:nvSpPr>
        <xdr:cNvPr id="314" name="補助費等該当値テキスト"/>
        <xdr:cNvSpPr txBox="1"/>
      </xdr:nvSpPr>
      <xdr:spPr>
        <a:xfrm>
          <a:off x="10528300" y="633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167,362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40946</xdr:rowOff>
    </xdr:from>
    <xdr:to>
      <xdr:col>14</xdr:col>
      <xdr:colOff>79375</xdr:colOff>
      <xdr:row>37</xdr:row>
      <xdr:rowOff>142546</xdr:rowOff>
    </xdr:to>
    <xdr:sp macro="" textlink="">
      <xdr:nvSpPr>
        <xdr:cNvPr id="315" name="円/楕円 314"/>
        <xdr:cNvSpPr/>
      </xdr:nvSpPr>
      <xdr:spPr>
        <a:xfrm>
          <a:off x="9588500" y="63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133673</xdr:rowOff>
    </xdr:from>
    <xdr:ext cx="599010" cy="259045"/>
    <xdr:sp macro="" textlink="">
      <xdr:nvSpPr>
        <xdr:cNvPr id="316" name="テキスト ボックス 315"/>
        <xdr:cNvSpPr txBox="1"/>
      </xdr:nvSpPr>
      <xdr:spPr>
        <a:xfrm>
          <a:off x="9339794" y="647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155,173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74974</xdr:rowOff>
    </xdr:from>
    <xdr:to>
      <xdr:col>12</xdr:col>
      <xdr:colOff>561975</xdr:colOff>
      <xdr:row>38</xdr:row>
      <xdr:rowOff>5124</xdr:rowOff>
    </xdr:to>
    <xdr:sp macro="" textlink="">
      <xdr:nvSpPr>
        <xdr:cNvPr id="317" name="円/楕円 316"/>
        <xdr:cNvSpPr/>
      </xdr:nvSpPr>
      <xdr:spPr>
        <a:xfrm>
          <a:off x="8699500" y="64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167701</xdr:rowOff>
    </xdr:from>
    <xdr:ext cx="599010" cy="259045"/>
    <xdr:sp macro="" textlink="">
      <xdr:nvSpPr>
        <xdr:cNvPr id="318" name="テキスト ボックス 317"/>
        <xdr:cNvSpPr txBox="1"/>
      </xdr:nvSpPr>
      <xdr:spPr>
        <a:xfrm>
          <a:off x="8450794" y="651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137,310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167070</xdr:rowOff>
    </xdr:from>
    <xdr:to>
      <xdr:col>11</xdr:col>
      <xdr:colOff>358775</xdr:colOff>
      <xdr:row>37</xdr:row>
      <xdr:rowOff>97220</xdr:rowOff>
    </xdr:to>
    <xdr:sp macro="" textlink="">
      <xdr:nvSpPr>
        <xdr:cNvPr id="319" name="円/楕円 318"/>
        <xdr:cNvSpPr/>
      </xdr:nvSpPr>
      <xdr:spPr>
        <a:xfrm>
          <a:off x="7810500" y="633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113747</xdr:rowOff>
    </xdr:from>
    <xdr:ext cx="599010" cy="259045"/>
    <xdr:sp macro="" textlink="">
      <xdr:nvSpPr>
        <xdr:cNvPr id="320" name="テキスト ボックス 319"/>
        <xdr:cNvSpPr txBox="1"/>
      </xdr:nvSpPr>
      <xdr:spPr>
        <a:xfrm>
          <a:off x="7561794" y="6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178,966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168887</xdr:rowOff>
    </xdr:from>
    <xdr:to>
      <xdr:col>10</xdr:col>
      <xdr:colOff>155575</xdr:colOff>
      <xdr:row>37</xdr:row>
      <xdr:rowOff>99037</xdr:rowOff>
    </xdr:to>
    <xdr:sp macro="" textlink="">
      <xdr:nvSpPr>
        <xdr:cNvPr id="321" name="円/楕円 320"/>
        <xdr:cNvSpPr/>
      </xdr:nvSpPr>
      <xdr:spPr>
        <a:xfrm>
          <a:off x="6921500" y="634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115564</xdr:rowOff>
    </xdr:from>
    <xdr:ext cx="599010" cy="259045"/>
    <xdr:sp macro="" textlink="">
      <xdr:nvSpPr>
        <xdr:cNvPr id="322" name="テキスト ボックス 321"/>
        <xdr:cNvSpPr txBox="1"/>
      </xdr:nvSpPr>
      <xdr:spPr>
        <a:xfrm>
          <a:off x="6672794" y="611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178,012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164897</xdr:rowOff>
    </xdr:from>
    <xdr:to>
      <xdr:col>15</xdr:col>
      <xdr:colOff>180975</xdr:colOff>
      <xdr:row>56</xdr:row>
      <xdr:rowOff>145190</xdr:rowOff>
    </xdr:to>
    <xdr:cxnSp macro="">
      <xdr:nvCxnSpPr>
        <xdr:cNvPr id="351" name="直線コネクタ 350"/>
        <xdr:cNvCxnSpPr/>
      </xdr:nvCxnSpPr>
      <xdr:spPr>
        <a:xfrm>
          <a:off x="9639300" y="9594647"/>
          <a:ext cx="838200" cy="15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164897</xdr:rowOff>
    </xdr:from>
    <xdr:to>
      <xdr:col>14</xdr:col>
      <xdr:colOff>28575</xdr:colOff>
      <xdr:row>57</xdr:row>
      <xdr:rowOff>118284</xdr:rowOff>
    </xdr:to>
    <xdr:cxnSp macro="">
      <xdr:nvCxnSpPr>
        <xdr:cNvPr id="354" name="直線コネクタ 353"/>
        <xdr:cNvCxnSpPr/>
      </xdr:nvCxnSpPr>
      <xdr:spPr>
        <a:xfrm flipV="1">
          <a:off x="8750300" y="9594647"/>
          <a:ext cx="889000" cy="29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68407</xdr:rowOff>
    </xdr:from>
    <xdr:to>
      <xdr:col>12</xdr:col>
      <xdr:colOff>511175</xdr:colOff>
      <xdr:row>57</xdr:row>
      <xdr:rowOff>118284</xdr:rowOff>
    </xdr:to>
    <xdr:cxnSp macro="">
      <xdr:nvCxnSpPr>
        <xdr:cNvPr id="357" name="直線コネクタ 356"/>
        <xdr:cNvCxnSpPr/>
      </xdr:nvCxnSpPr>
      <xdr:spPr>
        <a:xfrm>
          <a:off x="7861300" y="9669607"/>
          <a:ext cx="889000" cy="22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68407</xdr:rowOff>
    </xdr:from>
    <xdr:to>
      <xdr:col>11</xdr:col>
      <xdr:colOff>307975</xdr:colOff>
      <xdr:row>58</xdr:row>
      <xdr:rowOff>52980</xdr:rowOff>
    </xdr:to>
    <xdr:cxnSp macro="">
      <xdr:nvCxnSpPr>
        <xdr:cNvPr id="360" name="直線コネクタ 359"/>
        <xdr:cNvCxnSpPr/>
      </xdr:nvCxnSpPr>
      <xdr:spPr>
        <a:xfrm flipV="1">
          <a:off x="6972300" y="9669607"/>
          <a:ext cx="889000" cy="32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94390</xdr:rowOff>
    </xdr:from>
    <xdr:to>
      <xdr:col>15</xdr:col>
      <xdr:colOff>231775</xdr:colOff>
      <xdr:row>57</xdr:row>
      <xdr:rowOff>24540</xdr:rowOff>
    </xdr:to>
    <xdr:sp macro="" textlink="">
      <xdr:nvSpPr>
        <xdr:cNvPr id="370" name="円/楕円 369"/>
        <xdr:cNvSpPr/>
      </xdr:nvSpPr>
      <xdr:spPr>
        <a:xfrm>
          <a:off x="10426700" y="96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117267</xdr:rowOff>
    </xdr:from>
    <xdr:ext cx="599010" cy="259045"/>
    <xdr:sp macro="" textlink="">
      <xdr:nvSpPr>
        <xdr:cNvPr id="371" name="普通建設事業費該当値テキスト"/>
        <xdr:cNvSpPr txBox="1"/>
      </xdr:nvSpPr>
      <xdr:spPr>
        <a:xfrm>
          <a:off x="10528300" y="954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542,795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114097</xdr:rowOff>
    </xdr:from>
    <xdr:to>
      <xdr:col>14</xdr:col>
      <xdr:colOff>79375</xdr:colOff>
      <xdr:row>56</xdr:row>
      <xdr:rowOff>44247</xdr:rowOff>
    </xdr:to>
    <xdr:sp macro="" textlink="">
      <xdr:nvSpPr>
        <xdr:cNvPr id="372" name="円/楕円 371"/>
        <xdr:cNvSpPr/>
      </xdr:nvSpPr>
      <xdr:spPr>
        <a:xfrm>
          <a:off x="9588500" y="954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60774</xdr:rowOff>
    </xdr:from>
    <xdr:ext cx="599010" cy="259045"/>
    <xdr:sp macro="" textlink="">
      <xdr:nvSpPr>
        <xdr:cNvPr id="373" name="テキスト ボックス 372"/>
        <xdr:cNvSpPr txBox="1"/>
      </xdr:nvSpPr>
      <xdr:spPr>
        <a:xfrm>
          <a:off x="9339794" y="9319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741,933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67484</xdr:rowOff>
    </xdr:from>
    <xdr:to>
      <xdr:col>12</xdr:col>
      <xdr:colOff>561975</xdr:colOff>
      <xdr:row>57</xdr:row>
      <xdr:rowOff>169084</xdr:rowOff>
    </xdr:to>
    <xdr:sp macro="" textlink="">
      <xdr:nvSpPr>
        <xdr:cNvPr id="374" name="円/楕円 373"/>
        <xdr:cNvSpPr/>
      </xdr:nvSpPr>
      <xdr:spPr>
        <a:xfrm>
          <a:off x="8699500" y="98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14161</xdr:rowOff>
    </xdr:from>
    <xdr:ext cx="599010" cy="259045"/>
    <xdr:sp macro="" textlink="">
      <xdr:nvSpPr>
        <xdr:cNvPr id="375" name="テキスト ボックス 374"/>
        <xdr:cNvSpPr txBox="1"/>
      </xdr:nvSpPr>
      <xdr:spPr>
        <a:xfrm>
          <a:off x="8450794" y="961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353,105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17607</xdr:rowOff>
    </xdr:from>
    <xdr:to>
      <xdr:col>11</xdr:col>
      <xdr:colOff>358775</xdr:colOff>
      <xdr:row>56</xdr:row>
      <xdr:rowOff>119207</xdr:rowOff>
    </xdr:to>
    <xdr:sp macro="" textlink="">
      <xdr:nvSpPr>
        <xdr:cNvPr id="376" name="円/楕円 375"/>
        <xdr:cNvSpPr/>
      </xdr:nvSpPr>
      <xdr:spPr>
        <a:xfrm>
          <a:off x="7810500" y="961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135734</xdr:rowOff>
    </xdr:from>
    <xdr:ext cx="599010" cy="259045"/>
    <xdr:sp macro="" textlink="">
      <xdr:nvSpPr>
        <xdr:cNvPr id="377" name="テキスト ボックス 376"/>
        <xdr:cNvSpPr txBox="1"/>
      </xdr:nvSpPr>
      <xdr:spPr>
        <a:xfrm>
          <a:off x="7561794" y="939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643,560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2180</xdr:rowOff>
    </xdr:from>
    <xdr:to>
      <xdr:col>10</xdr:col>
      <xdr:colOff>155575</xdr:colOff>
      <xdr:row>58</xdr:row>
      <xdr:rowOff>103780</xdr:rowOff>
    </xdr:to>
    <xdr:sp macro="" textlink="">
      <xdr:nvSpPr>
        <xdr:cNvPr id="378" name="円/楕円 377"/>
        <xdr:cNvSpPr/>
      </xdr:nvSpPr>
      <xdr:spPr>
        <a:xfrm>
          <a:off x="6921500" y="994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94907</xdr:rowOff>
    </xdr:from>
    <xdr:ext cx="599010" cy="259045"/>
    <xdr:sp macro="" textlink="">
      <xdr:nvSpPr>
        <xdr:cNvPr id="379" name="テキスト ボックス 378"/>
        <xdr:cNvSpPr txBox="1"/>
      </xdr:nvSpPr>
      <xdr:spPr>
        <a:xfrm>
          <a:off x="6672794" y="10039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31779</xdr:rowOff>
    </xdr:from>
    <xdr:to>
      <xdr:col>15</xdr:col>
      <xdr:colOff>180975</xdr:colOff>
      <xdr:row>77</xdr:row>
      <xdr:rowOff>139705</xdr:rowOff>
    </xdr:to>
    <xdr:cxnSp macro="">
      <xdr:nvCxnSpPr>
        <xdr:cNvPr id="408" name="直線コネクタ 407"/>
        <xdr:cNvCxnSpPr/>
      </xdr:nvCxnSpPr>
      <xdr:spPr>
        <a:xfrm>
          <a:off x="9639300" y="13061979"/>
          <a:ext cx="838200" cy="27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88905</xdr:rowOff>
    </xdr:from>
    <xdr:to>
      <xdr:col>15</xdr:col>
      <xdr:colOff>231775</xdr:colOff>
      <xdr:row>78</xdr:row>
      <xdr:rowOff>19055</xdr:rowOff>
    </xdr:to>
    <xdr:sp macro="" textlink="">
      <xdr:nvSpPr>
        <xdr:cNvPr id="418" name="円/楕円 417"/>
        <xdr:cNvSpPr/>
      </xdr:nvSpPr>
      <xdr:spPr>
        <a:xfrm>
          <a:off x="10426700" y="132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111782</xdr:rowOff>
    </xdr:from>
    <xdr:ext cx="599010" cy="259045"/>
    <xdr:sp macro="" textlink="">
      <xdr:nvSpPr>
        <xdr:cNvPr id="419" name="普通建設事業費 （ うち新規整備　）該当値テキスト"/>
        <xdr:cNvSpPr txBox="1"/>
      </xdr:nvSpPr>
      <xdr:spPr>
        <a:xfrm>
          <a:off x="10528300" y="1314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194,996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152429</xdr:rowOff>
    </xdr:from>
    <xdr:to>
      <xdr:col>14</xdr:col>
      <xdr:colOff>79375</xdr:colOff>
      <xdr:row>76</xdr:row>
      <xdr:rowOff>82579</xdr:rowOff>
    </xdr:to>
    <xdr:sp macro="" textlink="">
      <xdr:nvSpPr>
        <xdr:cNvPr id="420" name="円/楕円 419"/>
        <xdr:cNvSpPr/>
      </xdr:nvSpPr>
      <xdr:spPr>
        <a:xfrm>
          <a:off x="9588500" y="1301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99106</xdr:rowOff>
    </xdr:from>
    <xdr:ext cx="599010" cy="259045"/>
    <xdr:sp macro="" textlink="">
      <xdr:nvSpPr>
        <xdr:cNvPr id="421" name="テキスト ボックス 420"/>
        <xdr:cNvSpPr txBox="1"/>
      </xdr:nvSpPr>
      <xdr:spPr>
        <a:xfrm>
          <a:off x="9339794" y="1278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2333</xdr:rowOff>
    </xdr:from>
    <xdr:to>
      <xdr:col>15</xdr:col>
      <xdr:colOff>180975</xdr:colOff>
      <xdr:row>97</xdr:row>
      <xdr:rowOff>23414</xdr:rowOff>
    </xdr:to>
    <xdr:cxnSp macro="">
      <xdr:nvCxnSpPr>
        <xdr:cNvPr id="448" name="直線コネクタ 447"/>
        <xdr:cNvCxnSpPr/>
      </xdr:nvCxnSpPr>
      <xdr:spPr>
        <a:xfrm flipV="1">
          <a:off x="9639300" y="16632983"/>
          <a:ext cx="838200" cy="2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122983</xdr:rowOff>
    </xdr:from>
    <xdr:to>
      <xdr:col>15</xdr:col>
      <xdr:colOff>231775</xdr:colOff>
      <xdr:row>97</xdr:row>
      <xdr:rowOff>53133</xdr:rowOff>
    </xdr:to>
    <xdr:sp macro="" textlink="">
      <xdr:nvSpPr>
        <xdr:cNvPr id="458" name="円/楕円 457"/>
        <xdr:cNvSpPr/>
      </xdr:nvSpPr>
      <xdr:spPr>
        <a:xfrm>
          <a:off x="10426700" y="165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145860</xdr:rowOff>
    </xdr:from>
    <xdr:ext cx="599010" cy="259045"/>
    <xdr:sp macro="" textlink="">
      <xdr:nvSpPr>
        <xdr:cNvPr id="459" name="普通建設事業費 （ うち更新整備　）該当値テキスト"/>
        <xdr:cNvSpPr txBox="1"/>
      </xdr:nvSpPr>
      <xdr:spPr>
        <a:xfrm>
          <a:off x="10528300" y="1643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337,726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144064</xdr:rowOff>
    </xdr:from>
    <xdr:to>
      <xdr:col>14</xdr:col>
      <xdr:colOff>79375</xdr:colOff>
      <xdr:row>97</xdr:row>
      <xdr:rowOff>74214</xdr:rowOff>
    </xdr:to>
    <xdr:sp macro="" textlink="">
      <xdr:nvSpPr>
        <xdr:cNvPr id="460" name="円/楕円 459"/>
        <xdr:cNvSpPr/>
      </xdr:nvSpPr>
      <xdr:spPr>
        <a:xfrm>
          <a:off x="9588500" y="166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95</xdr:row>
      <xdr:rowOff>90741</xdr:rowOff>
    </xdr:from>
    <xdr:ext cx="599010" cy="259045"/>
    <xdr:sp macro="" textlink="">
      <xdr:nvSpPr>
        <xdr:cNvPr id="461" name="テキスト ボックス 460"/>
        <xdr:cNvSpPr txBox="1"/>
      </xdr:nvSpPr>
      <xdr:spPr>
        <a:xfrm>
          <a:off x="9339794" y="1637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2" name="直線コネクタ 47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3" name="テキスト ボックス 47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4" name="直線コネクタ 47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75" name="テキスト ボックス 47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8" name="直線コネクタ 47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9" name="テキスト ボックス 47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0" name="直線コネクタ 47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1" name="テキスト ボックス 48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3" name="テキスト ボックス 482"/>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112403</xdr:rowOff>
    </xdr:from>
    <xdr:to>
      <xdr:col>23</xdr:col>
      <xdr:colOff>516889</xdr:colOff>
      <xdr:row>39</xdr:row>
      <xdr:rowOff>44450</xdr:rowOff>
    </xdr:to>
    <xdr:cxnSp macro="">
      <xdr:nvCxnSpPr>
        <xdr:cNvPr id="485" name="直線コネクタ 484"/>
        <xdr:cNvCxnSpPr/>
      </xdr:nvCxnSpPr>
      <xdr:spPr>
        <a:xfrm flipV="1">
          <a:off x="16317595" y="5598803"/>
          <a:ext cx="1269" cy="1132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71388</xdr:rowOff>
    </xdr:from>
    <xdr:ext cx="249299" cy="259045"/>
    <xdr:sp macro="" textlink="">
      <xdr:nvSpPr>
        <xdr:cNvPr id="486" name="災害復旧事業費最小値テキスト"/>
        <xdr:cNvSpPr txBox="1"/>
      </xdr:nvSpPr>
      <xdr:spPr>
        <a:xfrm>
          <a:off x="16370300" y="67579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7" name="直線コネクタ 48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59080</xdr:rowOff>
    </xdr:from>
    <xdr:ext cx="599010" cy="259045"/>
    <xdr:sp macro="" textlink="">
      <xdr:nvSpPr>
        <xdr:cNvPr id="488" name="災害復旧事業費最大値テキスト"/>
        <xdr:cNvSpPr txBox="1"/>
      </xdr:nvSpPr>
      <xdr:spPr>
        <a:xfrm>
          <a:off x="16370300" y="537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32</xdr:row>
      <xdr:rowOff>112403</xdr:rowOff>
    </xdr:from>
    <xdr:to>
      <xdr:col>23</xdr:col>
      <xdr:colOff>606425</xdr:colOff>
      <xdr:row>32</xdr:row>
      <xdr:rowOff>112403</xdr:rowOff>
    </xdr:to>
    <xdr:cxnSp macro="">
      <xdr:nvCxnSpPr>
        <xdr:cNvPr id="489" name="直線コネクタ 488"/>
        <xdr:cNvCxnSpPr/>
      </xdr:nvCxnSpPr>
      <xdr:spPr>
        <a:xfrm>
          <a:off x="16230600" y="559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11217</xdr:rowOff>
    </xdr:from>
    <xdr:to>
      <xdr:col>23</xdr:col>
      <xdr:colOff>517525</xdr:colOff>
      <xdr:row>38</xdr:row>
      <xdr:rowOff>163911</xdr:rowOff>
    </xdr:to>
    <xdr:cxnSp macro="">
      <xdr:nvCxnSpPr>
        <xdr:cNvPr id="490" name="直線コネクタ 489"/>
        <xdr:cNvCxnSpPr/>
      </xdr:nvCxnSpPr>
      <xdr:spPr>
        <a:xfrm>
          <a:off x="15481300" y="6526317"/>
          <a:ext cx="838200" cy="15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115838</xdr:rowOff>
    </xdr:from>
    <xdr:ext cx="534377" cy="259045"/>
    <xdr:sp macro="" textlink="">
      <xdr:nvSpPr>
        <xdr:cNvPr id="491" name="災害復旧事業費平均値テキスト"/>
        <xdr:cNvSpPr txBox="1"/>
      </xdr:nvSpPr>
      <xdr:spPr>
        <a:xfrm>
          <a:off x="16370300" y="6630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137411</xdr:rowOff>
    </xdr:from>
    <xdr:to>
      <xdr:col>23</xdr:col>
      <xdr:colOff>568325</xdr:colOff>
      <xdr:row>39</xdr:row>
      <xdr:rowOff>67561</xdr:rowOff>
    </xdr:to>
    <xdr:sp macro="" textlink="">
      <xdr:nvSpPr>
        <xdr:cNvPr id="492" name="フローチャート : 判断 491"/>
        <xdr:cNvSpPr/>
      </xdr:nvSpPr>
      <xdr:spPr>
        <a:xfrm>
          <a:off x="16268700" y="66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79778</xdr:rowOff>
    </xdr:from>
    <xdr:to>
      <xdr:col>22</xdr:col>
      <xdr:colOff>365125</xdr:colOff>
      <xdr:row>38</xdr:row>
      <xdr:rowOff>11217</xdr:rowOff>
    </xdr:to>
    <xdr:cxnSp macro="">
      <xdr:nvCxnSpPr>
        <xdr:cNvPr id="493" name="直線コネクタ 492"/>
        <xdr:cNvCxnSpPr/>
      </xdr:nvCxnSpPr>
      <xdr:spPr>
        <a:xfrm>
          <a:off x="14592300" y="6251978"/>
          <a:ext cx="889000" cy="27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130563</xdr:rowOff>
    </xdr:from>
    <xdr:to>
      <xdr:col>22</xdr:col>
      <xdr:colOff>415925</xdr:colOff>
      <xdr:row>39</xdr:row>
      <xdr:rowOff>60713</xdr:rowOff>
    </xdr:to>
    <xdr:sp macro="" textlink="">
      <xdr:nvSpPr>
        <xdr:cNvPr id="494" name="フローチャート : 判断 493"/>
        <xdr:cNvSpPr/>
      </xdr:nvSpPr>
      <xdr:spPr>
        <a:xfrm>
          <a:off x="15430500" y="664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51840</xdr:rowOff>
    </xdr:from>
    <xdr:ext cx="534377" cy="259045"/>
    <xdr:sp macro="" textlink="">
      <xdr:nvSpPr>
        <xdr:cNvPr id="495" name="テキスト ボックス 494"/>
        <xdr:cNvSpPr txBox="1"/>
      </xdr:nvSpPr>
      <xdr:spPr>
        <a:xfrm>
          <a:off x="15214111" y="67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29</xdr:row>
      <xdr:rowOff>127245</xdr:rowOff>
    </xdr:from>
    <xdr:to>
      <xdr:col>21</xdr:col>
      <xdr:colOff>161925</xdr:colOff>
      <xdr:row>36</xdr:row>
      <xdr:rowOff>79778</xdr:rowOff>
    </xdr:to>
    <xdr:cxnSp macro="">
      <xdr:nvCxnSpPr>
        <xdr:cNvPr id="496" name="直線コネクタ 495"/>
        <xdr:cNvCxnSpPr/>
      </xdr:nvCxnSpPr>
      <xdr:spPr>
        <a:xfrm>
          <a:off x="13703300" y="5099295"/>
          <a:ext cx="889000" cy="115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119910</xdr:rowOff>
    </xdr:from>
    <xdr:to>
      <xdr:col>21</xdr:col>
      <xdr:colOff>212725</xdr:colOff>
      <xdr:row>39</xdr:row>
      <xdr:rowOff>50060</xdr:rowOff>
    </xdr:to>
    <xdr:sp macro="" textlink="">
      <xdr:nvSpPr>
        <xdr:cNvPr id="497" name="フローチャート : 判断 496"/>
        <xdr:cNvSpPr/>
      </xdr:nvSpPr>
      <xdr:spPr>
        <a:xfrm>
          <a:off x="14541500" y="663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41187</xdr:rowOff>
    </xdr:from>
    <xdr:ext cx="534377" cy="259045"/>
    <xdr:sp macro="" textlink="">
      <xdr:nvSpPr>
        <xdr:cNvPr id="498" name="テキスト ボックス 497"/>
        <xdr:cNvSpPr txBox="1"/>
      </xdr:nvSpPr>
      <xdr:spPr>
        <a:xfrm>
          <a:off x="14325111" y="672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29</xdr:row>
      <xdr:rowOff>127245</xdr:rowOff>
    </xdr:from>
    <xdr:to>
      <xdr:col>19</xdr:col>
      <xdr:colOff>644525</xdr:colOff>
      <xdr:row>30</xdr:row>
      <xdr:rowOff>43730</xdr:rowOff>
    </xdr:to>
    <xdr:cxnSp macro="">
      <xdr:nvCxnSpPr>
        <xdr:cNvPr id="499" name="直線コネクタ 498"/>
        <xdr:cNvCxnSpPr/>
      </xdr:nvCxnSpPr>
      <xdr:spPr>
        <a:xfrm flipV="1">
          <a:off x="12814300" y="5099295"/>
          <a:ext cx="8890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123708</xdr:rowOff>
    </xdr:from>
    <xdr:to>
      <xdr:col>20</xdr:col>
      <xdr:colOff>9525</xdr:colOff>
      <xdr:row>39</xdr:row>
      <xdr:rowOff>53858</xdr:rowOff>
    </xdr:to>
    <xdr:sp macro="" textlink="">
      <xdr:nvSpPr>
        <xdr:cNvPr id="500" name="フローチャート : 判断 499"/>
        <xdr:cNvSpPr/>
      </xdr:nvSpPr>
      <xdr:spPr>
        <a:xfrm>
          <a:off x="13652500" y="66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44985</xdr:rowOff>
    </xdr:from>
    <xdr:ext cx="534377" cy="259045"/>
    <xdr:sp macro="" textlink="">
      <xdr:nvSpPr>
        <xdr:cNvPr id="501" name="テキスト ボックス 500"/>
        <xdr:cNvSpPr txBox="1"/>
      </xdr:nvSpPr>
      <xdr:spPr>
        <a:xfrm>
          <a:off x="13436111" y="673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137599</xdr:rowOff>
    </xdr:from>
    <xdr:to>
      <xdr:col>18</xdr:col>
      <xdr:colOff>492125</xdr:colOff>
      <xdr:row>39</xdr:row>
      <xdr:rowOff>67749</xdr:rowOff>
    </xdr:to>
    <xdr:sp macro="" textlink="">
      <xdr:nvSpPr>
        <xdr:cNvPr id="502" name="フローチャート : 判断 501"/>
        <xdr:cNvSpPr/>
      </xdr:nvSpPr>
      <xdr:spPr>
        <a:xfrm>
          <a:off x="12763500" y="665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58876</xdr:rowOff>
    </xdr:from>
    <xdr:ext cx="534377" cy="259045"/>
    <xdr:sp macro="" textlink="">
      <xdr:nvSpPr>
        <xdr:cNvPr id="503" name="テキスト ボックス 502"/>
        <xdr:cNvSpPr txBox="1"/>
      </xdr:nvSpPr>
      <xdr:spPr>
        <a:xfrm>
          <a:off x="12547111" y="674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113111</xdr:rowOff>
    </xdr:from>
    <xdr:to>
      <xdr:col>23</xdr:col>
      <xdr:colOff>568325</xdr:colOff>
      <xdr:row>39</xdr:row>
      <xdr:rowOff>43261</xdr:rowOff>
    </xdr:to>
    <xdr:sp macro="" textlink="">
      <xdr:nvSpPr>
        <xdr:cNvPr id="509" name="円/楕円 508"/>
        <xdr:cNvSpPr/>
      </xdr:nvSpPr>
      <xdr:spPr>
        <a:xfrm>
          <a:off x="16268700" y="66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72488</xdr:rowOff>
    </xdr:from>
    <xdr:ext cx="534377" cy="259045"/>
    <xdr:sp macro="" textlink="">
      <xdr:nvSpPr>
        <xdr:cNvPr id="510" name="災害復旧事業費該当値テキスト"/>
        <xdr:cNvSpPr txBox="1"/>
      </xdr:nvSpPr>
      <xdr:spPr>
        <a:xfrm>
          <a:off x="16370300" y="641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131867</xdr:rowOff>
    </xdr:from>
    <xdr:to>
      <xdr:col>22</xdr:col>
      <xdr:colOff>415925</xdr:colOff>
      <xdr:row>38</xdr:row>
      <xdr:rowOff>62017</xdr:rowOff>
    </xdr:to>
    <xdr:sp macro="" textlink="">
      <xdr:nvSpPr>
        <xdr:cNvPr id="511" name="円/楕円 510"/>
        <xdr:cNvSpPr/>
      </xdr:nvSpPr>
      <xdr:spPr>
        <a:xfrm>
          <a:off x="15430500" y="647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36</xdr:row>
      <xdr:rowOff>78544</xdr:rowOff>
    </xdr:from>
    <xdr:ext cx="599010" cy="259045"/>
    <xdr:sp macro="" textlink="">
      <xdr:nvSpPr>
        <xdr:cNvPr id="512" name="テキスト ボックス 511"/>
        <xdr:cNvSpPr txBox="1"/>
      </xdr:nvSpPr>
      <xdr:spPr>
        <a:xfrm>
          <a:off x="15181794" y="625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107,445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28978</xdr:rowOff>
    </xdr:from>
    <xdr:to>
      <xdr:col>21</xdr:col>
      <xdr:colOff>212725</xdr:colOff>
      <xdr:row>36</xdr:row>
      <xdr:rowOff>130578</xdr:rowOff>
    </xdr:to>
    <xdr:sp macro="" textlink="">
      <xdr:nvSpPr>
        <xdr:cNvPr id="513" name="円/楕円 512"/>
        <xdr:cNvSpPr/>
      </xdr:nvSpPr>
      <xdr:spPr>
        <a:xfrm>
          <a:off x="14541500" y="620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147105</xdr:rowOff>
    </xdr:from>
    <xdr:ext cx="599010" cy="259045"/>
    <xdr:sp macro="" textlink="">
      <xdr:nvSpPr>
        <xdr:cNvPr id="514" name="テキスト ボックス 513"/>
        <xdr:cNvSpPr txBox="1"/>
      </xdr:nvSpPr>
      <xdr:spPr>
        <a:xfrm>
          <a:off x="14292794" y="597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251,455</a:t>
          </a:r>
          <a:endParaRPr kumimoji="1" lang="ja-JP" altLang="en-US" sz="1000" b="1">
            <a:solidFill>
              <a:srgbClr val="FF0000"/>
            </a:solidFill>
            <a:latin typeface="ＭＳ Ｐゴシック"/>
          </a:endParaRPr>
        </a:p>
      </xdr:txBody>
    </xdr:sp>
    <xdr:clientData/>
  </xdr:oneCellAnchor>
  <xdr:twoCellAnchor>
    <xdr:from>
      <xdr:col>19</xdr:col>
      <xdr:colOff>593725</xdr:colOff>
      <xdr:row>29</xdr:row>
      <xdr:rowOff>76445</xdr:rowOff>
    </xdr:from>
    <xdr:to>
      <xdr:col>20</xdr:col>
      <xdr:colOff>9525</xdr:colOff>
      <xdr:row>30</xdr:row>
      <xdr:rowOff>6595</xdr:rowOff>
    </xdr:to>
    <xdr:sp macro="" textlink="">
      <xdr:nvSpPr>
        <xdr:cNvPr id="515" name="円/楕円 514"/>
        <xdr:cNvSpPr/>
      </xdr:nvSpPr>
      <xdr:spPr>
        <a:xfrm>
          <a:off x="13652500" y="50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28</xdr:row>
      <xdr:rowOff>23122</xdr:rowOff>
    </xdr:from>
    <xdr:ext cx="599010" cy="259045"/>
    <xdr:sp macro="" textlink="">
      <xdr:nvSpPr>
        <xdr:cNvPr id="516" name="テキスト ボックス 515"/>
        <xdr:cNvSpPr txBox="1"/>
      </xdr:nvSpPr>
      <xdr:spPr>
        <a:xfrm>
          <a:off x="13403794" y="482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856,538</a:t>
          </a:r>
          <a:endParaRPr kumimoji="1" lang="ja-JP" altLang="en-US" sz="1000" b="1">
            <a:solidFill>
              <a:srgbClr val="FF0000"/>
            </a:solidFill>
            <a:latin typeface="ＭＳ Ｐゴシック"/>
          </a:endParaRPr>
        </a:p>
      </xdr:txBody>
    </xdr:sp>
    <xdr:clientData/>
  </xdr:oneCellAnchor>
  <xdr:twoCellAnchor>
    <xdr:from>
      <xdr:col>18</xdr:col>
      <xdr:colOff>390525</xdr:colOff>
      <xdr:row>29</xdr:row>
      <xdr:rowOff>164380</xdr:rowOff>
    </xdr:from>
    <xdr:to>
      <xdr:col>18</xdr:col>
      <xdr:colOff>492125</xdr:colOff>
      <xdr:row>30</xdr:row>
      <xdr:rowOff>94530</xdr:rowOff>
    </xdr:to>
    <xdr:sp macro="" textlink="">
      <xdr:nvSpPr>
        <xdr:cNvPr id="517" name="円/楕円 516"/>
        <xdr:cNvSpPr/>
      </xdr:nvSpPr>
      <xdr:spPr>
        <a:xfrm>
          <a:off x="12763500" y="51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28</xdr:row>
      <xdr:rowOff>111057</xdr:rowOff>
    </xdr:from>
    <xdr:ext cx="599010" cy="259045"/>
    <xdr:sp macro="" textlink="">
      <xdr:nvSpPr>
        <xdr:cNvPr id="518" name="テキスト ボックス 517"/>
        <xdr:cNvSpPr txBox="1"/>
      </xdr:nvSpPr>
      <xdr:spPr>
        <a:xfrm>
          <a:off x="12514794" y="491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9" name="直線コネクタ 52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0" name="テキスト ボックス 52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1" name="直線コネクタ 53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2" name="テキスト ボックス 53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3" name="直線コネクタ 53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4" name="テキスト ボックス 53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5" name="直線コネクタ 53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6" name="テキスト ボックス 53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8" name="テキスト ボックス 53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40" name="直線コネクタ 539"/>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41"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2" name="直線コネクタ 54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3"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4" name="直線コネクタ 543"/>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5" name="直線コネクタ 54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6"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7" name="フローチャート : 判断 546"/>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8" name="直線コネクタ 54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9" name="フローチャート : 判断 548"/>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50" name="テキスト ボックス 549"/>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1" name="直線コネクタ 55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2" name="フローチャート : 判断 551"/>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3" name="テキスト ボックス 552"/>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4" name="直線コネクタ 55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5" name="フローチャート : 判断 554"/>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6" name="テキスト ボックス 555"/>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7" name="フローチャート : 判断 556"/>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8" name="テキスト ボックス 557"/>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4" name="円/楕円 56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5"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6" name="円/楕円 56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7" name="テキスト ボックス 566"/>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8" name="円/楕円 56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9" name="テキスト ボックス 568"/>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0" name="円/楕円 56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1" name="テキスト ボックス 570"/>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2" name="円/楕円 57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3" name="テキスト ボックス 572"/>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7" name="テキスト ボックス 58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1" name="テキスト ボックス 59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3" name="テキスト ボックス 59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5" name="テキスト ボックス 59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7" name="直線コネクタ 596"/>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8"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9" name="直線コネクタ 598"/>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600"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601" name="直線コネクタ 600"/>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123430</xdr:rowOff>
    </xdr:from>
    <xdr:to>
      <xdr:col>23</xdr:col>
      <xdr:colOff>517525</xdr:colOff>
      <xdr:row>77</xdr:row>
      <xdr:rowOff>142466</xdr:rowOff>
    </xdr:to>
    <xdr:cxnSp macro="">
      <xdr:nvCxnSpPr>
        <xdr:cNvPr id="602" name="直線コネクタ 601"/>
        <xdr:cNvCxnSpPr/>
      </xdr:nvCxnSpPr>
      <xdr:spPr>
        <a:xfrm flipV="1">
          <a:off x="15481300" y="13325080"/>
          <a:ext cx="8382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3"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4" name="フローチャート : 判断 603"/>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104933</xdr:rowOff>
    </xdr:from>
    <xdr:to>
      <xdr:col>22</xdr:col>
      <xdr:colOff>365125</xdr:colOff>
      <xdr:row>77</xdr:row>
      <xdr:rowOff>142466</xdr:rowOff>
    </xdr:to>
    <xdr:cxnSp macro="">
      <xdr:nvCxnSpPr>
        <xdr:cNvPr id="605" name="直線コネクタ 604"/>
        <xdr:cNvCxnSpPr/>
      </xdr:nvCxnSpPr>
      <xdr:spPr>
        <a:xfrm>
          <a:off x="14592300" y="13306583"/>
          <a:ext cx="889000" cy="3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6" name="フローチャート : 判断 605"/>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7" name="テキスト ボックス 606"/>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98578</xdr:rowOff>
    </xdr:from>
    <xdr:to>
      <xdr:col>21</xdr:col>
      <xdr:colOff>161925</xdr:colOff>
      <xdr:row>77</xdr:row>
      <xdr:rowOff>104933</xdr:rowOff>
    </xdr:to>
    <xdr:cxnSp macro="">
      <xdr:nvCxnSpPr>
        <xdr:cNvPr id="608" name="直線コネクタ 607"/>
        <xdr:cNvCxnSpPr/>
      </xdr:nvCxnSpPr>
      <xdr:spPr>
        <a:xfrm>
          <a:off x="13703300" y="13300228"/>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9" name="フローチャート : 判断 608"/>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10" name="テキスト ボックス 609"/>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89791</xdr:rowOff>
    </xdr:from>
    <xdr:to>
      <xdr:col>19</xdr:col>
      <xdr:colOff>644525</xdr:colOff>
      <xdr:row>77</xdr:row>
      <xdr:rowOff>98578</xdr:rowOff>
    </xdr:to>
    <xdr:cxnSp macro="">
      <xdr:nvCxnSpPr>
        <xdr:cNvPr id="611" name="直線コネクタ 610"/>
        <xdr:cNvCxnSpPr/>
      </xdr:nvCxnSpPr>
      <xdr:spPr>
        <a:xfrm>
          <a:off x="12814300" y="13291441"/>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2" name="フローチャート : 判断 611"/>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3" name="テキスト ボックス 612"/>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4" name="フローチャート : 判断 613"/>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5" name="テキスト ボックス 614"/>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72630</xdr:rowOff>
    </xdr:from>
    <xdr:to>
      <xdr:col>23</xdr:col>
      <xdr:colOff>568325</xdr:colOff>
      <xdr:row>78</xdr:row>
      <xdr:rowOff>2780</xdr:rowOff>
    </xdr:to>
    <xdr:sp macro="" textlink="">
      <xdr:nvSpPr>
        <xdr:cNvPr id="621" name="円/楕円 620"/>
        <xdr:cNvSpPr/>
      </xdr:nvSpPr>
      <xdr:spPr>
        <a:xfrm>
          <a:off x="16268700" y="132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51057</xdr:rowOff>
    </xdr:from>
    <xdr:ext cx="599010" cy="259045"/>
    <xdr:sp macro="" textlink="">
      <xdr:nvSpPr>
        <xdr:cNvPr id="622" name="公債費該当値テキスト"/>
        <xdr:cNvSpPr txBox="1"/>
      </xdr:nvSpPr>
      <xdr:spPr>
        <a:xfrm>
          <a:off x="16370300" y="1325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138,541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91666</xdr:rowOff>
    </xdr:from>
    <xdr:to>
      <xdr:col>22</xdr:col>
      <xdr:colOff>415925</xdr:colOff>
      <xdr:row>78</xdr:row>
      <xdr:rowOff>21816</xdr:rowOff>
    </xdr:to>
    <xdr:sp macro="" textlink="">
      <xdr:nvSpPr>
        <xdr:cNvPr id="623" name="円/楕円 622"/>
        <xdr:cNvSpPr/>
      </xdr:nvSpPr>
      <xdr:spPr>
        <a:xfrm>
          <a:off x="15430500" y="1329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12943</xdr:rowOff>
    </xdr:from>
    <xdr:ext cx="599010" cy="259045"/>
    <xdr:sp macro="" textlink="">
      <xdr:nvSpPr>
        <xdr:cNvPr id="624" name="テキスト ボックス 623"/>
        <xdr:cNvSpPr txBox="1"/>
      </xdr:nvSpPr>
      <xdr:spPr>
        <a:xfrm>
          <a:off x="15181794" y="13386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128,548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54133</xdr:rowOff>
    </xdr:from>
    <xdr:to>
      <xdr:col>21</xdr:col>
      <xdr:colOff>212725</xdr:colOff>
      <xdr:row>77</xdr:row>
      <xdr:rowOff>155733</xdr:rowOff>
    </xdr:to>
    <xdr:sp macro="" textlink="">
      <xdr:nvSpPr>
        <xdr:cNvPr id="625" name="円/楕円 624"/>
        <xdr:cNvSpPr/>
      </xdr:nvSpPr>
      <xdr:spPr>
        <a:xfrm>
          <a:off x="14541500" y="1325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146860</xdr:rowOff>
    </xdr:from>
    <xdr:ext cx="599010" cy="259045"/>
    <xdr:sp macro="" textlink="">
      <xdr:nvSpPr>
        <xdr:cNvPr id="626" name="テキスト ボックス 625"/>
        <xdr:cNvSpPr txBox="1"/>
      </xdr:nvSpPr>
      <xdr:spPr>
        <a:xfrm>
          <a:off x="14292794" y="1334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148,250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47778</xdr:rowOff>
    </xdr:from>
    <xdr:to>
      <xdr:col>20</xdr:col>
      <xdr:colOff>9525</xdr:colOff>
      <xdr:row>77</xdr:row>
      <xdr:rowOff>149378</xdr:rowOff>
    </xdr:to>
    <xdr:sp macro="" textlink="">
      <xdr:nvSpPr>
        <xdr:cNvPr id="627" name="円/楕円 626"/>
        <xdr:cNvSpPr/>
      </xdr:nvSpPr>
      <xdr:spPr>
        <a:xfrm>
          <a:off x="13652500" y="132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165905</xdr:rowOff>
    </xdr:from>
    <xdr:ext cx="599010" cy="259045"/>
    <xdr:sp macro="" textlink="">
      <xdr:nvSpPr>
        <xdr:cNvPr id="628" name="テキスト ボックス 627"/>
        <xdr:cNvSpPr txBox="1"/>
      </xdr:nvSpPr>
      <xdr:spPr>
        <a:xfrm>
          <a:off x="13403794" y="1302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151,586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38991</xdr:rowOff>
    </xdr:from>
    <xdr:to>
      <xdr:col>18</xdr:col>
      <xdr:colOff>492125</xdr:colOff>
      <xdr:row>77</xdr:row>
      <xdr:rowOff>140591</xdr:rowOff>
    </xdr:to>
    <xdr:sp macro="" textlink="">
      <xdr:nvSpPr>
        <xdr:cNvPr id="629" name="円/楕円 628"/>
        <xdr:cNvSpPr/>
      </xdr:nvSpPr>
      <xdr:spPr>
        <a:xfrm>
          <a:off x="12763500" y="1324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131718</xdr:rowOff>
    </xdr:from>
    <xdr:ext cx="599010" cy="259045"/>
    <xdr:sp macro="" textlink="">
      <xdr:nvSpPr>
        <xdr:cNvPr id="630" name="テキスト ボックス 629"/>
        <xdr:cNvSpPr txBox="1"/>
      </xdr:nvSpPr>
      <xdr:spPr>
        <a:xfrm>
          <a:off x="12514794" y="1333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4" name="テキスト ボックス 64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6" name="テキスト ボックス 64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8" name="テキスト ボックス 64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0" name="テキスト ボックス 649"/>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4" name="直線コネクタ 653"/>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5"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6" name="直線コネクタ 655"/>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7"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8" name="直線コネクタ 657"/>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112116</xdr:rowOff>
    </xdr:from>
    <xdr:to>
      <xdr:col>23</xdr:col>
      <xdr:colOff>517525</xdr:colOff>
      <xdr:row>99</xdr:row>
      <xdr:rowOff>1183</xdr:rowOff>
    </xdr:to>
    <xdr:cxnSp macro="">
      <xdr:nvCxnSpPr>
        <xdr:cNvPr id="659" name="直線コネクタ 658"/>
        <xdr:cNvCxnSpPr/>
      </xdr:nvCxnSpPr>
      <xdr:spPr>
        <a:xfrm flipV="1">
          <a:off x="15481300" y="16914216"/>
          <a:ext cx="838200" cy="60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42618</xdr:rowOff>
    </xdr:from>
    <xdr:ext cx="534377" cy="259045"/>
    <xdr:sp macro="" textlink="">
      <xdr:nvSpPr>
        <xdr:cNvPr id="660" name="積立金平均値テキスト"/>
        <xdr:cNvSpPr txBox="1"/>
      </xdr:nvSpPr>
      <xdr:spPr>
        <a:xfrm>
          <a:off x="16370300" y="16844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61" name="フローチャート : 判断 660"/>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35500</xdr:rowOff>
    </xdr:from>
    <xdr:to>
      <xdr:col>22</xdr:col>
      <xdr:colOff>365125</xdr:colOff>
      <xdr:row>99</xdr:row>
      <xdr:rowOff>1183</xdr:rowOff>
    </xdr:to>
    <xdr:cxnSp macro="">
      <xdr:nvCxnSpPr>
        <xdr:cNvPr id="662" name="直線コネクタ 661"/>
        <xdr:cNvCxnSpPr/>
      </xdr:nvCxnSpPr>
      <xdr:spPr>
        <a:xfrm>
          <a:off x="14592300" y="16666150"/>
          <a:ext cx="889000" cy="30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3" name="フローチャート : 判断 662"/>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4" name="テキスト ボックス 663"/>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10744</xdr:rowOff>
    </xdr:from>
    <xdr:to>
      <xdr:col>21</xdr:col>
      <xdr:colOff>161925</xdr:colOff>
      <xdr:row>97</xdr:row>
      <xdr:rowOff>35500</xdr:rowOff>
    </xdr:to>
    <xdr:cxnSp macro="">
      <xdr:nvCxnSpPr>
        <xdr:cNvPr id="665" name="直線コネクタ 664"/>
        <xdr:cNvCxnSpPr/>
      </xdr:nvCxnSpPr>
      <xdr:spPr>
        <a:xfrm>
          <a:off x="13703300" y="16469944"/>
          <a:ext cx="889000" cy="19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6" name="フローチャート : 判断 665"/>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7" name="テキスト ボックス 666"/>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10744</xdr:rowOff>
    </xdr:from>
    <xdr:to>
      <xdr:col>19</xdr:col>
      <xdr:colOff>644525</xdr:colOff>
      <xdr:row>98</xdr:row>
      <xdr:rowOff>152657</xdr:rowOff>
    </xdr:to>
    <xdr:cxnSp macro="">
      <xdr:nvCxnSpPr>
        <xdr:cNvPr id="668" name="直線コネクタ 667"/>
        <xdr:cNvCxnSpPr/>
      </xdr:nvCxnSpPr>
      <xdr:spPr>
        <a:xfrm flipV="1">
          <a:off x="12814300" y="16469944"/>
          <a:ext cx="889000" cy="48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9" name="フローチャート : 判断 668"/>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120507</xdr:rowOff>
    </xdr:from>
    <xdr:ext cx="599010" cy="259045"/>
    <xdr:sp macro="" textlink="">
      <xdr:nvSpPr>
        <xdr:cNvPr id="670" name="テキスト ボックス 669"/>
        <xdr:cNvSpPr txBox="1"/>
      </xdr:nvSpPr>
      <xdr:spPr>
        <a:xfrm>
          <a:off x="13403794" y="1692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71" name="フローチャート : 判断 670"/>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2" name="テキスト ボックス 671"/>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61316</xdr:rowOff>
    </xdr:from>
    <xdr:to>
      <xdr:col>23</xdr:col>
      <xdr:colOff>568325</xdr:colOff>
      <xdr:row>98</xdr:row>
      <xdr:rowOff>162916</xdr:rowOff>
    </xdr:to>
    <xdr:sp macro="" textlink="">
      <xdr:nvSpPr>
        <xdr:cNvPr id="678" name="円/楕円 677"/>
        <xdr:cNvSpPr/>
      </xdr:nvSpPr>
      <xdr:spPr>
        <a:xfrm>
          <a:off x="16268700" y="168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20693</xdr:rowOff>
    </xdr:from>
    <xdr:ext cx="534377" cy="259045"/>
    <xdr:sp macro="" textlink="">
      <xdr:nvSpPr>
        <xdr:cNvPr id="679" name="積立金該当値テキスト"/>
        <xdr:cNvSpPr txBox="1"/>
      </xdr:nvSpPr>
      <xdr:spPr>
        <a:xfrm>
          <a:off x="16370300" y="1665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81,720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121833</xdr:rowOff>
    </xdr:from>
    <xdr:to>
      <xdr:col>22</xdr:col>
      <xdr:colOff>415925</xdr:colOff>
      <xdr:row>99</xdr:row>
      <xdr:rowOff>51983</xdr:rowOff>
    </xdr:to>
    <xdr:sp macro="" textlink="">
      <xdr:nvSpPr>
        <xdr:cNvPr id="680" name="円/楕円 679"/>
        <xdr:cNvSpPr/>
      </xdr:nvSpPr>
      <xdr:spPr>
        <a:xfrm>
          <a:off x="15430500" y="169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43110</xdr:rowOff>
    </xdr:from>
    <xdr:ext cx="534377" cy="259045"/>
    <xdr:sp macro="" textlink="">
      <xdr:nvSpPr>
        <xdr:cNvPr id="681" name="テキスト ボックス 680"/>
        <xdr:cNvSpPr txBox="1"/>
      </xdr:nvSpPr>
      <xdr:spPr>
        <a:xfrm>
          <a:off x="15214111" y="1701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156150</xdr:rowOff>
    </xdr:from>
    <xdr:to>
      <xdr:col>21</xdr:col>
      <xdr:colOff>212725</xdr:colOff>
      <xdr:row>97</xdr:row>
      <xdr:rowOff>86300</xdr:rowOff>
    </xdr:to>
    <xdr:sp macro="" textlink="">
      <xdr:nvSpPr>
        <xdr:cNvPr id="682" name="円/楕円 681"/>
        <xdr:cNvSpPr/>
      </xdr:nvSpPr>
      <xdr:spPr>
        <a:xfrm>
          <a:off x="14541500" y="166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102827</xdr:rowOff>
    </xdr:from>
    <xdr:ext cx="599010" cy="259045"/>
    <xdr:sp macro="" textlink="">
      <xdr:nvSpPr>
        <xdr:cNvPr id="683" name="テキスト ボックス 682"/>
        <xdr:cNvSpPr txBox="1"/>
      </xdr:nvSpPr>
      <xdr:spPr>
        <a:xfrm>
          <a:off x="14292794" y="1639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277,047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131394</xdr:rowOff>
    </xdr:from>
    <xdr:to>
      <xdr:col>20</xdr:col>
      <xdr:colOff>9525</xdr:colOff>
      <xdr:row>96</xdr:row>
      <xdr:rowOff>61544</xdr:rowOff>
    </xdr:to>
    <xdr:sp macro="" textlink="">
      <xdr:nvSpPr>
        <xdr:cNvPr id="684" name="円/楕円 683"/>
        <xdr:cNvSpPr/>
      </xdr:nvSpPr>
      <xdr:spPr>
        <a:xfrm>
          <a:off x="13652500" y="1641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78071</xdr:rowOff>
    </xdr:from>
    <xdr:ext cx="599010" cy="259045"/>
    <xdr:sp macro="" textlink="">
      <xdr:nvSpPr>
        <xdr:cNvPr id="685" name="テキスト ボックス 684"/>
        <xdr:cNvSpPr txBox="1"/>
      </xdr:nvSpPr>
      <xdr:spPr>
        <a:xfrm>
          <a:off x="13403794" y="161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431,540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101857</xdr:rowOff>
    </xdr:from>
    <xdr:to>
      <xdr:col>18</xdr:col>
      <xdr:colOff>492125</xdr:colOff>
      <xdr:row>99</xdr:row>
      <xdr:rowOff>32007</xdr:rowOff>
    </xdr:to>
    <xdr:sp macro="" textlink="">
      <xdr:nvSpPr>
        <xdr:cNvPr id="686" name="円/楕円 685"/>
        <xdr:cNvSpPr/>
      </xdr:nvSpPr>
      <xdr:spPr>
        <a:xfrm>
          <a:off x="12763500" y="169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23134</xdr:rowOff>
    </xdr:from>
    <xdr:ext cx="534377" cy="259045"/>
    <xdr:sp macro="" textlink="">
      <xdr:nvSpPr>
        <xdr:cNvPr id="687" name="テキスト ボックス 686"/>
        <xdr:cNvSpPr txBox="1"/>
      </xdr:nvSpPr>
      <xdr:spPr>
        <a:xfrm>
          <a:off x="12547111" y="16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1" name="テキスト ボックス 70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3" name="テキスト ボックス 70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5" name="テキスト ボックス 70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7" name="テキスト ボックス 70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11" name="直線コネクタ 710"/>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2"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4"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5" name="直線コネクタ 714"/>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6" name="直線コネクタ 71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7"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8" name="フローチャート : 判断 717"/>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9" name="直線コネクタ 71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20" name="フローチャート : 判断 719"/>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21" name="テキスト ボックス 720"/>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40678</xdr:rowOff>
    </xdr:from>
    <xdr:to>
      <xdr:col>29</xdr:col>
      <xdr:colOff>517525</xdr:colOff>
      <xdr:row>39</xdr:row>
      <xdr:rowOff>44450</xdr:rowOff>
    </xdr:to>
    <xdr:cxnSp macro="">
      <xdr:nvCxnSpPr>
        <xdr:cNvPr id="722" name="直線コネクタ 721"/>
        <xdr:cNvCxnSpPr/>
      </xdr:nvCxnSpPr>
      <xdr:spPr>
        <a:xfrm>
          <a:off x="19545300" y="6212878"/>
          <a:ext cx="889000" cy="5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3" name="フローチャート : 判断 722"/>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4" name="テキスト ボックス 723"/>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40678</xdr:rowOff>
    </xdr:from>
    <xdr:to>
      <xdr:col>28</xdr:col>
      <xdr:colOff>314325</xdr:colOff>
      <xdr:row>39</xdr:row>
      <xdr:rowOff>44450</xdr:rowOff>
    </xdr:to>
    <xdr:cxnSp macro="">
      <xdr:nvCxnSpPr>
        <xdr:cNvPr id="725" name="直線コネクタ 724"/>
        <xdr:cNvCxnSpPr/>
      </xdr:nvCxnSpPr>
      <xdr:spPr>
        <a:xfrm flipV="1">
          <a:off x="18656300" y="6212878"/>
          <a:ext cx="889000" cy="51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6" name="フローチャート : 判断 725"/>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163034</xdr:rowOff>
    </xdr:from>
    <xdr:ext cx="469744" cy="259045"/>
    <xdr:sp macro="" textlink="">
      <xdr:nvSpPr>
        <xdr:cNvPr id="727" name="テキスト ボックス 726"/>
        <xdr:cNvSpPr txBox="1"/>
      </xdr:nvSpPr>
      <xdr:spPr>
        <a:xfrm>
          <a:off x="19310427" y="667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8" name="フローチャート : 判断 727"/>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9" name="テキスト ボックス 728"/>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5" name="円/楕円 73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6"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7" name="円/楕円 73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8" name="テキスト ボックス 73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9" name="円/楕円 73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0" name="テキスト ボックス 73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161328</xdr:rowOff>
    </xdr:from>
    <xdr:to>
      <xdr:col>28</xdr:col>
      <xdr:colOff>365125</xdr:colOff>
      <xdr:row>36</xdr:row>
      <xdr:rowOff>91478</xdr:rowOff>
    </xdr:to>
    <xdr:sp macro="" textlink="">
      <xdr:nvSpPr>
        <xdr:cNvPr id="741" name="円/楕円 740"/>
        <xdr:cNvSpPr/>
      </xdr:nvSpPr>
      <xdr:spPr>
        <a:xfrm>
          <a:off x="19494500" y="616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34</xdr:row>
      <xdr:rowOff>108005</xdr:rowOff>
    </xdr:from>
    <xdr:ext cx="534377" cy="259045"/>
    <xdr:sp macro="" textlink="">
      <xdr:nvSpPr>
        <xdr:cNvPr id="742" name="テキスト ボックス 741"/>
        <xdr:cNvSpPr txBox="1"/>
      </xdr:nvSpPr>
      <xdr:spPr>
        <a:xfrm>
          <a:off x="19278111" y="593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3" name="円/楕円 74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4" name="テキスト ボックス 74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8" name="直線コネクタ 767"/>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71"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2" name="直線コネクタ 771"/>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3" name="直線コネクタ 77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4"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5" name="フローチャート : 判断 774"/>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6" name="直線コネクタ 77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7" name="フローチャート : 判断 776"/>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8" name="テキスト ボックス 777"/>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38575</xdr:rowOff>
    </xdr:from>
    <xdr:to>
      <xdr:col>29</xdr:col>
      <xdr:colOff>517525</xdr:colOff>
      <xdr:row>59</xdr:row>
      <xdr:rowOff>44450</xdr:rowOff>
    </xdr:to>
    <xdr:cxnSp macro="">
      <xdr:nvCxnSpPr>
        <xdr:cNvPr id="779" name="直線コネクタ 778"/>
        <xdr:cNvCxnSpPr/>
      </xdr:nvCxnSpPr>
      <xdr:spPr>
        <a:xfrm>
          <a:off x="19545300" y="10154125"/>
          <a:ext cx="889000" cy="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80" name="フローチャート : 判断 779"/>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81" name="テキスト ボックス 780"/>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19014</xdr:rowOff>
    </xdr:from>
    <xdr:to>
      <xdr:col>28</xdr:col>
      <xdr:colOff>314325</xdr:colOff>
      <xdr:row>59</xdr:row>
      <xdr:rowOff>38575</xdr:rowOff>
    </xdr:to>
    <xdr:cxnSp macro="">
      <xdr:nvCxnSpPr>
        <xdr:cNvPr id="782" name="直線コネクタ 781"/>
        <xdr:cNvCxnSpPr/>
      </xdr:nvCxnSpPr>
      <xdr:spPr>
        <a:xfrm>
          <a:off x="18656300" y="10134564"/>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3" name="フローチャート : 判断 782"/>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4" name="テキスト ボックス 783"/>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5" name="フローチャート : 判断 784"/>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6" name="テキスト ボックス 785"/>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2" name="円/楕円 79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3"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4" name="円/楕円 79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5" name="テキスト ボックス 79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6" name="円/楕円 79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7" name="テキスト ボックス 79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159225</xdr:rowOff>
    </xdr:from>
    <xdr:to>
      <xdr:col>28</xdr:col>
      <xdr:colOff>365125</xdr:colOff>
      <xdr:row>59</xdr:row>
      <xdr:rowOff>89375</xdr:rowOff>
    </xdr:to>
    <xdr:sp macro="" textlink="">
      <xdr:nvSpPr>
        <xdr:cNvPr id="798" name="円/楕円 797"/>
        <xdr:cNvSpPr/>
      </xdr:nvSpPr>
      <xdr:spPr>
        <a:xfrm>
          <a:off x="19494500" y="101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80502</xdr:rowOff>
    </xdr:from>
    <xdr:ext cx="378565" cy="259045"/>
    <xdr:sp macro="" textlink="">
      <xdr:nvSpPr>
        <xdr:cNvPr id="799" name="テキスト ボックス 798"/>
        <xdr:cNvSpPr txBox="1"/>
      </xdr:nvSpPr>
      <xdr:spPr>
        <a:xfrm>
          <a:off x="19356017" y="10196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139664</xdr:rowOff>
    </xdr:from>
    <xdr:to>
      <xdr:col>27</xdr:col>
      <xdr:colOff>161925</xdr:colOff>
      <xdr:row>59</xdr:row>
      <xdr:rowOff>69814</xdr:rowOff>
    </xdr:to>
    <xdr:sp macro="" textlink="">
      <xdr:nvSpPr>
        <xdr:cNvPr id="800" name="円/楕円 799"/>
        <xdr:cNvSpPr/>
      </xdr:nvSpPr>
      <xdr:spPr>
        <a:xfrm>
          <a:off x="18605500" y="1008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60941</xdr:rowOff>
    </xdr:from>
    <xdr:ext cx="469744" cy="259045"/>
    <xdr:sp macro="" textlink="">
      <xdr:nvSpPr>
        <xdr:cNvPr id="801" name="テキスト ボックス 800"/>
        <xdr:cNvSpPr txBox="1"/>
      </xdr:nvSpPr>
      <xdr:spPr>
        <a:xfrm>
          <a:off x="18421427" y="1017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5" name="テキスト ボックス 81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5" name="直線コネクタ 824"/>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6"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7" name="直線コネクタ 826"/>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8"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9" name="直線コネクタ 828"/>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97786</xdr:rowOff>
    </xdr:from>
    <xdr:to>
      <xdr:col>32</xdr:col>
      <xdr:colOff>187325</xdr:colOff>
      <xdr:row>75</xdr:row>
      <xdr:rowOff>104846</xdr:rowOff>
    </xdr:to>
    <xdr:cxnSp macro="">
      <xdr:nvCxnSpPr>
        <xdr:cNvPr id="830" name="直線コネクタ 829"/>
        <xdr:cNvCxnSpPr/>
      </xdr:nvCxnSpPr>
      <xdr:spPr>
        <a:xfrm>
          <a:off x="21323300" y="12956536"/>
          <a:ext cx="838200" cy="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31"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2" name="フローチャート : 判断 831"/>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97786</xdr:rowOff>
    </xdr:from>
    <xdr:to>
      <xdr:col>31</xdr:col>
      <xdr:colOff>34925</xdr:colOff>
      <xdr:row>76</xdr:row>
      <xdr:rowOff>37322</xdr:rowOff>
    </xdr:to>
    <xdr:cxnSp macro="">
      <xdr:nvCxnSpPr>
        <xdr:cNvPr id="833" name="直線コネクタ 832"/>
        <xdr:cNvCxnSpPr/>
      </xdr:nvCxnSpPr>
      <xdr:spPr>
        <a:xfrm flipV="1">
          <a:off x="20434300" y="12956536"/>
          <a:ext cx="889000" cy="1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4" name="フローチャート : 判断 833"/>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5" name="テキスト ボックス 834"/>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74210</xdr:rowOff>
    </xdr:from>
    <xdr:to>
      <xdr:col>29</xdr:col>
      <xdr:colOff>517525</xdr:colOff>
      <xdr:row>76</xdr:row>
      <xdr:rowOff>37322</xdr:rowOff>
    </xdr:to>
    <xdr:cxnSp macro="">
      <xdr:nvCxnSpPr>
        <xdr:cNvPr id="836" name="直線コネクタ 835"/>
        <xdr:cNvCxnSpPr/>
      </xdr:nvCxnSpPr>
      <xdr:spPr>
        <a:xfrm>
          <a:off x="19545300" y="12932960"/>
          <a:ext cx="889000" cy="1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7" name="フローチャート : 判断 836"/>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8" name="テキスト ボックス 837"/>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146452</xdr:rowOff>
    </xdr:from>
    <xdr:to>
      <xdr:col>28</xdr:col>
      <xdr:colOff>314325</xdr:colOff>
      <xdr:row>75</xdr:row>
      <xdr:rowOff>74210</xdr:rowOff>
    </xdr:to>
    <xdr:cxnSp macro="">
      <xdr:nvCxnSpPr>
        <xdr:cNvPr id="839" name="直線コネクタ 838"/>
        <xdr:cNvCxnSpPr/>
      </xdr:nvCxnSpPr>
      <xdr:spPr>
        <a:xfrm>
          <a:off x="18656300" y="12833752"/>
          <a:ext cx="889000" cy="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40" name="フローチャート : 判断 839"/>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41" name="テキスト ボックス 840"/>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2" name="フローチャート : 判断 841"/>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3" name="テキスト ボックス 842"/>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54046</xdr:rowOff>
    </xdr:from>
    <xdr:to>
      <xdr:col>32</xdr:col>
      <xdr:colOff>238125</xdr:colOff>
      <xdr:row>75</xdr:row>
      <xdr:rowOff>155646</xdr:rowOff>
    </xdr:to>
    <xdr:sp macro="" textlink="">
      <xdr:nvSpPr>
        <xdr:cNvPr id="849" name="円/楕円 848"/>
        <xdr:cNvSpPr/>
      </xdr:nvSpPr>
      <xdr:spPr>
        <a:xfrm>
          <a:off x="22110700" y="1291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76923</xdr:rowOff>
    </xdr:from>
    <xdr:ext cx="599010" cy="259045"/>
    <xdr:sp macro="" textlink="">
      <xdr:nvSpPr>
        <xdr:cNvPr id="850" name="繰出金該当値テキスト"/>
        <xdr:cNvSpPr txBox="1"/>
      </xdr:nvSpPr>
      <xdr:spPr>
        <a:xfrm>
          <a:off x="22212300" y="1276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164,148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46986</xdr:rowOff>
    </xdr:from>
    <xdr:to>
      <xdr:col>31</xdr:col>
      <xdr:colOff>85725</xdr:colOff>
      <xdr:row>75</xdr:row>
      <xdr:rowOff>148586</xdr:rowOff>
    </xdr:to>
    <xdr:sp macro="" textlink="">
      <xdr:nvSpPr>
        <xdr:cNvPr id="851" name="円/楕円 850"/>
        <xdr:cNvSpPr/>
      </xdr:nvSpPr>
      <xdr:spPr>
        <a:xfrm>
          <a:off x="21272500" y="1290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165113</xdr:rowOff>
    </xdr:from>
    <xdr:ext cx="599010" cy="259045"/>
    <xdr:sp macro="" textlink="">
      <xdr:nvSpPr>
        <xdr:cNvPr id="852" name="テキスト ボックス 851"/>
        <xdr:cNvSpPr txBox="1"/>
      </xdr:nvSpPr>
      <xdr:spPr>
        <a:xfrm>
          <a:off x="21023794" y="1268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166,001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157972</xdr:rowOff>
    </xdr:from>
    <xdr:to>
      <xdr:col>29</xdr:col>
      <xdr:colOff>568325</xdr:colOff>
      <xdr:row>76</xdr:row>
      <xdr:rowOff>88122</xdr:rowOff>
    </xdr:to>
    <xdr:sp macro="" textlink="">
      <xdr:nvSpPr>
        <xdr:cNvPr id="853" name="円/楕円 852"/>
        <xdr:cNvSpPr/>
      </xdr:nvSpPr>
      <xdr:spPr>
        <a:xfrm>
          <a:off x="20383500" y="130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104649</xdr:rowOff>
    </xdr:from>
    <xdr:ext cx="599010" cy="259045"/>
    <xdr:sp macro="" textlink="">
      <xdr:nvSpPr>
        <xdr:cNvPr id="854" name="テキスト ボックス 853"/>
        <xdr:cNvSpPr txBox="1"/>
      </xdr:nvSpPr>
      <xdr:spPr>
        <a:xfrm>
          <a:off x="20134794" y="1279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136,871</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23410</xdr:rowOff>
    </xdr:from>
    <xdr:to>
      <xdr:col>28</xdr:col>
      <xdr:colOff>365125</xdr:colOff>
      <xdr:row>75</xdr:row>
      <xdr:rowOff>125010</xdr:rowOff>
    </xdr:to>
    <xdr:sp macro="" textlink="">
      <xdr:nvSpPr>
        <xdr:cNvPr id="855" name="円/楕円 854"/>
        <xdr:cNvSpPr/>
      </xdr:nvSpPr>
      <xdr:spPr>
        <a:xfrm>
          <a:off x="19494500" y="1288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141537</xdr:rowOff>
    </xdr:from>
    <xdr:ext cx="599010" cy="259045"/>
    <xdr:sp macro="" textlink="">
      <xdr:nvSpPr>
        <xdr:cNvPr id="856" name="テキスト ボックス 855"/>
        <xdr:cNvSpPr txBox="1"/>
      </xdr:nvSpPr>
      <xdr:spPr>
        <a:xfrm>
          <a:off x="19245794" y="1265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172,189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95652</xdr:rowOff>
    </xdr:from>
    <xdr:to>
      <xdr:col>27</xdr:col>
      <xdr:colOff>161925</xdr:colOff>
      <xdr:row>75</xdr:row>
      <xdr:rowOff>25802</xdr:rowOff>
    </xdr:to>
    <xdr:sp macro="" textlink="">
      <xdr:nvSpPr>
        <xdr:cNvPr id="857" name="円/楕円 856"/>
        <xdr:cNvSpPr/>
      </xdr:nvSpPr>
      <xdr:spPr>
        <a:xfrm>
          <a:off x="18605500" y="1278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42329</xdr:rowOff>
    </xdr:from>
    <xdr:ext cx="599010" cy="259045"/>
    <xdr:sp macro="" textlink="">
      <xdr:nvSpPr>
        <xdr:cNvPr id="858" name="テキスト ボックス 857"/>
        <xdr:cNvSpPr txBox="1"/>
      </xdr:nvSpPr>
      <xdr:spPr>
        <a:xfrm>
          <a:off x="18356794" y="1255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9" name="直線コネクタ 86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0" name="テキスト ボックス 86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1" name="直線コネクタ 87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2" name="テキスト ボックス 87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3" name="直線コネクタ 87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4" name="テキスト ボックス 873"/>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5" name="直線コネクタ 87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6" name="テキスト ボックス 875"/>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8" name="テキスト ボックス 877"/>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0" name="直線コネクタ 87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5" name="直線コネクタ 88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7" name="フローチャート : 判断 88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8" name="直線コネクタ 88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9" name="フローチャート : 判断 88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0" name="テキスト ボックス 889"/>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1" name="直線コネクタ 89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2" name="フローチャート : 判断 89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3" name="テキスト ボックス 89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4" name="直線コネクタ 89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5" name="フローチャート : 判断 894"/>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6" name="テキスト ボックス 89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7" name="フローチャート : 判断 896"/>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8" name="テキスト ボックス 897"/>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4" name="円/楕円 90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6" name="円/楕円 90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7" name="テキスト ボックス 906"/>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8" name="円/楕円 90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9" name="テキスト ボックス 908"/>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0" name="円/楕円 90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1" name="テキスト ボックス 910"/>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2" name="円/楕円 91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3" name="テキスト ボックス 912"/>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歳出決算総額は、住民一人当たり約</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万円となっている。主な構成項目である人件費は、住民一人当たり約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万円と類似団体平均と比べて高い水準にある。これは当村は</a:t>
          </a:r>
          <a:r>
            <a:rPr kumimoji="1" lang="en-US" altLang="ja-JP" sz="1100">
              <a:solidFill>
                <a:schemeClr val="dk1"/>
              </a:solidFill>
              <a:effectLst/>
              <a:latin typeface="+mn-lt"/>
              <a:ea typeface="+mn-ea"/>
              <a:cs typeface="+mn-cs"/>
            </a:rPr>
            <a:t>271.51㎡</a:t>
          </a:r>
          <a:r>
            <a:rPr kumimoji="1" lang="ja-JP" altLang="ja-JP" sz="1100">
              <a:solidFill>
                <a:schemeClr val="dk1"/>
              </a:solidFill>
              <a:effectLst/>
              <a:latin typeface="+mn-lt"/>
              <a:ea typeface="+mn-ea"/>
              <a:cs typeface="+mn-cs"/>
            </a:rPr>
            <a:t>と広大な面積に</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集落が広範囲に点在しており、きめ細かな村民サービスの施策を展開するには、一定の職員数を確保する必要が有るため類似団体平均よりも職員数が多いことから高い水準となっている。</a:t>
          </a:r>
          <a:endParaRPr lang="ja-JP" altLang="ja-JP" sz="1400">
            <a:effectLst/>
          </a:endParaRPr>
        </a:p>
        <a:p>
          <a:r>
            <a:rPr kumimoji="1" lang="ja-JP" altLang="ja-JP" sz="1100">
              <a:solidFill>
                <a:schemeClr val="dk1"/>
              </a:solidFill>
              <a:effectLst/>
              <a:latin typeface="+mn-lt"/>
              <a:ea typeface="+mn-ea"/>
              <a:cs typeface="+mn-cs"/>
            </a:rPr>
            <a:t>上記のとおり、村土が広大なことに加え、日本でも有数の豪雪地帯でもあるため、物件費、維持補修費、普通建設事業費についても類似団体平均よりも高い水準となっている。</a:t>
          </a:r>
          <a:endParaRPr lang="ja-JP" altLang="ja-JP" sz="1400">
            <a:effectLst/>
          </a:endParaRPr>
        </a:p>
        <a:p>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月発生の長野県北部地震により災害復旧事業費が多額となったが、震災の復旧はほぼ完了している。</a:t>
          </a:r>
          <a:endParaRPr lang="ja-JP" altLang="ja-JP" sz="1400">
            <a:effectLst/>
          </a:endParaRPr>
        </a:p>
        <a:p>
          <a:r>
            <a:rPr kumimoji="1" lang="ja-JP" altLang="ja-JP" sz="1100">
              <a:solidFill>
                <a:schemeClr val="dk1"/>
              </a:solidFill>
              <a:effectLst/>
              <a:latin typeface="+mn-lt"/>
              <a:ea typeface="+mn-ea"/>
              <a:cs typeface="+mn-cs"/>
            </a:rPr>
            <a:t>山間僻地のため民間事業者が少なくスキー場や診療所を直営で行なっていること、また水道、下水などの特別会計において、人口が少ないため、独立採算が難しいことから類似団体平均よりも繰出金が高い水準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長野県栄村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2,049
2,035
271.66
4,116,678
3,671,679
372,482
2,022,236
2,702,036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27245</xdr:rowOff>
    </xdr:from>
    <xdr:to>
      <xdr:col>6</xdr:col>
      <xdr:colOff>511175</xdr:colOff>
      <xdr:row>37</xdr:row>
      <xdr:rowOff>46105</xdr:rowOff>
    </xdr:to>
    <xdr:cxnSp macro="">
      <xdr:nvCxnSpPr>
        <xdr:cNvPr id="62" name="直線コネクタ 61"/>
        <xdr:cNvCxnSpPr/>
      </xdr:nvCxnSpPr>
      <xdr:spPr>
        <a:xfrm flipV="1">
          <a:off x="3797300" y="6370895"/>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46105</xdr:rowOff>
    </xdr:from>
    <xdr:to>
      <xdr:col>5</xdr:col>
      <xdr:colOff>358775</xdr:colOff>
      <xdr:row>37</xdr:row>
      <xdr:rowOff>71088</xdr:rowOff>
    </xdr:to>
    <xdr:cxnSp macro="">
      <xdr:nvCxnSpPr>
        <xdr:cNvPr id="65" name="直線コネクタ 64"/>
        <xdr:cNvCxnSpPr/>
      </xdr:nvCxnSpPr>
      <xdr:spPr>
        <a:xfrm flipV="1">
          <a:off x="2908300" y="6389755"/>
          <a:ext cx="889000" cy="2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71088</xdr:rowOff>
    </xdr:from>
    <xdr:to>
      <xdr:col>4</xdr:col>
      <xdr:colOff>155575</xdr:colOff>
      <xdr:row>37</xdr:row>
      <xdr:rowOff>74108</xdr:rowOff>
    </xdr:to>
    <xdr:cxnSp macro="">
      <xdr:nvCxnSpPr>
        <xdr:cNvPr id="68" name="直線コネクタ 67"/>
        <xdr:cNvCxnSpPr/>
      </xdr:nvCxnSpPr>
      <xdr:spPr>
        <a:xfrm flipV="1">
          <a:off x="2019300" y="6414738"/>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50497</xdr:rowOff>
    </xdr:from>
    <xdr:to>
      <xdr:col>2</xdr:col>
      <xdr:colOff>638175</xdr:colOff>
      <xdr:row>37</xdr:row>
      <xdr:rowOff>74108</xdr:rowOff>
    </xdr:to>
    <xdr:cxnSp macro="">
      <xdr:nvCxnSpPr>
        <xdr:cNvPr id="71" name="直線コネクタ 70"/>
        <xdr:cNvCxnSpPr/>
      </xdr:nvCxnSpPr>
      <xdr:spPr>
        <a:xfrm>
          <a:off x="1130300" y="6394147"/>
          <a:ext cx="889000" cy="2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147895</xdr:rowOff>
    </xdr:from>
    <xdr:to>
      <xdr:col>6</xdr:col>
      <xdr:colOff>561975</xdr:colOff>
      <xdr:row>37</xdr:row>
      <xdr:rowOff>78045</xdr:rowOff>
    </xdr:to>
    <xdr:sp macro="" textlink="">
      <xdr:nvSpPr>
        <xdr:cNvPr id="81" name="円/楕円 80"/>
        <xdr:cNvSpPr/>
      </xdr:nvSpPr>
      <xdr:spPr>
        <a:xfrm>
          <a:off x="4584700" y="63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170772</xdr:rowOff>
    </xdr:from>
    <xdr:ext cx="534377" cy="259045"/>
    <xdr:sp macro="" textlink="">
      <xdr:nvSpPr>
        <xdr:cNvPr id="82" name="議会費該当値テキスト"/>
        <xdr:cNvSpPr txBox="1"/>
      </xdr:nvSpPr>
      <xdr:spPr>
        <a:xfrm>
          <a:off x="4686300" y="617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25,387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166755</xdr:rowOff>
    </xdr:from>
    <xdr:to>
      <xdr:col>5</xdr:col>
      <xdr:colOff>409575</xdr:colOff>
      <xdr:row>37</xdr:row>
      <xdr:rowOff>96905</xdr:rowOff>
    </xdr:to>
    <xdr:sp macro="" textlink="">
      <xdr:nvSpPr>
        <xdr:cNvPr id="83" name="円/楕円 82"/>
        <xdr:cNvSpPr/>
      </xdr:nvSpPr>
      <xdr:spPr>
        <a:xfrm>
          <a:off x="3746500" y="633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113432</xdr:rowOff>
    </xdr:from>
    <xdr:ext cx="534377" cy="259045"/>
    <xdr:sp macro="" textlink="">
      <xdr:nvSpPr>
        <xdr:cNvPr id="84" name="テキスト ボックス 83"/>
        <xdr:cNvSpPr txBox="1"/>
      </xdr:nvSpPr>
      <xdr:spPr>
        <a:xfrm>
          <a:off x="3530111" y="61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20288</xdr:rowOff>
    </xdr:from>
    <xdr:to>
      <xdr:col>4</xdr:col>
      <xdr:colOff>206375</xdr:colOff>
      <xdr:row>37</xdr:row>
      <xdr:rowOff>121888</xdr:rowOff>
    </xdr:to>
    <xdr:sp macro="" textlink="">
      <xdr:nvSpPr>
        <xdr:cNvPr id="85" name="円/楕円 84"/>
        <xdr:cNvSpPr/>
      </xdr:nvSpPr>
      <xdr:spPr>
        <a:xfrm>
          <a:off x="2857500" y="63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138415</xdr:rowOff>
    </xdr:from>
    <xdr:ext cx="534377" cy="259045"/>
    <xdr:sp macro="" textlink="">
      <xdr:nvSpPr>
        <xdr:cNvPr id="86" name="テキスト ボックス 85"/>
        <xdr:cNvSpPr txBox="1"/>
      </xdr:nvSpPr>
      <xdr:spPr>
        <a:xfrm>
          <a:off x="2641111" y="613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23308</xdr:rowOff>
    </xdr:from>
    <xdr:to>
      <xdr:col>3</xdr:col>
      <xdr:colOff>3175</xdr:colOff>
      <xdr:row>37</xdr:row>
      <xdr:rowOff>124908</xdr:rowOff>
    </xdr:to>
    <xdr:sp macro="" textlink="">
      <xdr:nvSpPr>
        <xdr:cNvPr id="87" name="円/楕円 86"/>
        <xdr:cNvSpPr/>
      </xdr:nvSpPr>
      <xdr:spPr>
        <a:xfrm>
          <a:off x="1968500" y="63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141435</xdr:rowOff>
    </xdr:from>
    <xdr:ext cx="534377" cy="259045"/>
    <xdr:sp macro="" textlink="">
      <xdr:nvSpPr>
        <xdr:cNvPr id="88" name="テキスト ボックス 87"/>
        <xdr:cNvSpPr txBox="1"/>
      </xdr:nvSpPr>
      <xdr:spPr>
        <a:xfrm>
          <a:off x="1752111" y="614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171147</xdr:rowOff>
    </xdr:from>
    <xdr:to>
      <xdr:col>1</xdr:col>
      <xdr:colOff>485775</xdr:colOff>
      <xdr:row>37</xdr:row>
      <xdr:rowOff>101297</xdr:rowOff>
    </xdr:to>
    <xdr:sp macro="" textlink="">
      <xdr:nvSpPr>
        <xdr:cNvPr id="89" name="円/楕円 88"/>
        <xdr:cNvSpPr/>
      </xdr:nvSpPr>
      <xdr:spPr>
        <a:xfrm>
          <a:off x="1079500" y="63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117824</xdr:rowOff>
    </xdr:from>
    <xdr:ext cx="534377" cy="259045"/>
    <xdr:sp macro="" textlink="">
      <xdr:nvSpPr>
        <xdr:cNvPr id="90" name="テキスト ボックス 89"/>
        <xdr:cNvSpPr txBox="1"/>
      </xdr:nvSpPr>
      <xdr:spPr>
        <a:xfrm>
          <a:off x="863111" y="611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134463</xdr:rowOff>
    </xdr:from>
    <xdr:to>
      <xdr:col>6</xdr:col>
      <xdr:colOff>511175</xdr:colOff>
      <xdr:row>58</xdr:row>
      <xdr:rowOff>43150</xdr:rowOff>
    </xdr:to>
    <xdr:cxnSp macro="">
      <xdr:nvCxnSpPr>
        <xdr:cNvPr id="121" name="直線コネクタ 120"/>
        <xdr:cNvCxnSpPr/>
      </xdr:nvCxnSpPr>
      <xdr:spPr>
        <a:xfrm flipV="1">
          <a:off x="3797300" y="9907113"/>
          <a:ext cx="838200" cy="8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147109</xdr:rowOff>
    </xdr:from>
    <xdr:to>
      <xdr:col>5</xdr:col>
      <xdr:colOff>358775</xdr:colOff>
      <xdr:row>58</xdr:row>
      <xdr:rowOff>43150</xdr:rowOff>
    </xdr:to>
    <xdr:cxnSp macro="">
      <xdr:nvCxnSpPr>
        <xdr:cNvPr id="124" name="直線コネクタ 123"/>
        <xdr:cNvCxnSpPr/>
      </xdr:nvCxnSpPr>
      <xdr:spPr>
        <a:xfrm>
          <a:off x="2908300" y="9748309"/>
          <a:ext cx="889000" cy="23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139797</xdr:rowOff>
    </xdr:from>
    <xdr:to>
      <xdr:col>4</xdr:col>
      <xdr:colOff>155575</xdr:colOff>
      <xdr:row>56</xdr:row>
      <xdr:rowOff>147109</xdr:rowOff>
    </xdr:to>
    <xdr:cxnSp macro="">
      <xdr:nvCxnSpPr>
        <xdr:cNvPr id="127" name="直線コネクタ 126"/>
        <xdr:cNvCxnSpPr/>
      </xdr:nvCxnSpPr>
      <xdr:spPr>
        <a:xfrm>
          <a:off x="2019300" y="9569547"/>
          <a:ext cx="889000" cy="17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139797</xdr:rowOff>
    </xdr:from>
    <xdr:to>
      <xdr:col>2</xdr:col>
      <xdr:colOff>638175</xdr:colOff>
      <xdr:row>58</xdr:row>
      <xdr:rowOff>71751</xdr:rowOff>
    </xdr:to>
    <xdr:cxnSp macro="">
      <xdr:nvCxnSpPr>
        <xdr:cNvPr id="130" name="直線コネクタ 129"/>
        <xdr:cNvCxnSpPr/>
      </xdr:nvCxnSpPr>
      <xdr:spPr>
        <a:xfrm flipV="1">
          <a:off x="1130300" y="9569547"/>
          <a:ext cx="889000" cy="4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83663</xdr:rowOff>
    </xdr:from>
    <xdr:to>
      <xdr:col>6</xdr:col>
      <xdr:colOff>561975</xdr:colOff>
      <xdr:row>58</xdr:row>
      <xdr:rowOff>13813</xdr:rowOff>
    </xdr:to>
    <xdr:sp macro="" textlink="">
      <xdr:nvSpPr>
        <xdr:cNvPr id="140" name="円/楕円 139"/>
        <xdr:cNvSpPr/>
      </xdr:nvSpPr>
      <xdr:spPr>
        <a:xfrm>
          <a:off x="4584700" y="985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106540</xdr:rowOff>
    </xdr:from>
    <xdr:ext cx="599010" cy="259045"/>
    <xdr:sp macro="" textlink="">
      <xdr:nvSpPr>
        <xdr:cNvPr id="141" name="総務費該当値テキスト"/>
        <xdr:cNvSpPr txBox="1"/>
      </xdr:nvSpPr>
      <xdr:spPr>
        <a:xfrm>
          <a:off x="4686300" y="970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282,311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163800</xdr:rowOff>
    </xdr:from>
    <xdr:to>
      <xdr:col>5</xdr:col>
      <xdr:colOff>409575</xdr:colOff>
      <xdr:row>58</xdr:row>
      <xdr:rowOff>93950</xdr:rowOff>
    </xdr:to>
    <xdr:sp macro="" textlink="">
      <xdr:nvSpPr>
        <xdr:cNvPr id="142" name="円/楕円 141"/>
        <xdr:cNvSpPr/>
      </xdr:nvSpPr>
      <xdr:spPr>
        <a:xfrm>
          <a:off x="3746500" y="993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85077</xdr:rowOff>
    </xdr:from>
    <xdr:ext cx="599010" cy="259045"/>
    <xdr:sp macro="" textlink="">
      <xdr:nvSpPr>
        <xdr:cNvPr id="143" name="テキスト ボックス 142"/>
        <xdr:cNvSpPr txBox="1"/>
      </xdr:nvSpPr>
      <xdr:spPr>
        <a:xfrm>
          <a:off x="3497794" y="1002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208,694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96309</xdr:rowOff>
    </xdr:from>
    <xdr:to>
      <xdr:col>4</xdr:col>
      <xdr:colOff>206375</xdr:colOff>
      <xdr:row>57</xdr:row>
      <xdr:rowOff>26459</xdr:rowOff>
    </xdr:to>
    <xdr:sp macro="" textlink="">
      <xdr:nvSpPr>
        <xdr:cNvPr id="144" name="円/楕円 143"/>
        <xdr:cNvSpPr/>
      </xdr:nvSpPr>
      <xdr:spPr>
        <a:xfrm>
          <a:off x="2857500" y="96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42986</xdr:rowOff>
    </xdr:from>
    <xdr:ext cx="599010" cy="259045"/>
    <xdr:sp macro="" textlink="">
      <xdr:nvSpPr>
        <xdr:cNvPr id="145" name="テキスト ボックス 144"/>
        <xdr:cNvSpPr txBox="1"/>
      </xdr:nvSpPr>
      <xdr:spPr>
        <a:xfrm>
          <a:off x="2608794" y="947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428,194</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88997</xdr:rowOff>
    </xdr:from>
    <xdr:to>
      <xdr:col>3</xdr:col>
      <xdr:colOff>3175</xdr:colOff>
      <xdr:row>56</xdr:row>
      <xdr:rowOff>19147</xdr:rowOff>
    </xdr:to>
    <xdr:sp macro="" textlink="">
      <xdr:nvSpPr>
        <xdr:cNvPr id="146" name="円/楕円 145"/>
        <xdr:cNvSpPr/>
      </xdr:nvSpPr>
      <xdr:spPr>
        <a:xfrm>
          <a:off x="1968500" y="95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35674</xdr:rowOff>
    </xdr:from>
    <xdr:ext cx="599010" cy="259045"/>
    <xdr:sp macro="" textlink="">
      <xdr:nvSpPr>
        <xdr:cNvPr id="147" name="テキスト ボックス 146"/>
        <xdr:cNvSpPr txBox="1"/>
      </xdr:nvSpPr>
      <xdr:spPr>
        <a:xfrm>
          <a:off x="1719794" y="929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592,411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20951</xdr:rowOff>
    </xdr:from>
    <xdr:to>
      <xdr:col>1</xdr:col>
      <xdr:colOff>485775</xdr:colOff>
      <xdr:row>58</xdr:row>
      <xdr:rowOff>122551</xdr:rowOff>
    </xdr:to>
    <xdr:sp macro="" textlink="">
      <xdr:nvSpPr>
        <xdr:cNvPr id="148" name="円/楕円 147"/>
        <xdr:cNvSpPr/>
      </xdr:nvSpPr>
      <xdr:spPr>
        <a:xfrm>
          <a:off x="1079500" y="996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113678</xdr:rowOff>
    </xdr:from>
    <xdr:ext cx="599010" cy="259045"/>
    <xdr:sp macro="" textlink="">
      <xdr:nvSpPr>
        <xdr:cNvPr id="149" name="テキスト ボックス 148"/>
        <xdr:cNvSpPr txBox="1"/>
      </xdr:nvSpPr>
      <xdr:spPr>
        <a:xfrm>
          <a:off x="830794" y="1005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182,420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126301</xdr:rowOff>
    </xdr:from>
    <xdr:to>
      <xdr:col>6</xdr:col>
      <xdr:colOff>511175</xdr:colOff>
      <xdr:row>77</xdr:row>
      <xdr:rowOff>142629</xdr:rowOff>
    </xdr:to>
    <xdr:cxnSp macro="">
      <xdr:nvCxnSpPr>
        <xdr:cNvPr id="178" name="直線コネクタ 177"/>
        <xdr:cNvCxnSpPr/>
      </xdr:nvCxnSpPr>
      <xdr:spPr>
        <a:xfrm>
          <a:off x="3797300" y="13327951"/>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126301</xdr:rowOff>
    </xdr:from>
    <xdr:to>
      <xdr:col>5</xdr:col>
      <xdr:colOff>358775</xdr:colOff>
      <xdr:row>77</xdr:row>
      <xdr:rowOff>138159</xdr:rowOff>
    </xdr:to>
    <xdr:cxnSp macro="">
      <xdr:nvCxnSpPr>
        <xdr:cNvPr id="181" name="直線コネクタ 180"/>
        <xdr:cNvCxnSpPr/>
      </xdr:nvCxnSpPr>
      <xdr:spPr>
        <a:xfrm flipV="1">
          <a:off x="2908300" y="13327951"/>
          <a:ext cx="889000" cy="1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22583</xdr:rowOff>
    </xdr:from>
    <xdr:to>
      <xdr:col>4</xdr:col>
      <xdr:colOff>155575</xdr:colOff>
      <xdr:row>77</xdr:row>
      <xdr:rowOff>138159</xdr:rowOff>
    </xdr:to>
    <xdr:cxnSp macro="">
      <xdr:nvCxnSpPr>
        <xdr:cNvPr id="184" name="直線コネクタ 183"/>
        <xdr:cNvCxnSpPr/>
      </xdr:nvCxnSpPr>
      <xdr:spPr>
        <a:xfrm>
          <a:off x="2019300" y="13224233"/>
          <a:ext cx="889000" cy="11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152339</xdr:rowOff>
    </xdr:from>
    <xdr:to>
      <xdr:col>2</xdr:col>
      <xdr:colOff>638175</xdr:colOff>
      <xdr:row>77</xdr:row>
      <xdr:rowOff>22583</xdr:rowOff>
    </xdr:to>
    <xdr:cxnSp macro="">
      <xdr:nvCxnSpPr>
        <xdr:cNvPr id="187" name="直線コネクタ 186"/>
        <xdr:cNvCxnSpPr/>
      </xdr:nvCxnSpPr>
      <xdr:spPr>
        <a:xfrm>
          <a:off x="1130300" y="12839639"/>
          <a:ext cx="889000" cy="38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91829</xdr:rowOff>
    </xdr:from>
    <xdr:to>
      <xdr:col>6</xdr:col>
      <xdr:colOff>561975</xdr:colOff>
      <xdr:row>78</xdr:row>
      <xdr:rowOff>21979</xdr:rowOff>
    </xdr:to>
    <xdr:sp macro="" textlink="">
      <xdr:nvSpPr>
        <xdr:cNvPr id="197" name="円/楕円 196"/>
        <xdr:cNvSpPr/>
      </xdr:nvSpPr>
      <xdr:spPr>
        <a:xfrm>
          <a:off x="4584700" y="132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51549</xdr:rowOff>
    </xdr:from>
    <xdr:ext cx="599010" cy="259045"/>
    <xdr:sp macro="" textlink="">
      <xdr:nvSpPr>
        <xdr:cNvPr id="198" name="民生費該当値テキスト"/>
        <xdr:cNvSpPr txBox="1"/>
      </xdr:nvSpPr>
      <xdr:spPr>
        <a:xfrm>
          <a:off x="4686300" y="1325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192,694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75501</xdr:rowOff>
    </xdr:from>
    <xdr:to>
      <xdr:col>5</xdr:col>
      <xdr:colOff>409575</xdr:colOff>
      <xdr:row>78</xdr:row>
      <xdr:rowOff>5651</xdr:rowOff>
    </xdr:to>
    <xdr:sp macro="" textlink="">
      <xdr:nvSpPr>
        <xdr:cNvPr id="199" name="円/楕円 198"/>
        <xdr:cNvSpPr/>
      </xdr:nvSpPr>
      <xdr:spPr>
        <a:xfrm>
          <a:off x="3746500" y="132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168228</xdr:rowOff>
    </xdr:from>
    <xdr:ext cx="599010" cy="259045"/>
    <xdr:sp macro="" textlink="">
      <xdr:nvSpPr>
        <xdr:cNvPr id="200" name="テキスト ボックス 199"/>
        <xdr:cNvSpPr txBox="1"/>
      </xdr:nvSpPr>
      <xdr:spPr>
        <a:xfrm>
          <a:off x="3497794" y="133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205,550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87359</xdr:rowOff>
    </xdr:from>
    <xdr:to>
      <xdr:col>4</xdr:col>
      <xdr:colOff>206375</xdr:colOff>
      <xdr:row>78</xdr:row>
      <xdr:rowOff>17509</xdr:rowOff>
    </xdr:to>
    <xdr:sp macro="" textlink="">
      <xdr:nvSpPr>
        <xdr:cNvPr id="201" name="円/楕円 200"/>
        <xdr:cNvSpPr/>
      </xdr:nvSpPr>
      <xdr:spPr>
        <a:xfrm>
          <a:off x="2857500" y="1328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34036</xdr:rowOff>
    </xdr:from>
    <xdr:ext cx="599010" cy="259045"/>
    <xdr:sp macro="" textlink="">
      <xdr:nvSpPr>
        <xdr:cNvPr id="202" name="テキスト ボックス 201"/>
        <xdr:cNvSpPr txBox="1"/>
      </xdr:nvSpPr>
      <xdr:spPr>
        <a:xfrm>
          <a:off x="2608794" y="1306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196,213</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143233</xdr:rowOff>
    </xdr:from>
    <xdr:to>
      <xdr:col>3</xdr:col>
      <xdr:colOff>3175</xdr:colOff>
      <xdr:row>77</xdr:row>
      <xdr:rowOff>73383</xdr:rowOff>
    </xdr:to>
    <xdr:sp macro="" textlink="">
      <xdr:nvSpPr>
        <xdr:cNvPr id="203" name="円/楕円 202"/>
        <xdr:cNvSpPr/>
      </xdr:nvSpPr>
      <xdr:spPr>
        <a:xfrm>
          <a:off x="1968500" y="1317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89910</xdr:rowOff>
    </xdr:from>
    <xdr:ext cx="599010" cy="259045"/>
    <xdr:sp macro="" textlink="">
      <xdr:nvSpPr>
        <xdr:cNvPr id="204" name="テキスト ボックス 203"/>
        <xdr:cNvSpPr txBox="1"/>
      </xdr:nvSpPr>
      <xdr:spPr>
        <a:xfrm>
          <a:off x="1719794" y="1294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287,218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101539</xdr:rowOff>
    </xdr:from>
    <xdr:to>
      <xdr:col>1</xdr:col>
      <xdr:colOff>485775</xdr:colOff>
      <xdr:row>75</xdr:row>
      <xdr:rowOff>31689</xdr:rowOff>
    </xdr:to>
    <xdr:sp macro="" textlink="">
      <xdr:nvSpPr>
        <xdr:cNvPr id="205" name="円/楕円 204"/>
        <xdr:cNvSpPr/>
      </xdr:nvSpPr>
      <xdr:spPr>
        <a:xfrm>
          <a:off x="1079500" y="1278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48216</xdr:rowOff>
    </xdr:from>
    <xdr:ext cx="599010" cy="259045"/>
    <xdr:sp macro="" textlink="">
      <xdr:nvSpPr>
        <xdr:cNvPr id="206" name="テキスト ボックス 205"/>
        <xdr:cNvSpPr txBox="1"/>
      </xdr:nvSpPr>
      <xdr:spPr>
        <a:xfrm>
          <a:off x="830794" y="1256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148710</xdr:rowOff>
    </xdr:from>
    <xdr:to>
      <xdr:col>6</xdr:col>
      <xdr:colOff>511175</xdr:colOff>
      <xdr:row>97</xdr:row>
      <xdr:rowOff>5362</xdr:rowOff>
    </xdr:to>
    <xdr:cxnSp macro="">
      <xdr:nvCxnSpPr>
        <xdr:cNvPr id="235" name="直線コネクタ 234"/>
        <xdr:cNvCxnSpPr/>
      </xdr:nvCxnSpPr>
      <xdr:spPr>
        <a:xfrm>
          <a:off x="3797300" y="16607910"/>
          <a:ext cx="838200" cy="2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123157</xdr:rowOff>
    </xdr:from>
    <xdr:to>
      <xdr:col>5</xdr:col>
      <xdr:colOff>358775</xdr:colOff>
      <xdr:row>96</xdr:row>
      <xdr:rowOff>148710</xdr:rowOff>
    </xdr:to>
    <xdr:cxnSp macro="">
      <xdr:nvCxnSpPr>
        <xdr:cNvPr id="238" name="直線コネクタ 237"/>
        <xdr:cNvCxnSpPr/>
      </xdr:nvCxnSpPr>
      <xdr:spPr>
        <a:xfrm>
          <a:off x="2908300" y="16582357"/>
          <a:ext cx="8890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45135</xdr:rowOff>
    </xdr:from>
    <xdr:to>
      <xdr:col>4</xdr:col>
      <xdr:colOff>155575</xdr:colOff>
      <xdr:row>96</xdr:row>
      <xdr:rowOff>123157</xdr:rowOff>
    </xdr:to>
    <xdr:cxnSp macro="">
      <xdr:nvCxnSpPr>
        <xdr:cNvPr id="241" name="直線コネクタ 240"/>
        <xdr:cNvCxnSpPr/>
      </xdr:nvCxnSpPr>
      <xdr:spPr>
        <a:xfrm>
          <a:off x="2019300" y="16504335"/>
          <a:ext cx="889000" cy="7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26955</xdr:rowOff>
    </xdr:from>
    <xdr:to>
      <xdr:col>2</xdr:col>
      <xdr:colOff>638175</xdr:colOff>
      <xdr:row>96</xdr:row>
      <xdr:rowOff>45135</xdr:rowOff>
    </xdr:to>
    <xdr:cxnSp macro="">
      <xdr:nvCxnSpPr>
        <xdr:cNvPr id="244" name="直線コネクタ 243"/>
        <xdr:cNvCxnSpPr/>
      </xdr:nvCxnSpPr>
      <xdr:spPr>
        <a:xfrm>
          <a:off x="1130300" y="16486155"/>
          <a:ext cx="889000" cy="1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126012</xdr:rowOff>
    </xdr:from>
    <xdr:to>
      <xdr:col>6</xdr:col>
      <xdr:colOff>561975</xdr:colOff>
      <xdr:row>97</xdr:row>
      <xdr:rowOff>56162</xdr:rowOff>
    </xdr:to>
    <xdr:sp macro="" textlink="">
      <xdr:nvSpPr>
        <xdr:cNvPr id="254" name="円/楕円 253"/>
        <xdr:cNvSpPr/>
      </xdr:nvSpPr>
      <xdr:spPr>
        <a:xfrm>
          <a:off x="4584700" y="1658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104439</xdr:rowOff>
    </xdr:from>
    <xdr:ext cx="599010" cy="259045"/>
    <xdr:sp macro="" textlink="">
      <xdr:nvSpPr>
        <xdr:cNvPr id="255" name="衛生費該当値テキスト"/>
        <xdr:cNvSpPr txBox="1"/>
      </xdr:nvSpPr>
      <xdr:spPr>
        <a:xfrm>
          <a:off x="4686300" y="1656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100,259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97910</xdr:rowOff>
    </xdr:from>
    <xdr:to>
      <xdr:col>5</xdr:col>
      <xdr:colOff>409575</xdr:colOff>
      <xdr:row>97</xdr:row>
      <xdr:rowOff>28060</xdr:rowOff>
    </xdr:to>
    <xdr:sp macro="" textlink="">
      <xdr:nvSpPr>
        <xdr:cNvPr id="256" name="円/楕円 255"/>
        <xdr:cNvSpPr/>
      </xdr:nvSpPr>
      <xdr:spPr>
        <a:xfrm>
          <a:off x="3746500" y="165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44587</xdr:rowOff>
    </xdr:from>
    <xdr:ext cx="599010" cy="259045"/>
    <xdr:sp macro="" textlink="">
      <xdr:nvSpPr>
        <xdr:cNvPr id="257" name="テキスト ボックス 256"/>
        <xdr:cNvSpPr txBox="1"/>
      </xdr:nvSpPr>
      <xdr:spPr>
        <a:xfrm>
          <a:off x="3497794" y="1633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107,635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72357</xdr:rowOff>
    </xdr:from>
    <xdr:to>
      <xdr:col>4</xdr:col>
      <xdr:colOff>206375</xdr:colOff>
      <xdr:row>97</xdr:row>
      <xdr:rowOff>2507</xdr:rowOff>
    </xdr:to>
    <xdr:sp macro="" textlink="">
      <xdr:nvSpPr>
        <xdr:cNvPr id="258" name="円/楕円 257"/>
        <xdr:cNvSpPr/>
      </xdr:nvSpPr>
      <xdr:spPr>
        <a:xfrm>
          <a:off x="2857500" y="1653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19034</xdr:rowOff>
    </xdr:from>
    <xdr:ext cx="599010" cy="259045"/>
    <xdr:sp macro="" textlink="">
      <xdr:nvSpPr>
        <xdr:cNvPr id="259" name="テキスト ボックス 258"/>
        <xdr:cNvSpPr txBox="1"/>
      </xdr:nvSpPr>
      <xdr:spPr>
        <a:xfrm>
          <a:off x="2608794" y="163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114,342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165785</xdr:rowOff>
    </xdr:from>
    <xdr:to>
      <xdr:col>3</xdr:col>
      <xdr:colOff>3175</xdr:colOff>
      <xdr:row>96</xdr:row>
      <xdr:rowOff>95935</xdr:rowOff>
    </xdr:to>
    <xdr:sp macro="" textlink="">
      <xdr:nvSpPr>
        <xdr:cNvPr id="260" name="円/楕円 259"/>
        <xdr:cNvSpPr/>
      </xdr:nvSpPr>
      <xdr:spPr>
        <a:xfrm>
          <a:off x="1968500" y="1645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112462</xdr:rowOff>
    </xdr:from>
    <xdr:ext cx="599010" cy="259045"/>
    <xdr:sp macro="" textlink="">
      <xdr:nvSpPr>
        <xdr:cNvPr id="261" name="テキスト ボックス 260"/>
        <xdr:cNvSpPr txBox="1"/>
      </xdr:nvSpPr>
      <xdr:spPr>
        <a:xfrm>
          <a:off x="1719794" y="16228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134,820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147605</xdr:rowOff>
    </xdr:from>
    <xdr:to>
      <xdr:col>1</xdr:col>
      <xdr:colOff>485775</xdr:colOff>
      <xdr:row>96</xdr:row>
      <xdr:rowOff>77755</xdr:rowOff>
    </xdr:to>
    <xdr:sp macro="" textlink="">
      <xdr:nvSpPr>
        <xdr:cNvPr id="262" name="円/楕円 261"/>
        <xdr:cNvSpPr/>
      </xdr:nvSpPr>
      <xdr:spPr>
        <a:xfrm>
          <a:off x="1079500" y="164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94282</xdr:rowOff>
    </xdr:from>
    <xdr:ext cx="599010" cy="259045"/>
    <xdr:sp macro="" textlink="">
      <xdr:nvSpPr>
        <xdr:cNvPr id="263" name="テキスト ボックス 262"/>
        <xdr:cNvSpPr txBox="1"/>
      </xdr:nvSpPr>
      <xdr:spPr>
        <a:xfrm>
          <a:off x="830794" y="1621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44994</xdr:rowOff>
    </xdr:from>
    <xdr:to>
      <xdr:col>15</xdr:col>
      <xdr:colOff>180975</xdr:colOff>
      <xdr:row>36</xdr:row>
      <xdr:rowOff>75447</xdr:rowOff>
    </xdr:to>
    <xdr:cxnSp macro="">
      <xdr:nvCxnSpPr>
        <xdr:cNvPr id="294" name="直線コネクタ 293"/>
        <xdr:cNvCxnSpPr/>
      </xdr:nvCxnSpPr>
      <xdr:spPr>
        <a:xfrm>
          <a:off x="9639300" y="5874294"/>
          <a:ext cx="838200" cy="37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61013</xdr:rowOff>
    </xdr:from>
    <xdr:to>
      <xdr:col>14</xdr:col>
      <xdr:colOff>28575</xdr:colOff>
      <xdr:row>34</xdr:row>
      <xdr:rowOff>44994</xdr:rowOff>
    </xdr:to>
    <xdr:cxnSp macro="">
      <xdr:nvCxnSpPr>
        <xdr:cNvPr id="297" name="直線コネクタ 296"/>
        <xdr:cNvCxnSpPr/>
      </xdr:nvCxnSpPr>
      <xdr:spPr>
        <a:xfrm>
          <a:off x="8750300" y="5718863"/>
          <a:ext cx="889000" cy="15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61013</xdr:rowOff>
    </xdr:from>
    <xdr:to>
      <xdr:col>12</xdr:col>
      <xdr:colOff>511175</xdr:colOff>
      <xdr:row>34</xdr:row>
      <xdr:rowOff>2785</xdr:rowOff>
    </xdr:to>
    <xdr:cxnSp macro="">
      <xdr:nvCxnSpPr>
        <xdr:cNvPr id="300" name="直線コネクタ 299"/>
        <xdr:cNvCxnSpPr/>
      </xdr:nvCxnSpPr>
      <xdr:spPr>
        <a:xfrm flipV="1">
          <a:off x="7861300" y="5718863"/>
          <a:ext cx="889000" cy="11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2785</xdr:rowOff>
    </xdr:from>
    <xdr:to>
      <xdr:col>11</xdr:col>
      <xdr:colOff>307975</xdr:colOff>
      <xdr:row>36</xdr:row>
      <xdr:rowOff>141251</xdr:rowOff>
    </xdr:to>
    <xdr:cxnSp macro="">
      <xdr:nvCxnSpPr>
        <xdr:cNvPr id="303" name="直線コネクタ 302"/>
        <xdr:cNvCxnSpPr/>
      </xdr:nvCxnSpPr>
      <xdr:spPr>
        <a:xfrm flipV="1">
          <a:off x="6972300" y="5832085"/>
          <a:ext cx="889000" cy="4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24647</xdr:rowOff>
    </xdr:from>
    <xdr:to>
      <xdr:col>15</xdr:col>
      <xdr:colOff>231775</xdr:colOff>
      <xdr:row>36</xdr:row>
      <xdr:rowOff>126247</xdr:rowOff>
    </xdr:to>
    <xdr:sp macro="" textlink="">
      <xdr:nvSpPr>
        <xdr:cNvPr id="313" name="円/楕円 312"/>
        <xdr:cNvSpPr/>
      </xdr:nvSpPr>
      <xdr:spPr>
        <a:xfrm>
          <a:off x="10426700" y="61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47524</xdr:rowOff>
    </xdr:from>
    <xdr:ext cx="534377" cy="259045"/>
    <xdr:sp macro="" textlink="">
      <xdr:nvSpPr>
        <xdr:cNvPr id="314" name="労働費該当値テキスト"/>
        <xdr:cNvSpPr txBox="1"/>
      </xdr:nvSpPr>
      <xdr:spPr>
        <a:xfrm>
          <a:off x="10528300"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32,935</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165644</xdr:rowOff>
    </xdr:from>
    <xdr:to>
      <xdr:col>14</xdr:col>
      <xdr:colOff>79375</xdr:colOff>
      <xdr:row>34</xdr:row>
      <xdr:rowOff>95794</xdr:rowOff>
    </xdr:to>
    <xdr:sp macro="" textlink="">
      <xdr:nvSpPr>
        <xdr:cNvPr id="315" name="円/楕円 314"/>
        <xdr:cNvSpPr/>
      </xdr:nvSpPr>
      <xdr:spPr>
        <a:xfrm>
          <a:off x="9588500" y="582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112321</xdr:rowOff>
    </xdr:from>
    <xdr:ext cx="534377" cy="259045"/>
    <xdr:sp macro="" textlink="">
      <xdr:nvSpPr>
        <xdr:cNvPr id="316" name="テキスト ボックス 315"/>
        <xdr:cNvSpPr txBox="1"/>
      </xdr:nvSpPr>
      <xdr:spPr>
        <a:xfrm>
          <a:off x="9372111" y="559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55,800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10213</xdr:rowOff>
    </xdr:from>
    <xdr:to>
      <xdr:col>12</xdr:col>
      <xdr:colOff>561975</xdr:colOff>
      <xdr:row>33</xdr:row>
      <xdr:rowOff>111813</xdr:rowOff>
    </xdr:to>
    <xdr:sp macro="" textlink="">
      <xdr:nvSpPr>
        <xdr:cNvPr id="317" name="円/楕円 316"/>
        <xdr:cNvSpPr/>
      </xdr:nvSpPr>
      <xdr:spPr>
        <a:xfrm>
          <a:off x="8699500" y="566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128340</xdr:rowOff>
    </xdr:from>
    <xdr:ext cx="534377" cy="259045"/>
    <xdr:sp macro="" textlink="">
      <xdr:nvSpPr>
        <xdr:cNvPr id="318" name="テキスト ボックス 317"/>
        <xdr:cNvSpPr txBox="1"/>
      </xdr:nvSpPr>
      <xdr:spPr>
        <a:xfrm>
          <a:off x="8483111" y="54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65,319</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123435</xdr:rowOff>
    </xdr:from>
    <xdr:to>
      <xdr:col>11</xdr:col>
      <xdr:colOff>358775</xdr:colOff>
      <xdr:row>34</xdr:row>
      <xdr:rowOff>53585</xdr:rowOff>
    </xdr:to>
    <xdr:sp macro="" textlink="">
      <xdr:nvSpPr>
        <xdr:cNvPr id="319" name="円/楕円 318"/>
        <xdr:cNvSpPr/>
      </xdr:nvSpPr>
      <xdr:spPr>
        <a:xfrm>
          <a:off x="7810500" y="578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70112</xdr:rowOff>
    </xdr:from>
    <xdr:ext cx="534377" cy="259045"/>
    <xdr:sp macro="" textlink="">
      <xdr:nvSpPr>
        <xdr:cNvPr id="320" name="テキスト ボックス 319"/>
        <xdr:cNvSpPr txBox="1"/>
      </xdr:nvSpPr>
      <xdr:spPr>
        <a:xfrm>
          <a:off x="7594111" y="555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90451</xdr:rowOff>
    </xdr:from>
    <xdr:to>
      <xdr:col>10</xdr:col>
      <xdr:colOff>155575</xdr:colOff>
      <xdr:row>37</xdr:row>
      <xdr:rowOff>20601</xdr:rowOff>
    </xdr:to>
    <xdr:sp macro="" textlink="">
      <xdr:nvSpPr>
        <xdr:cNvPr id="321" name="円/楕円 320"/>
        <xdr:cNvSpPr/>
      </xdr:nvSpPr>
      <xdr:spPr>
        <a:xfrm>
          <a:off x="6921500" y="626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37128</xdr:rowOff>
    </xdr:from>
    <xdr:ext cx="534377" cy="259045"/>
    <xdr:sp macro="" textlink="">
      <xdr:nvSpPr>
        <xdr:cNvPr id="322" name="テキスト ボックス 321"/>
        <xdr:cNvSpPr txBox="1"/>
      </xdr:nvSpPr>
      <xdr:spPr>
        <a:xfrm>
          <a:off x="6705111" y="603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72707</xdr:rowOff>
    </xdr:from>
    <xdr:to>
      <xdr:col>15</xdr:col>
      <xdr:colOff>180975</xdr:colOff>
      <xdr:row>57</xdr:row>
      <xdr:rowOff>84948</xdr:rowOff>
    </xdr:to>
    <xdr:cxnSp macro="">
      <xdr:nvCxnSpPr>
        <xdr:cNvPr id="353" name="直線コネクタ 352"/>
        <xdr:cNvCxnSpPr/>
      </xdr:nvCxnSpPr>
      <xdr:spPr>
        <a:xfrm flipV="1">
          <a:off x="9639300" y="9845357"/>
          <a:ext cx="838200" cy="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84948</xdr:rowOff>
    </xdr:from>
    <xdr:to>
      <xdr:col>14</xdr:col>
      <xdr:colOff>28575</xdr:colOff>
      <xdr:row>58</xdr:row>
      <xdr:rowOff>25315</xdr:rowOff>
    </xdr:to>
    <xdr:cxnSp macro="">
      <xdr:nvCxnSpPr>
        <xdr:cNvPr id="356" name="直線コネクタ 355"/>
        <xdr:cNvCxnSpPr/>
      </xdr:nvCxnSpPr>
      <xdr:spPr>
        <a:xfrm flipV="1">
          <a:off x="8750300" y="9857598"/>
          <a:ext cx="889000" cy="11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25315</xdr:rowOff>
    </xdr:from>
    <xdr:to>
      <xdr:col>12</xdr:col>
      <xdr:colOff>511175</xdr:colOff>
      <xdr:row>58</xdr:row>
      <xdr:rowOff>57236</xdr:rowOff>
    </xdr:to>
    <xdr:cxnSp macro="">
      <xdr:nvCxnSpPr>
        <xdr:cNvPr id="359" name="直線コネクタ 358"/>
        <xdr:cNvCxnSpPr/>
      </xdr:nvCxnSpPr>
      <xdr:spPr>
        <a:xfrm flipV="1">
          <a:off x="7861300" y="9969415"/>
          <a:ext cx="889000" cy="3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57236</xdr:rowOff>
    </xdr:from>
    <xdr:to>
      <xdr:col>11</xdr:col>
      <xdr:colOff>307975</xdr:colOff>
      <xdr:row>58</xdr:row>
      <xdr:rowOff>108896</xdr:rowOff>
    </xdr:to>
    <xdr:cxnSp macro="">
      <xdr:nvCxnSpPr>
        <xdr:cNvPr id="362" name="直線コネクタ 361"/>
        <xdr:cNvCxnSpPr/>
      </xdr:nvCxnSpPr>
      <xdr:spPr>
        <a:xfrm flipV="1">
          <a:off x="6972300" y="10001336"/>
          <a:ext cx="889000" cy="5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21907</xdr:rowOff>
    </xdr:from>
    <xdr:to>
      <xdr:col>15</xdr:col>
      <xdr:colOff>231775</xdr:colOff>
      <xdr:row>57</xdr:row>
      <xdr:rowOff>123507</xdr:rowOff>
    </xdr:to>
    <xdr:sp macro="" textlink="">
      <xdr:nvSpPr>
        <xdr:cNvPr id="372" name="円/楕円 371"/>
        <xdr:cNvSpPr/>
      </xdr:nvSpPr>
      <xdr:spPr>
        <a:xfrm>
          <a:off x="10426700" y="97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44784</xdr:rowOff>
    </xdr:from>
    <xdr:ext cx="599010" cy="259045"/>
    <xdr:sp macro="" textlink="">
      <xdr:nvSpPr>
        <xdr:cNvPr id="373" name="農林水産業費該当値テキスト"/>
        <xdr:cNvSpPr txBox="1"/>
      </xdr:nvSpPr>
      <xdr:spPr>
        <a:xfrm>
          <a:off x="10528300" y="9645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339,042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34148</xdr:rowOff>
    </xdr:from>
    <xdr:to>
      <xdr:col>14</xdr:col>
      <xdr:colOff>79375</xdr:colOff>
      <xdr:row>57</xdr:row>
      <xdr:rowOff>135748</xdr:rowOff>
    </xdr:to>
    <xdr:sp macro="" textlink="">
      <xdr:nvSpPr>
        <xdr:cNvPr id="374" name="円/楕円 373"/>
        <xdr:cNvSpPr/>
      </xdr:nvSpPr>
      <xdr:spPr>
        <a:xfrm>
          <a:off x="9588500" y="98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152275</xdr:rowOff>
    </xdr:from>
    <xdr:ext cx="599010" cy="259045"/>
    <xdr:sp macro="" textlink="">
      <xdr:nvSpPr>
        <xdr:cNvPr id="375" name="テキスト ボックス 374"/>
        <xdr:cNvSpPr txBox="1"/>
      </xdr:nvSpPr>
      <xdr:spPr>
        <a:xfrm>
          <a:off x="9339794" y="958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327,797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145965</xdr:rowOff>
    </xdr:from>
    <xdr:to>
      <xdr:col>12</xdr:col>
      <xdr:colOff>561975</xdr:colOff>
      <xdr:row>58</xdr:row>
      <xdr:rowOff>76115</xdr:rowOff>
    </xdr:to>
    <xdr:sp macro="" textlink="">
      <xdr:nvSpPr>
        <xdr:cNvPr id="376" name="円/楕円 375"/>
        <xdr:cNvSpPr/>
      </xdr:nvSpPr>
      <xdr:spPr>
        <a:xfrm>
          <a:off x="8699500" y="99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92642</xdr:rowOff>
    </xdr:from>
    <xdr:ext cx="599010" cy="259045"/>
    <xdr:sp macro="" textlink="">
      <xdr:nvSpPr>
        <xdr:cNvPr id="377" name="テキスト ボックス 376"/>
        <xdr:cNvSpPr txBox="1"/>
      </xdr:nvSpPr>
      <xdr:spPr>
        <a:xfrm>
          <a:off x="8450794" y="96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225,078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6436</xdr:rowOff>
    </xdr:from>
    <xdr:to>
      <xdr:col>11</xdr:col>
      <xdr:colOff>358775</xdr:colOff>
      <xdr:row>58</xdr:row>
      <xdr:rowOff>108036</xdr:rowOff>
    </xdr:to>
    <xdr:sp macro="" textlink="">
      <xdr:nvSpPr>
        <xdr:cNvPr id="378" name="円/楕円 377"/>
        <xdr:cNvSpPr/>
      </xdr:nvSpPr>
      <xdr:spPr>
        <a:xfrm>
          <a:off x="7810500" y="99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124563</xdr:rowOff>
    </xdr:from>
    <xdr:ext cx="599010" cy="259045"/>
    <xdr:sp macro="" textlink="">
      <xdr:nvSpPr>
        <xdr:cNvPr id="379" name="テキスト ボックス 378"/>
        <xdr:cNvSpPr txBox="1"/>
      </xdr:nvSpPr>
      <xdr:spPr>
        <a:xfrm>
          <a:off x="7561794" y="9725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195,754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58096</xdr:rowOff>
    </xdr:from>
    <xdr:to>
      <xdr:col>10</xdr:col>
      <xdr:colOff>155575</xdr:colOff>
      <xdr:row>58</xdr:row>
      <xdr:rowOff>159696</xdr:rowOff>
    </xdr:to>
    <xdr:sp macro="" textlink="">
      <xdr:nvSpPr>
        <xdr:cNvPr id="380" name="円/楕円 379"/>
        <xdr:cNvSpPr/>
      </xdr:nvSpPr>
      <xdr:spPr>
        <a:xfrm>
          <a:off x="6921500" y="100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4773</xdr:rowOff>
    </xdr:from>
    <xdr:ext cx="599010" cy="259045"/>
    <xdr:sp macro="" textlink="">
      <xdr:nvSpPr>
        <xdr:cNvPr id="381" name="テキスト ボックス 380"/>
        <xdr:cNvSpPr txBox="1"/>
      </xdr:nvSpPr>
      <xdr:spPr>
        <a:xfrm>
          <a:off x="6672794" y="977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29549</xdr:rowOff>
    </xdr:from>
    <xdr:to>
      <xdr:col>15</xdr:col>
      <xdr:colOff>180975</xdr:colOff>
      <xdr:row>76</xdr:row>
      <xdr:rowOff>110161</xdr:rowOff>
    </xdr:to>
    <xdr:cxnSp macro="">
      <xdr:nvCxnSpPr>
        <xdr:cNvPr id="410" name="直線コネクタ 409"/>
        <xdr:cNvCxnSpPr/>
      </xdr:nvCxnSpPr>
      <xdr:spPr>
        <a:xfrm flipV="1">
          <a:off x="9639300" y="13059749"/>
          <a:ext cx="838200" cy="8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110161</xdr:rowOff>
    </xdr:from>
    <xdr:to>
      <xdr:col>14</xdr:col>
      <xdr:colOff>28575</xdr:colOff>
      <xdr:row>77</xdr:row>
      <xdr:rowOff>32891</xdr:rowOff>
    </xdr:to>
    <xdr:cxnSp macro="">
      <xdr:nvCxnSpPr>
        <xdr:cNvPr id="413" name="直線コネクタ 412"/>
        <xdr:cNvCxnSpPr/>
      </xdr:nvCxnSpPr>
      <xdr:spPr>
        <a:xfrm flipV="1">
          <a:off x="8750300" y="13140361"/>
          <a:ext cx="889000" cy="9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32891</xdr:rowOff>
    </xdr:from>
    <xdr:to>
      <xdr:col>12</xdr:col>
      <xdr:colOff>511175</xdr:colOff>
      <xdr:row>77</xdr:row>
      <xdr:rowOff>46713</xdr:rowOff>
    </xdr:to>
    <xdr:cxnSp macro="">
      <xdr:nvCxnSpPr>
        <xdr:cNvPr id="416" name="直線コネクタ 415"/>
        <xdr:cNvCxnSpPr/>
      </xdr:nvCxnSpPr>
      <xdr:spPr>
        <a:xfrm flipV="1">
          <a:off x="7861300" y="13234541"/>
          <a:ext cx="889000" cy="1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55122</xdr:rowOff>
    </xdr:from>
    <xdr:to>
      <xdr:col>11</xdr:col>
      <xdr:colOff>307975</xdr:colOff>
      <xdr:row>77</xdr:row>
      <xdr:rowOff>46713</xdr:rowOff>
    </xdr:to>
    <xdr:cxnSp macro="">
      <xdr:nvCxnSpPr>
        <xdr:cNvPr id="419" name="直線コネクタ 418"/>
        <xdr:cNvCxnSpPr/>
      </xdr:nvCxnSpPr>
      <xdr:spPr>
        <a:xfrm>
          <a:off x="6972300" y="13085322"/>
          <a:ext cx="889000" cy="16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150199</xdr:rowOff>
    </xdr:from>
    <xdr:to>
      <xdr:col>15</xdr:col>
      <xdr:colOff>231775</xdr:colOff>
      <xdr:row>76</xdr:row>
      <xdr:rowOff>80349</xdr:rowOff>
    </xdr:to>
    <xdr:sp macro="" textlink="">
      <xdr:nvSpPr>
        <xdr:cNvPr id="429" name="円/楕円 428"/>
        <xdr:cNvSpPr/>
      </xdr:nvSpPr>
      <xdr:spPr>
        <a:xfrm>
          <a:off x="10426700" y="130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1626</xdr:rowOff>
    </xdr:from>
    <xdr:ext cx="599010" cy="259045"/>
    <xdr:sp macro="" textlink="">
      <xdr:nvSpPr>
        <xdr:cNvPr id="430" name="商工費該当値テキスト"/>
        <xdr:cNvSpPr txBox="1"/>
      </xdr:nvSpPr>
      <xdr:spPr>
        <a:xfrm>
          <a:off x="10528300" y="1286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138,911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59361</xdr:rowOff>
    </xdr:from>
    <xdr:to>
      <xdr:col>14</xdr:col>
      <xdr:colOff>79375</xdr:colOff>
      <xdr:row>76</xdr:row>
      <xdr:rowOff>160961</xdr:rowOff>
    </xdr:to>
    <xdr:sp macro="" textlink="">
      <xdr:nvSpPr>
        <xdr:cNvPr id="431" name="円/楕円 430"/>
        <xdr:cNvSpPr/>
      </xdr:nvSpPr>
      <xdr:spPr>
        <a:xfrm>
          <a:off x="9588500" y="1308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6038</xdr:rowOff>
    </xdr:from>
    <xdr:ext cx="599010" cy="259045"/>
    <xdr:sp macro="" textlink="">
      <xdr:nvSpPr>
        <xdr:cNvPr id="432" name="テキスト ボックス 431"/>
        <xdr:cNvSpPr txBox="1"/>
      </xdr:nvSpPr>
      <xdr:spPr>
        <a:xfrm>
          <a:off x="9339794" y="1286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117,753</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153541</xdr:rowOff>
    </xdr:from>
    <xdr:to>
      <xdr:col>12</xdr:col>
      <xdr:colOff>561975</xdr:colOff>
      <xdr:row>77</xdr:row>
      <xdr:rowOff>83691</xdr:rowOff>
    </xdr:to>
    <xdr:sp macro="" textlink="">
      <xdr:nvSpPr>
        <xdr:cNvPr id="433" name="円/楕円 432"/>
        <xdr:cNvSpPr/>
      </xdr:nvSpPr>
      <xdr:spPr>
        <a:xfrm>
          <a:off x="8699500" y="1318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100217</xdr:rowOff>
    </xdr:from>
    <xdr:ext cx="534377" cy="259045"/>
    <xdr:sp macro="" textlink="">
      <xdr:nvSpPr>
        <xdr:cNvPr id="434" name="テキスト ボックス 433"/>
        <xdr:cNvSpPr txBox="1"/>
      </xdr:nvSpPr>
      <xdr:spPr>
        <a:xfrm>
          <a:off x="8483111" y="1295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93,034</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167363</xdr:rowOff>
    </xdr:from>
    <xdr:to>
      <xdr:col>11</xdr:col>
      <xdr:colOff>358775</xdr:colOff>
      <xdr:row>77</xdr:row>
      <xdr:rowOff>97513</xdr:rowOff>
    </xdr:to>
    <xdr:sp macro="" textlink="">
      <xdr:nvSpPr>
        <xdr:cNvPr id="435" name="円/楕円 434"/>
        <xdr:cNvSpPr/>
      </xdr:nvSpPr>
      <xdr:spPr>
        <a:xfrm>
          <a:off x="7810500" y="1319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114040</xdr:rowOff>
    </xdr:from>
    <xdr:ext cx="534377" cy="259045"/>
    <xdr:sp macro="" textlink="">
      <xdr:nvSpPr>
        <xdr:cNvPr id="436" name="テキスト ボックス 435"/>
        <xdr:cNvSpPr txBox="1"/>
      </xdr:nvSpPr>
      <xdr:spPr>
        <a:xfrm>
          <a:off x="7594111" y="1297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89,406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4322</xdr:rowOff>
    </xdr:from>
    <xdr:to>
      <xdr:col>10</xdr:col>
      <xdr:colOff>155575</xdr:colOff>
      <xdr:row>76</xdr:row>
      <xdr:rowOff>105922</xdr:rowOff>
    </xdr:to>
    <xdr:sp macro="" textlink="">
      <xdr:nvSpPr>
        <xdr:cNvPr id="437" name="円/楕円 436"/>
        <xdr:cNvSpPr/>
      </xdr:nvSpPr>
      <xdr:spPr>
        <a:xfrm>
          <a:off x="6921500" y="1303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74</xdr:row>
      <xdr:rowOff>122448</xdr:rowOff>
    </xdr:from>
    <xdr:ext cx="599010" cy="259045"/>
    <xdr:sp macro="" textlink="">
      <xdr:nvSpPr>
        <xdr:cNvPr id="438" name="テキスト ボックス 437"/>
        <xdr:cNvSpPr txBox="1"/>
      </xdr:nvSpPr>
      <xdr:spPr>
        <a:xfrm>
          <a:off x="6672794" y="1280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117387</xdr:rowOff>
    </xdr:from>
    <xdr:to>
      <xdr:col>15</xdr:col>
      <xdr:colOff>180975</xdr:colOff>
      <xdr:row>97</xdr:row>
      <xdr:rowOff>138368</xdr:rowOff>
    </xdr:to>
    <xdr:cxnSp macro="">
      <xdr:nvCxnSpPr>
        <xdr:cNvPr id="467" name="直線コネクタ 466"/>
        <xdr:cNvCxnSpPr/>
      </xdr:nvCxnSpPr>
      <xdr:spPr>
        <a:xfrm>
          <a:off x="9639300" y="16748037"/>
          <a:ext cx="838200" cy="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117387</xdr:rowOff>
    </xdr:from>
    <xdr:to>
      <xdr:col>14</xdr:col>
      <xdr:colOff>28575</xdr:colOff>
      <xdr:row>98</xdr:row>
      <xdr:rowOff>50502</xdr:rowOff>
    </xdr:to>
    <xdr:cxnSp macro="">
      <xdr:nvCxnSpPr>
        <xdr:cNvPr id="470" name="直線コネクタ 469"/>
        <xdr:cNvCxnSpPr/>
      </xdr:nvCxnSpPr>
      <xdr:spPr>
        <a:xfrm flipV="1">
          <a:off x="8750300" y="16748037"/>
          <a:ext cx="889000" cy="10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155084</xdr:rowOff>
    </xdr:from>
    <xdr:to>
      <xdr:col>12</xdr:col>
      <xdr:colOff>511175</xdr:colOff>
      <xdr:row>98</xdr:row>
      <xdr:rowOff>50502</xdr:rowOff>
    </xdr:to>
    <xdr:cxnSp macro="">
      <xdr:nvCxnSpPr>
        <xdr:cNvPr id="473" name="直線コネクタ 472"/>
        <xdr:cNvCxnSpPr/>
      </xdr:nvCxnSpPr>
      <xdr:spPr>
        <a:xfrm>
          <a:off x="7861300" y="16614284"/>
          <a:ext cx="889000" cy="23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155084</xdr:rowOff>
    </xdr:from>
    <xdr:to>
      <xdr:col>11</xdr:col>
      <xdr:colOff>307975</xdr:colOff>
      <xdr:row>98</xdr:row>
      <xdr:rowOff>107900</xdr:rowOff>
    </xdr:to>
    <xdr:cxnSp macro="">
      <xdr:nvCxnSpPr>
        <xdr:cNvPr id="476" name="直線コネクタ 475"/>
        <xdr:cNvCxnSpPr/>
      </xdr:nvCxnSpPr>
      <xdr:spPr>
        <a:xfrm flipV="1">
          <a:off x="6972300" y="16614284"/>
          <a:ext cx="889000" cy="2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87568</xdr:rowOff>
    </xdr:from>
    <xdr:to>
      <xdr:col>15</xdr:col>
      <xdr:colOff>231775</xdr:colOff>
      <xdr:row>98</xdr:row>
      <xdr:rowOff>17718</xdr:rowOff>
    </xdr:to>
    <xdr:sp macro="" textlink="">
      <xdr:nvSpPr>
        <xdr:cNvPr id="486" name="円/楕円 485"/>
        <xdr:cNvSpPr/>
      </xdr:nvSpPr>
      <xdr:spPr>
        <a:xfrm>
          <a:off x="10426700" y="1671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110445</xdr:rowOff>
    </xdr:from>
    <xdr:ext cx="599010" cy="259045"/>
    <xdr:sp macro="" textlink="">
      <xdr:nvSpPr>
        <xdr:cNvPr id="487" name="土木費該当値テキスト"/>
        <xdr:cNvSpPr txBox="1"/>
      </xdr:nvSpPr>
      <xdr:spPr>
        <a:xfrm>
          <a:off x="10528300" y="1656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326,748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66587</xdr:rowOff>
    </xdr:from>
    <xdr:to>
      <xdr:col>14</xdr:col>
      <xdr:colOff>79375</xdr:colOff>
      <xdr:row>97</xdr:row>
      <xdr:rowOff>168187</xdr:rowOff>
    </xdr:to>
    <xdr:sp macro="" textlink="">
      <xdr:nvSpPr>
        <xdr:cNvPr id="488" name="円/楕円 487"/>
        <xdr:cNvSpPr/>
      </xdr:nvSpPr>
      <xdr:spPr>
        <a:xfrm>
          <a:off x="9588500" y="166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13264</xdr:rowOff>
    </xdr:from>
    <xdr:ext cx="599010" cy="259045"/>
    <xdr:sp macro="" textlink="">
      <xdr:nvSpPr>
        <xdr:cNvPr id="489" name="テキスト ボックス 488"/>
        <xdr:cNvSpPr txBox="1"/>
      </xdr:nvSpPr>
      <xdr:spPr>
        <a:xfrm>
          <a:off x="9339794" y="1647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354,282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171152</xdr:rowOff>
    </xdr:from>
    <xdr:to>
      <xdr:col>12</xdr:col>
      <xdr:colOff>561975</xdr:colOff>
      <xdr:row>98</xdr:row>
      <xdr:rowOff>101302</xdr:rowOff>
    </xdr:to>
    <xdr:sp macro="" textlink="">
      <xdr:nvSpPr>
        <xdr:cNvPr id="490" name="円/楕円 489"/>
        <xdr:cNvSpPr/>
      </xdr:nvSpPr>
      <xdr:spPr>
        <a:xfrm>
          <a:off x="8699500" y="168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117829</xdr:rowOff>
    </xdr:from>
    <xdr:ext cx="599010" cy="259045"/>
    <xdr:sp macro="" textlink="">
      <xdr:nvSpPr>
        <xdr:cNvPr id="491" name="テキスト ボックス 490"/>
        <xdr:cNvSpPr txBox="1"/>
      </xdr:nvSpPr>
      <xdr:spPr>
        <a:xfrm>
          <a:off x="8450794" y="16577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217,057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104284</xdr:rowOff>
    </xdr:from>
    <xdr:to>
      <xdr:col>11</xdr:col>
      <xdr:colOff>358775</xdr:colOff>
      <xdr:row>97</xdr:row>
      <xdr:rowOff>34434</xdr:rowOff>
    </xdr:to>
    <xdr:sp macro="" textlink="">
      <xdr:nvSpPr>
        <xdr:cNvPr id="492" name="円/楕円 491"/>
        <xdr:cNvSpPr/>
      </xdr:nvSpPr>
      <xdr:spPr>
        <a:xfrm>
          <a:off x="7810500" y="1656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50961</xdr:rowOff>
    </xdr:from>
    <xdr:ext cx="599010" cy="259045"/>
    <xdr:sp macro="" textlink="">
      <xdr:nvSpPr>
        <xdr:cNvPr id="493" name="テキスト ボックス 492"/>
        <xdr:cNvSpPr txBox="1"/>
      </xdr:nvSpPr>
      <xdr:spPr>
        <a:xfrm>
          <a:off x="7561794" y="1633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57100</xdr:rowOff>
    </xdr:from>
    <xdr:to>
      <xdr:col>10</xdr:col>
      <xdr:colOff>155575</xdr:colOff>
      <xdr:row>98</xdr:row>
      <xdr:rowOff>158700</xdr:rowOff>
    </xdr:to>
    <xdr:sp macro="" textlink="">
      <xdr:nvSpPr>
        <xdr:cNvPr id="494" name="円/楕円 493"/>
        <xdr:cNvSpPr/>
      </xdr:nvSpPr>
      <xdr:spPr>
        <a:xfrm>
          <a:off x="6921500" y="168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3777</xdr:rowOff>
    </xdr:from>
    <xdr:ext cx="599010" cy="259045"/>
    <xdr:sp macro="" textlink="">
      <xdr:nvSpPr>
        <xdr:cNvPr id="495" name="テキスト ボックス 494"/>
        <xdr:cNvSpPr txBox="1"/>
      </xdr:nvSpPr>
      <xdr:spPr>
        <a:xfrm>
          <a:off x="6672794" y="1663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74103</xdr:rowOff>
    </xdr:from>
    <xdr:to>
      <xdr:col>23</xdr:col>
      <xdr:colOff>517525</xdr:colOff>
      <xdr:row>38</xdr:row>
      <xdr:rowOff>5103</xdr:rowOff>
    </xdr:to>
    <xdr:cxnSp macro="">
      <xdr:nvCxnSpPr>
        <xdr:cNvPr id="522" name="直線コネクタ 521"/>
        <xdr:cNvCxnSpPr/>
      </xdr:nvCxnSpPr>
      <xdr:spPr>
        <a:xfrm>
          <a:off x="15481300" y="6074853"/>
          <a:ext cx="838200" cy="44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74103</xdr:rowOff>
    </xdr:from>
    <xdr:to>
      <xdr:col>22</xdr:col>
      <xdr:colOff>365125</xdr:colOff>
      <xdr:row>37</xdr:row>
      <xdr:rowOff>152012</xdr:rowOff>
    </xdr:to>
    <xdr:cxnSp macro="">
      <xdr:nvCxnSpPr>
        <xdr:cNvPr id="525" name="直線コネクタ 524"/>
        <xdr:cNvCxnSpPr/>
      </xdr:nvCxnSpPr>
      <xdr:spPr>
        <a:xfrm flipV="1">
          <a:off x="14592300" y="6074853"/>
          <a:ext cx="889000" cy="42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46236</xdr:rowOff>
    </xdr:from>
    <xdr:ext cx="534377" cy="259045"/>
    <xdr:sp macro="" textlink="">
      <xdr:nvSpPr>
        <xdr:cNvPr id="527" name="テキスト ボックス 526"/>
        <xdr:cNvSpPr txBox="1"/>
      </xdr:nvSpPr>
      <xdr:spPr>
        <a:xfrm>
          <a:off x="15214111" y="656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152012</xdr:rowOff>
    </xdr:from>
    <xdr:to>
      <xdr:col>21</xdr:col>
      <xdr:colOff>161925</xdr:colOff>
      <xdr:row>38</xdr:row>
      <xdr:rowOff>26452</xdr:rowOff>
    </xdr:to>
    <xdr:cxnSp macro="">
      <xdr:nvCxnSpPr>
        <xdr:cNvPr id="528" name="直線コネクタ 527"/>
        <xdr:cNvCxnSpPr/>
      </xdr:nvCxnSpPr>
      <xdr:spPr>
        <a:xfrm flipV="1">
          <a:off x="13703300" y="6495662"/>
          <a:ext cx="889000" cy="4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26317</xdr:rowOff>
    </xdr:from>
    <xdr:to>
      <xdr:col>19</xdr:col>
      <xdr:colOff>644525</xdr:colOff>
      <xdr:row>38</xdr:row>
      <xdr:rowOff>26452</xdr:rowOff>
    </xdr:to>
    <xdr:cxnSp macro="">
      <xdr:nvCxnSpPr>
        <xdr:cNvPr id="531" name="直線コネクタ 530"/>
        <xdr:cNvCxnSpPr/>
      </xdr:nvCxnSpPr>
      <xdr:spPr>
        <a:xfrm>
          <a:off x="12814300" y="6541417"/>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125753</xdr:rowOff>
    </xdr:from>
    <xdr:to>
      <xdr:col>23</xdr:col>
      <xdr:colOff>568325</xdr:colOff>
      <xdr:row>38</xdr:row>
      <xdr:rowOff>55903</xdr:rowOff>
    </xdr:to>
    <xdr:sp macro="" textlink="">
      <xdr:nvSpPr>
        <xdr:cNvPr id="541" name="円/楕円 540"/>
        <xdr:cNvSpPr/>
      </xdr:nvSpPr>
      <xdr:spPr>
        <a:xfrm>
          <a:off x="16268700" y="64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148630</xdr:rowOff>
    </xdr:from>
    <xdr:ext cx="534377" cy="259045"/>
    <xdr:sp macro="" textlink="">
      <xdr:nvSpPr>
        <xdr:cNvPr id="542" name="消防費該当値テキスト"/>
        <xdr:cNvSpPr txBox="1"/>
      </xdr:nvSpPr>
      <xdr:spPr>
        <a:xfrm>
          <a:off x="16370300" y="63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58,879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23303</xdr:rowOff>
    </xdr:from>
    <xdr:to>
      <xdr:col>22</xdr:col>
      <xdr:colOff>415925</xdr:colOff>
      <xdr:row>35</xdr:row>
      <xdr:rowOff>124903</xdr:rowOff>
    </xdr:to>
    <xdr:sp macro="" textlink="">
      <xdr:nvSpPr>
        <xdr:cNvPr id="543" name="円/楕円 542"/>
        <xdr:cNvSpPr/>
      </xdr:nvSpPr>
      <xdr:spPr>
        <a:xfrm>
          <a:off x="15430500" y="60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33</xdr:row>
      <xdr:rowOff>141430</xdr:rowOff>
    </xdr:from>
    <xdr:ext cx="599010" cy="259045"/>
    <xdr:sp macro="" textlink="">
      <xdr:nvSpPr>
        <xdr:cNvPr id="544" name="テキスト ボックス 543"/>
        <xdr:cNvSpPr txBox="1"/>
      </xdr:nvSpPr>
      <xdr:spPr>
        <a:xfrm>
          <a:off x="15181794" y="579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253,695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101212</xdr:rowOff>
    </xdr:from>
    <xdr:to>
      <xdr:col>21</xdr:col>
      <xdr:colOff>212725</xdr:colOff>
      <xdr:row>38</xdr:row>
      <xdr:rowOff>31362</xdr:rowOff>
    </xdr:to>
    <xdr:sp macro="" textlink="">
      <xdr:nvSpPr>
        <xdr:cNvPr id="545" name="円/楕円 544"/>
        <xdr:cNvSpPr/>
      </xdr:nvSpPr>
      <xdr:spPr>
        <a:xfrm>
          <a:off x="14541500" y="644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47889</xdr:rowOff>
    </xdr:from>
    <xdr:ext cx="534377" cy="259045"/>
    <xdr:sp macro="" textlink="">
      <xdr:nvSpPr>
        <xdr:cNvPr id="546" name="テキスト ボックス 545"/>
        <xdr:cNvSpPr txBox="1"/>
      </xdr:nvSpPr>
      <xdr:spPr>
        <a:xfrm>
          <a:off x="14325111" y="62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69,614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147101</xdr:rowOff>
    </xdr:from>
    <xdr:to>
      <xdr:col>20</xdr:col>
      <xdr:colOff>9525</xdr:colOff>
      <xdr:row>38</xdr:row>
      <xdr:rowOff>77251</xdr:rowOff>
    </xdr:to>
    <xdr:sp macro="" textlink="">
      <xdr:nvSpPr>
        <xdr:cNvPr id="547" name="円/楕円 546"/>
        <xdr:cNvSpPr/>
      </xdr:nvSpPr>
      <xdr:spPr>
        <a:xfrm>
          <a:off x="13652500" y="649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93778</xdr:rowOff>
    </xdr:from>
    <xdr:ext cx="534377" cy="259045"/>
    <xdr:sp macro="" textlink="">
      <xdr:nvSpPr>
        <xdr:cNvPr id="548" name="テキスト ボックス 547"/>
        <xdr:cNvSpPr txBox="1"/>
      </xdr:nvSpPr>
      <xdr:spPr>
        <a:xfrm>
          <a:off x="13436111" y="626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146967</xdr:rowOff>
    </xdr:from>
    <xdr:to>
      <xdr:col>18</xdr:col>
      <xdr:colOff>492125</xdr:colOff>
      <xdr:row>38</xdr:row>
      <xdr:rowOff>77116</xdr:rowOff>
    </xdr:to>
    <xdr:sp macro="" textlink="">
      <xdr:nvSpPr>
        <xdr:cNvPr id="549" name="円/楕円 548"/>
        <xdr:cNvSpPr/>
      </xdr:nvSpPr>
      <xdr:spPr>
        <a:xfrm>
          <a:off x="12763500" y="6490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93644</xdr:rowOff>
    </xdr:from>
    <xdr:ext cx="534377" cy="259045"/>
    <xdr:sp macro="" textlink="">
      <xdr:nvSpPr>
        <xdr:cNvPr id="550" name="テキスト ボックス 549"/>
        <xdr:cNvSpPr txBox="1"/>
      </xdr:nvSpPr>
      <xdr:spPr>
        <a:xfrm>
          <a:off x="12547111" y="626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141722</xdr:rowOff>
    </xdr:from>
    <xdr:to>
      <xdr:col>23</xdr:col>
      <xdr:colOff>517525</xdr:colOff>
      <xdr:row>58</xdr:row>
      <xdr:rowOff>9718</xdr:rowOff>
    </xdr:to>
    <xdr:cxnSp macro="">
      <xdr:nvCxnSpPr>
        <xdr:cNvPr id="579" name="直線コネクタ 578"/>
        <xdr:cNvCxnSpPr/>
      </xdr:nvCxnSpPr>
      <xdr:spPr>
        <a:xfrm flipV="1">
          <a:off x="15481300" y="9914372"/>
          <a:ext cx="838200" cy="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9718</xdr:rowOff>
    </xdr:from>
    <xdr:to>
      <xdr:col>22</xdr:col>
      <xdr:colOff>365125</xdr:colOff>
      <xdr:row>58</xdr:row>
      <xdr:rowOff>67897</xdr:rowOff>
    </xdr:to>
    <xdr:cxnSp macro="">
      <xdr:nvCxnSpPr>
        <xdr:cNvPr id="582" name="直線コネクタ 581"/>
        <xdr:cNvCxnSpPr/>
      </xdr:nvCxnSpPr>
      <xdr:spPr>
        <a:xfrm flipV="1">
          <a:off x="14592300" y="9953818"/>
          <a:ext cx="889000" cy="5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117156</xdr:rowOff>
    </xdr:from>
    <xdr:to>
      <xdr:col>21</xdr:col>
      <xdr:colOff>161925</xdr:colOff>
      <xdr:row>58</xdr:row>
      <xdr:rowOff>67897</xdr:rowOff>
    </xdr:to>
    <xdr:cxnSp macro="">
      <xdr:nvCxnSpPr>
        <xdr:cNvPr id="585" name="直線コネクタ 584"/>
        <xdr:cNvCxnSpPr/>
      </xdr:nvCxnSpPr>
      <xdr:spPr>
        <a:xfrm>
          <a:off x="13703300" y="9889806"/>
          <a:ext cx="889000" cy="1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117156</xdr:rowOff>
    </xdr:from>
    <xdr:to>
      <xdr:col>19</xdr:col>
      <xdr:colOff>644525</xdr:colOff>
      <xdr:row>57</xdr:row>
      <xdr:rowOff>119427</xdr:rowOff>
    </xdr:to>
    <xdr:cxnSp macro="">
      <xdr:nvCxnSpPr>
        <xdr:cNvPr id="588" name="直線コネクタ 587"/>
        <xdr:cNvCxnSpPr/>
      </xdr:nvCxnSpPr>
      <xdr:spPr>
        <a:xfrm flipV="1">
          <a:off x="12814300" y="9889806"/>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90922</xdr:rowOff>
    </xdr:from>
    <xdr:to>
      <xdr:col>23</xdr:col>
      <xdr:colOff>568325</xdr:colOff>
      <xdr:row>58</xdr:row>
      <xdr:rowOff>21072</xdr:rowOff>
    </xdr:to>
    <xdr:sp macro="" textlink="">
      <xdr:nvSpPr>
        <xdr:cNvPr id="598" name="円/楕円 597"/>
        <xdr:cNvSpPr/>
      </xdr:nvSpPr>
      <xdr:spPr>
        <a:xfrm>
          <a:off x="16268700" y="98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69349</xdr:rowOff>
    </xdr:from>
    <xdr:ext cx="599010" cy="259045"/>
    <xdr:sp macro="" textlink="">
      <xdr:nvSpPr>
        <xdr:cNvPr id="599" name="教育費該当値テキスト"/>
        <xdr:cNvSpPr txBox="1"/>
      </xdr:nvSpPr>
      <xdr:spPr>
        <a:xfrm>
          <a:off x="16370300" y="9841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128,939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130368</xdr:rowOff>
    </xdr:from>
    <xdr:to>
      <xdr:col>22</xdr:col>
      <xdr:colOff>415925</xdr:colOff>
      <xdr:row>58</xdr:row>
      <xdr:rowOff>60518</xdr:rowOff>
    </xdr:to>
    <xdr:sp macro="" textlink="">
      <xdr:nvSpPr>
        <xdr:cNvPr id="600" name="円/楕円 599"/>
        <xdr:cNvSpPr/>
      </xdr:nvSpPr>
      <xdr:spPr>
        <a:xfrm>
          <a:off x="15430500" y="990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51645</xdr:rowOff>
    </xdr:from>
    <xdr:ext cx="599010" cy="259045"/>
    <xdr:sp macro="" textlink="">
      <xdr:nvSpPr>
        <xdr:cNvPr id="601" name="テキスト ボックス 600"/>
        <xdr:cNvSpPr txBox="1"/>
      </xdr:nvSpPr>
      <xdr:spPr>
        <a:xfrm>
          <a:off x="15181794" y="999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108,232</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17097</xdr:rowOff>
    </xdr:from>
    <xdr:to>
      <xdr:col>21</xdr:col>
      <xdr:colOff>212725</xdr:colOff>
      <xdr:row>58</xdr:row>
      <xdr:rowOff>118697</xdr:rowOff>
    </xdr:to>
    <xdr:sp macro="" textlink="">
      <xdr:nvSpPr>
        <xdr:cNvPr id="602" name="円/楕円 601"/>
        <xdr:cNvSpPr/>
      </xdr:nvSpPr>
      <xdr:spPr>
        <a:xfrm>
          <a:off x="14541500" y="996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109824</xdr:rowOff>
    </xdr:from>
    <xdr:ext cx="534377" cy="259045"/>
    <xdr:sp macro="" textlink="">
      <xdr:nvSpPr>
        <xdr:cNvPr id="603" name="テキスト ボックス 602"/>
        <xdr:cNvSpPr txBox="1"/>
      </xdr:nvSpPr>
      <xdr:spPr>
        <a:xfrm>
          <a:off x="14325111" y="1005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77,692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66356</xdr:rowOff>
    </xdr:from>
    <xdr:to>
      <xdr:col>20</xdr:col>
      <xdr:colOff>9525</xdr:colOff>
      <xdr:row>57</xdr:row>
      <xdr:rowOff>167956</xdr:rowOff>
    </xdr:to>
    <xdr:sp macro="" textlink="">
      <xdr:nvSpPr>
        <xdr:cNvPr id="604" name="円/楕円 603"/>
        <xdr:cNvSpPr/>
      </xdr:nvSpPr>
      <xdr:spPr>
        <a:xfrm>
          <a:off x="13652500" y="98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13033</xdr:rowOff>
    </xdr:from>
    <xdr:ext cx="599010" cy="259045"/>
    <xdr:sp macro="" textlink="">
      <xdr:nvSpPr>
        <xdr:cNvPr id="605" name="テキスト ボックス 604"/>
        <xdr:cNvSpPr txBox="1"/>
      </xdr:nvSpPr>
      <xdr:spPr>
        <a:xfrm>
          <a:off x="13403794" y="961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141,834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68627</xdr:rowOff>
    </xdr:from>
    <xdr:to>
      <xdr:col>18</xdr:col>
      <xdr:colOff>492125</xdr:colOff>
      <xdr:row>57</xdr:row>
      <xdr:rowOff>170227</xdr:rowOff>
    </xdr:to>
    <xdr:sp macro="" textlink="">
      <xdr:nvSpPr>
        <xdr:cNvPr id="606" name="円/楕円 605"/>
        <xdr:cNvSpPr/>
      </xdr:nvSpPr>
      <xdr:spPr>
        <a:xfrm>
          <a:off x="12763500" y="98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15304</xdr:rowOff>
    </xdr:from>
    <xdr:ext cx="599010" cy="259045"/>
    <xdr:sp macro="" textlink="">
      <xdr:nvSpPr>
        <xdr:cNvPr id="607" name="テキスト ボックス 606"/>
        <xdr:cNvSpPr txBox="1"/>
      </xdr:nvSpPr>
      <xdr:spPr>
        <a:xfrm>
          <a:off x="12514794" y="961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1" name="テキスト ボックス 62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5" name="テキスト ボックス 62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29" name="テキスト ボックス 62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112403</xdr:rowOff>
    </xdr:from>
    <xdr:to>
      <xdr:col>23</xdr:col>
      <xdr:colOff>516889</xdr:colOff>
      <xdr:row>79</xdr:row>
      <xdr:rowOff>44450</xdr:rowOff>
    </xdr:to>
    <xdr:cxnSp macro="">
      <xdr:nvCxnSpPr>
        <xdr:cNvPr id="631" name="直線コネクタ 630"/>
        <xdr:cNvCxnSpPr/>
      </xdr:nvCxnSpPr>
      <xdr:spPr>
        <a:xfrm flipV="1">
          <a:off x="16317595" y="12456803"/>
          <a:ext cx="1269" cy="1132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71388</xdr:rowOff>
    </xdr:from>
    <xdr:ext cx="249299" cy="259045"/>
    <xdr:sp macro="" textlink="">
      <xdr:nvSpPr>
        <xdr:cNvPr id="632" name="災害復旧費最小値テキスト"/>
        <xdr:cNvSpPr txBox="1"/>
      </xdr:nvSpPr>
      <xdr:spPr>
        <a:xfrm>
          <a:off x="16370300" y="136159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59080</xdr:rowOff>
    </xdr:from>
    <xdr:ext cx="599010" cy="259045"/>
    <xdr:sp macro="" textlink="">
      <xdr:nvSpPr>
        <xdr:cNvPr id="634" name="災害復旧費最大値テキスト"/>
        <xdr:cNvSpPr txBox="1"/>
      </xdr:nvSpPr>
      <xdr:spPr>
        <a:xfrm>
          <a:off x="16370300" y="122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72</xdr:row>
      <xdr:rowOff>112403</xdr:rowOff>
    </xdr:from>
    <xdr:to>
      <xdr:col>23</xdr:col>
      <xdr:colOff>606425</xdr:colOff>
      <xdr:row>72</xdr:row>
      <xdr:rowOff>112403</xdr:rowOff>
    </xdr:to>
    <xdr:cxnSp macro="">
      <xdr:nvCxnSpPr>
        <xdr:cNvPr id="635" name="直線コネクタ 634"/>
        <xdr:cNvCxnSpPr/>
      </xdr:nvCxnSpPr>
      <xdr:spPr>
        <a:xfrm>
          <a:off x="16230600" y="12456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11218</xdr:rowOff>
    </xdr:from>
    <xdr:to>
      <xdr:col>23</xdr:col>
      <xdr:colOff>517525</xdr:colOff>
      <xdr:row>78</xdr:row>
      <xdr:rowOff>163911</xdr:rowOff>
    </xdr:to>
    <xdr:cxnSp macro="">
      <xdr:nvCxnSpPr>
        <xdr:cNvPr id="636" name="直線コネクタ 635"/>
        <xdr:cNvCxnSpPr/>
      </xdr:nvCxnSpPr>
      <xdr:spPr>
        <a:xfrm>
          <a:off x="15481300" y="13384318"/>
          <a:ext cx="838200" cy="1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115837</xdr:rowOff>
    </xdr:from>
    <xdr:ext cx="534377" cy="259045"/>
    <xdr:sp macro="" textlink="">
      <xdr:nvSpPr>
        <xdr:cNvPr id="637" name="災害復旧費平均値テキスト"/>
        <xdr:cNvSpPr txBox="1"/>
      </xdr:nvSpPr>
      <xdr:spPr>
        <a:xfrm>
          <a:off x="16370300" y="1348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137410</xdr:rowOff>
    </xdr:from>
    <xdr:to>
      <xdr:col>23</xdr:col>
      <xdr:colOff>568325</xdr:colOff>
      <xdr:row>79</xdr:row>
      <xdr:rowOff>67560</xdr:rowOff>
    </xdr:to>
    <xdr:sp macro="" textlink="">
      <xdr:nvSpPr>
        <xdr:cNvPr id="638" name="フローチャート : 判断 637"/>
        <xdr:cNvSpPr/>
      </xdr:nvSpPr>
      <xdr:spPr>
        <a:xfrm>
          <a:off x="16268700" y="135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79778</xdr:rowOff>
    </xdr:from>
    <xdr:to>
      <xdr:col>22</xdr:col>
      <xdr:colOff>365125</xdr:colOff>
      <xdr:row>78</xdr:row>
      <xdr:rowOff>11218</xdr:rowOff>
    </xdr:to>
    <xdr:cxnSp macro="">
      <xdr:nvCxnSpPr>
        <xdr:cNvPr id="639" name="直線コネクタ 638"/>
        <xdr:cNvCxnSpPr/>
      </xdr:nvCxnSpPr>
      <xdr:spPr>
        <a:xfrm>
          <a:off x="14592300" y="13109978"/>
          <a:ext cx="889000" cy="27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130530</xdr:rowOff>
    </xdr:from>
    <xdr:to>
      <xdr:col>22</xdr:col>
      <xdr:colOff>415925</xdr:colOff>
      <xdr:row>79</xdr:row>
      <xdr:rowOff>60680</xdr:rowOff>
    </xdr:to>
    <xdr:sp macro="" textlink="">
      <xdr:nvSpPr>
        <xdr:cNvPr id="640" name="フローチャート : 判断 639"/>
        <xdr:cNvSpPr/>
      </xdr:nvSpPr>
      <xdr:spPr>
        <a:xfrm>
          <a:off x="15430500" y="135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51807</xdr:rowOff>
    </xdr:from>
    <xdr:ext cx="534377" cy="259045"/>
    <xdr:sp macro="" textlink="">
      <xdr:nvSpPr>
        <xdr:cNvPr id="641" name="テキスト ボックス 640"/>
        <xdr:cNvSpPr txBox="1"/>
      </xdr:nvSpPr>
      <xdr:spPr>
        <a:xfrm>
          <a:off x="15214111" y="1359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69</xdr:row>
      <xdr:rowOff>127245</xdr:rowOff>
    </xdr:from>
    <xdr:to>
      <xdr:col>21</xdr:col>
      <xdr:colOff>161925</xdr:colOff>
      <xdr:row>76</xdr:row>
      <xdr:rowOff>79778</xdr:rowOff>
    </xdr:to>
    <xdr:cxnSp macro="">
      <xdr:nvCxnSpPr>
        <xdr:cNvPr id="642" name="直線コネクタ 641"/>
        <xdr:cNvCxnSpPr/>
      </xdr:nvCxnSpPr>
      <xdr:spPr>
        <a:xfrm>
          <a:off x="13703300" y="11957295"/>
          <a:ext cx="889000" cy="115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119909</xdr:rowOff>
    </xdr:from>
    <xdr:to>
      <xdr:col>21</xdr:col>
      <xdr:colOff>212725</xdr:colOff>
      <xdr:row>79</xdr:row>
      <xdr:rowOff>50059</xdr:rowOff>
    </xdr:to>
    <xdr:sp macro="" textlink="">
      <xdr:nvSpPr>
        <xdr:cNvPr id="643" name="フローチャート : 判断 642"/>
        <xdr:cNvSpPr/>
      </xdr:nvSpPr>
      <xdr:spPr>
        <a:xfrm>
          <a:off x="14541500" y="1349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41186</xdr:rowOff>
    </xdr:from>
    <xdr:ext cx="534377" cy="259045"/>
    <xdr:sp macro="" textlink="">
      <xdr:nvSpPr>
        <xdr:cNvPr id="644" name="テキスト ボックス 643"/>
        <xdr:cNvSpPr txBox="1"/>
      </xdr:nvSpPr>
      <xdr:spPr>
        <a:xfrm>
          <a:off x="14325111" y="1358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69</xdr:row>
      <xdr:rowOff>127245</xdr:rowOff>
    </xdr:from>
    <xdr:to>
      <xdr:col>19</xdr:col>
      <xdr:colOff>644525</xdr:colOff>
      <xdr:row>70</xdr:row>
      <xdr:rowOff>43730</xdr:rowOff>
    </xdr:to>
    <xdr:cxnSp macro="">
      <xdr:nvCxnSpPr>
        <xdr:cNvPr id="645" name="直線コネクタ 644"/>
        <xdr:cNvCxnSpPr/>
      </xdr:nvCxnSpPr>
      <xdr:spPr>
        <a:xfrm flipV="1">
          <a:off x="12814300" y="11957295"/>
          <a:ext cx="889000" cy="8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123676</xdr:rowOff>
    </xdr:from>
    <xdr:to>
      <xdr:col>20</xdr:col>
      <xdr:colOff>9525</xdr:colOff>
      <xdr:row>79</xdr:row>
      <xdr:rowOff>53826</xdr:rowOff>
    </xdr:to>
    <xdr:sp macro="" textlink="">
      <xdr:nvSpPr>
        <xdr:cNvPr id="646" name="フローチャート : 判断 645"/>
        <xdr:cNvSpPr/>
      </xdr:nvSpPr>
      <xdr:spPr>
        <a:xfrm>
          <a:off x="13652500" y="1349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44953</xdr:rowOff>
    </xdr:from>
    <xdr:ext cx="534377" cy="259045"/>
    <xdr:sp macro="" textlink="">
      <xdr:nvSpPr>
        <xdr:cNvPr id="647" name="テキスト ボックス 646"/>
        <xdr:cNvSpPr txBox="1"/>
      </xdr:nvSpPr>
      <xdr:spPr>
        <a:xfrm>
          <a:off x="13436111" y="1358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137599</xdr:rowOff>
    </xdr:from>
    <xdr:to>
      <xdr:col>18</xdr:col>
      <xdr:colOff>492125</xdr:colOff>
      <xdr:row>79</xdr:row>
      <xdr:rowOff>67749</xdr:rowOff>
    </xdr:to>
    <xdr:sp macro="" textlink="">
      <xdr:nvSpPr>
        <xdr:cNvPr id="648" name="フローチャート : 判断 647"/>
        <xdr:cNvSpPr/>
      </xdr:nvSpPr>
      <xdr:spPr>
        <a:xfrm>
          <a:off x="12763500" y="135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58876</xdr:rowOff>
    </xdr:from>
    <xdr:ext cx="534377" cy="259045"/>
    <xdr:sp macro="" textlink="">
      <xdr:nvSpPr>
        <xdr:cNvPr id="649" name="テキスト ボックス 648"/>
        <xdr:cNvSpPr txBox="1"/>
      </xdr:nvSpPr>
      <xdr:spPr>
        <a:xfrm>
          <a:off x="12547111" y="136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113111</xdr:rowOff>
    </xdr:from>
    <xdr:to>
      <xdr:col>23</xdr:col>
      <xdr:colOff>568325</xdr:colOff>
      <xdr:row>79</xdr:row>
      <xdr:rowOff>43261</xdr:rowOff>
    </xdr:to>
    <xdr:sp macro="" textlink="">
      <xdr:nvSpPr>
        <xdr:cNvPr id="655" name="円/楕円 654"/>
        <xdr:cNvSpPr/>
      </xdr:nvSpPr>
      <xdr:spPr>
        <a:xfrm>
          <a:off x="16268700" y="134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72488</xdr:rowOff>
    </xdr:from>
    <xdr:ext cx="534377" cy="259045"/>
    <xdr:sp macro="" textlink="">
      <xdr:nvSpPr>
        <xdr:cNvPr id="656" name="災害復旧費該当値テキスト"/>
        <xdr:cNvSpPr txBox="1"/>
      </xdr:nvSpPr>
      <xdr:spPr>
        <a:xfrm>
          <a:off x="16370300" y="1327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27,291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131868</xdr:rowOff>
    </xdr:from>
    <xdr:to>
      <xdr:col>22</xdr:col>
      <xdr:colOff>415925</xdr:colOff>
      <xdr:row>78</xdr:row>
      <xdr:rowOff>62018</xdr:rowOff>
    </xdr:to>
    <xdr:sp macro="" textlink="">
      <xdr:nvSpPr>
        <xdr:cNvPr id="657" name="円/楕円 656"/>
        <xdr:cNvSpPr/>
      </xdr:nvSpPr>
      <xdr:spPr>
        <a:xfrm>
          <a:off x="15430500" y="133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78545</xdr:rowOff>
    </xdr:from>
    <xdr:ext cx="599010" cy="259045"/>
    <xdr:sp macro="" textlink="">
      <xdr:nvSpPr>
        <xdr:cNvPr id="658" name="テキスト ボックス 657"/>
        <xdr:cNvSpPr txBox="1"/>
      </xdr:nvSpPr>
      <xdr:spPr>
        <a:xfrm>
          <a:off x="15181794" y="1310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107,445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28978</xdr:rowOff>
    </xdr:from>
    <xdr:to>
      <xdr:col>21</xdr:col>
      <xdr:colOff>212725</xdr:colOff>
      <xdr:row>76</xdr:row>
      <xdr:rowOff>130578</xdr:rowOff>
    </xdr:to>
    <xdr:sp macro="" textlink="">
      <xdr:nvSpPr>
        <xdr:cNvPr id="659" name="円/楕円 658"/>
        <xdr:cNvSpPr/>
      </xdr:nvSpPr>
      <xdr:spPr>
        <a:xfrm>
          <a:off x="14541500" y="1305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147105</xdr:rowOff>
    </xdr:from>
    <xdr:ext cx="599010" cy="259045"/>
    <xdr:sp macro="" textlink="">
      <xdr:nvSpPr>
        <xdr:cNvPr id="660" name="テキスト ボックス 659"/>
        <xdr:cNvSpPr txBox="1"/>
      </xdr:nvSpPr>
      <xdr:spPr>
        <a:xfrm>
          <a:off x="14292794" y="12834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251,455</a:t>
          </a:r>
          <a:endParaRPr kumimoji="1" lang="ja-JP" altLang="en-US" sz="1000" b="1">
            <a:solidFill>
              <a:srgbClr val="FF0000"/>
            </a:solidFill>
            <a:latin typeface="ＭＳ Ｐゴシック"/>
          </a:endParaRPr>
        </a:p>
      </xdr:txBody>
    </xdr:sp>
    <xdr:clientData/>
  </xdr:oneCellAnchor>
  <xdr:twoCellAnchor>
    <xdr:from>
      <xdr:col>19</xdr:col>
      <xdr:colOff>593725</xdr:colOff>
      <xdr:row>69</xdr:row>
      <xdr:rowOff>76445</xdr:rowOff>
    </xdr:from>
    <xdr:to>
      <xdr:col>20</xdr:col>
      <xdr:colOff>9525</xdr:colOff>
      <xdr:row>70</xdr:row>
      <xdr:rowOff>6595</xdr:rowOff>
    </xdr:to>
    <xdr:sp macro="" textlink="">
      <xdr:nvSpPr>
        <xdr:cNvPr id="661" name="円/楕円 660"/>
        <xdr:cNvSpPr/>
      </xdr:nvSpPr>
      <xdr:spPr>
        <a:xfrm>
          <a:off x="13652500" y="119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68</xdr:row>
      <xdr:rowOff>23122</xdr:rowOff>
    </xdr:from>
    <xdr:ext cx="599010" cy="259045"/>
    <xdr:sp macro="" textlink="">
      <xdr:nvSpPr>
        <xdr:cNvPr id="662" name="テキスト ボックス 661"/>
        <xdr:cNvSpPr txBox="1"/>
      </xdr:nvSpPr>
      <xdr:spPr>
        <a:xfrm>
          <a:off x="13403794" y="11681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856,538</a:t>
          </a:r>
          <a:endParaRPr kumimoji="1" lang="ja-JP" altLang="en-US" sz="1000" b="1">
            <a:solidFill>
              <a:srgbClr val="FF0000"/>
            </a:solidFill>
            <a:latin typeface="ＭＳ Ｐゴシック"/>
          </a:endParaRPr>
        </a:p>
      </xdr:txBody>
    </xdr:sp>
    <xdr:clientData/>
  </xdr:oneCellAnchor>
  <xdr:twoCellAnchor>
    <xdr:from>
      <xdr:col>18</xdr:col>
      <xdr:colOff>390525</xdr:colOff>
      <xdr:row>69</xdr:row>
      <xdr:rowOff>164380</xdr:rowOff>
    </xdr:from>
    <xdr:to>
      <xdr:col>18</xdr:col>
      <xdr:colOff>492125</xdr:colOff>
      <xdr:row>70</xdr:row>
      <xdr:rowOff>94530</xdr:rowOff>
    </xdr:to>
    <xdr:sp macro="" textlink="">
      <xdr:nvSpPr>
        <xdr:cNvPr id="663" name="円/楕円 662"/>
        <xdr:cNvSpPr/>
      </xdr:nvSpPr>
      <xdr:spPr>
        <a:xfrm>
          <a:off x="12763500" y="1199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68</xdr:row>
      <xdr:rowOff>111057</xdr:rowOff>
    </xdr:from>
    <xdr:ext cx="599010" cy="259045"/>
    <xdr:sp macro="" textlink="">
      <xdr:nvSpPr>
        <xdr:cNvPr id="664" name="テキスト ボックス 663"/>
        <xdr:cNvSpPr txBox="1"/>
      </xdr:nvSpPr>
      <xdr:spPr>
        <a:xfrm>
          <a:off x="12514794" y="11769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6" name="テキスト ボックス 68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8" name="直線コネクタ 687"/>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9"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90" name="直線コネクタ 689"/>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91"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2" name="直線コネクタ 691"/>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123430</xdr:rowOff>
    </xdr:from>
    <xdr:to>
      <xdr:col>23</xdr:col>
      <xdr:colOff>517525</xdr:colOff>
      <xdr:row>97</xdr:row>
      <xdr:rowOff>142466</xdr:rowOff>
    </xdr:to>
    <xdr:cxnSp macro="">
      <xdr:nvCxnSpPr>
        <xdr:cNvPr id="693" name="直線コネクタ 692"/>
        <xdr:cNvCxnSpPr/>
      </xdr:nvCxnSpPr>
      <xdr:spPr>
        <a:xfrm flipV="1">
          <a:off x="15481300" y="16754080"/>
          <a:ext cx="8382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4"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5" name="フローチャート : 判断 694"/>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104933</xdr:rowOff>
    </xdr:from>
    <xdr:to>
      <xdr:col>22</xdr:col>
      <xdr:colOff>365125</xdr:colOff>
      <xdr:row>97</xdr:row>
      <xdr:rowOff>142466</xdr:rowOff>
    </xdr:to>
    <xdr:cxnSp macro="">
      <xdr:nvCxnSpPr>
        <xdr:cNvPr id="696" name="直線コネクタ 695"/>
        <xdr:cNvCxnSpPr/>
      </xdr:nvCxnSpPr>
      <xdr:spPr>
        <a:xfrm>
          <a:off x="14592300" y="16735583"/>
          <a:ext cx="889000" cy="3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7" name="フローチャート : 判断 696"/>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8" name="テキスト ボックス 697"/>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98578</xdr:rowOff>
    </xdr:from>
    <xdr:to>
      <xdr:col>21</xdr:col>
      <xdr:colOff>161925</xdr:colOff>
      <xdr:row>97</xdr:row>
      <xdr:rowOff>104933</xdr:rowOff>
    </xdr:to>
    <xdr:cxnSp macro="">
      <xdr:nvCxnSpPr>
        <xdr:cNvPr id="699" name="直線コネクタ 698"/>
        <xdr:cNvCxnSpPr/>
      </xdr:nvCxnSpPr>
      <xdr:spPr>
        <a:xfrm>
          <a:off x="13703300" y="16729228"/>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700" name="フローチャート : 判断 699"/>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701" name="テキスト ボックス 700"/>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89791</xdr:rowOff>
    </xdr:from>
    <xdr:to>
      <xdr:col>19</xdr:col>
      <xdr:colOff>644525</xdr:colOff>
      <xdr:row>97</xdr:row>
      <xdr:rowOff>98578</xdr:rowOff>
    </xdr:to>
    <xdr:cxnSp macro="">
      <xdr:nvCxnSpPr>
        <xdr:cNvPr id="702" name="直線コネクタ 701"/>
        <xdr:cNvCxnSpPr/>
      </xdr:nvCxnSpPr>
      <xdr:spPr>
        <a:xfrm>
          <a:off x="12814300" y="16720441"/>
          <a:ext cx="889000" cy="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3" name="フローチャート : 判断 702"/>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4" name="テキスト ボックス 703"/>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5" name="フローチャート : 判断 704"/>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6" name="テキスト ボックス 705"/>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72630</xdr:rowOff>
    </xdr:from>
    <xdr:to>
      <xdr:col>23</xdr:col>
      <xdr:colOff>568325</xdr:colOff>
      <xdr:row>98</xdr:row>
      <xdr:rowOff>2780</xdr:rowOff>
    </xdr:to>
    <xdr:sp macro="" textlink="">
      <xdr:nvSpPr>
        <xdr:cNvPr id="712" name="円/楕円 711"/>
        <xdr:cNvSpPr/>
      </xdr:nvSpPr>
      <xdr:spPr>
        <a:xfrm>
          <a:off x="16268700" y="1670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51057</xdr:rowOff>
    </xdr:from>
    <xdr:ext cx="599010" cy="259045"/>
    <xdr:sp macro="" textlink="">
      <xdr:nvSpPr>
        <xdr:cNvPr id="713" name="公債費該当値テキスト"/>
        <xdr:cNvSpPr txBox="1"/>
      </xdr:nvSpPr>
      <xdr:spPr>
        <a:xfrm>
          <a:off x="16370300" y="16681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91666</xdr:rowOff>
    </xdr:from>
    <xdr:to>
      <xdr:col>22</xdr:col>
      <xdr:colOff>415925</xdr:colOff>
      <xdr:row>98</xdr:row>
      <xdr:rowOff>21816</xdr:rowOff>
    </xdr:to>
    <xdr:sp macro="" textlink="">
      <xdr:nvSpPr>
        <xdr:cNvPr id="714" name="円/楕円 713"/>
        <xdr:cNvSpPr/>
      </xdr:nvSpPr>
      <xdr:spPr>
        <a:xfrm>
          <a:off x="15430500" y="1672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12943</xdr:rowOff>
    </xdr:from>
    <xdr:ext cx="599010" cy="259045"/>
    <xdr:sp macro="" textlink="">
      <xdr:nvSpPr>
        <xdr:cNvPr id="715" name="テキスト ボックス 714"/>
        <xdr:cNvSpPr txBox="1"/>
      </xdr:nvSpPr>
      <xdr:spPr>
        <a:xfrm>
          <a:off x="15181794" y="1681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128,548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54133</xdr:rowOff>
    </xdr:from>
    <xdr:to>
      <xdr:col>21</xdr:col>
      <xdr:colOff>212725</xdr:colOff>
      <xdr:row>97</xdr:row>
      <xdr:rowOff>155733</xdr:rowOff>
    </xdr:to>
    <xdr:sp macro="" textlink="">
      <xdr:nvSpPr>
        <xdr:cNvPr id="716" name="円/楕円 715"/>
        <xdr:cNvSpPr/>
      </xdr:nvSpPr>
      <xdr:spPr>
        <a:xfrm>
          <a:off x="14541500" y="166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146860</xdr:rowOff>
    </xdr:from>
    <xdr:ext cx="599010" cy="259045"/>
    <xdr:sp macro="" textlink="">
      <xdr:nvSpPr>
        <xdr:cNvPr id="717" name="テキスト ボックス 716"/>
        <xdr:cNvSpPr txBox="1"/>
      </xdr:nvSpPr>
      <xdr:spPr>
        <a:xfrm>
          <a:off x="14292794" y="1677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148,250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47778</xdr:rowOff>
    </xdr:from>
    <xdr:to>
      <xdr:col>20</xdr:col>
      <xdr:colOff>9525</xdr:colOff>
      <xdr:row>97</xdr:row>
      <xdr:rowOff>149378</xdr:rowOff>
    </xdr:to>
    <xdr:sp macro="" textlink="">
      <xdr:nvSpPr>
        <xdr:cNvPr id="718" name="円/楕円 717"/>
        <xdr:cNvSpPr/>
      </xdr:nvSpPr>
      <xdr:spPr>
        <a:xfrm>
          <a:off x="13652500" y="1667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165905</xdr:rowOff>
    </xdr:from>
    <xdr:ext cx="599010" cy="259045"/>
    <xdr:sp macro="" textlink="">
      <xdr:nvSpPr>
        <xdr:cNvPr id="719" name="テキスト ボックス 718"/>
        <xdr:cNvSpPr txBox="1"/>
      </xdr:nvSpPr>
      <xdr:spPr>
        <a:xfrm>
          <a:off x="13403794" y="1645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151,586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38991</xdr:rowOff>
    </xdr:from>
    <xdr:to>
      <xdr:col>18</xdr:col>
      <xdr:colOff>492125</xdr:colOff>
      <xdr:row>97</xdr:row>
      <xdr:rowOff>140591</xdr:rowOff>
    </xdr:to>
    <xdr:sp macro="" textlink="">
      <xdr:nvSpPr>
        <xdr:cNvPr id="720" name="円/楕円 719"/>
        <xdr:cNvSpPr/>
      </xdr:nvSpPr>
      <xdr:spPr>
        <a:xfrm>
          <a:off x="12763500" y="1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131718</xdr:rowOff>
    </xdr:from>
    <xdr:ext cx="599010" cy="259045"/>
    <xdr:sp macro="" textlink="">
      <xdr:nvSpPr>
        <xdr:cNvPr id="721" name="テキスト ボックス 720"/>
        <xdr:cNvSpPr txBox="1"/>
      </xdr:nvSpPr>
      <xdr:spPr>
        <a:xfrm>
          <a:off x="12514794" y="16762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3" name="直線コネクタ 742"/>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4"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6"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7" name="直線コネクタ 746"/>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9"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50" name="フローチャート : 判断 749"/>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2" name="フローチャート : 判断 751"/>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3" name="テキスト ボックス 752"/>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5" name="フローチャート : 判断 754"/>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6" name="テキスト ボックス 755"/>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8" name="フローチャート : 判断 757"/>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9" name="テキスト ボックス 758"/>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60" name="フローチャート : 判断 759"/>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61" name="テキスト ボックス 760"/>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8"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7" name="直線コネクタ 78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8" name="テキスト ボックス 78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9" name="直線コネクタ 78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0" name="テキスト ボックス 789"/>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1" name="直線コネクタ 79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2" name="テキスト ボックス 791"/>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3" name="直線コネクタ 79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4" name="テキスト ボックス 793"/>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6" name="テキスト ボックス 795"/>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8" name="直線コネクタ 797"/>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9"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1"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2" name="直線コネクタ 80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3" name="直線コネクタ 80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4"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5" name="フローチャート : 判断 804"/>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6" name="直線コネクタ 80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7" name="フローチャート : 判断 806"/>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8" name="テキスト ボックス 807"/>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9" name="直線コネクタ 80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0" name="フローチャート : 判断 809"/>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1" name="テキスト ボックス 81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2" name="直線コネクタ 81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3" name="フローチャート : 判断 812"/>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4" name="テキスト ボックス 81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5" name="フローチャート : 判断 814"/>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6" name="テキスト ボックス 815"/>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2" name="円/楕円 82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3"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4" name="円/楕円 82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5" name="テキスト ボックス 824"/>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6" name="円/楕円 82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7" name="テキスト ボックス 826"/>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8" name="円/楕円 82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9" name="テキスト ボックス 828"/>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0" name="円/楕円 82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1" name="テキスト ボックス 83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月の長野県北部地震からの復旧にともない平成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年度までは、各目的別の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人当たりの額は類似団体平均よりも高い傾向にある。</a:t>
          </a:r>
          <a:endParaRPr lang="ja-JP" altLang="ja-JP" sz="1400">
            <a:effectLst/>
          </a:endParaRPr>
        </a:p>
        <a:p>
          <a:r>
            <a:rPr kumimoji="1" lang="ja-JP" altLang="ja-JP" sz="1100">
              <a:solidFill>
                <a:schemeClr val="dk1"/>
              </a:solidFill>
              <a:effectLst/>
              <a:latin typeface="+mn-lt"/>
              <a:ea typeface="+mn-ea"/>
              <a:cs typeface="+mn-cs"/>
            </a:rPr>
            <a:t>特に労働費は、震災による緊急雇用創出事業（Ｈ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）及び生涯現役・全員参加・世代継承型雇用創出事業（Ｈ</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）などにより類似団体平均よりも大幅に高くなっている。</a:t>
          </a:r>
          <a:endParaRPr lang="ja-JP" altLang="ja-JP" sz="1400">
            <a:effectLst/>
          </a:endParaRPr>
        </a:p>
        <a:p>
          <a:r>
            <a:rPr kumimoji="1" lang="ja-JP" altLang="ja-JP" sz="1100">
              <a:solidFill>
                <a:schemeClr val="dk1"/>
              </a:solidFill>
              <a:effectLst/>
              <a:latin typeface="+mn-lt"/>
              <a:ea typeface="+mn-ea"/>
              <a:cs typeface="+mn-cs"/>
            </a:rPr>
            <a:t>農林水産費は、平成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年度からふるさと納税（農業支援目的寄付）の返戻品として栄村産コシヒカリの発送を行っており類似団体平均よりも高くなっている。</a:t>
          </a:r>
          <a:endParaRPr lang="ja-JP" altLang="ja-JP" sz="1400">
            <a:effectLst/>
          </a:endParaRPr>
        </a:p>
        <a:p>
          <a:r>
            <a:rPr kumimoji="1" lang="ja-JP" altLang="ja-JP" sz="1100">
              <a:solidFill>
                <a:schemeClr val="dk1"/>
              </a:solidFill>
              <a:effectLst/>
              <a:latin typeface="+mn-lt"/>
              <a:ea typeface="+mn-ea"/>
              <a:cs typeface="+mn-cs"/>
            </a:rPr>
            <a:t>商工費は、村直営のスキー場特別会計への繰出金（</a:t>
          </a:r>
          <a:r>
            <a:rPr kumimoji="1" lang="en-US" altLang="ja-JP" sz="1100">
              <a:solidFill>
                <a:schemeClr val="dk1"/>
              </a:solidFill>
              <a:effectLst/>
              <a:latin typeface="+mn-lt"/>
              <a:ea typeface="+mn-ea"/>
              <a:cs typeface="+mn-cs"/>
            </a:rPr>
            <a:t>6,849</a:t>
          </a:r>
          <a:r>
            <a:rPr kumimoji="1" lang="ja-JP" altLang="ja-JP" sz="1100">
              <a:solidFill>
                <a:schemeClr val="dk1"/>
              </a:solidFill>
              <a:effectLst/>
              <a:latin typeface="+mn-lt"/>
              <a:ea typeface="+mn-ea"/>
              <a:cs typeface="+mn-cs"/>
            </a:rPr>
            <a:t>万円）、また山間僻地の村民の移動手段確保のためデマンド交通や路線バスの委託料・補助金（</a:t>
          </a:r>
          <a:r>
            <a:rPr kumimoji="1" lang="en-US" altLang="ja-JP" sz="1100">
              <a:solidFill>
                <a:schemeClr val="dk1"/>
              </a:solidFill>
              <a:effectLst/>
              <a:latin typeface="+mn-lt"/>
              <a:ea typeface="+mn-ea"/>
              <a:cs typeface="+mn-cs"/>
            </a:rPr>
            <a:t>3,106</a:t>
          </a:r>
          <a:r>
            <a:rPr kumimoji="1" lang="ja-JP" altLang="ja-JP" sz="1100">
              <a:solidFill>
                <a:schemeClr val="dk1"/>
              </a:solidFill>
              <a:effectLst/>
              <a:latin typeface="+mn-lt"/>
              <a:ea typeface="+mn-ea"/>
              <a:cs typeface="+mn-cs"/>
            </a:rPr>
            <a:t>万円）などにより類似団体平均よりも高くなっている。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年度は震災関連事業費増に伴う財源不足を補うため財政調整基金を取り崩しを行い大幅に減少したが、平成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年度は、歳計余剰金の増に伴い財政調整基金、実質単年度収支ともに大幅に上昇したが、平成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年度は歳計余剰金の減により実質単年度収支がマイナスとなったが、平成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年度はプラスとなった。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長野県栄村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一般会計については、Ｈ</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からは震災関連の財源増（基金取崩含む）により高値となっている。公営企業会計については、一般会計からの繰入で財政運営を行っていることから、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％以内の数値に留まっている。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4116678</v>
      </c>
      <c r="BO4" s="379"/>
      <c r="BP4" s="379"/>
      <c r="BQ4" s="379"/>
      <c r="BR4" s="379"/>
      <c r="BS4" s="379"/>
      <c r="BT4" s="379"/>
      <c r="BU4" s="380"/>
      <c r="BV4" s="378">
        <v>4617663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18.399999999999999</v>
      </c>
      <c r="CU4" s="385"/>
      <c r="CV4" s="385"/>
      <c r="CW4" s="385"/>
      <c r="CX4" s="385"/>
      <c r="CY4" s="385"/>
      <c r="CZ4" s="385"/>
      <c r="DA4" s="386"/>
      <c r="DB4" s="384">
        <v>14.4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3671679</v>
      </c>
      <c r="BO5" s="416"/>
      <c r="BP5" s="416"/>
      <c r="BQ5" s="416"/>
      <c r="BR5" s="416"/>
      <c r="BS5" s="416"/>
      <c r="BT5" s="416"/>
      <c r="BU5" s="417"/>
      <c r="BV5" s="415">
        <v>4219289</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70.7</v>
      </c>
      <c r="CU5" s="413"/>
      <c r="CV5" s="413"/>
      <c r="CW5" s="413"/>
      <c r="CX5" s="413"/>
      <c r="CY5" s="413"/>
      <c r="CZ5" s="413"/>
      <c r="DA5" s="414"/>
      <c r="DB5" s="412">
        <v>71.900000000000006</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444999</v>
      </c>
      <c r="BO6" s="416"/>
      <c r="BP6" s="416"/>
      <c r="BQ6" s="416"/>
      <c r="BR6" s="416"/>
      <c r="BS6" s="416"/>
      <c r="BT6" s="416"/>
      <c r="BU6" s="417"/>
      <c r="BV6" s="415">
        <v>398374</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74.2</v>
      </c>
      <c r="CU6" s="453"/>
      <c r="CV6" s="453"/>
      <c r="CW6" s="453"/>
      <c r="CX6" s="453"/>
      <c r="CY6" s="453"/>
      <c r="CZ6" s="453"/>
      <c r="DA6" s="454"/>
      <c r="DB6" s="452">
        <v>75.7</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72517</v>
      </c>
      <c r="BO7" s="416"/>
      <c r="BP7" s="416"/>
      <c r="BQ7" s="416"/>
      <c r="BR7" s="416"/>
      <c r="BS7" s="416"/>
      <c r="BT7" s="416"/>
      <c r="BU7" s="417"/>
      <c r="BV7" s="415">
        <v>114512</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2022236</v>
      </c>
      <c r="CU7" s="416"/>
      <c r="CV7" s="416"/>
      <c r="CW7" s="416"/>
      <c r="CX7" s="416"/>
      <c r="CY7" s="416"/>
      <c r="CZ7" s="416"/>
      <c r="DA7" s="417"/>
      <c r="DB7" s="415">
        <v>1971991</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372482</v>
      </c>
      <c r="BO8" s="416"/>
      <c r="BP8" s="416"/>
      <c r="BQ8" s="416"/>
      <c r="BR8" s="416"/>
      <c r="BS8" s="416"/>
      <c r="BT8" s="416"/>
      <c r="BU8" s="417"/>
      <c r="BV8" s="415">
        <v>283862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0.13</v>
      </c>
      <c r="CU8" s="456"/>
      <c r="CV8" s="456"/>
      <c r="CW8" s="456"/>
      <c r="CX8" s="456"/>
      <c r="CY8" s="456"/>
      <c r="CZ8" s="456"/>
      <c r="DA8" s="457"/>
      <c r="DB8" s="455">
        <v>0.12</v>
      </c>
      <c r="DC8" s="456"/>
      <c r="DD8" s="456"/>
      <c r="DE8" s="456"/>
      <c r="DF8" s="456"/>
      <c r="DG8" s="456"/>
      <c r="DH8" s="456"/>
      <c r="DI8" s="457"/>
      <c r="DJ8" s="137"/>
      <c r="DK8" s="137"/>
      <c r="DL8" s="137"/>
      <c r="DM8" s="137"/>
      <c r="DN8" s="137"/>
      <c r="DO8" s="137"/>
    </row>
    <row r="9" spans="1:119" ht="18.75" customHeight="1" thickBot="1" x14ac:dyDescent="0.2">
      <c r="A9" s="138"/>
      <c r="B9" s="409" t="s">
        <v>93</v>
      </c>
      <c r="C9" s="410"/>
      <c r="D9" s="410"/>
      <c r="E9" s="410"/>
      <c r="F9" s="410"/>
      <c r="G9" s="410"/>
      <c r="H9" s="410"/>
      <c r="I9" s="410"/>
      <c r="J9" s="410"/>
      <c r="K9" s="458"/>
      <c r="L9" s="459" t="s">
        <v>94</v>
      </c>
      <c r="M9" s="460"/>
      <c r="N9" s="460"/>
      <c r="O9" s="460"/>
      <c r="P9" s="460"/>
      <c r="Q9" s="461"/>
      <c r="R9" s="462">
        <v>1953</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88620</v>
      </c>
      <c r="BO9" s="416"/>
      <c r="BP9" s="416"/>
      <c r="BQ9" s="416"/>
      <c r="BR9" s="416"/>
      <c r="BS9" s="416"/>
      <c r="BT9" s="416"/>
      <c r="BU9" s="417"/>
      <c r="BV9" s="415">
        <v>-415911</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10.8</v>
      </c>
      <c r="CU9" s="413"/>
      <c r="CV9" s="413"/>
      <c r="CW9" s="413"/>
      <c r="CX9" s="413"/>
      <c r="CY9" s="413"/>
      <c r="CZ9" s="413"/>
      <c r="DA9" s="414"/>
      <c r="DB9" s="412">
        <v>10.199999999999999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2215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97</v>
      </c>
      <c r="AV10" s="448"/>
      <c r="AW10" s="448"/>
      <c r="AX10" s="448"/>
      <c r="AY10" s="449" t="s">
        <v>102</v>
      </c>
      <c r="AZ10" s="450"/>
      <c r="BA10" s="450"/>
      <c r="BB10" s="450"/>
      <c r="BC10" s="450"/>
      <c r="BD10" s="450"/>
      <c r="BE10" s="450"/>
      <c r="BF10" s="450"/>
      <c r="BG10" s="450"/>
      <c r="BH10" s="450"/>
      <c r="BI10" s="450"/>
      <c r="BJ10" s="450"/>
      <c r="BK10" s="450"/>
      <c r="BL10" s="450"/>
      <c r="BM10" s="451"/>
      <c r="BN10" s="415">
        <v>2845</v>
      </c>
      <c r="BO10" s="416"/>
      <c r="BP10" s="416"/>
      <c r="BQ10" s="416"/>
      <c r="BR10" s="416"/>
      <c r="BS10" s="416"/>
      <c r="BT10" s="416"/>
      <c r="BU10" s="417"/>
      <c r="BV10" s="415">
        <v>1338</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97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2049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70000</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2035</v>
      </c>
      <c r="S13" s="497"/>
      <c r="T13" s="497"/>
      <c r="U13" s="497"/>
      <c r="V13" s="498"/>
      <c r="W13" s="431" t="s">
        <v>120</v>
      </c>
      <c r="X13" s="432"/>
      <c r="Y13" s="432"/>
      <c r="Z13" s="432"/>
      <c r="AA13" s="432"/>
      <c r="AB13" s="422"/>
      <c r="AC13" s="466">
        <v>389</v>
      </c>
      <c r="AD13" s="467"/>
      <c r="AE13" s="467"/>
      <c r="AF13" s="467"/>
      <c r="AG13" s="506"/>
      <c r="AH13" s="466">
        <v>545</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21465</v>
      </c>
      <c r="BO13" s="416"/>
      <c r="BP13" s="416"/>
      <c r="BQ13" s="416"/>
      <c r="BR13" s="416"/>
      <c r="BS13" s="416"/>
      <c r="BT13" s="416"/>
      <c r="BU13" s="417"/>
      <c r="BV13" s="415">
        <v>-414573</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6.1</v>
      </c>
      <c r="CU13" s="413"/>
      <c r="CV13" s="413"/>
      <c r="CW13" s="413"/>
      <c r="CX13" s="413"/>
      <c r="CY13" s="413"/>
      <c r="CZ13" s="413"/>
      <c r="DA13" s="414"/>
      <c r="DB13" s="412">
        <v>7.5</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124</v>
      </c>
      <c r="M14" s="494"/>
      <c r="N14" s="494"/>
      <c r="O14" s="494"/>
      <c r="P14" s="494"/>
      <c r="Q14" s="495"/>
      <c r="R14" s="496">
        <v>2110</v>
      </c>
      <c r="S14" s="497"/>
      <c r="T14" s="497"/>
      <c r="U14" s="497"/>
      <c r="V14" s="498"/>
      <c r="W14" s="405"/>
      <c r="X14" s="406"/>
      <c r="Y14" s="406"/>
      <c r="Z14" s="406"/>
      <c r="AA14" s="406"/>
      <c r="AB14" s="395"/>
      <c r="AC14" s="499">
        <v>34.700000000000003</v>
      </c>
      <c r="AD14" s="500"/>
      <c r="AE14" s="500"/>
      <c r="AF14" s="500"/>
      <c r="AG14" s="501"/>
      <c r="AH14" s="499">
        <v>38</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2095</v>
      </c>
      <c r="S15" s="497"/>
      <c r="T15" s="497"/>
      <c r="U15" s="497"/>
      <c r="V15" s="498"/>
      <c r="W15" s="431" t="s">
        <v>126</v>
      </c>
      <c r="X15" s="432"/>
      <c r="Y15" s="432"/>
      <c r="Z15" s="432"/>
      <c r="AA15" s="432"/>
      <c r="AB15" s="422"/>
      <c r="AC15" s="466">
        <v>192</v>
      </c>
      <c r="AD15" s="467"/>
      <c r="AE15" s="467"/>
      <c r="AF15" s="467"/>
      <c r="AG15" s="506"/>
      <c r="AH15" s="466">
        <v>278</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240473</v>
      </c>
      <c r="BO15" s="379"/>
      <c r="BP15" s="379"/>
      <c r="BQ15" s="379"/>
      <c r="BR15" s="379"/>
      <c r="BS15" s="379"/>
      <c r="BT15" s="379"/>
      <c r="BU15" s="380"/>
      <c r="BV15" s="378">
        <v>227687</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17.100000000000001</v>
      </c>
      <c r="AD16" s="500"/>
      <c r="AE16" s="500"/>
      <c r="AF16" s="500"/>
      <c r="AG16" s="501"/>
      <c r="AH16" s="499">
        <v>19.399999999999999</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1874881</v>
      </c>
      <c r="BO16" s="416"/>
      <c r="BP16" s="416"/>
      <c r="BQ16" s="416"/>
      <c r="BR16" s="416"/>
      <c r="BS16" s="416"/>
      <c r="BT16" s="416"/>
      <c r="BU16" s="417"/>
      <c r="BV16" s="415">
        <v>1817934</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540</v>
      </c>
      <c r="AD17" s="467"/>
      <c r="AE17" s="467"/>
      <c r="AF17" s="467"/>
      <c r="AG17" s="506"/>
      <c r="AH17" s="466">
        <v>600</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290972</v>
      </c>
      <c r="BO17" s="416"/>
      <c r="BP17" s="416"/>
      <c r="BQ17" s="416"/>
      <c r="BR17" s="416"/>
      <c r="BS17" s="416"/>
      <c r="BT17" s="416"/>
      <c r="BU17" s="417"/>
      <c r="BV17" s="415">
        <v>276568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135</v>
      </c>
      <c r="C18" s="458"/>
      <c r="D18" s="458"/>
      <c r="E18" s="527"/>
      <c r="F18" s="527"/>
      <c r="G18" s="527"/>
      <c r="H18" s="527"/>
      <c r="I18" s="527"/>
      <c r="J18" s="527"/>
      <c r="K18" s="527"/>
      <c r="L18" s="528">
        <v>271.66000000000003</v>
      </c>
      <c r="M18" s="528"/>
      <c r="N18" s="528"/>
      <c r="O18" s="528"/>
      <c r="P18" s="528"/>
      <c r="Q18" s="528"/>
      <c r="R18" s="529"/>
      <c r="S18" s="529"/>
      <c r="T18" s="529"/>
      <c r="U18" s="529"/>
      <c r="V18" s="530"/>
      <c r="W18" s="433"/>
      <c r="X18" s="434"/>
      <c r="Y18" s="434"/>
      <c r="Z18" s="434"/>
      <c r="AA18" s="434"/>
      <c r="AB18" s="425"/>
      <c r="AC18" s="531">
        <v>48.2</v>
      </c>
      <c r="AD18" s="532"/>
      <c r="AE18" s="532"/>
      <c r="AF18" s="532"/>
      <c r="AG18" s="533"/>
      <c r="AH18" s="531">
        <v>41.8</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1446641</v>
      </c>
      <c r="BO18" s="416"/>
      <c r="BP18" s="416"/>
      <c r="BQ18" s="416"/>
      <c r="BR18" s="416"/>
      <c r="BS18" s="416"/>
      <c r="BT18" s="416"/>
      <c r="BU18" s="417"/>
      <c r="BV18" s="415">
        <v>1423642</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137</v>
      </c>
      <c r="C19" s="458"/>
      <c r="D19" s="458"/>
      <c r="E19" s="527"/>
      <c r="F19" s="527"/>
      <c r="G19" s="527"/>
      <c r="H19" s="527"/>
      <c r="I19" s="527"/>
      <c r="J19" s="527"/>
      <c r="K19" s="527"/>
      <c r="L19" s="535">
        <v>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2609776</v>
      </c>
      <c r="BO19" s="416"/>
      <c r="BP19" s="416"/>
      <c r="BQ19" s="416"/>
      <c r="BR19" s="416"/>
      <c r="BS19" s="416"/>
      <c r="BT19" s="416"/>
      <c r="BU19" s="417"/>
      <c r="BV19" s="415">
        <v>2657039</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139</v>
      </c>
      <c r="C20" s="458"/>
      <c r="D20" s="458"/>
      <c r="E20" s="527"/>
      <c r="F20" s="527"/>
      <c r="G20" s="527"/>
      <c r="H20" s="527"/>
      <c r="I20" s="527"/>
      <c r="J20" s="527"/>
      <c r="K20" s="527"/>
      <c r="L20" s="535">
        <v>775</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2702036</v>
      </c>
      <c r="BO23" s="416"/>
      <c r="BP23" s="416"/>
      <c r="BQ23" s="416"/>
      <c r="BR23" s="416"/>
      <c r="BS23" s="416"/>
      <c r="BT23" s="416"/>
      <c r="BU23" s="417"/>
      <c r="BV23" s="415">
        <v>2664286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148</v>
      </c>
      <c r="F24" s="445"/>
      <c r="G24" s="445"/>
      <c r="H24" s="445"/>
      <c r="I24" s="445"/>
      <c r="J24" s="445"/>
      <c r="K24" s="446"/>
      <c r="L24" s="466">
        <v>1</v>
      </c>
      <c r="M24" s="467"/>
      <c r="N24" s="467"/>
      <c r="O24" s="467"/>
      <c r="P24" s="506"/>
      <c r="Q24" s="466">
        <v>5760</v>
      </c>
      <c r="R24" s="467"/>
      <c r="S24" s="467"/>
      <c r="T24" s="467"/>
      <c r="U24" s="467"/>
      <c r="V24" s="506"/>
      <c r="W24" s="561"/>
      <c r="X24" s="549"/>
      <c r="Y24" s="550"/>
      <c r="Z24" s="465" t="s">
        <v>149</v>
      </c>
      <c r="AA24" s="445"/>
      <c r="AB24" s="445"/>
      <c r="AC24" s="445"/>
      <c r="AD24" s="445"/>
      <c r="AE24" s="445"/>
      <c r="AF24" s="445"/>
      <c r="AG24" s="446"/>
      <c r="AH24" s="466">
        <v>55</v>
      </c>
      <c r="AI24" s="467"/>
      <c r="AJ24" s="467"/>
      <c r="AK24" s="467"/>
      <c r="AL24" s="506"/>
      <c r="AM24" s="466">
        <v>169125</v>
      </c>
      <c r="AN24" s="467"/>
      <c r="AO24" s="467"/>
      <c r="AP24" s="467"/>
      <c r="AQ24" s="467"/>
      <c r="AR24" s="506"/>
      <c r="AS24" s="466">
        <v>3075</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2120171</v>
      </c>
      <c r="BO24" s="416"/>
      <c r="BP24" s="416"/>
      <c r="BQ24" s="416"/>
      <c r="BR24" s="416"/>
      <c r="BS24" s="416"/>
      <c r="BT24" s="416"/>
      <c r="BU24" s="417"/>
      <c r="BV24" s="415">
        <v>2024459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151</v>
      </c>
      <c r="F25" s="445"/>
      <c r="G25" s="445"/>
      <c r="H25" s="445"/>
      <c r="I25" s="445"/>
      <c r="J25" s="445"/>
      <c r="K25" s="446"/>
      <c r="L25" s="466">
        <v>1</v>
      </c>
      <c r="M25" s="467"/>
      <c r="N25" s="467"/>
      <c r="O25" s="467"/>
      <c r="P25" s="506"/>
      <c r="Q25" s="466">
        <v>4990</v>
      </c>
      <c r="R25" s="467"/>
      <c r="S25" s="467"/>
      <c r="T25" s="467"/>
      <c r="U25" s="467"/>
      <c r="V25" s="506"/>
      <c r="W25" s="561"/>
      <c r="X25" s="549"/>
      <c r="Y25" s="550"/>
      <c r="Z25" s="465" t="s">
        <v>152</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4610</v>
      </c>
      <c r="R26" s="467"/>
      <c r="S26" s="467"/>
      <c r="T26" s="467"/>
      <c r="U26" s="467"/>
      <c r="V26" s="506"/>
      <c r="W26" s="561"/>
      <c r="X26" s="549"/>
      <c r="Y26" s="550"/>
      <c r="Z26" s="465" t="s">
        <v>155</v>
      </c>
      <c r="AA26" s="571"/>
      <c r="AB26" s="571"/>
      <c r="AC26" s="571"/>
      <c r="AD26" s="571"/>
      <c r="AE26" s="571"/>
      <c r="AF26" s="571"/>
      <c r="AG26" s="572"/>
      <c r="AH26" s="466" t="s">
        <v>117</v>
      </c>
      <c r="AI26" s="467"/>
      <c r="AJ26" s="467"/>
      <c r="AK26" s="467"/>
      <c r="AL26" s="506"/>
      <c r="AM26" s="466" t="s">
        <v>117</v>
      </c>
      <c r="AN26" s="467"/>
      <c r="AO26" s="467"/>
      <c r="AP26" s="467"/>
      <c r="AQ26" s="467"/>
      <c r="AR26" s="506"/>
      <c r="AS26" s="466" t="s">
        <v>117</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2210</v>
      </c>
      <c r="R27" s="467"/>
      <c r="S27" s="467"/>
      <c r="T27" s="467"/>
      <c r="U27" s="467"/>
      <c r="V27" s="506"/>
      <c r="W27" s="561"/>
      <c r="X27" s="549"/>
      <c r="Y27" s="550"/>
      <c r="Z27" s="465" t="s">
        <v>158</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1460</v>
      </c>
      <c r="R28" s="467"/>
      <c r="S28" s="467"/>
      <c r="T28" s="467"/>
      <c r="U28" s="467"/>
      <c r="V28" s="506"/>
      <c r="W28" s="561"/>
      <c r="X28" s="549"/>
      <c r="Y28" s="550"/>
      <c r="Z28" s="465" t="s">
        <v>161</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1214959</v>
      </c>
      <c r="BO28" s="379"/>
      <c r="BP28" s="379"/>
      <c r="BQ28" s="379"/>
      <c r="BR28" s="379"/>
      <c r="BS28" s="379"/>
      <c r="BT28" s="379"/>
      <c r="BU28" s="380"/>
      <c r="BV28" s="378">
        <v>1132114</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10</v>
      </c>
      <c r="M29" s="467"/>
      <c r="N29" s="467"/>
      <c r="O29" s="467"/>
      <c r="P29" s="506"/>
      <c r="Q29" s="466">
        <v>1290</v>
      </c>
      <c r="R29" s="467"/>
      <c r="S29" s="467"/>
      <c r="T29" s="467"/>
      <c r="U29" s="467"/>
      <c r="V29" s="506"/>
      <c r="W29" s="562"/>
      <c r="X29" s="563"/>
      <c r="Y29" s="564"/>
      <c r="Z29" s="465" t="s">
        <v>165</v>
      </c>
      <c r="AA29" s="445"/>
      <c r="AB29" s="445"/>
      <c r="AC29" s="445"/>
      <c r="AD29" s="445"/>
      <c r="AE29" s="445"/>
      <c r="AF29" s="445"/>
      <c r="AG29" s="446"/>
      <c r="AH29" s="466">
        <v>55</v>
      </c>
      <c r="AI29" s="467"/>
      <c r="AJ29" s="467"/>
      <c r="AK29" s="467"/>
      <c r="AL29" s="506"/>
      <c r="AM29" s="466">
        <v>169125</v>
      </c>
      <c r="AN29" s="467"/>
      <c r="AO29" s="467"/>
      <c r="AP29" s="467"/>
      <c r="AQ29" s="467"/>
      <c r="AR29" s="506"/>
      <c r="AS29" s="466">
        <v>3075</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t="s">
        <v>117</v>
      </c>
      <c r="BO29" s="416"/>
      <c r="BP29" s="416"/>
      <c r="BQ29" s="416"/>
      <c r="BR29" s="416"/>
      <c r="BS29" s="416"/>
      <c r="BT29" s="416"/>
      <c r="BU29" s="417"/>
      <c r="BV29" s="415" t="s">
        <v>117</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94.1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705325</v>
      </c>
      <c r="BO30" s="585"/>
      <c r="BP30" s="585"/>
      <c r="BQ30" s="585"/>
      <c r="BR30" s="585"/>
      <c r="BS30" s="585"/>
      <c r="BT30" s="585"/>
      <c r="BU30" s="586"/>
      <c r="BV30" s="584">
        <v>942222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国民健康保険（事業勘定）特別会計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IF('各会計、関係団体の財政状況及び健全化判断比率'!B34="","",'各会計、関係団体の財政状況及び健全化判断比率'!B34)</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津南地域衛生施設組合</v>
      </c>
      <c r="BZ34" s="597"/>
      <c r="CA34" s="597"/>
      <c r="CB34" s="597"/>
      <c r="CC34" s="597"/>
      <c r="CD34" s="597"/>
      <c r="CE34" s="597"/>
      <c r="CF34" s="597"/>
      <c r="CG34" s="597"/>
      <c r="CH34" s="597"/>
      <c r="CI34" s="597"/>
      <c r="CJ34" s="597"/>
      <c r="CK34" s="597"/>
      <c r="CL34" s="597"/>
      <c r="CM34" s="597"/>
      <c r="CN34" s="165"/>
      <c r="CO34" s="596">
        <f>IF(CQ34="","",MAX(C34:D43,U34:V43,AM34:AN43,BE34:BF43,BW34:BX43)+1)</f>
        <v>14</v>
      </c>
      <c r="CP34" s="596"/>
      <c r="CQ34" s="597" t="str">
        <f>IF('各会計、関係団体の財政状況及び健全化判断比率'!BS7="","",'各会計、関係団体の財政状況及び健全化判断比率'!BS7)</f>
        <v>一般財団法人栄村振興公社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ケーブルテレビ特別会計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国民健康保険（施設勘定）特別会計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IF('各会計、関係団体の財政状況及び健全化判断比率'!B35="","",'各会計、関係団体の財政状況及び健全化判断比率'!B35)</f>
        <v>農業集落排水特別会計</v>
      </c>
      <c r="BH35" s="597"/>
      <c r="BI35" s="597"/>
      <c r="BJ35" s="597"/>
      <c r="BK35" s="597"/>
      <c r="BL35" s="597"/>
      <c r="BM35" s="597"/>
      <c r="BN35" s="597"/>
      <c r="BO35" s="597"/>
      <c r="BP35" s="597"/>
      <c r="BQ35" s="597"/>
      <c r="BR35" s="597"/>
      <c r="BS35" s="597"/>
      <c r="BT35" s="597"/>
      <c r="BU35" s="597"/>
      <c r="BV35" s="165"/>
      <c r="BW35" s="596" t="str">
        <f t="shared" ref="BW35:BW43" si="2">IF(BY35="","",BW34+1)</f>
        <v/>
      </c>
      <c r="BX35" s="596"/>
      <c r="BY35" s="597" t="str">
        <f>IF('各会計、関係団体の財政状況及び健全化判断比率'!B69="","",'各会計、関係団体の財政状況及び健全化判断比率'!B69)</f>
        <v/>
      </c>
      <c r="BZ35" s="597"/>
      <c r="CA35" s="597"/>
      <c r="CB35" s="597"/>
      <c r="CC35" s="597"/>
      <c r="CD35" s="597"/>
      <c r="CE35" s="597"/>
      <c r="CF35" s="597"/>
      <c r="CG35" s="597"/>
      <c r="CH35" s="597"/>
      <c r="CI35" s="597"/>
      <c r="CJ35" s="597"/>
      <c r="CK35" s="597"/>
      <c r="CL35" s="597"/>
      <c r="CM35" s="597"/>
      <c r="CN35" s="165"/>
      <c r="CO35" s="596">
        <f t="shared" ref="CO35:CO43" si="3">IF(CQ35="","",CO34+1)</f>
        <v>15</v>
      </c>
      <c r="CP35" s="596"/>
      <c r="CQ35" s="597" t="str">
        <f>IF('各会計、関係団体の財政状況及び健全化判断比率'!BS8="","",'各会計、関係団体の財政状況及び健全化判断比率'!BS8)</f>
        <v>株式会社苗場山観光</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秋山診療所特別会計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IF('各会計、関係団体の財政状況及び健全化判断比率'!B36="","",'各会計、関係団体の財政状況及び健全化判断比率'!B36)</f>
        <v>生活排水処理特別会計</v>
      </c>
      <c r="BH36" s="597"/>
      <c r="BI36" s="597"/>
      <c r="BJ36" s="597"/>
      <c r="BK36" s="597"/>
      <c r="BL36" s="597"/>
      <c r="BM36" s="597"/>
      <c r="BN36" s="597"/>
      <c r="BO36" s="597"/>
      <c r="BP36" s="597"/>
      <c r="BQ36" s="597"/>
      <c r="BR36" s="597"/>
      <c r="BS36" s="597"/>
      <c r="BT36" s="597"/>
      <c r="BU36" s="597"/>
      <c r="BV36" s="165"/>
      <c r="BW36" s="596" t="str">
        <f t="shared" si="2"/>
        <v/>
      </c>
      <c r="BX36" s="596"/>
      <c r="BY36" s="597" t="str">
        <f>IF('各会計、関係団体の財政状況及び健全化判断比率'!B70="","",'各会計、関係団体の財政状況及び健全化判断比率'!B70)</f>
        <v/>
      </c>
      <c r="BZ36" s="597"/>
      <c r="CA36" s="597"/>
      <c r="CB36" s="597"/>
      <c r="CC36" s="597"/>
      <c r="CD36" s="597"/>
      <c r="CE36" s="597"/>
      <c r="CF36" s="597"/>
      <c r="CG36" s="597"/>
      <c r="CH36" s="597"/>
      <c r="CI36" s="597"/>
      <c r="CJ36" s="597"/>
      <c r="CK36" s="597"/>
      <c r="CL36" s="597"/>
      <c r="CM36" s="597"/>
      <c r="CN36" s="165"/>
      <c r="CO36" s="596">
        <f t="shared" si="3"/>
        <v>16</v>
      </c>
      <c r="CP36" s="596"/>
      <c r="CQ36" s="597" t="str">
        <f>IF('各会計、関係団体の財政状況及び健全化判断比率'!BS9="","",'各会計、関係団体の財政状況及び健全化判断比率'!BS9)</f>
        <v>有限会社栄村物産センター</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6</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IF('各会計、関係団体の財政状況及び健全化判断比率'!B37="","",'各会計、関係団体の財政状況及び健全化判断比率'!B37)</f>
        <v>スキー場特別会計</v>
      </c>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7</v>
      </c>
      <c r="V38" s="596"/>
      <c r="W38" s="597" t="str">
        <f>IF('各会計、関係団体の財政状況及び健全化判断比率'!B32="","",'各会計、関係団体の財政状況及び健全化判断比率'!B32)</f>
        <v>介護保険特別会計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f t="shared" si="4"/>
        <v>8</v>
      </c>
      <c r="V39" s="596"/>
      <c r="W39" s="597" t="str">
        <f>IF('各会計、関係団体の財政状況及び健全化判断比率'!B33="","",'各会計、関係団体の財政状況及び健全化判断比率'!B33)</f>
        <v>介護サービス特別会計</v>
      </c>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81" t="s">
        <v>537</v>
      </c>
      <c r="D34" s="1181"/>
      <c r="E34" s="1182"/>
      <c r="F34" s="32">
        <v>16.25</v>
      </c>
      <c r="G34" s="33">
        <v>29.77</v>
      </c>
      <c r="H34" s="33">
        <v>33.35</v>
      </c>
      <c r="I34" s="33">
        <v>14.37</v>
      </c>
      <c r="J34" s="34">
        <v>18.399999999999999</v>
      </c>
      <c r="K34" s="22"/>
      <c r="L34" s="22"/>
      <c r="M34" s="22"/>
      <c r="N34" s="22"/>
      <c r="O34" s="22"/>
      <c r="P34" s="22"/>
    </row>
    <row r="35" spans="1:16" ht="39" customHeight="1" x14ac:dyDescent="0.15">
      <c r="A35" s="22"/>
      <c r="B35" s="35"/>
      <c r="C35" s="1175" t="s">
        <v>538</v>
      </c>
      <c r="D35" s="1176"/>
      <c r="E35" s="1177"/>
      <c r="F35" s="36">
        <v>0.32</v>
      </c>
      <c r="G35" s="37">
        <v>0.36</v>
      </c>
      <c r="H35" s="37">
        <v>0.1</v>
      </c>
      <c r="I35" s="37">
        <v>0.68</v>
      </c>
      <c r="J35" s="38">
        <v>6.19</v>
      </c>
      <c r="K35" s="22"/>
      <c r="L35" s="22"/>
      <c r="M35" s="22"/>
      <c r="N35" s="22"/>
      <c r="O35" s="22"/>
      <c r="P35" s="22"/>
    </row>
    <row r="36" spans="1:16" ht="39" customHeight="1" x14ac:dyDescent="0.15">
      <c r="A36" s="22"/>
      <c r="B36" s="35"/>
      <c r="C36" s="1175" t="s">
        <v>539</v>
      </c>
      <c r="D36" s="1176"/>
      <c r="E36" s="1177"/>
      <c r="F36" s="36">
        <v>3.33</v>
      </c>
      <c r="G36" s="37">
        <v>1.41</v>
      </c>
      <c r="H36" s="37">
        <v>1.93</v>
      </c>
      <c r="I36" s="37">
        <v>2.6</v>
      </c>
      <c r="J36" s="38">
        <v>1.32</v>
      </c>
      <c r="K36" s="22"/>
      <c r="L36" s="22"/>
      <c r="M36" s="22"/>
      <c r="N36" s="22"/>
      <c r="O36" s="22"/>
      <c r="P36" s="22"/>
    </row>
    <row r="37" spans="1:16" ht="39" customHeight="1" x14ac:dyDescent="0.15">
      <c r="A37" s="22"/>
      <c r="B37" s="35"/>
      <c r="C37" s="1175" t="s">
        <v>540</v>
      </c>
      <c r="D37" s="1176"/>
      <c r="E37" s="1177"/>
      <c r="F37" s="36">
        <v>0.41</v>
      </c>
      <c r="G37" s="37">
        <v>0.55000000000000004</v>
      </c>
      <c r="H37" s="37">
        <v>0.04</v>
      </c>
      <c r="I37" s="37">
        <v>0.15</v>
      </c>
      <c r="J37" s="38">
        <v>0.24</v>
      </c>
      <c r="K37" s="22"/>
      <c r="L37" s="22"/>
      <c r="M37" s="22"/>
      <c r="N37" s="22"/>
      <c r="O37" s="22"/>
      <c r="P37" s="22"/>
    </row>
    <row r="38" spans="1:16" ht="39" customHeight="1" x14ac:dyDescent="0.15">
      <c r="A38" s="22"/>
      <c r="B38" s="35"/>
      <c r="C38" s="1175" t="s">
        <v>541</v>
      </c>
      <c r="D38" s="1176"/>
      <c r="E38" s="1177"/>
      <c r="F38" s="36">
        <v>0.01</v>
      </c>
      <c r="G38" s="37">
        <v>0.21</v>
      </c>
      <c r="H38" s="37">
        <v>0.28000000000000003</v>
      </c>
      <c r="I38" s="37">
        <v>0.17</v>
      </c>
      <c r="J38" s="38">
        <v>0.19</v>
      </c>
      <c r="K38" s="22"/>
      <c r="L38" s="22"/>
      <c r="M38" s="22"/>
      <c r="N38" s="22"/>
      <c r="O38" s="22"/>
      <c r="P38" s="22"/>
    </row>
    <row r="39" spans="1:16" ht="39" customHeight="1" x14ac:dyDescent="0.15">
      <c r="A39" s="22"/>
      <c r="B39" s="35"/>
      <c r="C39" s="1175" t="s">
        <v>542</v>
      </c>
      <c r="D39" s="1176"/>
      <c r="E39" s="1177"/>
      <c r="F39" s="36">
        <v>0.02</v>
      </c>
      <c r="G39" s="37">
        <v>0.05</v>
      </c>
      <c r="H39" s="37">
        <v>0.05</v>
      </c>
      <c r="I39" s="37">
        <v>0.06</v>
      </c>
      <c r="J39" s="38">
        <v>0.1</v>
      </c>
      <c r="K39" s="22"/>
      <c r="L39" s="22"/>
      <c r="M39" s="22"/>
      <c r="N39" s="22"/>
      <c r="O39" s="22"/>
      <c r="P39" s="22"/>
    </row>
    <row r="40" spans="1:16" ht="39" customHeight="1" x14ac:dyDescent="0.15">
      <c r="A40" s="22"/>
      <c r="B40" s="35"/>
      <c r="C40" s="1175" t="s">
        <v>543</v>
      </c>
      <c r="D40" s="1176"/>
      <c r="E40" s="1177"/>
      <c r="F40" s="36">
        <v>7.0000000000000007E-2</v>
      </c>
      <c r="G40" s="37">
        <v>0</v>
      </c>
      <c r="H40" s="37">
        <v>0</v>
      </c>
      <c r="I40" s="37">
        <v>0.02</v>
      </c>
      <c r="J40" s="38">
        <v>0.05</v>
      </c>
      <c r="K40" s="22"/>
      <c r="L40" s="22"/>
      <c r="M40" s="22"/>
      <c r="N40" s="22"/>
      <c r="O40" s="22"/>
      <c r="P40" s="22"/>
    </row>
    <row r="41" spans="1:16" ht="39" customHeight="1" x14ac:dyDescent="0.15">
      <c r="A41" s="22"/>
      <c r="B41" s="35"/>
      <c r="C41" s="1175" t="s">
        <v>544</v>
      </c>
      <c r="D41" s="1176"/>
      <c r="E41" s="1177"/>
      <c r="F41" s="36">
        <v>0.01</v>
      </c>
      <c r="G41" s="37">
        <v>0.05</v>
      </c>
      <c r="H41" s="37">
        <v>0.02</v>
      </c>
      <c r="I41" s="37">
        <v>0.02</v>
      </c>
      <c r="J41" s="38">
        <v>0.05</v>
      </c>
      <c r="K41" s="22"/>
      <c r="L41" s="22"/>
      <c r="M41" s="22"/>
      <c r="N41" s="22"/>
      <c r="O41" s="22"/>
      <c r="P41" s="22"/>
    </row>
    <row r="42" spans="1:16" ht="39" customHeight="1" x14ac:dyDescent="0.15">
      <c r="A42" s="22"/>
      <c r="B42" s="39"/>
      <c r="C42" s="1175" t="s">
        <v>545</v>
      </c>
      <c r="D42" s="1176"/>
      <c r="E42" s="1177"/>
      <c r="F42" s="36" t="s">
        <v>490</v>
      </c>
      <c r="G42" s="37" t="s">
        <v>490</v>
      </c>
      <c r="H42" s="37" t="s">
        <v>490</v>
      </c>
      <c r="I42" s="37" t="s">
        <v>490</v>
      </c>
      <c r="J42" s="38" t="s">
        <v>490</v>
      </c>
      <c r="K42" s="22"/>
      <c r="L42" s="22"/>
      <c r="M42" s="22"/>
      <c r="N42" s="22"/>
      <c r="O42" s="22"/>
      <c r="P42" s="22"/>
    </row>
    <row r="43" spans="1:16" ht="39" customHeight="1" thickBot="1" x14ac:dyDescent="0.2">
      <c r="A43" s="22"/>
      <c r="B43" s="40"/>
      <c r="C43" s="1178" t="s">
        <v>546</v>
      </c>
      <c r="D43" s="1179"/>
      <c r="E43" s="1180"/>
      <c r="F43" s="41">
        <v>0.94</v>
      </c>
      <c r="G43" s="42">
        <v>0.2</v>
      </c>
      <c r="H43" s="42">
        <v>0.13</v>
      </c>
      <c r="I43" s="42">
        <v>0.16</v>
      </c>
      <c r="J43" s="43">
        <v>0.11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346</v>
      </c>
      <c r="L45" s="60">
        <v>334</v>
      </c>
      <c r="M45" s="60">
        <v>319</v>
      </c>
      <c r="N45" s="60">
        <v>271</v>
      </c>
      <c r="O45" s="61">
        <v>284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x14ac:dyDescent="0.15">
      <c r="A48" s="48"/>
      <c r="B48" s="1193"/>
      <c r="C48" s="1194"/>
      <c r="D48" s="62"/>
      <c r="E48" s="1185" t="s">
        <v>14</v>
      </c>
      <c r="F48" s="1185"/>
      <c r="G48" s="1185"/>
      <c r="H48" s="1185"/>
      <c r="I48" s="1185"/>
      <c r="J48" s="1186"/>
      <c r="K48" s="63">
        <v>76</v>
      </c>
      <c r="L48" s="64">
        <v>83</v>
      </c>
      <c r="M48" s="64">
        <v>53</v>
      </c>
      <c r="N48" s="64">
        <v>60</v>
      </c>
      <c r="O48" s="65">
        <v>66</v>
      </c>
      <c r="P48" s="48"/>
      <c r="Q48" s="48"/>
      <c r="R48" s="48"/>
      <c r="S48" s="48"/>
      <c r="T48" s="48"/>
      <c r="U48" s="48"/>
    </row>
    <row r="49" spans="1:21" ht="30.75" customHeight="1" x14ac:dyDescent="0.15">
      <c r="A49" s="48"/>
      <c r="B49" s="1193"/>
      <c r="C49" s="1194"/>
      <c r="D49" s="62"/>
      <c r="E49" s="1185" t="s">
        <v>15</v>
      </c>
      <c r="F49" s="1185"/>
      <c r="G49" s="1185"/>
      <c r="H49" s="1185"/>
      <c r="I49" s="1185"/>
      <c r="J49" s="1186"/>
      <c r="K49" s="63">
        <v>21</v>
      </c>
      <c r="L49" s="64">
        <v>27</v>
      </c>
      <c r="M49" s="64">
        <v>23</v>
      </c>
      <c r="N49" s="64">
        <v>13</v>
      </c>
      <c r="O49" s="65">
        <v>12</v>
      </c>
      <c r="P49" s="48"/>
      <c r="Q49" s="48"/>
      <c r="R49" s="48"/>
      <c r="S49" s="48"/>
      <c r="T49" s="48"/>
      <c r="U49" s="48"/>
    </row>
    <row r="50" spans="1:21" ht="30.75" customHeight="1" x14ac:dyDescent="0.15">
      <c r="A50" s="48"/>
      <c r="B50" s="1193"/>
      <c r="C50" s="1194"/>
      <c r="D50" s="62"/>
      <c r="E50" s="1185" t="s">
        <v>16</v>
      </c>
      <c r="F50" s="1185"/>
      <c r="G50" s="1185"/>
      <c r="H50" s="1185"/>
      <c r="I50" s="1185"/>
      <c r="J50" s="1186"/>
      <c r="K50" s="63">
        <v>38</v>
      </c>
      <c r="L50" s="64">
        <v>34</v>
      </c>
      <c r="M50" s="64">
        <v>34</v>
      </c>
      <c r="N50" s="64" t="s">
        <v>490</v>
      </c>
      <c r="O50" s="65" t="s">
        <v>490</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284</v>
      </c>
      <c r="L52" s="64">
        <v>290</v>
      </c>
      <c r="M52" s="64">
        <v>286</v>
      </c>
      <c r="N52" s="64">
        <v>272</v>
      </c>
      <c r="O52" s="65">
        <v>253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197</v>
      </c>
      <c r="L53" s="69">
        <v>188</v>
      </c>
      <c r="M53" s="69">
        <v>143</v>
      </c>
      <c r="N53" s="69">
        <v>72</v>
      </c>
      <c r="O53" s="70">
        <v>109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530</v>
      </c>
      <c r="J40" s="79" t="s">
        <v>531</v>
      </c>
      <c r="K40" s="79" t="s">
        <v>532</v>
      </c>
      <c r="L40" s="79" t="s">
        <v>533</v>
      </c>
      <c r="M40" s="80" t="s">
        <v>534</v>
      </c>
    </row>
    <row r="41" spans="2:13" ht="27.75" customHeight="1" x14ac:dyDescent="0.15">
      <c r="B41" s="1199" t="s">
        <v>23</v>
      </c>
      <c r="C41" s="1200"/>
      <c r="D41" s="81"/>
      <c r="E41" s="1205" t="s">
        <v>24</v>
      </c>
      <c r="F41" s="1205"/>
      <c r="G41" s="1205"/>
      <c r="H41" s="1206"/>
      <c r="I41" s="82">
        <v>2198</v>
      </c>
      <c r="J41" s="83">
        <v>2299</v>
      </c>
      <c r="K41" s="83">
        <v>2213</v>
      </c>
      <c r="L41" s="83">
        <v>2664</v>
      </c>
      <c r="M41" s="84">
        <v>2702</v>
      </c>
    </row>
    <row r="42" spans="2:13" ht="27.75" customHeight="1" x14ac:dyDescent="0.15">
      <c r="B42" s="1201"/>
      <c r="C42" s="1202"/>
      <c r="D42" s="85"/>
      <c r="E42" s="1207" t="s">
        <v>25</v>
      </c>
      <c r="F42" s="1207"/>
      <c r="G42" s="1207"/>
      <c r="H42" s="1208"/>
      <c r="I42" s="86">
        <v>39</v>
      </c>
      <c r="J42" s="87">
        <v>18</v>
      </c>
      <c r="K42" s="87" t="s">
        <v>490</v>
      </c>
      <c r="L42" s="87" t="s">
        <v>490</v>
      </c>
      <c r="M42" s="88" t="s">
        <v>490</v>
      </c>
    </row>
    <row r="43" spans="2:13" ht="27.75" customHeight="1" x14ac:dyDescent="0.15">
      <c r="B43" s="1201"/>
      <c r="C43" s="1202"/>
      <c r="D43" s="85"/>
      <c r="E43" s="1207" t="s">
        <v>26</v>
      </c>
      <c r="F43" s="1207"/>
      <c r="G43" s="1207"/>
      <c r="H43" s="1208"/>
      <c r="I43" s="86">
        <v>700</v>
      </c>
      <c r="J43" s="87">
        <v>735</v>
      </c>
      <c r="K43" s="87">
        <v>704</v>
      </c>
      <c r="L43" s="87">
        <v>653</v>
      </c>
      <c r="M43" s="88">
        <v>675</v>
      </c>
    </row>
    <row r="44" spans="2:13" ht="27.75" customHeight="1" x14ac:dyDescent="0.15">
      <c r="B44" s="1201"/>
      <c r="C44" s="1202"/>
      <c r="D44" s="85"/>
      <c r="E44" s="1207" t="s">
        <v>27</v>
      </c>
      <c r="F44" s="1207"/>
      <c r="G44" s="1207"/>
      <c r="H44" s="1208"/>
      <c r="I44" s="86">
        <v>46</v>
      </c>
      <c r="J44" s="87">
        <v>34</v>
      </c>
      <c r="K44" s="87">
        <v>29</v>
      </c>
      <c r="L44" s="87">
        <v>95</v>
      </c>
      <c r="M44" s="88">
        <v>88</v>
      </c>
    </row>
    <row r="45" spans="2:13" ht="27.75" customHeight="1" x14ac:dyDescent="0.15">
      <c r="B45" s="1201"/>
      <c r="C45" s="1202"/>
      <c r="D45" s="85"/>
      <c r="E45" s="1207" t="s">
        <v>28</v>
      </c>
      <c r="F45" s="1207"/>
      <c r="G45" s="1207"/>
      <c r="H45" s="1208"/>
      <c r="I45" s="86">
        <v>653</v>
      </c>
      <c r="J45" s="87">
        <v>738</v>
      </c>
      <c r="K45" s="87">
        <v>676</v>
      </c>
      <c r="L45" s="87">
        <v>778</v>
      </c>
      <c r="M45" s="88">
        <v>703</v>
      </c>
    </row>
    <row r="46" spans="2:13" ht="27.75" customHeight="1" x14ac:dyDescent="0.15">
      <c r="B46" s="1201"/>
      <c r="C46" s="1202"/>
      <c r="D46" s="85"/>
      <c r="E46" s="1207" t="s">
        <v>29</v>
      </c>
      <c r="F46" s="1207"/>
      <c r="G46" s="1207"/>
      <c r="H46" s="1208"/>
      <c r="I46" s="86" t="s">
        <v>490</v>
      </c>
      <c r="J46" s="87" t="s">
        <v>490</v>
      </c>
      <c r="K46" s="87" t="s">
        <v>490</v>
      </c>
      <c r="L46" s="87" t="s">
        <v>490</v>
      </c>
      <c r="M46" s="88" t="s">
        <v>490</v>
      </c>
    </row>
    <row r="47" spans="2:13" ht="27.75" customHeight="1" x14ac:dyDescent="0.15">
      <c r="B47" s="1201"/>
      <c r="C47" s="1202"/>
      <c r="D47" s="85"/>
      <c r="E47" s="1207" t="s">
        <v>30</v>
      </c>
      <c r="F47" s="1207"/>
      <c r="G47" s="1207"/>
      <c r="H47" s="1208"/>
      <c r="I47" s="86" t="s">
        <v>490</v>
      </c>
      <c r="J47" s="87" t="s">
        <v>490</v>
      </c>
      <c r="K47" s="87" t="s">
        <v>490</v>
      </c>
      <c r="L47" s="87" t="s">
        <v>490</v>
      </c>
      <c r="M47" s="88" t="s">
        <v>490</v>
      </c>
    </row>
    <row r="48" spans="2:13" ht="27.75" customHeight="1" x14ac:dyDescent="0.15">
      <c r="B48" s="1203"/>
      <c r="C48" s="1204"/>
      <c r="D48" s="85"/>
      <c r="E48" s="1207" t="s">
        <v>31</v>
      </c>
      <c r="F48" s="1207"/>
      <c r="G48" s="1207"/>
      <c r="H48" s="1208"/>
      <c r="I48" s="86" t="s">
        <v>490</v>
      </c>
      <c r="J48" s="87" t="s">
        <v>490</v>
      </c>
      <c r="K48" s="87" t="s">
        <v>490</v>
      </c>
      <c r="L48" s="87" t="s">
        <v>490</v>
      </c>
      <c r="M48" s="88" t="s">
        <v>490</v>
      </c>
    </row>
    <row r="49" spans="2:13" ht="27.75" customHeight="1" x14ac:dyDescent="0.15">
      <c r="B49" s="1209" t="s">
        <v>32</v>
      </c>
      <c r="C49" s="1210"/>
      <c r="D49" s="89"/>
      <c r="E49" s="1207" t="s">
        <v>33</v>
      </c>
      <c r="F49" s="1207"/>
      <c r="G49" s="1207"/>
      <c r="H49" s="1208"/>
      <c r="I49" s="86">
        <v>692</v>
      </c>
      <c r="J49" s="87">
        <v>896</v>
      </c>
      <c r="K49" s="87">
        <v>1235</v>
      </c>
      <c r="L49" s="87">
        <v>1628</v>
      </c>
      <c r="M49" s="88">
        <v>1937</v>
      </c>
    </row>
    <row r="50" spans="2:13" ht="27.75" customHeight="1" x14ac:dyDescent="0.15">
      <c r="B50" s="1201"/>
      <c r="C50" s="1202"/>
      <c r="D50" s="85"/>
      <c r="E50" s="1207" t="s">
        <v>34</v>
      </c>
      <c r="F50" s="1207"/>
      <c r="G50" s="1207"/>
      <c r="H50" s="1208"/>
      <c r="I50" s="86" t="s">
        <v>490</v>
      </c>
      <c r="J50" s="87" t="s">
        <v>490</v>
      </c>
      <c r="K50" s="87" t="s">
        <v>490</v>
      </c>
      <c r="L50" s="87" t="s">
        <v>490</v>
      </c>
      <c r="M50" s="88" t="s">
        <v>490</v>
      </c>
    </row>
    <row r="51" spans="2:13" ht="27.75" customHeight="1" x14ac:dyDescent="0.15">
      <c r="B51" s="1203"/>
      <c r="C51" s="1204"/>
      <c r="D51" s="85"/>
      <c r="E51" s="1207" t="s">
        <v>35</v>
      </c>
      <c r="F51" s="1207"/>
      <c r="G51" s="1207"/>
      <c r="H51" s="1208"/>
      <c r="I51" s="86">
        <v>2206</v>
      </c>
      <c r="J51" s="87">
        <v>2303</v>
      </c>
      <c r="K51" s="87">
        <v>2229</v>
      </c>
      <c r="L51" s="87">
        <v>2630</v>
      </c>
      <c r="M51" s="88">
        <v>2630</v>
      </c>
    </row>
    <row r="52" spans="2:13" ht="27.75" customHeight="1" thickBot="1" x14ac:dyDescent="0.2">
      <c r="B52" s="1211" t="s">
        <v>36</v>
      </c>
      <c r="C52" s="1212"/>
      <c r="D52" s="90"/>
      <c r="E52" s="1213" t="s">
        <v>37</v>
      </c>
      <c r="F52" s="1213"/>
      <c r="G52" s="1213"/>
      <c r="H52" s="1214"/>
      <c r="I52" s="91">
        <v>739</v>
      </c>
      <c r="J52" s="92">
        <v>624</v>
      </c>
      <c r="K52" s="92">
        <v>157</v>
      </c>
      <c r="L52" s="92">
        <v>-68</v>
      </c>
      <c r="M52" s="93">
        <v>-399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8" zoomScaleNormal="68"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24"/>
      <c r="H50" s="1225"/>
      <c r="I50" s="1225"/>
      <c r="J50" s="1226"/>
      <c r="K50" s="354" t="s">
        <v>530</v>
      </c>
      <c r="L50" s="354" t="s">
        <v>531</v>
      </c>
      <c r="M50" s="354" t="s">
        <v>532</v>
      </c>
      <c r="N50" s="354" t="s">
        <v>533</v>
      </c>
      <c r="O50" s="354" t="s">
        <v>534</v>
      </c>
    </row>
    <row r="51" spans="1:17" x14ac:dyDescent="0.15">
      <c r="B51" s="248"/>
      <c r="C51" s="244"/>
      <c r="D51" s="244"/>
      <c r="E51" s="244"/>
      <c r="F51" s="244"/>
      <c r="G51" s="1227" t="s">
        <v>558</v>
      </c>
      <c r="H51" s="1228"/>
      <c r="I51" s="1233" t="s">
        <v>559</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560</v>
      </c>
      <c r="J53" s="1237"/>
      <c r="K53" s="1244"/>
      <c r="L53" s="1244"/>
      <c r="M53" s="1244"/>
      <c r="N53" s="1244"/>
      <c r="O53" s="1244"/>
    </row>
    <row r="54" spans="1:17" x14ac:dyDescent="0.15">
      <c r="A54" s="355"/>
      <c r="B54" s="248"/>
      <c r="C54" s="244"/>
      <c r="D54" s="244"/>
      <c r="E54" s="244"/>
      <c r="F54" s="244"/>
      <c r="G54" s="1231"/>
      <c r="H54" s="1232"/>
      <c r="I54" s="1237"/>
      <c r="J54" s="1237"/>
      <c r="K54" s="1245"/>
      <c r="L54" s="1245"/>
      <c r="M54" s="1245"/>
      <c r="N54" s="1245"/>
      <c r="O54" s="1245"/>
    </row>
    <row r="55" spans="1:17" x14ac:dyDescent="0.15">
      <c r="A55" s="355"/>
      <c r="B55" s="248"/>
      <c r="C55" s="244"/>
      <c r="D55" s="244"/>
      <c r="E55" s="244"/>
      <c r="F55" s="244"/>
      <c r="G55" s="1238" t="s">
        <v>561</v>
      </c>
      <c r="H55" s="1239"/>
      <c r="I55" s="1237" t="s">
        <v>559</v>
      </c>
      <c r="J55" s="1237"/>
      <c r="K55" s="1235"/>
      <c r="L55" s="1235"/>
      <c r="M55" s="1235"/>
      <c r="N55" s="1235"/>
      <c r="O55" s="1235"/>
    </row>
    <row r="56" spans="1:17" x14ac:dyDescent="0.15">
      <c r="A56" s="355"/>
      <c r="B56" s="248"/>
      <c r="C56" s="244"/>
      <c r="D56" s="244"/>
      <c r="E56" s="244"/>
      <c r="F56" s="244"/>
      <c r="G56" s="1240"/>
      <c r="H56" s="1241"/>
      <c r="I56" s="1237"/>
      <c r="J56" s="1237"/>
      <c r="K56" s="1236"/>
      <c r="L56" s="1236"/>
      <c r="M56" s="1236"/>
      <c r="N56" s="1236"/>
      <c r="O56" s="1236"/>
    </row>
    <row r="57" spans="1:17" s="355" customFormat="1" x14ac:dyDescent="0.15">
      <c r="B57" s="356"/>
      <c r="C57" s="352"/>
      <c r="D57" s="352"/>
      <c r="E57" s="352"/>
      <c r="F57" s="352"/>
      <c r="G57" s="1240"/>
      <c r="H57" s="1241"/>
      <c r="I57" s="1246" t="s">
        <v>560</v>
      </c>
      <c r="J57" s="1246"/>
      <c r="K57" s="1244"/>
      <c r="L57" s="1244"/>
      <c r="M57" s="1244"/>
      <c r="N57" s="1244"/>
      <c r="O57" s="1244"/>
      <c r="P57" s="357"/>
      <c r="Q57" s="356"/>
    </row>
    <row r="58" spans="1:17" s="355" customFormat="1" x14ac:dyDescent="0.15">
      <c r="A58" s="243"/>
      <c r="B58" s="356"/>
      <c r="C58" s="352"/>
      <c r="D58" s="352"/>
      <c r="E58" s="352"/>
      <c r="F58" s="352"/>
      <c r="G58" s="1242"/>
      <c r="H58" s="1243"/>
      <c r="I58" s="1246"/>
      <c r="J58" s="1246"/>
      <c r="K58" s="1245"/>
      <c r="L58" s="1245"/>
      <c r="M58" s="1245"/>
      <c r="N58" s="1245"/>
      <c r="O58" s="1245"/>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562</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47" t="s">
        <v>565</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563</v>
      </c>
      <c r="I71" s="368"/>
      <c r="J71" s="364"/>
      <c r="K71" s="364"/>
      <c r="L71" s="365"/>
      <c r="M71" s="364"/>
      <c r="N71" s="365"/>
      <c r="O71" s="366"/>
    </row>
    <row r="72" spans="2:30" x14ac:dyDescent="0.15">
      <c r="B72" s="248"/>
      <c r="C72" s="244"/>
      <c r="D72" s="244"/>
      <c r="E72" s="244"/>
      <c r="F72" s="244"/>
      <c r="G72" s="1224"/>
      <c r="H72" s="1225"/>
      <c r="I72" s="1225"/>
      <c r="J72" s="1226"/>
      <c r="K72" s="354" t="s">
        <v>530</v>
      </c>
      <c r="L72" s="354" t="s">
        <v>531</v>
      </c>
      <c r="M72" s="354" t="s">
        <v>532</v>
      </c>
      <c r="N72" s="354" t="s">
        <v>533</v>
      </c>
      <c r="O72" s="354" t="s">
        <v>534</v>
      </c>
    </row>
    <row r="73" spans="2:30" x14ac:dyDescent="0.15">
      <c r="B73" s="248"/>
      <c r="C73" s="244"/>
      <c r="D73" s="244"/>
      <c r="E73" s="244"/>
      <c r="F73" s="244"/>
      <c r="G73" s="1227" t="s">
        <v>558</v>
      </c>
      <c r="H73" s="1228"/>
      <c r="I73" s="1233" t="s">
        <v>559</v>
      </c>
      <c r="J73" s="1233"/>
      <c r="K73" s="1248">
        <v>44.4</v>
      </c>
      <c r="L73" s="1248">
        <v>34.1</v>
      </c>
      <c r="M73" s="1236">
        <v>8.6</v>
      </c>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564</v>
      </c>
      <c r="J75" s="1237"/>
      <c r="K75" s="1249">
        <v>12.5</v>
      </c>
      <c r="L75" s="1249">
        <v>11.3</v>
      </c>
      <c r="M75" s="1249">
        <v>10</v>
      </c>
      <c r="N75" s="1249">
        <v>7.5</v>
      </c>
      <c r="O75" s="1249">
        <v>6.1</v>
      </c>
      <c r="U75" s="243">
        <v>81.2</v>
      </c>
      <c r="W75" s="243">
        <v>87.2</v>
      </c>
      <c r="Y75" s="243">
        <v>99.8</v>
      </c>
      <c r="AA75" s="243">
        <v>109.5</v>
      </c>
      <c r="AC75" s="243">
        <v>115.2</v>
      </c>
    </row>
    <row r="76" spans="2:30" x14ac:dyDescent="0.15">
      <c r="B76" s="248"/>
      <c r="C76" s="244"/>
      <c r="D76" s="244"/>
      <c r="E76" s="244"/>
      <c r="F76" s="244"/>
      <c r="G76" s="1231"/>
      <c r="H76" s="1232"/>
      <c r="I76" s="1237"/>
      <c r="J76" s="1237"/>
      <c r="K76" s="1245"/>
      <c r="L76" s="1245"/>
      <c r="M76" s="1245"/>
      <c r="N76" s="1245"/>
      <c r="O76" s="1245"/>
    </row>
    <row r="77" spans="2:30" x14ac:dyDescent="0.15">
      <c r="B77" s="248"/>
      <c r="C77" s="244"/>
      <c r="D77" s="244"/>
      <c r="E77" s="244"/>
      <c r="F77" s="244"/>
      <c r="G77" s="1238" t="s">
        <v>561</v>
      </c>
      <c r="H77" s="1239"/>
      <c r="I77" s="1237" t="s">
        <v>559</v>
      </c>
      <c r="J77" s="1237"/>
      <c r="K77" s="1248">
        <v>0</v>
      </c>
      <c r="L77" s="1248">
        <v>0</v>
      </c>
      <c r="M77" s="1236">
        <v>0</v>
      </c>
      <c r="N77" s="1236">
        <v>0</v>
      </c>
      <c r="O77" s="1236">
        <v>0</v>
      </c>
      <c r="R77" s="243">
        <v>12.3</v>
      </c>
      <c r="T77" s="243">
        <v>11.1</v>
      </c>
    </row>
    <row r="78" spans="2:30" x14ac:dyDescent="0.15">
      <c r="B78" s="248"/>
      <c r="C78" s="244"/>
      <c r="D78" s="244"/>
      <c r="E78" s="244"/>
      <c r="F78" s="244"/>
      <c r="G78" s="1240"/>
      <c r="H78" s="1241"/>
      <c r="I78" s="1237"/>
      <c r="J78" s="1237"/>
      <c r="K78" s="1248"/>
      <c r="L78" s="1248"/>
      <c r="M78" s="1236"/>
      <c r="N78" s="1236"/>
      <c r="O78" s="1236"/>
    </row>
    <row r="79" spans="2:30" x14ac:dyDescent="0.15">
      <c r="B79" s="248"/>
      <c r="C79" s="244"/>
      <c r="D79" s="244"/>
      <c r="E79" s="244"/>
      <c r="F79" s="244"/>
      <c r="G79" s="1240"/>
      <c r="H79" s="1241"/>
      <c r="I79" s="1250" t="s">
        <v>564</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x14ac:dyDescent="0.15">
      <c r="B80" s="248"/>
      <c r="C80" s="244"/>
      <c r="D80" s="244"/>
      <c r="E80" s="244"/>
      <c r="F80" s="244"/>
      <c r="G80" s="1242"/>
      <c r="H80" s="1243"/>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30" zoomScaleNormal="3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8" zoomScaleNormal="28"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529</v>
      </c>
      <c r="G2" s="111"/>
      <c r="H2" s="112"/>
    </row>
    <row r="3" spans="1:8" x14ac:dyDescent="0.15">
      <c r="A3" s="108" t="s">
        <v>522</v>
      </c>
      <c r="B3" s="113"/>
      <c r="C3" s="114"/>
      <c r="D3" s="115">
        <v>213806</v>
      </c>
      <c r="E3" s="116"/>
      <c r="F3" s="117">
        <v>216155</v>
      </c>
      <c r="G3" s="118"/>
      <c r="H3" s="119"/>
    </row>
    <row r="4" spans="1:8" x14ac:dyDescent="0.15">
      <c r="A4" s="120"/>
      <c r="B4" s="121"/>
      <c r="C4" s="122"/>
      <c r="D4" s="123">
        <v>93826</v>
      </c>
      <c r="E4" s="124"/>
      <c r="F4" s="125">
        <v>108827</v>
      </c>
      <c r="G4" s="126"/>
      <c r="H4" s="127"/>
    </row>
    <row r="5" spans="1:8" x14ac:dyDescent="0.15">
      <c r="A5" s="108" t="s">
        <v>524</v>
      </c>
      <c r="B5" s="113"/>
      <c r="C5" s="114"/>
      <c r="D5" s="115">
        <v>643560</v>
      </c>
      <c r="E5" s="116"/>
      <c r="F5" s="117">
        <v>228305</v>
      </c>
      <c r="G5" s="118"/>
      <c r="H5" s="119"/>
    </row>
    <row r="6" spans="1:8" x14ac:dyDescent="0.15">
      <c r="A6" s="120"/>
      <c r="B6" s="121"/>
      <c r="C6" s="122"/>
      <c r="D6" s="123">
        <v>42160</v>
      </c>
      <c r="E6" s="124"/>
      <c r="F6" s="125">
        <v>86611</v>
      </c>
      <c r="G6" s="126"/>
      <c r="H6" s="127"/>
    </row>
    <row r="7" spans="1:8" x14ac:dyDescent="0.15">
      <c r="A7" s="108" t="s">
        <v>525</v>
      </c>
      <c r="B7" s="113"/>
      <c r="C7" s="114"/>
      <c r="D7" s="115">
        <v>353105</v>
      </c>
      <c r="E7" s="116"/>
      <c r="F7" s="117">
        <v>316331</v>
      </c>
      <c r="G7" s="118"/>
      <c r="H7" s="119"/>
    </row>
    <row r="8" spans="1:8" x14ac:dyDescent="0.15">
      <c r="A8" s="120"/>
      <c r="B8" s="121"/>
      <c r="C8" s="122"/>
      <c r="D8" s="123">
        <v>104189</v>
      </c>
      <c r="E8" s="124"/>
      <c r="F8" s="125">
        <v>106387</v>
      </c>
      <c r="G8" s="126"/>
      <c r="H8" s="127"/>
    </row>
    <row r="9" spans="1:8" x14ac:dyDescent="0.15">
      <c r="A9" s="108" t="s">
        <v>526</v>
      </c>
      <c r="B9" s="113"/>
      <c r="C9" s="114"/>
      <c r="D9" s="115">
        <v>741933</v>
      </c>
      <c r="E9" s="116"/>
      <c r="F9" s="117">
        <v>333013</v>
      </c>
      <c r="G9" s="118"/>
      <c r="H9" s="119"/>
    </row>
    <row r="10" spans="1:8" x14ac:dyDescent="0.15">
      <c r="A10" s="120"/>
      <c r="B10" s="121"/>
      <c r="C10" s="122"/>
      <c r="D10" s="123">
        <v>379396</v>
      </c>
      <c r="E10" s="124"/>
      <c r="F10" s="125">
        <v>126732</v>
      </c>
      <c r="G10" s="126"/>
      <c r="H10" s="127"/>
    </row>
    <row r="11" spans="1:8" x14ac:dyDescent="0.15">
      <c r="A11" s="108" t="s">
        <v>527</v>
      </c>
      <c r="B11" s="113"/>
      <c r="C11" s="114"/>
      <c r="D11" s="115">
        <v>542795</v>
      </c>
      <c r="E11" s="116"/>
      <c r="F11" s="117">
        <v>280458</v>
      </c>
      <c r="G11" s="118"/>
      <c r="H11" s="119"/>
    </row>
    <row r="12" spans="1:8" x14ac:dyDescent="0.15">
      <c r="A12" s="120"/>
      <c r="B12" s="121"/>
      <c r="C12" s="128"/>
      <c r="D12" s="123">
        <v>239346</v>
      </c>
      <c r="E12" s="124"/>
      <c r="F12" s="125">
        <v>127286</v>
      </c>
      <c r="G12" s="126"/>
      <c r="H12" s="127"/>
    </row>
    <row r="13" spans="1:8" x14ac:dyDescent="0.15">
      <c r="A13" s="108"/>
      <c r="B13" s="113"/>
      <c r="C13" s="129"/>
      <c r="D13" s="130">
        <v>499040</v>
      </c>
      <c r="E13" s="131"/>
      <c r="F13" s="132">
        <v>274852</v>
      </c>
      <c r="G13" s="133"/>
      <c r="H13" s="119"/>
    </row>
    <row r="14" spans="1:8" x14ac:dyDescent="0.15">
      <c r="A14" s="120"/>
      <c r="B14" s="121"/>
      <c r="C14" s="122"/>
      <c r="D14" s="123">
        <v>171783</v>
      </c>
      <c r="E14" s="124"/>
      <c r="F14" s="125">
        <v>111169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16.93</v>
      </c>
      <c r="C19" s="134">
        <f>ROUND(VALUE(SUBSTITUTE(実質収支比率等に係る経年分析!G$48,"▲","-")),2)</f>
        <v>29.84</v>
      </c>
      <c r="D19" s="134">
        <f>ROUND(VALUE(SUBSTITUTE(実質収支比率等に係る経年分析!H$48,"▲","-")),2)</f>
        <v>33.4</v>
      </c>
      <c r="E19" s="134">
        <f>ROUND(VALUE(SUBSTITUTE(実質収支比率等に係る経年分析!I$48,"▲","-")),2)</f>
        <v>14.39</v>
      </c>
      <c r="F19" s="134">
        <f>ROUND(VALUE(SUBSTITUTE(実質収支比率等に係る経年分析!J$48,"▲","-")),2)</f>
        <v>18.420000000000002</v>
      </c>
    </row>
    <row r="20" spans="1:11" x14ac:dyDescent="0.15">
      <c r="A20" s="134" t="s">
        <v>42</v>
      </c>
      <c r="B20" s="134">
        <f>ROUND(VALUE(SUBSTITUTE(実質収支比率等に係る経年分析!F$47,"▲","-")),2)</f>
        <v>15.4</v>
      </c>
      <c r="C20" s="134">
        <f>ROUND(VALUE(SUBSTITUTE(実質収支比率等に係る経年分析!G$47,"▲","-")),2)</f>
        <v>21.74</v>
      </c>
      <c r="D20" s="134">
        <f>ROUND(VALUE(SUBSTITUTE(実質収支比率等に係る経年分析!H$47,"▲","-")),2)</f>
        <v>37.26</v>
      </c>
      <c r="E20" s="134">
        <f>ROUND(VALUE(SUBSTITUTE(実質収支比率等に係る経年分析!I$47,"▲","-")),2)</f>
        <v>57.41</v>
      </c>
      <c r="F20" s="134">
        <f>ROUND(VALUE(SUBSTITUTE(実質収支比率等に係る経年分析!J$47,"▲","-")),2)</f>
        <v>60.08</v>
      </c>
    </row>
    <row r="21" spans="1:11" x14ac:dyDescent="0.15">
      <c r="A21" s="134" t="s">
        <v>43</v>
      </c>
      <c r="B21" s="134">
        <f>IF(ISNUMBER(VALUE(SUBSTITUTE(実質収支比率等に係る経年分析!F$49,"▲","-"))),ROUND(VALUE(SUBSTITUTE(実質収支比率等に係る経年分析!F$49,"▲","-")),2),NA())</f>
        <v>-20.68</v>
      </c>
      <c r="C21" s="134">
        <f>IF(ISNUMBER(VALUE(SUBSTITUTE(実質収支比率等に係る経年分析!G$49,"▲","-"))),ROUND(VALUE(SUBSTITUTE(実質収支比率等に係る経年分析!G$49,"▲","-")),2),NA())</f>
        <v>14.34</v>
      </c>
      <c r="D21" s="134">
        <f>IF(ISNUMBER(VALUE(SUBSTITUTE(実質収支比率等に係る経年分析!H$49,"▲","-"))),ROUND(VALUE(SUBSTITUTE(実質収支比率等に係る経年分析!H$49,"▲","-")),2),NA())</f>
        <v>3.26</v>
      </c>
      <c r="E21" s="134">
        <f>IF(ISNUMBER(VALUE(SUBSTITUTE(実質収支比率等に係る経年分析!I$49,"▲","-"))),ROUND(VALUE(SUBSTITUTE(実質収支比率等に係る経年分析!I$49,"▲","-")),2),NA())</f>
        <v>-21.02</v>
      </c>
      <c r="F21" s="134">
        <f>IF(ISNUMBER(VALUE(SUBSTITUTE(実質収支比率等に係る経年分析!J$49,"▲","-"))),ROUND(VALUE(SUBSTITUTE(実質収支比率等に係る経年分析!J$49,"▲","-")),2),NA())</f>
        <v>1.06</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0.94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生活排水処理特別会計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x14ac:dyDescent="0.15">
      <c r="A30" s="135" t="str">
        <f>IF(連結実質赤字比率に係る赤字・黒字の構成分析!C$40="",NA(),連結実質赤字比率に係る赤字・黒字の構成分析!C$40)</f>
        <v>秋山診療所特別会計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簡易水道特別会計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スキー場特別会計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0.28000000000000003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0.19</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0.55000000000000004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3.33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1.32</v>
      </c>
    </row>
    <row r="35" spans="1:16" x14ac:dyDescent="0.15">
      <c r="A35" s="135" t="str">
        <f>IF(連結実質赤字比率に係る赤字・黒字の構成分析!C$35="",NA(),連結実質赤字比率に係る赤字・黒字の構成分析!C$35)</f>
        <v>国民健康保険（施設勘定）特別会計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0.32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6.19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16.25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29.77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33.35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18.399999999999999</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284</v>
      </c>
      <c r="E42" s="136"/>
      <c r="F42" s="136"/>
      <c r="G42" s="136">
        <f>'実質公債費比率（分子）の構造'!L$52</f>
        <v>290</v>
      </c>
      <c r="H42" s="136"/>
      <c r="I42" s="136"/>
      <c r="J42" s="136">
        <f>'実質公債費比率（分子）の構造'!M$52</f>
        <v>286</v>
      </c>
      <c r="K42" s="136"/>
      <c r="L42" s="136"/>
      <c r="M42" s="136">
        <f>'実質公債費比率（分子）の構造'!N$52</f>
        <v>272</v>
      </c>
      <c r="N42" s="136"/>
      <c r="O42" s="136"/>
      <c r="P42" s="136">
        <f>'実質公債費比率（分子）の構造'!O$52</f>
        <v>253</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38</v>
      </c>
      <c r="C44" s="136"/>
      <c r="D44" s="136"/>
      <c r="E44" s="136">
        <f>'実質公債費比率（分子）の構造'!L$50</f>
        <v>34</v>
      </c>
      <c r="F44" s="136"/>
      <c r="G44" s="136"/>
      <c r="H44" s="136">
        <f>'実質公債費比率（分子）の構造'!M$50</f>
        <v>34</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21</v>
      </c>
      <c r="C45" s="136"/>
      <c r="D45" s="136"/>
      <c r="E45" s="136">
        <f>'実質公債費比率（分子）の構造'!L$49</f>
        <v>27</v>
      </c>
      <c r="F45" s="136"/>
      <c r="G45" s="136"/>
      <c r="H45" s="136">
        <f>'実質公債費比率（分子）の構造'!M$49</f>
        <v>23</v>
      </c>
      <c r="I45" s="136"/>
      <c r="J45" s="136"/>
      <c r="K45" s="136">
        <f>'実質公債費比率（分子）の構造'!N$49</f>
        <v>13</v>
      </c>
      <c r="L45" s="136"/>
      <c r="M45" s="136"/>
      <c r="N45" s="136">
        <f>'実質公債費比率（分子）の構造'!O$49</f>
        <v>12</v>
      </c>
      <c r="O45" s="136"/>
      <c r="P45" s="136"/>
    </row>
    <row r="46" spans="1:16" x14ac:dyDescent="0.15">
      <c r="A46" s="136" t="s">
        <v>54</v>
      </c>
      <c r="B46" s="136">
        <f>'実質公債費比率（分子）の構造'!K$48</f>
        <v>76</v>
      </c>
      <c r="C46" s="136"/>
      <c r="D46" s="136"/>
      <c r="E46" s="136">
        <f>'実質公債費比率（分子）の構造'!L$48</f>
        <v>83</v>
      </c>
      <c r="F46" s="136"/>
      <c r="G46" s="136"/>
      <c r="H46" s="136">
        <f>'実質公債費比率（分子）の構造'!M$48</f>
        <v>53</v>
      </c>
      <c r="I46" s="136"/>
      <c r="J46" s="136"/>
      <c r="K46" s="136">
        <f>'実質公債費比率（分子）の構造'!N$48</f>
        <v>60</v>
      </c>
      <c r="L46" s="136"/>
      <c r="M46" s="136"/>
      <c r="N46" s="136">
        <f>'実質公債費比率（分子）の構造'!O$48</f>
        <v>66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346</v>
      </c>
      <c r="C49" s="136"/>
      <c r="D49" s="136"/>
      <c r="E49" s="136">
        <f>'実質公債費比率（分子）の構造'!L$45</f>
        <v>334</v>
      </c>
      <c r="F49" s="136"/>
      <c r="G49" s="136"/>
      <c r="H49" s="136">
        <f>'実質公債費比率（分子）の構造'!M$45</f>
        <v>319</v>
      </c>
      <c r="I49" s="136"/>
      <c r="J49" s="136"/>
      <c r="K49" s="136">
        <f>'実質公債費比率（分子）の構造'!N$45</f>
        <v>271</v>
      </c>
      <c r="L49" s="136"/>
      <c r="M49" s="136"/>
      <c r="N49" s="136">
        <f>'実質公債費比率（分子）の構造'!O$45</f>
        <v>284</v>
      </c>
      <c r="O49" s="136"/>
      <c r="P49" s="136"/>
    </row>
    <row r="50" spans="1:16" x14ac:dyDescent="0.15">
      <c r="A50" s="136" t="s">
        <v>58</v>
      </c>
      <c r="B50" s="136" t="e">
        <f>NA()</f>
        <v>#N/A</v>
      </c>
      <c r="C50" s="136">
        <f>IF(ISNUMBER('実質公債費比率（分子）の構造'!K$53),'実質公債費比率（分子）の構造'!K$53,NA())</f>
        <v>197</v>
      </c>
      <c r="D50" s="136" t="e">
        <f>NA()</f>
        <v>#N/A</v>
      </c>
      <c r="E50" s="136" t="e">
        <f>NA()</f>
        <v>#N/A</v>
      </c>
      <c r="F50" s="136">
        <f>IF(ISNUMBER('実質公債費比率（分子）の構造'!L$53),'実質公債費比率（分子）の構造'!L$53,NA())</f>
        <v>188</v>
      </c>
      <c r="G50" s="136" t="e">
        <f>NA()</f>
        <v>#N/A</v>
      </c>
      <c r="H50" s="136" t="e">
        <f>NA()</f>
        <v>#N/A</v>
      </c>
      <c r="I50" s="136">
        <f>IF(ISNUMBER('実質公債費比率（分子）の構造'!M$53),'実質公債費比率（分子）の構造'!M$53,NA())</f>
        <v>143</v>
      </c>
      <c r="J50" s="136" t="e">
        <f>NA()</f>
        <v>#N/A</v>
      </c>
      <c r="K50" s="136" t="e">
        <f>NA()</f>
        <v>#N/A</v>
      </c>
      <c r="L50" s="136">
        <f>IF(ISNUMBER('実質公債費比率（分子）の構造'!N$53),'実質公債費比率（分子）の構造'!N$53,NA())</f>
        <v>72</v>
      </c>
      <c r="M50" s="136" t="e">
        <f>NA()</f>
        <v>#N/A</v>
      </c>
      <c r="N50" s="136" t="e">
        <f>NA()</f>
        <v>#N/A</v>
      </c>
      <c r="O50" s="136">
        <f>IF(ISNUMBER('実質公債費比率（分子）の構造'!O$53),'実質公債費比率（分子）の構造'!O$53,NA())</f>
        <v>109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2206</v>
      </c>
      <c r="E56" s="135"/>
      <c r="F56" s="135"/>
      <c r="G56" s="135">
        <f>'将来負担比率（分子）の構造'!J$51</f>
        <v>2303</v>
      </c>
      <c r="H56" s="135"/>
      <c r="I56" s="135"/>
      <c r="J56" s="135">
        <f>'将来負担比率（分子）の構造'!K$51</f>
        <v>2229</v>
      </c>
      <c r="K56" s="135"/>
      <c r="L56" s="135"/>
      <c r="M56" s="135">
        <f>'将来負担比率（分子）の構造'!L$51</f>
        <v>2630</v>
      </c>
      <c r="N56" s="135"/>
      <c r="O56" s="135"/>
      <c r="P56" s="135">
        <f>'将来負担比率（分子）の構造'!M$51</f>
        <v>2630</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692</v>
      </c>
      <c r="E58" s="135"/>
      <c r="F58" s="135"/>
      <c r="G58" s="135">
        <f>'将来負担比率（分子）の構造'!J$49</f>
        <v>896</v>
      </c>
      <c r="H58" s="135"/>
      <c r="I58" s="135"/>
      <c r="J58" s="135">
        <f>'将来負担比率（分子）の構造'!K$49</f>
        <v>1235</v>
      </c>
      <c r="K58" s="135"/>
      <c r="L58" s="135"/>
      <c r="M58" s="135">
        <f>'将来負担比率（分子）の構造'!L$49</f>
        <v>1628</v>
      </c>
      <c r="N58" s="135"/>
      <c r="O58" s="135"/>
      <c r="P58" s="135">
        <f>'将来負担比率（分子）の構造'!M$49</f>
        <v>1937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653</v>
      </c>
      <c r="C62" s="135"/>
      <c r="D62" s="135"/>
      <c r="E62" s="135">
        <f>'将来負担比率（分子）の構造'!J$45</f>
        <v>738</v>
      </c>
      <c r="F62" s="135"/>
      <c r="G62" s="135"/>
      <c r="H62" s="135">
        <f>'将来負担比率（分子）の構造'!K$45</f>
        <v>676</v>
      </c>
      <c r="I62" s="135"/>
      <c r="J62" s="135"/>
      <c r="K62" s="135">
        <f>'将来負担比率（分子）の構造'!L$45</f>
        <v>778</v>
      </c>
      <c r="L62" s="135"/>
      <c r="M62" s="135"/>
      <c r="N62" s="135">
        <f>'将来負担比率（分子）の構造'!M$45</f>
        <v>703</v>
      </c>
      <c r="O62" s="135"/>
      <c r="P62" s="135"/>
    </row>
    <row r="63" spans="1:16" x14ac:dyDescent="0.15">
      <c r="A63" s="135" t="s">
        <v>27</v>
      </c>
      <c r="B63" s="135">
        <f>'将来負担比率（分子）の構造'!I$44</f>
        <v>46</v>
      </c>
      <c r="C63" s="135"/>
      <c r="D63" s="135"/>
      <c r="E63" s="135">
        <f>'将来負担比率（分子）の構造'!J$44</f>
        <v>34</v>
      </c>
      <c r="F63" s="135"/>
      <c r="G63" s="135"/>
      <c r="H63" s="135">
        <f>'将来負担比率（分子）の構造'!K$44</f>
        <v>29</v>
      </c>
      <c r="I63" s="135"/>
      <c r="J63" s="135"/>
      <c r="K63" s="135">
        <f>'将来負担比率（分子）の構造'!L$44</f>
        <v>95</v>
      </c>
      <c r="L63" s="135"/>
      <c r="M63" s="135"/>
      <c r="N63" s="135">
        <f>'将来負担比率（分子）の構造'!M$44</f>
        <v>88</v>
      </c>
      <c r="O63" s="135"/>
      <c r="P63" s="135"/>
    </row>
    <row r="64" spans="1:16" x14ac:dyDescent="0.15">
      <c r="A64" s="135" t="s">
        <v>26</v>
      </c>
      <c r="B64" s="135">
        <f>'将来負担比率（分子）の構造'!I$43</f>
        <v>700</v>
      </c>
      <c r="C64" s="135"/>
      <c r="D64" s="135"/>
      <c r="E64" s="135">
        <f>'将来負担比率（分子）の構造'!J$43</f>
        <v>735</v>
      </c>
      <c r="F64" s="135"/>
      <c r="G64" s="135"/>
      <c r="H64" s="135">
        <f>'将来負担比率（分子）の構造'!K$43</f>
        <v>704</v>
      </c>
      <c r="I64" s="135"/>
      <c r="J64" s="135"/>
      <c r="K64" s="135">
        <f>'将来負担比率（分子）の構造'!L$43</f>
        <v>653</v>
      </c>
      <c r="L64" s="135"/>
      <c r="M64" s="135"/>
      <c r="N64" s="135">
        <f>'将来負担比率（分子）の構造'!M$43</f>
        <v>675</v>
      </c>
      <c r="O64" s="135"/>
      <c r="P64" s="135"/>
    </row>
    <row r="65" spans="1:16" x14ac:dyDescent="0.15">
      <c r="A65" s="135" t="s">
        <v>25</v>
      </c>
      <c r="B65" s="135">
        <f>'将来負担比率（分子）の構造'!I$42</f>
        <v>39</v>
      </c>
      <c r="C65" s="135"/>
      <c r="D65" s="135"/>
      <c r="E65" s="135">
        <f>'将来負担比率（分子）の構造'!J$42</f>
        <v>18</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2198</v>
      </c>
      <c r="C66" s="135"/>
      <c r="D66" s="135"/>
      <c r="E66" s="135">
        <f>'将来負担比率（分子）の構造'!J$41</f>
        <v>2299</v>
      </c>
      <c r="F66" s="135"/>
      <c r="G66" s="135"/>
      <c r="H66" s="135">
        <f>'将来負担比率（分子）の構造'!K$41</f>
        <v>2213</v>
      </c>
      <c r="I66" s="135"/>
      <c r="J66" s="135"/>
      <c r="K66" s="135">
        <f>'将来負担比率（分子）の構造'!L$41</f>
        <v>2664</v>
      </c>
      <c r="L66" s="135"/>
      <c r="M66" s="135"/>
      <c r="N66" s="135">
        <f>'将来負担比率（分子）の構造'!M$41</f>
        <v>2702</v>
      </c>
      <c r="O66" s="135"/>
      <c r="P66" s="135"/>
    </row>
    <row r="67" spans="1:16" x14ac:dyDescent="0.15">
      <c r="A67" s="135" t="s">
        <v>62</v>
      </c>
      <c r="B67" s="135" t="e">
        <f>NA()</f>
        <v>#N/A</v>
      </c>
      <c r="C67" s="135">
        <f>IF(ISNUMBER('将来負担比率（分子）の構造'!I$52), IF('将来負担比率（分子）の構造'!I$52 &lt; 0, 0, '将来負担比率（分子）の構造'!I$52), NA())</f>
        <v>739</v>
      </c>
      <c r="D67" s="135" t="e">
        <f>NA()</f>
        <v>#N/A</v>
      </c>
      <c r="E67" s="135" t="e">
        <f>NA()</f>
        <v>#N/A</v>
      </c>
      <c r="F67" s="135">
        <f>IF(ISNUMBER('将来負担比率（分子）の構造'!J$52), IF('将来負担比率（分子）の構造'!J$52 &lt; 0, 0, '将来負担比率（分子）の構造'!J$52), NA())</f>
        <v>624</v>
      </c>
      <c r="G67" s="135" t="e">
        <f>NA()</f>
        <v>#N/A</v>
      </c>
      <c r="H67" s="135" t="e">
        <f>NA()</f>
        <v>#N/A</v>
      </c>
      <c r="I67" s="135">
        <f>IF(ISNUMBER('将来負担比率（分子）の構造'!K$52), IF('将来負担比率（分子）の構造'!K$52 &lt; 0, 0, '将来負担比率（分子）の構造'!K$52), NA())</f>
        <v>157</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185343</v>
      </c>
      <c r="S5" s="613"/>
      <c r="T5" s="613"/>
      <c r="U5" s="613"/>
      <c r="V5" s="613"/>
      <c r="W5" s="613"/>
      <c r="X5" s="613"/>
      <c r="Y5" s="614"/>
      <c r="Z5" s="615">
        <v>4.5</v>
      </c>
      <c r="AA5" s="615"/>
      <c r="AB5" s="615"/>
      <c r="AC5" s="615"/>
      <c r="AD5" s="616">
        <v>185343</v>
      </c>
      <c r="AE5" s="616"/>
      <c r="AF5" s="616"/>
      <c r="AG5" s="616"/>
      <c r="AH5" s="616"/>
      <c r="AI5" s="616"/>
      <c r="AJ5" s="616"/>
      <c r="AK5" s="616"/>
      <c r="AL5" s="617">
        <v>9.5</v>
      </c>
      <c r="AM5" s="618"/>
      <c r="AN5" s="618"/>
      <c r="AO5" s="619"/>
      <c r="AP5" s="609" t="s">
        <v>204</v>
      </c>
      <c r="AQ5" s="610"/>
      <c r="AR5" s="610"/>
      <c r="AS5" s="610"/>
      <c r="AT5" s="610"/>
      <c r="AU5" s="610"/>
      <c r="AV5" s="610"/>
      <c r="AW5" s="610"/>
      <c r="AX5" s="610"/>
      <c r="AY5" s="610"/>
      <c r="AZ5" s="610"/>
      <c r="BA5" s="610"/>
      <c r="BB5" s="610"/>
      <c r="BC5" s="610"/>
      <c r="BD5" s="610"/>
      <c r="BE5" s="610"/>
      <c r="BF5" s="611"/>
      <c r="BG5" s="623">
        <v>180442</v>
      </c>
      <c r="BH5" s="624"/>
      <c r="BI5" s="624"/>
      <c r="BJ5" s="624"/>
      <c r="BK5" s="624"/>
      <c r="BL5" s="624"/>
      <c r="BM5" s="624"/>
      <c r="BN5" s="625"/>
      <c r="BO5" s="626">
        <v>97.4</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62278</v>
      </c>
      <c r="S6" s="624"/>
      <c r="T6" s="624"/>
      <c r="U6" s="624"/>
      <c r="V6" s="624"/>
      <c r="W6" s="624"/>
      <c r="X6" s="624"/>
      <c r="Y6" s="625"/>
      <c r="Z6" s="626">
        <v>1.5</v>
      </c>
      <c r="AA6" s="626"/>
      <c r="AB6" s="626"/>
      <c r="AC6" s="626"/>
      <c r="AD6" s="627">
        <v>62278</v>
      </c>
      <c r="AE6" s="627"/>
      <c r="AF6" s="627"/>
      <c r="AG6" s="627"/>
      <c r="AH6" s="627"/>
      <c r="AI6" s="627"/>
      <c r="AJ6" s="627"/>
      <c r="AK6" s="627"/>
      <c r="AL6" s="628">
        <v>3.2</v>
      </c>
      <c r="AM6" s="629"/>
      <c r="AN6" s="629"/>
      <c r="AO6" s="630"/>
      <c r="AP6" s="620" t="s">
        <v>210</v>
      </c>
      <c r="AQ6" s="621"/>
      <c r="AR6" s="621"/>
      <c r="AS6" s="621"/>
      <c r="AT6" s="621"/>
      <c r="AU6" s="621"/>
      <c r="AV6" s="621"/>
      <c r="AW6" s="621"/>
      <c r="AX6" s="621"/>
      <c r="AY6" s="621"/>
      <c r="AZ6" s="621"/>
      <c r="BA6" s="621"/>
      <c r="BB6" s="621"/>
      <c r="BC6" s="621"/>
      <c r="BD6" s="621"/>
      <c r="BE6" s="621"/>
      <c r="BF6" s="622"/>
      <c r="BG6" s="623">
        <v>180442</v>
      </c>
      <c r="BH6" s="624"/>
      <c r="BI6" s="624"/>
      <c r="BJ6" s="624"/>
      <c r="BK6" s="624"/>
      <c r="BL6" s="624"/>
      <c r="BM6" s="624"/>
      <c r="BN6" s="625"/>
      <c r="BO6" s="626">
        <v>97.4</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52018</v>
      </c>
      <c r="CS6" s="624"/>
      <c r="CT6" s="624"/>
      <c r="CU6" s="624"/>
      <c r="CV6" s="624"/>
      <c r="CW6" s="624"/>
      <c r="CX6" s="624"/>
      <c r="CY6" s="625"/>
      <c r="CZ6" s="626">
        <v>1.4</v>
      </c>
      <c r="DA6" s="626"/>
      <c r="DB6" s="626"/>
      <c r="DC6" s="626"/>
      <c r="DD6" s="632" t="s">
        <v>205</v>
      </c>
      <c r="DE6" s="624"/>
      <c r="DF6" s="624"/>
      <c r="DG6" s="624"/>
      <c r="DH6" s="624"/>
      <c r="DI6" s="624"/>
      <c r="DJ6" s="624"/>
      <c r="DK6" s="624"/>
      <c r="DL6" s="624"/>
      <c r="DM6" s="624"/>
      <c r="DN6" s="624"/>
      <c r="DO6" s="624"/>
      <c r="DP6" s="625"/>
      <c r="DQ6" s="632">
        <v>52018</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199</v>
      </c>
      <c r="S7" s="624"/>
      <c r="T7" s="624"/>
      <c r="U7" s="624"/>
      <c r="V7" s="624"/>
      <c r="W7" s="624"/>
      <c r="X7" s="624"/>
      <c r="Y7" s="625"/>
      <c r="Z7" s="626">
        <v>0</v>
      </c>
      <c r="AA7" s="626"/>
      <c r="AB7" s="626"/>
      <c r="AC7" s="626"/>
      <c r="AD7" s="627">
        <v>199</v>
      </c>
      <c r="AE7" s="627"/>
      <c r="AF7" s="627"/>
      <c r="AG7" s="627"/>
      <c r="AH7" s="627"/>
      <c r="AI7" s="627"/>
      <c r="AJ7" s="627"/>
      <c r="AK7" s="627"/>
      <c r="AL7" s="628">
        <v>0</v>
      </c>
      <c r="AM7" s="629"/>
      <c r="AN7" s="629"/>
      <c r="AO7" s="630"/>
      <c r="AP7" s="620" t="s">
        <v>213</v>
      </c>
      <c r="AQ7" s="621"/>
      <c r="AR7" s="621"/>
      <c r="AS7" s="621"/>
      <c r="AT7" s="621"/>
      <c r="AU7" s="621"/>
      <c r="AV7" s="621"/>
      <c r="AW7" s="621"/>
      <c r="AX7" s="621"/>
      <c r="AY7" s="621"/>
      <c r="AZ7" s="621"/>
      <c r="BA7" s="621"/>
      <c r="BB7" s="621"/>
      <c r="BC7" s="621"/>
      <c r="BD7" s="621"/>
      <c r="BE7" s="621"/>
      <c r="BF7" s="622"/>
      <c r="BG7" s="623">
        <v>58304</v>
      </c>
      <c r="BH7" s="624"/>
      <c r="BI7" s="624"/>
      <c r="BJ7" s="624"/>
      <c r="BK7" s="624"/>
      <c r="BL7" s="624"/>
      <c r="BM7" s="624"/>
      <c r="BN7" s="625"/>
      <c r="BO7" s="626">
        <v>31.5</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578456</v>
      </c>
      <c r="CS7" s="624"/>
      <c r="CT7" s="624"/>
      <c r="CU7" s="624"/>
      <c r="CV7" s="624"/>
      <c r="CW7" s="624"/>
      <c r="CX7" s="624"/>
      <c r="CY7" s="625"/>
      <c r="CZ7" s="626">
        <v>15.8</v>
      </c>
      <c r="DA7" s="626"/>
      <c r="DB7" s="626"/>
      <c r="DC7" s="626"/>
      <c r="DD7" s="632">
        <v>50432</v>
      </c>
      <c r="DE7" s="624"/>
      <c r="DF7" s="624"/>
      <c r="DG7" s="624"/>
      <c r="DH7" s="624"/>
      <c r="DI7" s="624"/>
      <c r="DJ7" s="624"/>
      <c r="DK7" s="624"/>
      <c r="DL7" s="624"/>
      <c r="DM7" s="624"/>
      <c r="DN7" s="624"/>
      <c r="DO7" s="624"/>
      <c r="DP7" s="625"/>
      <c r="DQ7" s="632">
        <v>351147</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562</v>
      </c>
      <c r="S8" s="624"/>
      <c r="T8" s="624"/>
      <c r="U8" s="624"/>
      <c r="V8" s="624"/>
      <c r="W8" s="624"/>
      <c r="X8" s="624"/>
      <c r="Y8" s="625"/>
      <c r="Z8" s="626">
        <v>0</v>
      </c>
      <c r="AA8" s="626"/>
      <c r="AB8" s="626"/>
      <c r="AC8" s="626"/>
      <c r="AD8" s="627">
        <v>562</v>
      </c>
      <c r="AE8" s="627"/>
      <c r="AF8" s="627"/>
      <c r="AG8" s="627"/>
      <c r="AH8" s="627"/>
      <c r="AI8" s="627"/>
      <c r="AJ8" s="627"/>
      <c r="AK8" s="627"/>
      <c r="AL8" s="628">
        <v>0</v>
      </c>
      <c r="AM8" s="629"/>
      <c r="AN8" s="629"/>
      <c r="AO8" s="630"/>
      <c r="AP8" s="620" t="s">
        <v>216</v>
      </c>
      <c r="AQ8" s="621"/>
      <c r="AR8" s="621"/>
      <c r="AS8" s="621"/>
      <c r="AT8" s="621"/>
      <c r="AU8" s="621"/>
      <c r="AV8" s="621"/>
      <c r="AW8" s="621"/>
      <c r="AX8" s="621"/>
      <c r="AY8" s="621"/>
      <c r="AZ8" s="621"/>
      <c r="BA8" s="621"/>
      <c r="BB8" s="621"/>
      <c r="BC8" s="621"/>
      <c r="BD8" s="621"/>
      <c r="BE8" s="621"/>
      <c r="BF8" s="622"/>
      <c r="BG8" s="623">
        <v>2563</v>
      </c>
      <c r="BH8" s="624"/>
      <c r="BI8" s="624"/>
      <c r="BJ8" s="624"/>
      <c r="BK8" s="624"/>
      <c r="BL8" s="624"/>
      <c r="BM8" s="624"/>
      <c r="BN8" s="625"/>
      <c r="BO8" s="626">
        <v>1.4</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394829</v>
      </c>
      <c r="CS8" s="624"/>
      <c r="CT8" s="624"/>
      <c r="CU8" s="624"/>
      <c r="CV8" s="624"/>
      <c r="CW8" s="624"/>
      <c r="CX8" s="624"/>
      <c r="CY8" s="625"/>
      <c r="CZ8" s="626">
        <v>10.8</v>
      </c>
      <c r="DA8" s="626"/>
      <c r="DB8" s="626"/>
      <c r="DC8" s="626"/>
      <c r="DD8" s="632">
        <v>6201</v>
      </c>
      <c r="DE8" s="624"/>
      <c r="DF8" s="624"/>
      <c r="DG8" s="624"/>
      <c r="DH8" s="624"/>
      <c r="DI8" s="624"/>
      <c r="DJ8" s="624"/>
      <c r="DK8" s="624"/>
      <c r="DL8" s="624"/>
      <c r="DM8" s="624"/>
      <c r="DN8" s="624"/>
      <c r="DO8" s="624"/>
      <c r="DP8" s="625"/>
      <c r="DQ8" s="632">
        <v>290978</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580</v>
      </c>
      <c r="S9" s="624"/>
      <c r="T9" s="624"/>
      <c r="U9" s="624"/>
      <c r="V9" s="624"/>
      <c r="W9" s="624"/>
      <c r="X9" s="624"/>
      <c r="Y9" s="625"/>
      <c r="Z9" s="626">
        <v>0</v>
      </c>
      <c r="AA9" s="626"/>
      <c r="AB9" s="626"/>
      <c r="AC9" s="626"/>
      <c r="AD9" s="627">
        <v>580</v>
      </c>
      <c r="AE9" s="627"/>
      <c r="AF9" s="627"/>
      <c r="AG9" s="627"/>
      <c r="AH9" s="627"/>
      <c r="AI9" s="627"/>
      <c r="AJ9" s="627"/>
      <c r="AK9" s="627"/>
      <c r="AL9" s="628">
        <v>0</v>
      </c>
      <c r="AM9" s="629"/>
      <c r="AN9" s="629"/>
      <c r="AO9" s="630"/>
      <c r="AP9" s="620" t="s">
        <v>219</v>
      </c>
      <c r="AQ9" s="621"/>
      <c r="AR9" s="621"/>
      <c r="AS9" s="621"/>
      <c r="AT9" s="621"/>
      <c r="AU9" s="621"/>
      <c r="AV9" s="621"/>
      <c r="AW9" s="621"/>
      <c r="AX9" s="621"/>
      <c r="AY9" s="621"/>
      <c r="AZ9" s="621"/>
      <c r="BA9" s="621"/>
      <c r="BB9" s="621"/>
      <c r="BC9" s="621"/>
      <c r="BD9" s="621"/>
      <c r="BE9" s="621"/>
      <c r="BF9" s="622"/>
      <c r="BG9" s="623">
        <v>45314</v>
      </c>
      <c r="BH9" s="624"/>
      <c r="BI9" s="624"/>
      <c r="BJ9" s="624"/>
      <c r="BK9" s="624"/>
      <c r="BL9" s="624"/>
      <c r="BM9" s="624"/>
      <c r="BN9" s="625"/>
      <c r="BO9" s="626">
        <v>24.4</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205430</v>
      </c>
      <c r="CS9" s="624"/>
      <c r="CT9" s="624"/>
      <c r="CU9" s="624"/>
      <c r="CV9" s="624"/>
      <c r="CW9" s="624"/>
      <c r="CX9" s="624"/>
      <c r="CY9" s="625"/>
      <c r="CZ9" s="626">
        <v>5.6</v>
      </c>
      <c r="DA9" s="626"/>
      <c r="DB9" s="626"/>
      <c r="DC9" s="626"/>
      <c r="DD9" s="632" t="s">
        <v>108</v>
      </c>
      <c r="DE9" s="624"/>
      <c r="DF9" s="624"/>
      <c r="DG9" s="624"/>
      <c r="DH9" s="624"/>
      <c r="DI9" s="624"/>
      <c r="DJ9" s="624"/>
      <c r="DK9" s="624"/>
      <c r="DL9" s="624"/>
      <c r="DM9" s="624"/>
      <c r="DN9" s="624"/>
      <c r="DO9" s="624"/>
      <c r="DP9" s="625"/>
      <c r="DQ9" s="632">
        <v>162710</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42595</v>
      </c>
      <c r="S10" s="624"/>
      <c r="T10" s="624"/>
      <c r="U10" s="624"/>
      <c r="V10" s="624"/>
      <c r="W10" s="624"/>
      <c r="X10" s="624"/>
      <c r="Y10" s="625"/>
      <c r="Z10" s="626">
        <v>1</v>
      </c>
      <c r="AA10" s="626"/>
      <c r="AB10" s="626"/>
      <c r="AC10" s="626"/>
      <c r="AD10" s="627">
        <v>42595</v>
      </c>
      <c r="AE10" s="627"/>
      <c r="AF10" s="627"/>
      <c r="AG10" s="627"/>
      <c r="AH10" s="627"/>
      <c r="AI10" s="627"/>
      <c r="AJ10" s="627"/>
      <c r="AK10" s="627"/>
      <c r="AL10" s="628">
        <v>2.2000000000000002</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4370</v>
      </c>
      <c r="BH10" s="624"/>
      <c r="BI10" s="624"/>
      <c r="BJ10" s="624"/>
      <c r="BK10" s="624"/>
      <c r="BL10" s="624"/>
      <c r="BM10" s="624"/>
      <c r="BN10" s="625"/>
      <c r="BO10" s="626">
        <v>2.4</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67483</v>
      </c>
      <c r="CS10" s="624"/>
      <c r="CT10" s="624"/>
      <c r="CU10" s="624"/>
      <c r="CV10" s="624"/>
      <c r="CW10" s="624"/>
      <c r="CX10" s="624"/>
      <c r="CY10" s="625"/>
      <c r="CZ10" s="626">
        <v>1.8</v>
      </c>
      <c r="DA10" s="626"/>
      <c r="DB10" s="626"/>
      <c r="DC10" s="626"/>
      <c r="DD10" s="632">
        <v>20855</v>
      </c>
      <c r="DE10" s="624"/>
      <c r="DF10" s="624"/>
      <c r="DG10" s="624"/>
      <c r="DH10" s="624"/>
      <c r="DI10" s="624"/>
      <c r="DJ10" s="624"/>
      <c r="DK10" s="624"/>
      <c r="DL10" s="624"/>
      <c r="DM10" s="624"/>
      <c r="DN10" s="624"/>
      <c r="DO10" s="624"/>
      <c r="DP10" s="625"/>
      <c r="DQ10" s="632">
        <v>7383</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6057</v>
      </c>
      <c r="BH11" s="624"/>
      <c r="BI11" s="624"/>
      <c r="BJ11" s="624"/>
      <c r="BK11" s="624"/>
      <c r="BL11" s="624"/>
      <c r="BM11" s="624"/>
      <c r="BN11" s="625"/>
      <c r="BO11" s="626">
        <v>3.3</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694698</v>
      </c>
      <c r="CS11" s="624"/>
      <c r="CT11" s="624"/>
      <c r="CU11" s="624"/>
      <c r="CV11" s="624"/>
      <c r="CW11" s="624"/>
      <c r="CX11" s="624"/>
      <c r="CY11" s="625"/>
      <c r="CZ11" s="626">
        <v>18.899999999999999</v>
      </c>
      <c r="DA11" s="626"/>
      <c r="DB11" s="626"/>
      <c r="DC11" s="626"/>
      <c r="DD11" s="632">
        <v>375301</v>
      </c>
      <c r="DE11" s="624"/>
      <c r="DF11" s="624"/>
      <c r="DG11" s="624"/>
      <c r="DH11" s="624"/>
      <c r="DI11" s="624"/>
      <c r="DJ11" s="624"/>
      <c r="DK11" s="624"/>
      <c r="DL11" s="624"/>
      <c r="DM11" s="624"/>
      <c r="DN11" s="624"/>
      <c r="DO11" s="624"/>
      <c r="DP11" s="625"/>
      <c r="DQ11" s="632">
        <v>218725</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107262</v>
      </c>
      <c r="BH12" s="624"/>
      <c r="BI12" s="624"/>
      <c r="BJ12" s="624"/>
      <c r="BK12" s="624"/>
      <c r="BL12" s="624"/>
      <c r="BM12" s="624"/>
      <c r="BN12" s="625"/>
      <c r="BO12" s="626">
        <v>57.9</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284629</v>
      </c>
      <c r="CS12" s="624"/>
      <c r="CT12" s="624"/>
      <c r="CU12" s="624"/>
      <c r="CV12" s="624"/>
      <c r="CW12" s="624"/>
      <c r="CX12" s="624"/>
      <c r="CY12" s="625"/>
      <c r="CZ12" s="626">
        <v>7.8</v>
      </c>
      <c r="DA12" s="626"/>
      <c r="DB12" s="626"/>
      <c r="DC12" s="626"/>
      <c r="DD12" s="632">
        <v>58542</v>
      </c>
      <c r="DE12" s="624"/>
      <c r="DF12" s="624"/>
      <c r="DG12" s="624"/>
      <c r="DH12" s="624"/>
      <c r="DI12" s="624"/>
      <c r="DJ12" s="624"/>
      <c r="DK12" s="624"/>
      <c r="DL12" s="624"/>
      <c r="DM12" s="624"/>
      <c r="DN12" s="624"/>
      <c r="DO12" s="624"/>
      <c r="DP12" s="625"/>
      <c r="DQ12" s="632">
        <v>246048</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11513</v>
      </c>
      <c r="S13" s="624"/>
      <c r="T13" s="624"/>
      <c r="U13" s="624"/>
      <c r="V13" s="624"/>
      <c r="W13" s="624"/>
      <c r="X13" s="624"/>
      <c r="Y13" s="625"/>
      <c r="Z13" s="626">
        <v>0.3</v>
      </c>
      <c r="AA13" s="626"/>
      <c r="AB13" s="626"/>
      <c r="AC13" s="626"/>
      <c r="AD13" s="627">
        <v>11513</v>
      </c>
      <c r="AE13" s="627"/>
      <c r="AF13" s="627"/>
      <c r="AG13" s="627"/>
      <c r="AH13" s="627"/>
      <c r="AI13" s="627"/>
      <c r="AJ13" s="627"/>
      <c r="AK13" s="627"/>
      <c r="AL13" s="628">
        <v>0.6</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103934</v>
      </c>
      <c r="BH13" s="624"/>
      <c r="BI13" s="624"/>
      <c r="BJ13" s="624"/>
      <c r="BK13" s="624"/>
      <c r="BL13" s="624"/>
      <c r="BM13" s="624"/>
      <c r="BN13" s="625"/>
      <c r="BO13" s="626">
        <v>56.1</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669506</v>
      </c>
      <c r="CS13" s="624"/>
      <c r="CT13" s="624"/>
      <c r="CU13" s="624"/>
      <c r="CV13" s="624"/>
      <c r="CW13" s="624"/>
      <c r="CX13" s="624"/>
      <c r="CY13" s="625"/>
      <c r="CZ13" s="626">
        <v>18.2</v>
      </c>
      <c r="DA13" s="626"/>
      <c r="DB13" s="626"/>
      <c r="DC13" s="626"/>
      <c r="DD13" s="632">
        <v>487912</v>
      </c>
      <c r="DE13" s="624"/>
      <c r="DF13" s="624"/>
      <c r="DG13" s="624"/>
      <c r="DH13" s="624"/>
      <c r="DI13" s="624"/>
      <c r="DJ13" s="624"/>
      <c r="DK13" s="624"/>
      <c r="DL13" s="624"/>
      <c r="DM13" s="624"/>
      <c r="DN13" s="624"/>
      <c r="DO13" s="624"/>
      <c r="DP13" s="625"/>
      <c r="DQ13" s="632">
        <v>280188</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5750</v>
      </c>
      <c r="BH14" s="624"/>
      <c r="BI14" s="624"/>
      <c r="BJ14" s="624"/>
      <c r="BK14" s="624"/>
      <c r="BL14" s="624"/>
      <c r="BM14" s="624"/>
      <c r="BN14" s="625"/>
      <c r="BO14" s="626">
        <v>3.1</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120643</v>
      </c>
      <c r="CS14" s="624"/>
      <c r="CT14" s="624"/>
      <c r="CU14" s="624"/>
      <c r="CV14" s="624"/>
      <c r="CW14" s="624"/>
      <c r="CX14" s="624"/>
      <c r="CY14" s="625"/>
      <c r="CZ14" s="626">
        <v>3.3</v>
      </c>
      <c r="DA14" s="626"/>
      <c r="DB14" s="626"/>
      <c r="DC14" s="626"/>
      <c r="DD14" s="632">
        <v>33470</v>
      </c>
      <c r="DE14" s="624"/>
      <c r="DF14" s="624"/>
      <c r="DG14" s="624"/>
      <c r="DH14" s="624"/>
      <c r="DI14" s="624"/>
      <c r="DJ14" s="624"/>
      <c r="DK14" s="624"/>
      <c r="DL14" s="624"/>
      <c r="DM14" s="624"/>
      <c r="DN14" s="624"/>
      <c r="DO14" s="624"/>
      <c r="DP14" s="625"/>
      <c r="DQ14" s="632">
        <v>84135</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517</v>
      </c>
      <c r="S15" s="624"/>
      <c r="T15" s="624"/>
      <c r="U15" s="624"/>
      <c r="V15" s="624"/>
      <c r="W15" s="624"/>
      <c r="X15" s="624"/>
      <c r="Y15" s="625"/>
      <c r="Z15" s="626">
        <v>0</v>
      </c>
      <c r="AA15" s="626"/>
      <c r="AB15" s="626"/>
      <c r="AC15" s="626"/>
      <c r="AD15" s="627">
        <v>517</v>
      </c>
      <c r="AE15" s="627"/>
      <c r="AF15" s="627"/>
      <c r="AG15" s="627"/>
      <c r="AH15" s="627"/>
      <c r="AI15" s="627"/>
      <c r="AJ15" s="627"/>
      <c r="AK15" s="627"/>
      <c r="AL15" s="628">
        <v>0</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9126</v>
      </c>
      <c r="BH15" s="624"/>
      <c r="BI15" s="624"/>
      <c r="BJ15" s="624"/>
      <c r="BK15" s="624"/>
      <c r="BL15" s="624"/>
      <c r="BM15" s="624"/>
      <c r="BN15" s="625"/>
      <c r="BO15" s="626">
        <v>4.9000000000000004</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264197</v>
      </c>
      <c r="CS15" s="624"/>
      <c r="CT15" s="624"/>
      <c r="CU15" s="624"/>
      <c r="CV15" s="624"/>
      <c r="CW15" s="624"/>
      <c r="CX15" s="624"/>
      <c r="CY15" s="625"/>
      <c r="CZ15" s="626">
        <v>7.2</v>
      </c>
      <c r="DA15" s="626"/>
      <c r="DB15" s="626"/>
      <c r="DC15" s="626"/>
      <c r="DD15" s="632">
        <v>79473</v>
      </c>
      <c r="DE15" s="624"/>
      <c r="DF15" s="624"/>
      <c r="DG15" s="624"/>
      <c r="DH15" s="624"/>
      <c r="DI15" s="624"/>
      <c r="DJ15" s="624"/>
      <c r="DK15" s="624"/>
      <c r="DL15" s="624"/>
      <c r="DM15" s="624"/>
      <c r="DN15" s="624"/>
      <c r="DO15" s="624"/>
      <c r="DP15" s="625"/>
      <c r="DQ15" s="632">
        <v>155831</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1829862</v>
      </c>
      <c r="S16" s="624"/>
      <c r="T16" s="624"/>
      <c r="U16" s="624"/>
      <c r="V16" s="624"/>
      <c r="W16" s="624"/>
      <c r="X16" s="624"/>
      <c r="Y16" s="625"/>
      <c r="Z16" s="626">
        <v>44.4</v>
      </c>
      <c r="AA16" s="626"/>
      <c r="AB16" s="626"/>
      <c r="AC16" s="626"/>
      <c r="AD16" s="627">
        <v>1634408</v>
      </c>
      <c r="AE16" s="627"/>
      <c r="AF16" s="627"/>
      <c r="AG16" s="627"/>
      <c r="AH16" s="627"/>
      <c r="AI16" s="627"/>
      <c r="AJ16" s="627"/>
      <c r="AK16" s="627"/>
      <c r="AL16" s="628">
        <v>83.9</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55920</v>
      </c>
      <c r="CS16" s="624"/>
      <c r="CT16" s="624"/>
      <c r="CU16" s="624"/>
      <c r="CV16" s="624"/>
      <c r="CW16" s="624"/>
      <c r="CX16" s="624"/>
      <c r="CY16" s="625"/>
      <c r="CZ16" s="626">
        <v>1.5</v>
      </c>
      <c r="DA16" s="626"/>
      <c r="DB16" s="626"/>
      <c r="DC16" s="626"/>
      <c r="DD16" s="632" t="s">
        <v>108</v>
      </c>
      <c r="DE16" s="624"/>
      <c r="DF16" s="624"/>
      <c r="DG16" s="624"/>
      <c r="DH16" s="624"/>
      <c r="DI16" s="624"/>
      <c r="DJ16" s="624"/>
      <c r="DK16" s="624"/>
      <c r="DL16" s="624"/>
      <c r="DM16" s="624"/>
      <c r="DN16" s="624"/>
      <c r="DO16" s="624"/>
      <c r="DP16" s="625"/>
      <c r="DQ16" s="632">
        <v>32632</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1634408</v>
      </c>
      <c r="S17" s="624"/>
      <c r="T17" s="624"/>
      <c r="U17" s="624"/>
      <c r="V17" s="624"/>
      <c r="W17" s="624"/>
      <c r="X17" s="624"/>
      <c r="Y17" s="625"/>
      <c r="Z17" s="626">
        <v>39.700000000000003</v>
      </c>
      <c r="AA17" s="626"/>
      <c r="AB17" s="626"/>
      <c r="AC17" s="626"/>
      <c r="AD17" s="627">
        <v>1634408</v>
      </c>
      <c r="AE17" s="627"/>
      <c r="AF17" s="627"/>
      <c r="AG17" s="627"/>
      <c r="AH17" s="627"/>
      <c r="AI17" s="627"/>
      <c r="AJ17" s="627"/>
      <c r="AK17" s="627"/>
      <c r="AL17" s="628">
        <v>83.9</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283870</v>
      </c>
      <c r="CS17" s="624"/>
      <c r="CT17" s="624"/>
      <c r="CU17" s="624"/>
      <c r="CV17" s="624"/>
      <c r="CW17" s="624"/>
      <c r="CX17" s="624"/>
      <c r="CY17" s="625"/>
      <c r="CZ17" s="626">
        <v>7.7</v>
      </c>
      <c r="DA17" s="626"/>
      <c r="DB17" s="626"/>
      <c r="DC17" s="626"/>
      <c r="DD17" s="632" t="s">
        <v>108</v>
      </c>
      <c r="DE17" s="624"/>
      <c r="DF17" s="624"/>
      <c r="DG17" s="624"/>
      <c r="DH17" s="624"/>
      <c r="DI17" s="624"/>
      <c r="DJ17" s="624"/>
      <c r="DK17" s="624"/>
      <c r="DL17" s="624"/>
      <c r="DM17" s="624"/>
      <c r="DN17" s="624"/>
      <c r="DO17" s="624"/>
      <c r="DP17" s="625"/>
      <c r="DQ17" s="632">
        <v>282982</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110115</v>
      </c>
      <c r="S18" s="624"/>
      <c r="T18" s="624"/>
      <c r="U18" s="624"/>
      <c r="V18" s="624"/>
      <c r="W18" s="624"/>
      <c r="X18" s="624"/>
      <c r="Y18" s="625"/>
      <c r="Z18" s="626">
        <v>2.7</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v>85339</v>
      </c>
      <c r="S19" s="624"/>
      <c r="T19" s="624"/>
      <c r="U19" s="624"/>
      <c r="V19" s="624"/>
      <c r="W19" s="624"/>
      <c r="X19" s="624"/>
      <c r="Y19" s="625"/>
      <c r="Z19" s="626">
        <v>2.1</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4901</v>
      </c>
      <c r="BH19" s="624"/>
      <c r="BI19" s="624"/>
      <c r="BJ19" s="624"/>
      <c r="BK19" s="624"/>
      <c r="BL19" s="624"/>
      <c r="BM19" s="624"/>
      <c r="BN19" s="625"/>
      <c r="BO19" s="626">
        <v>2.6</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2133449</v>
      </c>
      <c r="S20" s="624"/>
      <c r="T20" s="624"/>
      <c r="U20" s="624"/>
      <c r="V20" s="624"/>
      <c r="W20" s="624"/>
      <c r="X20" s="624"/>
      <c r="Y20" s="625"/>
      <c r="Z20" s="626">
        <v>51.8</v>
      </c>
      <c r="AA20" s="626"/>
      <c r="AB20" s="626"/>
      <c r="AC20" s="626"/>
      <c r="AD20" s="627">
        <v>1937995</v>
      </c>
      <c r="AE20" s="627"/>
      <c r="AF20" s="627"/>
      <c r="AG20" s="627"/>
      <c r="AH20" s="627"/>
      <c r="AI20" s="627"/>
      <c r="AJ20" s="627"/>
      <c r="AK20" s="627"/>
      <c r="AL20" s="628">
        <v>99.5</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4901</v>
      </c>
      <c r="BH20" s="624"/>
      <c r="BI20" s="624"/>
      <c r="BJ20" s="624"/>
      <c r="BK20" s="624"/>
      <c r="BL20" s="624"/>
      <c r="BM20" s="624"/>
      <c r="BN20" s="625"/>
      <c r="BO20" s="626">
        <v>2.6</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3671679</v>
      </c>
      <c r="CS20" s="624"/>
      <c r="CT20" s="624"/>
      <c r="CU20" s="624"/>
      <c r="CV20" s="624"/>
      <c r="CW20" s="624"/>
      <c r="CX20" s="624"/>
      <c r="CY20" s="625"/>
      <c r="CZ20" s="626">
        <v>100</v>
      </c>
      <c r="DA20" s="626"/>
      <c r="DB20" s="626"/>
      <c r="DC20" s="626"/>
      <c r="DD20" s="632">
        <v>1112186</v>
      </c>
      <c r="DE20" s="624"/>
      <c r="DF20" s="624"/>
      <c r="DG20" s="624"/>
      <c r="DH20" s="624"/>
      <c r="DI20" s="624"/>
      <c r="DJ20" s="624"/>
      <c r="DK20" s="624"/>
      <c r="DL20" s="624"/>
      <c r="DM20" s="624"/>
      <c r="DN20" s="624"/>
      <c r="DO20" s="624"/>
      <c r="DP20" s="625"/>
      <c r="DQ20" s="632">
        <v>2164777</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647</v>
      </c>
      <c r="S21" s="624"/>
      <c r="T21" s="624"/>
      <c r="U21" s="624"/>
      <c r="V21" s="624"/>
      <c r="W21" s="624"/>
      <c r="X21" s="624"/>
      <c r="Y21" s="625"/>
      <c r="Z21" s="626">
        <v>0</v>
      </c>
      <c r="AA21" s="626"/>
      <c r="AB21" s="626"/>
      <c r="AC21" s="626"/>
      <c r="AD21" s="627">
        <v>647</v>
      </c>
      <c r="AE21" s="627"/>
      <c r="AF21" s="627"/>
      <c r="AG21" s="627"/>
      <c r="AH21" s="627"/>
      <c r="AI21" s="627"/>
      <c r="AJ21" s="627"/>
      <c r="AK21" s="627"/>
      <c r="AL21" s="628">
        <v>0</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4901</v>
      </c>
      <c r="BH21" s="624"/>
      <c r="BI21" s="624"/>
      <c r="BJ21" s="624"/>
      <c r="BK21" s="624"/>
      <c r="BL21" s="624"/>
      <c r="BM21" s="624"/>
      <c r="BN21" s="625"/>
      <c r="BO21" s="626">
        <v>2.6</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8312</v>
      </c>
      <c r="S22" s="624"/>
      <c r="T22" s="624"/>
      <c r="U22" s="624"/>
      <c r="V22" s="624"/>
      <c r="W22" s="624"/>
      <c r="X22" s="624"/>
      <c r="Y22" s="625"/>
      <c r="Z22" s="626">
        <v>0.2</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55434</v>
      </c>
      <c r="S23" s="624"/>
      <c r="T23" s="624"/>
      <c r="U23" s="624"/>
      <c r="V23" s="624"/>
      <c r="W23" s="624"/>
      <c r="X23" s="624"/>
      <c r="Y23" s="625"/>
      <c r="Z23" s="626">
        <v>1.3</v>
      </c>
      <c r="AA23" s="626"/>
      <c r="AB23" s="626"/>
      <c r="AC23" s="626"/>
      <c r="AD23" s="627">
        <v>3282</v>
      </c>
      <c r="AE23" s="627"/>
      <c r="AF23" s="627"/>
      <c r="AG23" s="627"/>
      <c r="AH23" s="627"/>
      <c r="AI23" s="627"/>
      <c r="AJ23" s="627"/>
      <c r="AK23" s="627"/>
      <c r="AL23" s="628">
        <v>0.2</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1626</v>
      </c>
      <c r="S24" s="624"/>
      <c r="T24" s="624"/>
      <c r="U24" s="624"/>
      <c r="V24" s="624"/>
      <c r="W24" s="624"/>
      <c r="X24" s="624"/>
      <c r="Y24" s="625"/>
      <c r="Z24" s="626">
        <v>0</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935206</v>
      </c>
      <c r="CS24" s="613"/>
      <c r="CT24" s="613"/>
      <c r="CU24" s="613"/>
      <c r="CV24" s="613"/>
      <c r="CW24" s="613"/>
      <c r="CX24" s="613"/>
      <c r="CY24" s="614"/>
      <c r="CZ24" s="650">
        <v>25.5</v>
      </c>
      <c r="DA24" s="651"/>
      <c r="DB24" s="651"/>
      <c r="DC24" s="652"/>
      <c r="DD24" s="649">
        <v>835661</v>
      </c>
      <c r="DE24" s="613"/>
      <c r="DF24" s="613"/>
      <c r="DG24" s="613"/>
      <c r="DH24" s="613"/>
      <c r="DI24" s="613"/>
      <c r="DJ24" s="613"/>
      <c r="DK24" s="614"/>
      <c r="DL24" s="649">
        <v>808666</v>
      </c>
      <c r="DM24" s="613"/>
      <c r="DN24" s="613"/>
      <c r="DO24" s="613"/>
      <c r="DP24" s="613"/>
      <c r="DQ24" s="613"/>
      <c r="DR24" s="613"/>
      <c r="DS24" s="613"/>
      <c r="DT24" s="613"/>
      <c r="DU24" s="613"/>
      <c r="DV24" s="614"/>
      <c r="DW24" s="617">
        <v>39.5</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361259</v>
      </c>
      <c r="S25" s="624"/>
      <c r="T25" s="624"/>
      <c r="U25" s="624"/>
      <c r="V25" s="624"/>
      <c r="W25" s="624"/>
      <c r="X25" s="624"/>
      <c r="Y25" s="625"/>
      <c r="Z25" s="626">
        <v>8.8000000000000007</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565523</v>
      </c>
      <c r="CS25" s="655"/>
      <c r="CT25" s="655"/>
      <c r="CU25" s="655"/>
      <c r="CV25" s="655"/>
      <c r="CW25" s="655"/>
      <c r="CX25" s="655"/>
      <c r="CY25" s="656"/>
      <c r="CZ25" s="657">
        <v>15.4</v>
      </c>
      <c r="DA25" s="658"/>
      <c r="DB25" s="658"/>
      <c r="DC25" s="659"/>
      <c r="DD25" s="632">
        <v>522623</v>
      </c>
      <c r="DE25" s="655"/>
      <c r="DF25" s="655"/>
      <c r="DG25" s="655"/>
      <c r="DH25" s="655"/>
      <c r="DI25" s="655"/>
      <c r="DJ25" s="655"/>
      <c r="DK25" s="656"/>
      <c r="DL25" s="632">
        <v>495628</v>
      </c>
      <c r="DM25" s="655"/>
      <c r="DN25" s="655"/>
      <c r="DO25" s="655"/>
      <c r="DP25" s="655"/>
      <c r="DQ25" s="655"/>
      <c r="DR25" s="655"/>
      <c r="DS25" s="655"/>
      <c r="DT25" s="655"/>
      <c r="DU25" s="655"/>
      <c r="DV25" s="656"/>
      <c r="DW25" s="628">
        <v>24.2</v>
      </c>
      <c r="DX25" s="653"/>
      <c r="DY25" s="653"/>
      <c r="DZ25" s="653"/>
      <c r="EA25" s="653"/>
      <c r="EB25" s="653"/>
      <c r="EC25" s="654"/>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333877</v>
      </c>
      <c r="CS26" s="624"/>
      <c r="CT26" s="624"/>
      <c r="CU26" s="624"/>
      <c r="CV26" s="624"/>
      <c r="CW26" s="624"/>
      <c r="CX26" s="624"/>
      <c r="CY26" s="625"/>
      <c r="CZ26" s="657">
        <v>9.1</v>
      </c>
      <c r="DA26" s="658"/>
      <c r="DB26" s="658"/>
      <c r="DC26" s="659"/>
      <c r="DD26" s="632">
        <v>308136</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x14ac:dyDescent="0.15">
      <c r="B27" s="620" t="s">
        <v>275</v>
      </c>
      <c r="C27" s="621"/>
      <c r="D27" s="621"/>
      <c r="E27" s="621"/>
      <c r="F27" s="621"/>
      <c r="G27" s="621"/>
      <c r="H27" s="621"/>
      <c r="I27" s="621"/>
      <c r="J27" s="621"/>
      <c r="K27" s="621"/>
      <c r="L27" s="621"/>
      <c r="M27" s="621"/>
      <c r="N27" s="621"/>
      <c r="O27" s="621"/>
      <c r="P27" s="621"/>
      <c r="Q27" s="622"/>
      <c r="R27" s="623">
        <v>334653</v>
      </c>
      <c r="S27" s="624"/>
      <c r="T27" s="624"/>
      <c r="U27" s="624"/>
      <c r="V27" s="624"/>
      <c r="W27" s="624"/>
      <c r="X27" s="624"/>
      <c r="Y27" s="625"/>
      <c r="Z27" s="626">
        <v>8.1</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185343</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85813</v>
      </c>
      <c r="CS27" s="655"/>
      <c r="CT27" s="655"/>
      <c r="CU27" s="655"/>
      <c r="CV27" s="655"/>
      <c r="CW27" s="655"/>
      <c r="CX27" s="655"/>
      <c r="CY27" s="656"/>
      <c r="CZ27" s="657">
        <v>2.2999999999999998</v>
      </c>
      <c r="DA27" s="658"/>
      <c r="DB27" s="658"/>
      <c r="DC27" s="659"/>
      <c r="DD27" s="632">
        <v>30056</v>
      </c>
      <c r="DE27" s="655"/>
      <c r="DF27" s="655"/>
      <c r="DG27" s="655"/>
      <c r="DH27" s="655"/>
      <c r="DI27" s="655"/>
      <c r="DJ27" s="655"/>
      <c r="DK27" s="656"/>
      <c r="DL27" s="632">
        <v>30056</v>
      </c>
      <c r="DM27" s="655"/>
      <c r="DN27" s="655"/>
      <c r="DO27" s="655"/>
      <c r="DP27" s="655"/>
      <c r="DQ27" s="655"/>
      <c r="DR27" s="655"/>
      <c r="DS27" s="655"/>
      <c r="DT27" s="655"/>
      <c r="DU27" s="655"/>
      <c r="DV27" s="656"/>
      <c r="DW27" s="628">
        <v>1.5</v>
      </c>
      <c r="DX27" s="653"/>
      <c r="DY27" s="653"/>
      <c r="DZ27" s="653"/>
      <c r="EA27" s="653"/>
      <c r="EB27" s="653"/>
      <c r="EC27" s="654"/>
    </row>
    <row r="28" spans="2:133" ht="11.25" customHeight="1" x14ac:dyDescent="0.15">
      <c r="B28" s="620" t="s">
        <v>278</v>
      </c>
      <c r="C28" s="621"/>
      <c r="D28" s="621"/>
      <c r="E28" s="621"/>
      <c r="F28" s="621"/>
      <c r="G28" s="621"/>
      <c r="H28" s="621"/>
      <c r="I28" s="621"/>
      <c r="J28" s="621"/>
      <c r="K28" s="621"/>
      <c r="L28" s="621"/>
      <c r="M28" s="621"/>
      <c r="N28" s="621"/>
      <c r="O28" s="621"/>
      <c r="P28" s="621"/>
      <c r="Q28" s="622"/>
      <c r="R28" s="623">
        <v>14482</v>
      </c>
      <c r="S28" s="624"/>
      <c r="T28" s="624"/>
      <c r="U28" s="624"/>
      <c r="V28" s="624"/>
      <c r="W28" s="624"/>
      <c r="X28" s="624"/>
      <c r="Y28" s="625"/>
      <c r="Z28" s="626">
        <v>0.4</v>
      </c>
      <c r="AA28" s="626"/>
      <c r="AB28" s="626"/>
      <c r="AC28" s="626"/>
      <c r="AD28" s="627">
        <v>6404</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283870</v>
      </c>
      <c r="CS28" s="624"/>
      <c r="CT28" s="624"/>
      <c r="CU28" s="624"/>
      <c r="CV28" s="624"/>
      <c r="CW28" s="624"/>
      <c r="CX28" s="624"/>
      <c r="CY28" s="625"/>
      <c r="CZ28" s="657">
        <v>7.7</v>
      </c>
      <c r="DA28" s="658"/>
      <c r="DB28" s="658"/>
      <c r="DC28" s="659"/>
      <c r="DD28" s="632">
        <v>282982</v>
      </c>
      <c r="DE28" s="624"/>
      <c r="DF28" s="624"/>
      <c r="DG28" s="624"/>
      <c r="DH28" s="624"/>
      <c r="DI28" s="624"/>
      <c r="DJ28" s="624"/>
      <c r="DK28" s="625"/>
      <c r="DL28" s="632">
        <v>282982</v>
      </c>
      <c r="DM28" s="624"/>
      <c r="DN28" s="624"/>
      <c r="DO28" s="624"/>
      <c r="DP28" s="624"/>
      <c r="DQ28" s="624"/>
      <c r="DR28" s="624"/>
      <c r="DS28" s="624"/>
      <c r="DT28" s="624"/>
      <c r="DU28" s="624"/>
      <c r="DV28" s="625"/>
      <c r="DW28" s="628">
        <v>13.8</v>
      </c>
      <c r="DX28" s="653"/>
      <c r="DY28" s="653"/>
      <c r="DZ28" s="653"/>
      <c r="EA28" s="653"/>
      <c r="EB28" s="653"/>
      <c r="EC28" s="654"/>
    </row>
    <row r="29" spans="2:133" ht="11.25" customHeight="1" x14ac:dyDescent="0.15">
      <c r="B29" s="620" t="s">
        <v>280</v>
      </c>
      <c r="C29" s="621"/>
      <c r="D29" s="621"/>
      <c r="E29" s="621"/>
      <c r="F29" s="621"/>
      <c r="G29" s="621"/>
      <c r="H29" s="621"/>
      <c r="I29" s="621"/>
      <c r="J29" s="621"/>
      <c r="K29" s="621"/>
      <c r="L29" s="621"/>
      <c r="M29" s="621"/>
      <c r="N29" s="621"/>
      <c r="O29" s="621"/>
      <c r="P29" s="621"/>
      <c r="Q29" s="622"/>
      <c r="R29" s="623">
        <v>126474</v>
      </c>
      <c r="S29" s="624"/>
      <c r="T29" s="624"/>
      <c r="U29" s="624"/>
      <c r="V29" s="624"/>
      <c r="W29" s="624"/>
      <c r="X29" s="624"/>
      <c r="Y29" s="625"/>
      <c r="Z29" s="626">
        <v>3.1</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283561</v>
      </c>
      <c r="CS29" s="655"/>
      <c r="CT29" s="655"/>
      <c r="CU29" s="655"/>
      <c r="CV29" s="655"/>
      <c r="CW29" s="655"/>
      <c r="CX29" s="655"/>
      <c r="CY29" s="656"/>
      <c r="CZ29" s="657">
        <v>7.7</v>
      </c>
      <c r="DA29" s="658"/>
      <c r="DB29" s="658"/>
      <c r="DC29" s="659"/>
      <c r="DD29" s="632">
        <v>282673</v>
      </c>
      <c r="DE29" s="655"/>
      <c r="DF29" s="655"/>
      <c r="DG29" s="655"/>
      <c r="DH29" s="655"/>
      <c r="DI29" s="655"/>
      <c r="DJ29" s="655"/>
      <c r="DK29" s="656"/>
      <c r="DL29" s="632">
        <v>282673</v>
      </c>
      <c r="DM29" s="655"/>
      <c r="DN29" s="655"/>
      <c r="DO29" s="655"/>
      <c r="DP29" s="655"/>
      <c r="DQ29" s="655"/>
      <c r="DR29" s="655"/>
      <c r="DS29" s="655"/>
      <c r="DT29" s="655"/>
      <c r="DU29" s="655"/>
      <c r="DV29" s="656"/>
      <c r="DW29" s="628">
        <v>13.8</v>
      </c>
      <c r="DX29" s="653"/>
      <c r="DY29" s="653"/>
      <c r="DZ29" s="653"/>
      <c r="EA29" s="653"/>
      <c r="EB29" s="653"/>
      <c r="EC29" s="654"/>
    </row>
    <row r="30" spans="2:133" ht="11.25" customHeight="1" x14ac:dyDescent="0.15">
      <c r="B30" s="620" t="s">
        <v>285</v>
      </c>
      <c r="C30" s="621"/>
      <c r="D30" s="621"/>
      <c r="E30" s="621"/>
      <c r="F30" s="621"/>
      <c r="G30" s="621"/>
      <c r="H30" s="621"/>
      <c r="I30" s="621"/>
      <c r="J30" s="621"/>
      <c r="K30" s="621"/>
      <c r="L30" s="621"/>
      <c r="M30" s="621"/>
      <c r="N30" s="621"/>
      <c r="O30" s="621"/>
      <c r="P30" s="621"/>
      <c r="Q30" s="622"/>
      <c r="R30" s="623">
        <v>471496</v>
      </c>
      <c r="S30" s="624"/>
      <c r="T30" s="624"/>
      <c r="U30" s="624"/>
      <c r="V30" s="624"/>
      <c r="W30" s="624"/>
      <c r="X30" s="624"/>
      <c r="Y30" s="625"/>
      <c r="Z30" s="626">
        <v>11.5</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99.2</v>
      </c>
      <c r="BH30" s="682"/>
      <c r="BI30" s="682"/>
      <c r="BJ30" s="682"/>
      <c r="BK30" s="682"/>
      <c r="BL30" s="682"/>
      <c r="BM30" s="618">
        <v>97</v>
      </c>
      <c r="BN30" s="682"/>
      <c r="BO30" s="682"/>
      <c r="BP30" s="682"/>
      <c r="BQ30" s="683"/>
      <c r="BR30" s="681">
        <v>99</v>
      </c>
      <c r="BS30" s="682"/>
      <c r="BT30" s="682"/>
      <c r="BU30" s="682"/>
      <c r="BV30" s="682"/>
      <c r="BW30" s="682"/>
      <c r="BX30" s="618">
        <v>97.2</v>
      </c>
      <c r="BY30" s="682"/>
      <c r="BZ30" s="682"/>
      <c r="CA30" s="682"/>
      <c r="CB30" s="683"/>
      <c r="CD30" s="686"/>
      <c r="CE30" s="687"/>
      <c r="CF30" s="637" t="s">
        <v>288</v>
      </c>
      <c r="CG30" s="638"/>
      <c r="CH30" s="638"/>
      <c r="CI30" s="638"/>
      <c r="CJ30" s="638"/>
      <c r="CK30" s="638"/>
      <c r="CL30" s="638"/>
      <c r="CM30" s="638"/>
      <c r="CN30" s="638"/>
      <c r="CO30" s="638"/>
      <c r="CP30" s="638"/>
      <c r="CQ30" s="639"/>
      <c r="CR30" s="623">
        <v>263650</v>
      </c>
      <c r="CS30" s="624"/>
      <c r="CT30" s="624"/>
      <c r="CU30" s="624"/>
      <c r="CV30" s="624"/>
      <c r="CW30" s="624"/>
      <c r="CX30" s="624"/>
      <c r="CY30" s="625"/>
      <c r="CZ30" s="657">
        <v>7.2</v>
      </c>
      <c r="DA30" s="658"/>
      <c r="DB30" s="658"/>
      <c r="DC30" s="659"/>
      <c r="DD30" s="632">
        <v>263650</v>
      </c>
      <c r="DE30" s="624"/>
      <c r="DF30" s="624"/>
      <c r="DG30" s="624"/>
      <c r="DH30" s="624"/>
      <c r="DI30" s="624"/>
      <c r="DJ30" s="624"/>
      <c r="DK30" s="625"/>
      <c r="DL30" s="632">
        <v>263650</v>
      </c>
      <c r="DM30" s="624"/>
      <c r="DN30" s="624"/>
      <c r="DO30" s="624"/>
      <c r="DP30" s="624"/>
      <c r="DQ30" s="624"/>
      <c r="DR30" s="624"/>
      <c r="DS30" s="624"/>
      <c r="DT30" s="624"/>
      <c r="DU30" s="624"/>
      <c r="DV30" s="625"/>
      <c r="DW30" s="628">
        <v>12.9</v>
      </c>
      <c r="DX30" s="653"/>
      <c r="DY30" s="653"/>
      <c r="DZ30" s="653"/>
      <c r="EA30" s="653"/>
      <c r="EB30" s="653"/>
      <c r="EC30" s="654"/>
    </row>
    <row r="31" spans="2:133" ht="11.25" customHeight="1" x14ac:dyDescent="0.15">
      <c r="B31" s="620" t="s">
        <v>289</v>
      </c>
      <c r="C31" s="621"/>
      <c r="D31" s="621"/>
      <c r="E31" s="621"/>
      <c r="F31" s="621"/>
      <c r="G31" s="621"/>
      <c r="H31" s="621"/>
      <c r="I31" s="621"/>
      <c r="J31" s="621"/>
      <c r="K31" s="621"/>
      <c r="L31" s="621"/>
      <c r="M31" s="621"/>
      <c r="N31" s="621"/>
      <c r="O31" s="621"/>
      <c r="P31" s="621"/>
      <c r="Q31" s="622"/>
      <c r="R31" s="623">
        <v>248374</v>
      </c>
      <c r="S31" s="624"/>
      <c r="T31" s="624"/>
      <c r="U31" s="624"/>
      <c r="V31" s="624"/>
      <c r="W31" s="624"/>
      <c r="X31" s="624"/>
      <c r="Y31" s="625"/>
      <c r="Z31" s="626">
        <v>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99.5</v>
      </c>
      <c r="BH31" s="655"/>
      <c r="BI31" s="655"/>
      <c r="BJ31" s="655"/>
      <c r="BK31" s="655"/>
      <c r="BL31" s="655"/>
      <c r="BM31" s="629">
        <v>97.7</v>
      </c>
      <c r="BN31" s="679"/>
      <c r="BO31" s="679"/>
      <c r="BP31" s="679"/>
      <c r="BQ31" s="680"/>
      <c r="BR31" s="678">
        <v>98.4</v>
      </c>
      <c r="BS31" s="655"/>
      <c r="BT31" s="655"/>
      <c r="BU31" s="655"/>
      <c r="BV31" s="655"/>
      <c r="BW31" s="655"/>
      <c r="BX31" s="629">
        <v>97.8</v>
      </c>
      <c r="BY31" s="679"/>
      <c r="BZ31" s="679"/>
      <c r="CA31" s="679"/>
      <c r="CB31" s="680"/>
      <c r="CD31" s="686"/>
      <c r="CE31" s="687"/>
      <c r="CF31" s="637" t="s">
        <v>292</v>
      </c>
      <c r="CG31" s="638"/>
      <c r="CH31" s="638"/>
      <c r="CI31" s="638"/>
      <c r="CJ31" s="638"/>
      <c r="CK31" s="638"/>
      <c r="CL31" s="638"/>
      <c r="CM31" s="638"/>
      <c r="CN31" s="638"/>
      <c r="CO31" s="638"/>
      <c r="CP31" s="638"/>
      <c r="CQ31" s="639"/>
      <c r="CR31" s="623">
        <v>19911</v>
      </c>
      <c r="CS31" s="655"/>
      <c r="CT31" s="655"/>
      <c r="CU31" s="655"/>
      <c r="CV31" s="655"/>
      <c r="CW31" s="655"/>
      <c r="CX31" s="655"/>
      <c r="CY31" s="656"/>
      <c r="CZ31" s="657">
        <v>0.5</v>
      </c>
      <c r="DA31" s="658"/>
      <c r="DB31" s="658"/>
      <c r="DC31" s="659"/>
      <c r="DD31" s="632">
        <v>19023</v>
      </c>
      <c r="DE31" s="655"/>
      <c r="DF31" s="655"/>
      <c r="DG31" s="655"/>
      <c r="DH31" s="655"/>
      <c r="DI31" s="655"/>
      <c r="DJ31" s="655"/>
      <c r="DK31" s="656"/>
      <c r="DL31" s="632">
        <v>19023</v>
      </c>
      <c r="DM31" s="655"/>
      <c r="DN31" s="655"/>
      <c r="DO31" s="655"/>
      <c r="DP31" s="655"/>
      <c r="DQ31" s="655"/>
      <c r="DR31" s="655"/>
      <c r="DS31" s="655"/>
      <c r="DT31" s="655"/>
      <c r="DU31" s="655"/>
      <c r="DV31" s="656"/>
      <c r="DW31" s="628">
        <v>0.9</v>
      </c>
      <c r="DX31" s="653"/>
      <c r="DY31" s="653"/>
      <c r="DZ31" s="653"/>
      <c r="EA31" s="653"/>
      <c r="EB31" s="653"/>
      <c r="EC31" s="654"/>
    </row>
    <row r="32" spans="2:133" ht="11.25" customHeight="1" x14ac:dyDescent="0.15">
      <c r="B32" s="620" t="s">
        <v>293</v>
      </c>
      <c r="C32" s="621"/>
      <c r="D32" s="621"/>
      <c r="E32" s="621"/>
      <c r="F32" s="621"/>
      <c r="G32" s="621"/>
      <c r="H32" s="621"/>
      <c r="I32" s="621"/>
      <c r="J32" s="621"/>
      <c r="K32" s="621"/>
      <c r="L32" s="621"/>
      <c r="M32" s="621"/>
      <c r="N32" s="621"/>
      <c r="O32" s="621"/>
      <c r="P32" s="621"/>
      <c r="Q32" s="622"/>
      <c r="R32" s="623">
        <v>59072</v>
      </c>
      <c r="S32" s="624"/>
      <c r="T32" s="624"/>
      <c r="U32" s="624"/>
      <c r="V32" s="624"/>
      <c r="W32" s="624"/>
      <c r="X32" s="624"/>
      <c r="Y32" s="625"/>
      <c r="Z32" s="626">
        <v>1.4</v>
      </c>
      <c r="AA32" s="626"/>
      <c r="AB32" s="626"/>
      <c r="AC32" s="626"/>
      <c r="AD32" s="627">
        <v>126</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99</v>
      </c>
      <c r="BH32" s="691"/>
      <c r="BI32" s="691"/>
      <c r="BJ32" s="691"/>
      <c r="BK32" s="691"/>
      <c r="BL32" s="691"/>
      <c r="BM32" s="692">
        <v>96.3</v>
      </c>
      <c r="BN32" s="691"/>
      <c r="BO32" s="691"/>
      <c r="BP32" s="691"/>
      <c r="BQ32" s="693"/>
      <c r="BR32" s="690">
        <v>99.1</v>
      </c>
      <c r="BS32" s="691"/>
      <c r="BT32" s="691"/>
      <c r="BU32" s="691"/>
      <c r="BV32" s="691"/>
      <c r="BW32" s="691"/>
      <c r="BX32" s="692">
        <v>96.7</v>
      </c>
      <c r="BY32" s="691"/>
      <c r="BZ32" s="691"/>
      <c r="CA32" s="691"/>
      <c r="CB32" s="693"/>
      <c r="CD32" s="688"/>
      <c r="CE32" s="689"/>
      <c r="CF32" s="637" t="s">
        <v>295</v>
      </c>
      <c r="CG32" s="638"/>
      <c r="CH32" s="638"/>
      <c r="CI32" s="638"/>
      <c r="CJ32" s="638"/>
      <c r="CK32" s="638"/>
      <c r="CL32" s="638"/>
      <c r="CM32" s="638"/>
      <c r="CN32" s="638"/>
      <c r="CO32" s="638"/>
      <c r="CP32" s="638"/>
      <c r="CQ32" s="639"/>
      <c r="CR32" s="623">
        <v>309</v>
      </c>
      <c r="CS32" s="624"/>
      <c r="CT32" s="624"/>
      <c r="CU32" s="624"/>
      <c r="CV32" s="624"/>
      <c r="CW32" s="624"/>
      <c r="CX32" s="624"/>
      <c r="CY32" s="625"/>
      <c r="CZ32" s="657">
        <v>0</v>
      </c>
      <c r="DA32" s="658"/>
      <c r="DB32" s="658"/>
      <c r="DC32" s="659"/>
      <c r="DD32" s="632">
        <v>309</v>
      </c>
      <c r="DE32" s="624"/>
      <c r="DF32" s="624"/>
      <c r="DG32" s="624"/>
      <c r="DH32" s="624"/>
      <c r="DI32" s="624"/>
      <c r="DJ32" s="624"/>
      <c r="DK32" s="625"/>
      <c r="DL32" s="632">
        <v>309</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296</v>
      </c>
      <c r="C33" s="621"/>
      <c r="D33" s="621"/>
      <c r="E33" s="621"/>
      <c r="F33" s="621"/>
      <c r="G33" s="621"/>
      <c r="H33" s="621"/>
      <c r="I33" s="621"/>
      <c r="J33" s="621"/>
      <c r="K33" s="621"/>
      <c r="L33" s="621"/>
      <c r="M33" s="621"/>
      <c r="N33" s="621"/>
      <c r="O33" s="621"/>
      <c r="P33" s="621"/>
      <c r="Q33" s="622"/>
      <c r="R33" s="623">
        <v>301400</v>
      </c>
      <c r="S33" s="624"/>
      <c r="T33" s="624"/>
      <c r="U33" s="624"/>
      <c r="V33" s="624"/>
      <c r="W33" s="624"/>
      <c r="X33" s="624"/>
      <c r="Y33" s="625"/>
      <c r="Z33" s="626">
        <v>7.3</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1568367</v>
      </c>
      <c r="CS33" s="655"/>
      <c r="CT33" s="655"/>
      <c r="CU33" s="655"/>
      <c r="CV33" s="655"/>
      <c r="CW33" s="655"/>
      <c r="CX33" s="655"/>
      <c r="CY33" s="656"/>
      <c r="CZ33" s="657">
        <v>42.7</v>
      </c>
      <c r="DA33" s="658"/>
      <c r="DB33" s="658"/>
      <c r="DC33" s="659"/>
      <c r="DD33" s="632">
        <v>986653</v>
      </c>
      <c r="DE33" s="655"/>
      <c r="DF33" s="655"/>
      <c r="DG33" s="655"/>
      <c r="DH33" s="655"/>
      <c r="DI33" s="655"/>
      <c r="DJ33" s="655"/>
      <c r="DK33" s="656"/>
      <c r="DL33" s="632">
        <v>637975</v>
      </c>
      <c r="DM33" s="655"/>
      <c r="DN33" s="655"/>
      <c r="DO33" s="655"/>
      <c r="DP33" s="655"/>
      <c r="DQ33" s="655"/>
      <c r="DR33" s="655"/>
      <c r="DS33" s="655"/>
      <c r="DT33" s="655"/>
      <c r="DU33" s="655"/>
      <c r="DV33" s="656"/>
      <c r="DW33" s="628">
        <v>31.2</v>
      </c>
      <c r="DX33" s="653"/>
      <c r="DY33" s="653"/>
      <c r="DZ33" s="653"/>
      <c r="EA33" s="653"/>
      <c r="EB33" s="653"/>
      <c r="EC33" s="654"/>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590528</v>
      </c>
      <c r="CS34" s="624"/>
      <c r="CT34" s="624"/>
      <c r="CU34" s="624"/>
      <c r="CV34" s="624"/>
      <c r="CW34" s="624"/>
      <c r="CX34" s="624"/>
      <c r="CY34" s="625"/>
      <c r="CZ34" s="657">
        <v>16.100000000000001</v>
      </c>
      <c r="DA34" s="658"/>
      <c r="DB34" s="658"/>
      <c r="DC34" s="659"/>
      <c r="DD34" s="632">
        <v>347646</v>
      </c>
      <c r="DE34" s="624"/>
      <c r="DF34" s="624"/>
      <c r="DG34" s="624"/>
      <c r="DH34" s="624"/>
      <c r="DI34" s="624"/>
      <c r="DJ34" s="624"/>
      <c r="DK34" s="625"/>
      <c r="DL34" s="632">
        <v>249138</v>
      </c>
      <c r="DM34" s="624"/>
      <c r="DN34" s="624"/>
      <c r="DO34" s="624"/>
      <c r="DP34" s="624"/>
      <c r="DQ34" s="624"/>
      <c r="DR34" s="624"/>
      <c r="DS34" s="624"/>
      <c r="DT34" s="624"/>
      <c r="DU34" s="624"/>
      <c r="DV34" s="625"/>
      <c r="DW34" s="628">
        <v>12.2</v>
      </c>
      <c r="DX34" s="653"/>
      <c r="DY34" s="653"/>
      <c r="DZ34" s="653"/>
      <c r="EA34" s="653"/>
      <c r="EB34" s="653"/>
      <c r="EC34" s="654"/>
    </row>
    <row r="35" spans="2:133" ht="11.25" customHeight="1" x14ac:dyDescent="0.15">
      <c r="B35" s="620" t="s">
        <v>302</v>
      </c>
      <c r="C35" s="621"/>
      <c r="D35" s="621"/>
      <c r="E35" s="621"/>
      <c r="F35" s="621"/>
      <c r="G35" s="621"/>
      <c r="H35" s="621"/>
      <c r="I35" s="621"/>
      <c r="J35" s="621"/>
      <c r="K35" s="621"/>
      <c r="L35" s="621"/>
      <c r="M35" s="621"/>
      <c r="N35" s="621"/>
      <c r="O35" s="621"/>
      <c r="P35" s="621"/>
      <c r="Q35" s="622"/>
      <c r="R35" s="623">
        <v>96800</v>
      </c>
      <c r="S35" s="624"/>
      <c r="T35" s="624"/>
      <c r="U35" s="624"/>
      <c r="V35" s="624"/>
      <c r="W35" s="624"/>
      <c r="X35" s="624"/>
      <c r="Y35" s="625"/>
      <c r="Z35" s="626">
        <v>2.4</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336339</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26712</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131131</v>
      </c>
      <c r="CS35" s="655"/>
      <c r="CT35" s="655"/>
      <c r="CU35" s="655"/>
      <c r="CV35" s="655"/>
      <c r="CW35" s="655"/>
      <c r="CX35" s="655"/>
      <c r="CY35" s="656"/>
      <c r="CZ35" s="657">
        <v>3.6</v>
      </c>
      <c r="DA35" s="658"/>
      <c r="DB35" s="658"/>
      <c r="DC35" s="659"/>
      <c r="DD35" s="632">
        <v>115095</v>
      </c>
      <c r="DE35" s="655"/>
      <c r="DF35" s="655"/>
      <c r="DG35" s="655"/>
      <c r="DH35" s="655"/>
      <c r="DI35" s="655"/>
      <c r="DJ35" s="655"/>
      <c r="DK35" s="656"/>
      <c r="DL35" s="632">
        <v>75832</v>
      </c>
      <c r="DM35" s="655"/>
      <c r="DN35" s="655"/>
      <c r="DO35" s="655"/>
      <c r="DP35" s="655"/>
      <c r="DQ35" s="655"/>
      <c r="DR35" s="655"/>
      <c r="DS35" s="655"/>
      <c r="DT35" s="655"/>
      <c r="DU35" s="655"/>
      <c r="DV35" s="656"/>
      <c r="DW35" s="628">
        <v>3.7</v>
      </c>
      <c r="DX35" s="653"/>
      <c r="DY35" s="653"/>
      <c r="DZ35" s="653"/>
      <c r="EA35" s="653"/>
      <c r="EB35" s="653"/>
      <c r="EC35" s="654"/>
    </row>
    <row r="36" spans="2:133" ht="11.25" customHeight="1" x14ac:dyDescent="0.15">
      <c r="B36" s="666" t="s">
        <v>306</v>
      </c>
      <c r="C36" s="667"/>
      <c r="D36" s="667"/>
      <c r="E36" s="667"/>
      <c r="F36" s="667"/>
      <c r="G36" s="667"/>
      <c r="H36" s="667"/>
      <c r="I36" s="667"/>
      <c r="J36" s="667"/>
      <c r="K36" s="667"/>
      <c r="L36" s="667"/>
      <c r="M36" s="667"/>
      <c r="N36" s="667"/>
      <c r="O36" s="667"/>
      <c r="P36" s="667"/>
      <c r="Q36" s="668"/>
      <c r="R36" s="695">
        <v>4116678</v>
      </c>
      <c r="S36" s="696"/>
      <c r="T36" s="696"/>
      <c r="U36" s="696"/>
      <c r="V36" s="696"/>
      <c r="W36" s="696"/>
      <c r="X36" s="696"/>
      <c r="Y36" s="697"/>
      <c r="Z36" s="698">
        <v>100</v>
      </c>
      <c r="AA36" s="698"/>
      <c r="AB36" s="698"/>
      <c r="AC36" s="698"/>
      <c r="AD36" s="699">
        <v>1948454</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72533</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26712</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342925</v>
      </c>
      <c r="CS36" s="624"/>
      <c r="CT36" s="624"/>
      <c r="CU36" s="624"/>
      <c r="CV36" s="624"/>
      <c r="CW36" s="624"/>
      <c r="CX36" s="624"/>
      <c r="CY36" s="625"/>
      <c r="CZ36" s="657">
        <v>9.3000000000000007</v>
      </c>
      <c r="DA36" s="658"/>
      <c r="DB36" s="658"/>
      <c r="DC36" s="659"/>
      <c r="DD36" s="632">
        <v>227312</v>
      </c>
      <c r="DE36" s="624"/>
      <c r="DF36" s="624"/>
      <c r="DG36" s="624"/>
      <c r="DH36" s="624"/>
      <c r="DI36" s="624"/>
      <c r="DJ36" s="624"/>
      <c r="DK36" s="625"/>
      <c r="DL36" s="632">
        <v>156706</v>
      </c>
      <c r="DM36" s="624"/>
      <c r="DN36" s="624"/>
      <c r="DO36" s="624"/>
      <c r="DP36" s="624"/>
      <c r="DQ36" s="624"/>
      <c r="DR36" s="624"/>
      <c r="DS36" s="624"/>
      <c r="DT36" s="624"/>
      <c r="DU36" s="624"/>
      <c r="DV36" s="625"/>
      <c r="DW36" s="628">
        <v>7.7</v>
      </c>
      <c r="DX36" s="653"/>
      <c r="DY36" s="653"/>
      <c r="DZ36" s="653"/>
      <c r="EA36" s="653"/>
      <c r="EB36" s="653"/>
      <c r="EC36" s="654"/>
    </row>
    <row r="37" spans="2:133" ht="11.25" customHeight="1" x14ac:dyDescent="0.15">
      <c r="AQ37" s="702" t="s">
        <v>310</v>
      </c>
      <c r="AR37" s="703"/>
      <c r="AS37" s="703"/>
      <c r="AT37" s="703"/>
      <c r="AU37" s="703"/>
      <c r="AV37" s="703"/>
      <c r="AW37" s="703"/>
      <c r="AX37" s="703"/>
      <c r="AY37" s="704"/>
      <c r="AZ37" s="623">
        <v>68488</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350</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96927</v>
      </c>
      <c r="CS37" s="655"/>
      <c r="CT37" s="655"/>
      <c r="CU37" s="655"/>
      <c r="CV37" s="655"/>
      <c r="CW37" s="655"/>
      <c r="CX37" s="655"/>
      <c r="CY37" s="656"/>
      <c r="CZ37" s="657">
        <v>2.6</v>
      </c>
      <c r="DA37" s="658"/>
      <c r="DB37" s="658"/>
      <c r="DC37" s="659"/>
      <c r="DD37" s="632">
        <v>96902</v>
      </c>
      <c r="DE37" s="655"/>
      <c r="DF37" s="655"/>
      <c r="DG37" s="655"/>
      <c r="DH37" s="655"/>
      <c r="DI37" s="655"/>
      <c r="DJ37" s="655"/>
      <c r="DK37" s="656"/>
      <c r="DL37" s="632">
        <v>96648</v>
      </c>
      <c r="DM37" s="655"/>
      <c r="DN37" s="655"/>
      <c r="DO37" s="655"/>
      <c r="DP37" s="655"/>
      <c r="DQ37" s="655"/>
      <c r="DR37" s="655"/>
      <c r="DS37" s="655"/>
      <c r="DT37" s="655"/>
      <c r="DU37" s="655"/>
      <c r="DV37" s="656"/>
      <c r="DW37" s="628">
        <v>4.7</v>
      </c>
      <c r="DX37" s="653"/>
      <c r="DY37" s="653"/>
      <c r="DZ37" s="653"/>
      <c r="EA37" s="653"/>
      <c r="EB37" s="653"/>
      <c r="EC37" s="654"/>
    </row>
    <row r="38" spans="2:133" ht="11.25" customHeight="1" x14ac:dyDescent="0.15">
      <c r="AQ38" s="702" t="s">
        <v>313</v>
      </c>
      <c r="AR38" s="703"/>
      <c r="AS38" s="703"/>
      <c r="AT38" s="703"/>
      <c r="AU38" s="703"/>
      <c r="AV38" s="703"/>
      <c r="AW38" s="703"/>
      <c r="AX38" s="703"/>
      <c r="AY38" s="704"/>
      <c r="AZ38" s="623">
        <v>22321</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568</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336339</v>
      </c>
      <c r="CS38" s="624"/>
      <c r="CT38" s="624"/>
      <c r="CU38" s="624"/>
      <c r="CV38" s="624"/>
      <c r="CW38" s="624"/>
      <c r="CX38" s="624"/>
      <c r="CY38" s="625"/>
      <c r="CZ38" s="657">
        <v>9.1999999999999993</v>
      </c>
      <c r="DA38" s="658"/>
      <c r="DB38" s="658"/>
      <c r="DC38" s="659"/>
      <c r="DD38" s="632">
        <v>279062</v>
      </c>
      <c r="DE38" s="624"/>
      <c r="DF38" s="624"/>
      <c r="DG38" s="624"/>
      <c r="DH38" s="624"/>
      <c r="DI38" s="624"/>
      <c r="DJ38" s="624"/>
      <c r="DK38" s="625"/>
      <c r="DL38" s="632">
        <v>156299</v>
      </c>
      <c r="DM38" s="624"/>
      <c r="DN38" s="624"/>
      <c r="DO38" s="624"/>
      <c r="DP38" s="624"/>
      <c r="DQ38" s="624"/>
      <c r="DR38" s="624"/>
      <c r="DS38" s="624"/>
      <c r="DT38" s="624"/>
      <c r="DU38" s="624"/>
      <c r="DV38" s="625"/>
      <c r="DW38" s="628">
        <v>7.6</v>
      </c>
      <c r="DX38" s="653"/>
      <c r="DY38" s="653"/>
      <c r="DZ38" s="653"/>
      <c r="EA38" s="653"/>
      <c r="EB38" s="653"/>
      <c r="EC38" s="654"/>
    </row>
    <row r="39" spans="2:133" ht="11.25" customHeight="1" x14ac:dyDescent="0.15">
      <c r="AQ39" s="702" t="s">
        <v>316</v>
      </c>
      <c r="AR39" s="703"/>
      <c r="AS39" s="703"/>
      <c r="AT39" s="703"/>
      <c r="AU39" s="703"/>
      <c r="AV39" s="703"/>
      <c r="AW39" s="703"/>
      <c r="AX39" s="703"/>
      <c r="AY39" s="704"/>
      <c r="AZ39" s="623">
        <v>21600</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80</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167444</v>
      </c>
      <c r="CS39" s="655"/>
      <c r="CT39" s="655"/>
      <c r="CU39" s="655"/>
      <c r="CV39" s="655"/>
      <c r="CW39" s="655"/>
      <c r="CX39" s="655"/>
      <c r="CY39" s="656"/>
      <c r="CZ39" s="657">
        <v>4.5999999999999996</v>
      </c>
      <c r="DA39" s="658"/>
      <c r="DB39" s="658"/>
      <c r="DC39" s="659"/>
      <c r="DD39" s="632">
        <v>17538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33691</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117</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t="s">
        <v>108</v>
      </c>
      <c r="CS40" s="624"/>
      <c r="CT40" s="624"/>
      <c r="CU40" s="624"/>
      <c r="CV40" s="624"/>
      <c r="CW40" s="624"/>
      <c r="CX40" s="624"/>
      <c r="CY40" s="625"/>
      <c r="CZ40" s="657" t="s">
        <v>108</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117706</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275</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1168106</v>
      </c>
      <c r="CS42" s="624"/>
      <c r="CT42" s="624"/>
      <c r="CU42" s="624"/>
      <c r="CV42" s="624"/>
      <c r="CW42" s="624"/>
      <c r="CX42" s="624"/>
      <c r="CY42" s="625"/>
      <c r="CZ42" s="657">
        <v>31.8</v>
      </c>
      <c r="DA42" s="706"/>
      <c r="DB42" s="706"/>
      <c r="DC42" s="707"/>
      <c r="DD42" s="632">
        <v>342463</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8576</v>
      </c>
      <c r="CS43" s="655"/>
      <c r="CT43" s="655"/>
      <c r="CU43" s="655"/>
      <c r="CV43" s="655"/>
      <c r="CW43" s="655"/>
      <c r="CX43" s="655"/>
      <c r="CY43" s="656"/>
      <c r="CZ43" s="657">
        <v>0.2</v>
      </c>
      <c r="DA43" s="658"/>
      <c r="DB43" s="658"/>
      <c r="DC43" s="659"/>
      <c r="DD43" s="632">
        <v>8576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1112186</v>
      </c>
      <c r="CS44" s="624"/>
      <c r="CT44" s="624"/>
      <c r="CU44" s="624"/>
      <c r="CV44" s="624"/>
      <c r="CW44" s="624"/>
      <c r="CX44" s="624"/>
      <c r="CY44" s="625"/>
      <c r="CZ44" s="657">
        <v>30.3</v>
      </c>
      <c r="DA44" s="706"/>
      <c r="DB44" s="706"/>
      <c r="DC44" s="707"/>
      <c r="DD44" s="632">
        <v>309831</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608092</v>
      </c>
      <c r="CS45" s="655"/>
      <c r="CT45" s="655"/>
      <c r="CU45" s="655"/>
      <c r="CV45" s="655"/>
      <c r="CW45" s="655"/>
      <c r="CX45" s="655"/>
      <c r="CY45" s="656"/>
      <c r="CZ45" s="657">
        <v>16.600000000000001</v>
      </c>
      <c r="DA45" s="658"/>
      <c r="DB45" s="658"/>
      <c r="DC45" s="659"/>
      <c r="DD45" s="632">
        <v>168486</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490420</v>
      </c>
      <c r="CS46" s="624"/>
      <c r="CT46" s="624"/>
      <c r="CU46" s="624"/>
      <c r="CV46" s="624"/>
      <c r="CW46" s="624"/>
      <c r="CX46" s="624"/>
      <c r="CY46" s="625"/>
      <c r="CZ46" s="657">
        <v>13.4</v>
      </c>
      <c r="DA46" s="706"/>
      <c r="DB46" s="706"/>
      <c r="DC46" s="707"/>
      <c r="DD46" s="632">
        <v>127671</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55920</v>
      </c>
      <c r="CS47" s="655"/>
      <c r="CT47" s="655"/>
      <c r="CU47" s="655"/>
      <c r="CV47" s="655"/>
      <c r="CW47" s="655"/>
      <c r="CX47" s="655"/>
      <c r="CY47" s="656"/>
      <c r="CZ47" s="657">
        <v>1.5</v>
      </c>
      <c r="DA47" s="658"/>
      <c r="DB47" s="658"/>
      <c r="DC47" s="659"/>
      <c r="DD47" s="632">
        <v>32632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3671679</v>
      </c>
      <c r="CS49" s="691"/>
      <c r="CT49" s="691"/>
      <c r="CU49" s="691"/>
      <c r="CV49" s="691"/>
      <c r="CW49" s="691"/>
      <c r="CX49" s="691"/>
      <c r="CY49" s="718"/>
      <c r="CZ49" s="719">
        <v>100</v>
      </c>
      <c r="DA49" s="720"/>
      <c r="DB49" s="720"/>
      <c r="DC49" s="721"/>
      <c r="DD49" s="722">
        <v>2164777</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4102</v>
      </c>
      <c r="R7" s="753"/>
      <c r="S7" s="753"/>
      <c r="T7" s="753"/>
      <c r="U7" s="753"/>
      <c r="V7" s="753">
        <v>3657</v>
      </c>
      <c r="W7" s="753"/>
      <c r="X7" s="753"/>
      <c r="Y7" s="753"/>
      <c r="Z7" s="753"/>
      <c r="AA7" s="753">
        <v>445</v>
      </c>
      <c r="AB7" s="753"/>
      <c r="AC7" s="753"/>
      <c r="AD7" s="753"/>
      <c r="AE7" s="754"/>
      <c r="AF7" s="755">
        <v>372</v>
      </c>
      <c r="AG7" s="756"/>
      <c r="AH7" s="756"/>
      <c r="AI7" s="756"/>
      <c r="AJ7" s="757"/>
      <c r="AK7" s="792" t="s">
        <v>548</v>
      </c>
      <c r="AL7" s="793"/>
      <c r="AM7" s="793"/>
      <c r="AN7" s="793"/>
      <c r="AO7" s="793"/>
      <c r="AP7" s="793">
        <v>2702</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-6</v>
      </c>
      <c r="CI7" s="790"/>
      <c r="CJ7" s="790"/>
      <c r="CK7" s="790"/>
      <c r="CL7" s="791"/>
      <c r="CM7" s="789">
        <v>302</v>
      </c>
      <c r="CN7" s="790"/>
      <c r="CO7" s="790"/>
      <c r="CP7" s="790"/>
      <c r="CQ7" s="791"/>
      <c r="CR7" s="789">
        <v>30</v>
      </c>
      <c r="CS7" s="790"/>
      <c r="CT7" s="790"/>
      <c r="CU7" s="790"/>
      <c r="CV7" s="791"/>
      <c r="CW7" s="789" t="s">
        <v>490</v>
      </c>
      <c r="CX7" s="790"/>
      <c r="CY7" s="790"/>
      <c r="CZ7" s="790"/>
      <c r="DA7" s="791"/>
      <c r="DB7" s="789" t="s">
        <v>490</v>
      </c>
      <c r="DC7" s="790"/>
      <c r="DD7" s="790"/>
      <c r="DE7" s="790"/>
      <c r="DF7" s="791"/>
      <c r="DG7" s="789" t="s">
        <v>490</v>
      </c>
      <c r="DH7" s="790"/>
      <c r="DI7" s="790"/>
      <c r="DJ7" s="790"/>
      <c r="DK7" s="791"/>
      <c r="DL7" s="789" t="s">
        <v>490</v>
      </c>
      <c r="DM7" s="790"/>
      <c r="DN7" s="790"/>
      <c r="DO7" s="790"/>
      <c r="DP7" s="791"/>
      <c r="DQ7" s="789" t="s">
        <v>490</v>
      </c>
      <c r="DR7" s="790"/>
      <c r="DS7" s="790"/>
      <c r="DT7" s="790"/>
      <c r="DU7" s="791"/>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45</v>
      </c>
      <c r="R8" s="777"/>
      <c r="S8" s="777"/>
      <c r="T8" s="777"/>
      <c r="U8" s="777"/>
      <c r="V8" s="777">
        <v>45</v>
      </c>
      <c r="W8" s="777"/>
      <c r="X8" s="777"/>
      <c r="Y8" s="777"/>
      <c r="Z8" s="777"/>
      <c r="AA8" s="777">
        <v>0</v>
      </c>
      <c r="AB8" s="777"/>
      <c r="AC8" s="777"/>
      <c r="AD8" s="777"/>
      <c r="AE8" s="778"/>
      <c r="AF8" s="779">
        <v>0</v>
      </c>
      <c r="AG8" s="780"/>
      <c r="AH8" s="780"/>
      <c r="AI8" s="780"/>
      <c r="AJ8" s="781"/>
      <c r="AK8" s="782" t="s">
        <v>548</v>
      </c>
      <c r="AL8" s="783"/>
      <c r="AM8" s="783"/>
      <c r="AN8" s="783"/>
      <c r="AO8" s="783"/>
      <c r="AP8" s="783" t="s">
        <v>548</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v>7</v>
      </c>
      <c r="CI8" s="800"/>
      <c r="CJ8" s="800"/>
      <c r="CK8" s="800"/>
      <c r="CL8" s="801"/>
      <c r="CM8" s="799">
        <v>43</v>
      </c>
      <c r="CN8" s="800"/>
      <c r="CO8" s="800"/>
      <c r="CP8" s="800"/>
      <c r="CQ8" s="801"/>
      <c r="CR8" s="799">
        <v>8</v>
      </c>
      <c r="CS8" s="800"/>
      <c r="CT8" s="800"/>
      <c r="CU8" s="800"/>
      <c r="CV8" s="801"/>
      <c r="CW8" s="799" t="s">
        <v>490</v>
      </c>
      <c r="CX8" s="800"/>
      <c r="CY8" s="800"/>
      <c r="CZ8" s="800"/>
      <c r="DA8" s="801"/>
      <c r="DB8" s="799" t="s">
        <v>490</v>
      </c>
      <c r="DC8" s="800"/>
      <c r="DD8" s="800"/>
      <c r="DE8" s="800"/>
      <c r="DF8" s="801"/>
      <c r="DG8" s="799" t="s">
        <v>490</v>
      </c>
      <c r="DH8" s="800"/>
      <c r="DI8" s="800"/>
      <c r="DJ8" s="800"/>
      <c r="DK8" s="801"/>
      <c r="DL8" s="799" t="s">
        <v>490</v>
      </c>
      <c r="DM8" s="800"/>
      <c r="DN8" s="800"/>
      <c r="DO8" s="800"/>
      <c r="DP8" s="801"/>
      <c r="DQ8" s="799" t="s">
        <v>490</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551</v>
      </c>
      <c r="BT9" s="787"/>
      <c r="BU9" s="787"/>
      <c r="BV9" s="787"/>
      <c r="BW9" s="787"/>
      <c r="BX9" s="787"/>
      <c r="BY9" s="787"/>
      <c r="BZ9" s="787"/>
      <c r="CA9" s="787"/>
      <c r="CB9" s="787"/>
      <c r="CC9" s="787"/>
      <c r="CD9" s="787"/>
      <c r="CE9" s="787"/>
      <c r="CF9" s="787"/>
      <c r="CG9" s="788"/>
      <c r="CH9" s="799">
        <v>-2</v>
      </c>
      <c r="CI9" s="800"/>
      <c r="CJ9" s="800"/>
      <c r="CK9" s="800"/>
      <c r="CL9" s="801"/>
      <c r="CM9" s="799">
        <v>11</v>
      </c>
      <c r="CN9" s="800"/>
      <c r="CO9" s="800"/>
      <c r="CP9" s="800"/>
      <c r="CQ9" s="801"/>
      <c r="CR9" s="799">
        <v>5</v>
      </c>
      <c r="CS9" s="800"/>
      <c r="CT9" s="800"/>
      <c r="CU9" s="800"/>
      <c r="CV9" s="801"/>
      <c r="CW9" s="799" t="s">
        <v>490</v>
      </c>
      <c r="CX9" s="800"/>
      <c r="CY9" s="800"/>
      <c r="CZ9" s="800"/>
      <c r="DA9" s="801"/>
      <c r="DB9" s="799" t="s">
        <v>490</v>
      </c>
      <c r="DC9" s="800"/>
      <c r="DD9" s="800"/>
      <c r="DE9" s="800"/>
      <c r="DF9" s="801"/>
      <c r="DG9" s="799" t="s">
        <v>490</v>
      </c>
      <c r="DH9" s="800"/>
      <c r="DI9" s="800"/>
      <c r="DJ9" s="800"/>
      <c r="DK9" s="801"/>
      <c r="DL9" s="799" t="s">
        <v>490</v>
      </c>
      <c r="DM9" s="800"/>
      <c r="DN9" s="800"/>
      <c r="DO9" s="800"/>
      <c r="DP9" s="801"/>
      <c r="DQ9" s="799" t="s">
        <v>490</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372</v>
      </c>
      <c r="AG23" s="812"/>
      <c r="AH23" s="812"/>
      <c r="AI23" s="812"/>
      <c r="AJ23" s="815"/>
      <c r="AK23" s="816"/>
      <c r="AL23" s="817"/>
      <c r="AM23" s="817"/>
      <c r="AN23" s="817"/>
      <c r="AO23" s="817"/>
      <c r="AP23" s="812"/>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316</v>
      </c>
      <c r="R28" s="841"/>
      <c r="S28" s="841"/>
      <c r="T28" s="841"/>
      <c r="U28" s="841"/>
      <c r="V28" s="841">
        <v>289</v>
      </c>
      <c r="W28" s="841"/>
      <c r="X28" s="841"/>
      <c r="Y28" s="841"/>
      <c r="Z28" s="841"/>
      <c r="AA28" s="841">
        <f>Q28-V28</f>
        <v>27</v>
      </c>
      <c r="AB28" s="841"/>
      <c r="AC28" s="841"/>
      <c r="AD28" s="841"/>
      <c r="AE28" s="842"/>
      <c r="AF28" s="843">
        <v>27</v>
      </c>
      <c r="AG28" s="841"/>
      <c r="AH28" s="841"/>
      <c r="AI28" s="841"/>
      <c r="AJ28" s="844"/>
      <c r="AK28" s="845">
        <v>18</v>
      </c>
      <c r="AL28" s="836"/>
      <c r="AM28" s="836"/>
      <c r="AN28" s="836"/>
      <c r="AO28" s="836"/>
      <c r="AP28" s="836" t="s">
        <v>548</v>
      </c>
      <c r="AQ28" s="836"/>
      <c r="AR28" s="836"/>
      <c r="AS28" s="836"/>
      <c r="AT28" s="836"/>
      <c r="AU28" s="836" t="s">
        <v>548</v>
      </c>
      <c r="AV28" s="836"/>
      <c r="AW28" s="836"/>
      <c r="AX28" s="836"/>
      <c r="AY28" s="836"/>
      <c r="AZ28" s="837" t="s">
        <v>547</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137</v>
      </c>
      <c r="R29" s="777"/>
      <c r="S29" s="777"/>
      <c r="T29" s="777"/>
      <c r="U29" s="777"/>
      <c r="V29" s="777">
        <v>12</v>
      </c>
      <c r="W29" s="777"/>
      <c r="X29" s="777"/>
      <c r="Y29" s="777"/>
      <c r="Z29" s="777"/>
      <c r="AA29" s="777">
        <f t="shared" ref="AA29:AA33" si="0">Q29-V29</f>
        <v>125</v>
      </c>
      <c r="AB29" s="777"/>
      <c r="AC29" s="777"/>
      <c r="AD29" s="777"/>
      <c r="AE29" s="778"/>
      <c r="AF29" s="779">
        <v>125</v>
      </c>
      <c r="AG29" s="780"/>
      <c r="AH29" s="780"/>
      <c r="AI29" s="780"/>
      <c r="AJ29" s="781"/>
      <c r="AK29" s="848">
        <v>16</v>
      </c>
      <c r="AL29" s="849"/>
      <c r="AM29" s="849"/>
      <c r="AN29" s="849"/>
      <c r="AO29" s="849"/>
      <c r="AP29" s="849">
        <v>20</v>
      </c>
      <c r="AQ29" s="849"/>
      <c r="AR29" s="849"/>
      <c r="AS29" s="849"/>
      <c r="AT29" s="849"/>
      <c r="AU29" s="849" t="s">
        <v>548</v>
      </c>
      <c r="AV29" s="849"/>
      <c r="AW29" s="849"/>
      <c r="AX29" s="849"/>
      <c r="AY29" s="849"/>
      <c r="AZ29" s="850" t="s">
        <v>547</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7</v>
      </c>
      <c r="R30" s="777"/>
      <c r="S30" s="777"/>
      <c r="T30" s="777"/>
      <c r="U30" s="777"/>
      <c r="V30" s="777">
        <v>6</v>
      </c>
      <c r="W30" s="777"/>
      <c r="X30" s="777"/>
      <c r="Y30" s="777"/>
      <c r="Z30" s="777"/>
      <c r="AA30" s="777">
        <f t="shared" si="0"/>
        <v>1</v>
      </c>
      <c r="AB30" s="777"/>
      <c r="AC30" s="777"/>
      <c r="AD30" s="777"/>
      <c r="AE30" s="778"/>
      <c r="AF30" s="779">
        <v>1</v>
      </c>
      <c r="AG30" s="780"/>
      <c r="AH30" s="780"/>
      <c r="AI30" s="780"/>
      <c r="AJ30" s="781"/>
      <c r="AK30" s="848" t="s">
        <v>548</v>
      </c>
      <c r="AL30" s="849"/>
      <c r="AM30" s="849"/>
      <c r="AN30" s="849"/>
      <c r="AO30" s="849"/>
      <c r="AP30" s="849" t="s">
        <v>548</v>
      </c>
      <c r="AQ30" s="849"/>
      <c r="AR30" s="849"/>
      <c r="AS30" s="849"/>
      <c r="AT30" s="849"/>
      <c r="AU30" s="849" t="s">
        <v>548</v>
      </c>
      <c r="AV30" s="849"/>
      <c r="AW30" s="849"/>
      <c r="AX30" s="849"/>
      <c r="AY30" s="849"/>
      <c r="AZ30" s="850" t="s">
        <v>547</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31</v>
      </c>
      <c r="R31" s="777"/>
      <c r="S31" s="777"/>
      <c r="T31" s="777"/>
      <c r="U31" s="777"/>
      <c r="V31" s="777">
        <v>31</v>
      </c>
      <c r="W31" s="777"/>
      <c r="X31" s="777"/>
      <c r="Y31" s="777"/>
      <c r="Z31" s="777"/>
      <c r="AA31" s="777">
        <f t="shared" si="0"/>
        <v>0</v>
      </c>
      <c r="AB31" s="777"/>
      <c r="AC31" s="777"/>
      <c r="AD31" s="777"/>
      <c r="AE31" s="778"/>
      <c r="AF31" s="779">
        <v>0</v>
      </c>
      <c r="AG31" s="780"/>
      <c r="AH31" s="780"/>
      <c r="AI31" s="780"/>
      <c r="AJ31" s="781"/>
      <c r="AK31" s="848">
        <v>15</v>
      </c>
      <c r="AL31" s="849"/>
      <c r="AM31" s="849"/>
      <c r="AN31" s="849"/>
      <c r="AO31" s="849"/>
      <c r="AP31" s="849" t="s">
        <v>548</v>
      </c>
      <c r="AQ31" s="849"/>
      <c r="AR31" s="849"/>
      <c r="AS31" s="849"/>
      <c r="AT31" s="849"/>
      <c r="AU31" s="849" t="s">
        <v>548</v>
      </c>
      <c r="AV31" s="849"/>
      <c r="AW31" s="849"/>
      <c r="AX31" s="849"/>
      <c r="AY31" s="849"/>
      <c r="AZ31" s="850" t="s">
        <v>547</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379</v>
      </c>
      <c r="C32" s="774"/>
      <c r="D32" s="774"/>
      <c r="E32" s="774"/>
      <c r="F32" s="774"/>
      <c r="G32" s="774"/>
      <c r="H32" s="774"/>
      <c r="I32" s="774"/>
      <c r="J32" s="774"/>
      <c r="K32" s="774"/>
      <c r="L32" s="774"/>
      <c r="M32" s="774"/>
      <c r="N32" s="774"/>
      <c r="O32" s="774"/>
      <c r="P32" s="775"/>
      <c r="Q32" s="776">
        <v>377</v>
      </c>
      <c r="R32" s="777"/>
      <c r="S32" s="777"/>
      <c r="T32" s="777"/>
      <c r="U32" s="777"/>
      <c r="V32" s="777">
        <v>372</v>
      </c>
      <c r="W32" s="777"/>
      <c r="X32" s="777"/>
      <c r="Y32" s="777"/>
      <c r="Z32" s="777"/>
      <c r="AA32" s="777">
        <f t="shared" si="0"/>
        <v>5</v>
      </c>
      <c r="AB32" s="777"/>
      <c r="AC32" s="777"/>
      <c r="AD32" s="777"/>
      <c r="AE32" s="778"/>
      <c r="AF32" s="779">
        <v>5</v>
      </c>
      <c r="AG32" s="780"/>
      <c r="AH32" s="780"/>
      <c r="AI32" s="780"/>
      <c r="AJ32" s="781"/>
      <c r="AK32" s="848">
        <v>68</v>
      </c>
      <c r="AL32" s="849"/>
      <c r="AM32" s="849"/>
      <c r="AN32" s="849"/>
      <c r="AO32" s="849"/>
      <c r="AP32" s="849" t="s">
        <v>548</v>
      </c>
      <c r="AQ32" s="849"/>
      <c r="AR32" s="849"/>
      <c r="AS32" s="849"/>
      <c r="AT32" s="849"/>
      <c r="AU32" s="849" t="s">
        <v>548</v>
      </c>
      <c r="AV32" s="849"/>
      <c r="AW32" s="849"/>
      <c r="AX32" s="849"/>
      <c r="AY32" s="849"/>
      <c r="AZ32" s="850" t="s">
        <v>547</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380</v>
      </c>
      <c r="C33" s="774"/>
      <c r="D33" s="774"/>
      <c r="E33" s="774"/>
      <c r="F33" s="774"/>
      <c r="G33" s="774"/>
      <c r="H33" s="774"/>
      <c r="I33" s="774"/>
      <c r="J33" s="774"/>
      <c r="K33" s="774"/>
      <c r="L33" s="774"/>
      <c r="M33" s="774"/>
      <c r="N33" s="774"/>
      <c r="O33" s="774"/>
      <c r="P33" s="775"/>
      <c r="Q33" s="776">
        <v>58</v>
      </c>
      <c r="R33" s="777"/>
      <c r="S33" s="777"/>
      <c r="T33" s="777"/>
      <c r="U33" s="777"/>
      <c r="V33" s="777">
        <v>57</v>
      </c>
      <c r="W33" s="777"/>
      <c r="X33" s="777"/>
      <c r="Y33" s="777"/>
      <c r="Z33" s="777"/>
      <c r="AA33" s="777">
        <f t="shared" si="0"/>
        <v>1</v>
      </c>
      <c r="AB33" s="777"/>
      <c r="AC33" s="777"/>
      <c r="AD33" s="777"/>
      <c r="AE33" s="778"/>
      <c r="AF33" s="779">
        <v>1</v>
      </c>
      <c r="AG33" s="780"/>
      <c r="AH33" s="780"/>
      <c r="AI33" s="780"/>
      <c r="AJ33" s="781"/>
      <c r="AK33" s="848">
        <v>22</v>
      </c>
      <c r="AL33" s="849"/>
      <c r="AM33" s="849"/>
      <c r="AN33" s="849"/>
      <c r="AO33" s="849"/>
      <c r="AP33" s="849" t="s">
        <v>548</v>
      </c>
      <c r="AQ33" s="849"/>
      <c r="AR33" s="849"/>
      <c r="AS33" s="849"/>
      <c r="AT33" s="849"/>
      <c r="AU33" s="849" t="s">
        <v>548</v>
      </c>
      <c r="AV33" s="849"/>
      <c r="AW33" s="849"/>
      <c r="AX33" s="849"/>
      <c r="AY33" s="849"/>
      <c r="AZ33" s="850" t="s">
        <v>547</v>
      </c>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381</v>
      </c>
      <c r="C34" s="774"/>
      <c r="D34" s="774"/>
      <c r="E34" s="774"/>
      <c r="F34" s="774"/>
      <c r="G34" s="774"/>
      <c r="H34" s="774"/>
      <c r="I34" s="774"/>
      <c r="J34" s="774"/>
      <c r="K34" s="774"/>
      <c r="L34" s="774"/>
      <c r="M34" s="774"/>
      <c r="N34" s="774"/>
      <c r="O34" s="774"/>
      <c r="P34" s="775"/>
      <c r="Q34" s="776">
        <v>106</v>
      </c>
      <c r="R34" s="777"/>
      <c r="S34" s="777"/>
      <c r="T34" s="777"/>
      <c r="U34" s="777"/>
      <c r="V34" s="777">
        <v>104</v>
      </c>
      <c r="W34" s="777"/>
      <c r="X34" s="777"/>
      <c r="Y34" s="777"/>
      <c r="Z34" s="777"/>
      <c r="AA34" s="777">
        <f t="shared" ref="AA34" si="1">Q34-V34</f>
        <v>2</v>
      </c>
      <c r="AB34" s="777"/>
      <c r="AC34" s="777"/>
      <c r="AD34" s="777"/>
      <c r="AE34" s="778"/>
      <c r="AF34" s="779">
        <v>2</v>
      </c>
      <c r="AG34" s="780"/>
      <c r="AH34" s="780"/>
      <c r="AI34" s="780"/>
      <c r="AJ34" s="781"/>
      <c r="AK34" s="848">
        <v>73</v>
      </c>
      <c r="AL34" s="849"/>
      <c r="AM34" s="849"/>
      <c r="AN34" s="849"/>
      <c r="AO34" s="849"/>
      <c r="AP34" s="849">
        <v>395</v>
      </c>
      <c r="AQ34" s="849"/>
      <c r="AR34" s="849"/>
      <c r="AS34" s="849"/>
      <c r="AT34" s="849"/>
      <c r="AU34" s="849">
        <v>38</v>
      </c>
      <c r="AV34" s="849"/>
      <c r="AW34" s="849"/>
      <c r="AX34" s="849"/>
      <c r="AY34" s="849"/>
      <c r="AZ34" s="850" t="s">
        <v>547</v>
      </c>
      <c r="BA34" s="850"/>
      <c r="BB34" s="850"/>
      <c r="BC34" s="850"/>
      <c r="BD34" s="850"/>
      <c r="BE34" s="846" t="s">
        <v>382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383</v>
      </c>
      <c r="C35" s="774"/>
      <c r="D35" s="774"/>
      <c r="E35" s="774"/>
      <c r="F35" s="774"/>
      <c r="G35" s="774"/>
      <c r="H35" s="774"/>
      <c r="I35" s="774"/>
      <c r="J35" s="774"/>
      <c r="K35" s="774"/>
      <c r="L35" s="774"/>
      <c r="M35" s="774"/>
      <c r="N35" s="774"/>
      <c r="O35" s="774"/>
      <c r="P35" s="775"/>
      <c r="Q35" s="776">
        <v>17</v>
      </c>
      <c r="R35" s="777"/>
      <c r="S35" s="777"/>
      <c r="T35" s="777"/>
      <c r="U35" s="777"/>
      <c r="V35" s="777">
        <v>16</v>
      </c>
      <c r="W35" s="777"/>
      <c r="X35" s="777"/>
      <c r="Y35" s="777"/>
      <c r="Z35" s="777"/>
      <c r="AA35" s="777">
        <f t="shared" ref="AA35" si="2">Q35-V35</f>
        <v>1</v>
      </c>
      <c r="AB35" s="777"/>
      <c r="AC35" s="777"/>
      <c r="AD35" s="777"/>
      <c r="AE35" s="778"/>
      <c r="AF35" s="779">
        <v>1</v>
      </c>
      <c r="AG35" s="780"/>
      <c r="AH35" s="780"/>
      <c r="AI35" s="780"/>
      <c r="AJ35" s="781"/>
      <c r="AK35" s="848">
        <v>10</v>
      </c>
      <c r="AL35" s="849"/>
      <c r="AM35" s="849"/>
      <c r="AN35" s="849"/>
      <c r="AO35" s="849"/>
      <c r="AP35" s="849">
        <v>99</v>
      </c>
      <c r="AQ35" s="849"/>
      <c r="AR35" s="849"/>
      <c r="AS35" s="849"/>
      <c r="AT35" s="849"/>
      <c r="AU35" s="849">
        <v>7</v>
      </c>
      <c r="AV35" s="849"/>
      <c r="AW35" s="849"/>
      <c r="AX35" s="849"/>
      <c r="AY35" s="849"/>
      <c r="AZ35" s="850" t="s">
        <v>547</v>
      </c>
      <c r="BA35" s="850"/>
      <c r="BB35" s="850"/>
      <c r="BC35" s="850"/>
      <c r="BD35" s="850"/>
      <c r="BE35" s="846" t="s">
        <v>382</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t="s">
        <v>384</v>
      </c>
      <c r="C36" s="774"/>
      <c r="D36" s="774"/>
      <c r="E36" s="774"/>
      <c r="F36" s="774"/>
      <c r="G36" s="774"/>
      <c r="H36" s="774"/>
      <c r="I36" s="774"/>
      <c r="J36" s="774"/>
      <c r="K36" s="774"/>
      <c r="L36" s="774"/>
      <c r="M36" s="774"/>
      <c r="N36" s="774"/>
      <c r="O36" s="774"/>
      <c r="P36" s="775"/>
      <c r="Q36" s="776">
        <v>49</v>
      </c>
      <c r="R36" s="777"/>
      <c r="S36" s="777"/>
      <c r="T36" s="777"/>
      <c r="U36" s="777"/>
      <c r="V36" s="777">
        <v>48</v>
      </c>
      <c r="W36" s="777"/>
      <c r="X36" s="777"/>
      <c r="Y36" s="777"/>
      <c r="Z36" s="777"/>
      <c r="AA36" s="777">
        <f t="shared" ref="AA36" si="3">Q36-V36</f>
        <v>1</v>
      </c>
      <c r="AB36" s="777"/>
      <c r="AC36" s="777"/>
      <c r="AD36" s="777"/>
      <c r="AE36" s="778"/>
      <c r="AF36" s="779">
        <v>1</v>
      </c>
      <c r="AG36" s="780"/>
      <c r="AH36" s="780"/>
      <c r="AI36" s="780"/>
      <c r="AJ36" s="781"/>
      <c r="AK36" s="848">
        <v>12</v>
      </c>
      <c r="AL36" s="849"/>
      <c r="AM36" s="849"/>
      <c r="AN36" s="849"/>
      <c r="AO36" s="849"/>
      <c r="AP36" s="849">
        <v>164</v>
      </c>
      <c r="AQ36" s="849"/>
      <c r="AR36" s="849"/>
      <c r="AS36" s="849"/>
      <c r="AT36" s="849"/>
      <c r="AU36" s="849">
        <v>12</v>
      </c>
      <c r="AV36" s="849"/>
      <c r="AW36" s="849"/>
      <c r="AX36" s="849"/>
      <c r="AY36" s="849"/>
      <c r="AZ36" s="850" t="s">
        <v>547</v>
      </c>
      <c r="BA36" s="850"/>
      <c r="BB36" s="850"/>
      <c r="BC36" s="850"/>
      <c r="BD36" s="850"/>
      <c r="BE36" s="846" t="s">
        <v>382</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t="s">
        <v>385</v>
      </c>
      <c r="C37" s="774"/>
      <c r="D37" s="774"/>
      <c r="E37" s="774"/>
      <c r="F37" s="774"/>
      <c r="G37" s="774"/>
      <c r="H37" s="774"/>
      <c r="I37" s="774"/>
      <c r="J37" s="774"/>
      <c r="K37" s="774"/>
      <c r="L37" s="774"/>
      <c r="M37" s="774"/>
      <c r="N37" s="774"/>
      <c r="O37" s="774"/>
      <c r="P37" s="775"/>
      <c r="Q37" s="776">
        <v>126</v>
      </c>
      <c r="R37" s="777"/>
      <c r="S37" s="777"/>
      <c r="T37" s="777"/>
      <c r="U37" s="777"/>
      <c r="V37" s="777">
        <v>122</v>
      </c>
      <c r="W37" s="777"/>
      <c r="X37" s="777"/>
      <c r="Y37" s="777"/>
      <c r="Z37" s="777"/>
      <c r="AA37" s="777">
        <f t="shared" ref="AA37" si="4">Q37-V37</f>
        <v>4</v>
      </c>
      <c r="AB37" s="777"/>
      <c r="AC37" s="777"/>
      <c r="AD37" s="777"/>
      <c r="AE37" s="778"/>
      <c r="AF37" s="779">
        <v>4</v>
      </c>
      <c r="AG37" s="780"/>
      <c r="AH37" s="780"/>
      <c r="AI37" s="780"/>
      <c r="AJ37" s="781"/>
      <c r="AK37" s="848">
        <v>68</v>
      </c>
      <c r="AL37" s="849"/>
      <c r="AM37" s="849"/>
      <c r="AN37" s="849"/>
      <c r="AO37" s="849"/>
      <c r="AP37" s="849">
        <v>143</v>
      </c>
      <c r="AQ37" s="849"/>
      <c r="AR37" s="849"/>
      <c r="AS37" s="849"/>
      <c r="AT37" s="849"/>
      <c r="AU37" s="849">
        <v>8</v>
      </c>
      <c r="AV37" s="849"/>
      <c r="AW37" s="849"/>
      <c r="AX37" s="849"/>
      <c r="AY37" s="849"/>
      <c r="AZ37" s="850" t="s">
        <v>547</v>
      </c>
      <c r="BA37" s="850"/>
      <c r="BB37" s="850"/>
      <c r="BC37" s="850"/>
      <c r="BD37" s="850"/>
      <c r="BE37" s="846" t="s">
        <v>382</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386</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387</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167</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389</v>
      </c>
      <c r="B66" s="759"/>
      <c r="C66" s="759"/>
      <c r="D66" s="759"/>
      <c r="E66" s="759"/>
      <c r="F66" s="759"/>
      <c r="G66" s="759"/>
      <c r="H66" s="759"/>
      <c r="I66" s="759"/>
      <c r="J66" s="759"/>
      <c r="K66" s="759"/>
      <c r="L66" s="759"/>
      <c r="M66" s="759"/>
      <c r="N66" s="759"/>
      <c r="O66" s="759"/>
      <c r="P66" s="760"/>
      <c r="Q66" s="735" t="s">
        <v>390</v>
      </c>
      <c r="R66" s="736"/>
      <c r="S66" s="736"/>
      <c r="T66" s="736"/>
      <c r="U66" s="737"/>
      <c r="V66" s="735" t="s">
        <v>391</v>
      </c>
      <c r="W66" s="736"/>
      <c r="X66" s="736"/>
      <c r="Y66" s="736"/>
      <c r="Z66" s="737"/>
      <c r="AA66" s="735" t="s">
        <v>392</v>
      </c>
      <c r="AB66" s="736"/>
      <c r="AC66" s="736"/>
      <c r="AD66" s="736"/>
      <c r="AE66" s="737"/>
      <c r="AF66" s="870" t="s">
        <v>393</v>
      </c>
      <c r="AG66" s="831"/>
      <c r="AH66" s="831"/>
      <c r="AI66" s="831"/>
      <c r="AJ66" s="871"/>
      <c r="AK66" s="735" t="s">
        <v>394</v>
      </c>
      <c r="AL66" s="759"/>
      <c r="AM66" s="759"/>
      <c r="AN66" s="759"/>
      <c r="AO66" s="760"/>
      <c r="AP66" s="735" t="s">
        <v>395</v>
      </c>
      <c r="AQ66" s="736"/>
      <c r="AR66" s="736"/>
      <c r="AS66" s="736"/>
      <c r="AT66" s="737"/>
      <c r="AU66" s="735" t="s">
        <v>396</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552</v>
      </c>
      <c r="C68" s="888"/>
      <c r="D68" s="888"/>
      <c r="E68" s="888"/>
      <c r="F68" s="888"/>
      <c r="G68" s="888"/>
      <c r="H68" s="888"/>
      <c r="I68" s="888"/>
      <c r="J68" s="888"/>
      <c r="K68" s="888"/>
      <c r="L68" s="888"/>
      <c r="M68" s="888"/>
      <c r="N68" s="888"/>
      <c r="O68" s="888"/>
      <c r="P68" s="889"/>
      <c r="Q68" s="890">
        <v>401</v>
      </c>
      <c r="R68" s="884"/>
      <c r="S68" s="884"/>
      <c r="T68" s="884"/>
      <c r="U68" s="884"/>
      <c r="V68" s="884">
        <v>367</v>
      </c>
      <c r="W68" s="884"/>
      <c r="X68" s="884"/>
      <c r="Y68" s="884"/>
      <c r="Z68" s="884"/>
      <c r="AA68" s="884">
        <v>34</v>
      </c>
      <c r="AB68" s="884"/>
      <c r="AC68" s="884"/>
      <c r="AD68" s="884"/>
      <c r="AE68" s="884"/>
      <c r="AF68" s="884">
        <v>34</v>
      </c>
      <c r="AG68" s="884"/>
      <c r="AH68" s="884"/>
      <c r="AI68" s="884"/>
      <c r="AJ68" s="884"/>
      <c r="AK68" s="884" t="s">
        <v>553</v>
      </c>
      <c r="AL68" s="884"/>
      <c r="AM68" s="884"/>
      <c r="AN68" s="884"/>
      <c r="AO68" s="884"/>
      <c r="AP68" s="884" t="s">
        <v>553</v>
      </c>
      <c r="AQ68" s="884"/>
      <c r="AR68" s="884"/>
      <c r="AS68" s="884"/>
      <c r="AT68" s="884"/>
      <c r="AU68" s="884" t="s">
        <v>553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c r="C69" s="892"/>
      <c r="D69" s="892"/>
      <c r="E69" s="892"/>
      <c r="F69" s="892"/>
      <c r="G69" s="892"/>
      <c r="H69" s="892"/>
      <c r="I69" s="892"/>
      <c r="J69" s="892"/>
      <c r="K69" s="892"/>
      <c r="L69" s="892"/>
      <c r="M69" s="892"/>
      <c r="N69" s="892"/>
      <c r="O69" s="892"/>
      <c r="P69" s="893"/>
      <c r="Q69" s="894"/>
      <c r="R69" s="849"/>
      <c r="S69" s="849"/>
      <c r="T69" s="849"/>
      <c r="U69" s="849"/>
      <c r="V69" s="849"/>
      <c r="W69" s="849"/>
      <c r="X69" s="849"/>
      <c r="Y69" s="849"/>
      <c r="Z69" s="849"/>
      <c r="AA69" s="849"/>
      <c r="AB69" s="849"/>
      <c r="AC69" s="849"/>
      <c r="AD69" s="849"/>
      <c r="AE69" s="849"/>
      <c r="AF69" s="849"/>
      <c r="AG69" s="849"/>
      <c r="AH69" s="849"/>
      <c r="AI69" s="849"/>
      <c r="AJ69" s="849"/>
      <c r="AK69" s="849"/>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c r="C70" s="892"/>
      <c r="D70" s="892"/>
      <c r="E70" s="892"/>
      <c r="F70" s="892"/>
      <c r="G70" s="892"/>
      <c r="H70" s="892"/>
      <c r="I70" s="892"/>
      <c r="J70" s="892"/>
      <c r="K70" s="892"/>
      <c r="L70" s="892"/>
      <c r="M70" s="892"/>
      <c r="N70" s="892"/>
      <c r="O70" s="892"/>
      <c r="P70" s="893"/>
      <c r="Q70" s="894"/>
      <c r="R70" s="849"/>
      <c r="S70" s="849"/>
      <c r="T70" s="849"/>
      <c r="U70" s="849"/>
      <c r="V70" s="849"/>
      <c r="W70" s="849"/>
      <c r="X70" s="849"/>
      <c r="Y70" s="849"/>
      <c r="Z70" s="849"/>
      <c r="AA70" s="849"/>
      <c r="AB70" s="849"/>
      <c r="AC70" s="849"/>
      <c r="AD70" s="849"/>
      <c r="AE70" s="849"/>
      <c r="AF70" s="849"/>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397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406</v>
      </c>
      <c r="AB109" s="913"/>
      <c r="AC109" s="913"/>
      <c r="AD109" s="913"/>
      <c r="AE109" s="914"/>
      <c r="AF109" s="912" t="s">
        <v>282</v>
      </c>
      <c r="AG109" s="913"/>
      <c r="AH109" s="913"/>
      <c r="AI109" s="913"/>
      <c r="AJ109" s="914"/>
      <c r="AK109" s="912" t="s">
        <v>281</v>
      </c>
      <c r="AL109" s="913"/>
      <c r="AM109" s="913"/>
      <c r="AN109" s="913"/>
      <c r="AO109" s="914"/>
      <c r="AP109" s="912" t="s">
        <v>407</v>
      </c>
      <c r="AQ109" s="913"/>
      <c r="AR109" s="913"/>
      <c r="AS109" s="913"/>
      <c r="AT109" s="915"/>
      <c r="AU109" s="934" t="s">
        <v>405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406</v>
      </c>
      <c r="BR109" s="913"/>
      <c r="BS109" s="913"/>
      <c r="BT109" s="913"/>
      <c r="BU109" s="914"/>
      <c r="BV109" s="912" t="s">
        <v>282</v>
      </c>
      <c r="BW109" s="913"/>
      <c r="BX109" s="913"/>
      <c r="BY109" s="913"/>
      <c r="BZ109" s="914"/>
      <c r="CA109" s="912" t="s">
        <v>281</v>
      </c>
      <c r="CB109" s="913"/>
      <c r="CC109" s="913"/>
      <c r="CD109" s="913"/>
      <c r="CE109" s="914"/>
      <c r="CF109" s="935" t="s">
        <v>407</v>
      </c>
      <c r="CG109" s="935"/>
      <c r="CH109" s="935"/>
      <c r="CI109" s="935"/>
      <c r="CJ109" s="935"/>
      <c r="CK109" s="912" t="s">
        <v>408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406</v>
      </c>
      <c r="DH109" s="913"/>
      <c r="DI109" s="913"/>
      <c r="DJ109" s="913"/>
      <c r="DK109" s="914"/>
      <c r="DL109" s="912" t="s">
        <v>282</v>
      </c>
      <c r="DM109" s="913"/>
      <c r="DN109" s="913"/>
      <c r="DO109" s="913"/>
      <c r="DP109" s="914"/>
      <c r="DQ109" s="912" t="s">
        <v>281</v>
      </c>
      <c r="DR109" s="913"/>
      <c r="DS109" s="913"/>
      <c r="DT109" s="913"/>
      <c r="DU109" s="914"/>
      <c r="DV109" s="912" t="s">
        <v>407</v>
      </c>
      <c r="DW109" s="913"/>
      <c r="DX109" s="913"/>
      <c r="DY109" s="913"/>
      <c r="DZ109" s="915"/>
    </row>
    <row r="110" spans="1:131" s="197" customFormat="1" ht="26.25" customHeight="1" x14ac:dyDescent="0.15">
      <c r="A110" s="916" t="s">
        <v>409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319337</v>
      </c>
      <c r="AB110" s="920"/>
      <c r="AC110" s="920"/>
      <c r="AD110" s="920"/>
      <c r="AE110" s="921"/>
      <c r="AF110" s="922">
        <v>271031</v>
      </c>
      <c r="AG110" s="920"/>
      <c r="AH110" s="920"/>
      <c r="AI110" s="920"/>
      <c r="AJ110" s="921"/>
      <c r="AK110" s="922">
        <v>283561</v>
      </c>
      <c r="AL110" s="920"/>
      <c r="AM110" s="920"/>
      <c r="AN110" s="920"/>
      <c r="AO110" s="921"/>
      <c r="AP110" s="923">
        <v>16</v>
      </c>
      <c r="AQ110" s="924"/>
      <c r="AR110" s="924"/>
      <c r="AS110" s="924"/>
      <c r="AT110" s="925"/>
      <c r="AU110" s="926" t="s">
        <v>60</v>
      </c>
      <c r="AV110" s="927"/>
      <c r="AW110" s="927"/>
      <c r="AX110" s="927"/>
      <c r="AY110" s="928"/>
      <c r="AZ110" s="970" t="s">
        <v>410</v>
      </c>
      <c r="BA110" s="917"/>
      <c r="BB110" s="917"/>
      <c r="BC110" s="917"/>
      <c r="BD110" s="917"/>
      <c r="BE110" s="917"/>
      <c r="BF110" s="917"/>
      <c r="BG110" s="917"/>
      <c r="BH110" s="917"/>
      <c r="BI110" s="917"/>
      <c r="BJ110" s="917"/>
      <c r="BK110" s="917"/>
      <c r="BL110" s="917"/>
      <c r="BM110" s="917"/>
      <c r="BN110" s="917"/>
      <c r="BO110" s="917"/>
      <c r="BP110" s="918"/>
      <c r="BQ110" s="956">
        <v>2212706</v>
      </c>
      <c r="BR110" s="957"/>
      <c r="BS110" s="957"/>
      <c r="BT110" s="957"/>
      <c r="BU110" s="957"/>
      <c r="BV110" s="957">
        <v>2664286</v>
      </c>
      <c r="BW110" s="957"/>
      <c r="BX110" s="957"/>
      <c r="BY110" s="957"/>
      <c r="BZ110" s="957"/>
      <c r="CA110" s="957">
        <v>2702036</v>
      </c>
      <c r="CB110" s="957"/>
      <c r="CC110" s="957"/>
      <c r="CD110" s="957"/>
      <c r="CE110" s="957"/>
      <c r="CF110" s="971">
        <v>152.6</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413</v>
      </c>
      <c r="DH110" s="957"/>
      <c r="DI110" s="957"/>
      <c r="DJ110" s="957"/>
      <c r="DK110" s="957"/>
      <c r="DL110" s="957" t="s">
        <v>413</v>
      </c>
      <c r="DM110" s="957"/>
      <c r="DN110" s="957"/>
      <c r="DO110" s="957"/>
      <c r="DP110" s="957"/>
      <c r="DQ110" s="957" t="s">
        <v>413</v>
      </c>
      <c r="DR110" s="957"/>
      <c r="DS110" s="957"/>
      <c r="DT110" s="957"/>
      <c r="DU110" s="957"/>
      <c r="DV110" s="958" t="s">
        <v>413</v>
      </c>
      <c r="DW110" s="958"/>
      <c r="DX110" s="958"/>
      <c r="DY110" s="958"/>
      <c r="DZ110" s="959"/>
    </row>
    <row r="111" spans="1:131" s="197"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415</v>
      </c>
      <c r="AB111" s="964"/>
      <c r="AC111" s="964"/>
      <c r="AD111" s="964"/>
      <c r="AE111" s="965"/>
      <c r="AF111" s="966" t="s">
        <v>415</v>
      </c>
      <c r="AG111" s="964"/>
      <c r="AH111" s="964"/>
      <c r="AI111" s="964"/>
      <c r="AJ111" s="965"/>
      <c r="AK111" s="966" t="s">
        <v>415</v>
      </c>
      <c r="AL111" s="964"/>
      <c r="AM111" s="964"/>
      <c r="AN111" s="964"/>
      <c r="AO111" s="965"/>
      <c r="AP111" s="967" t="s">
        <v>415</v>
      </c>
      <c r="AQ111" s="968"/>
      <c r="AR111" s="968"/>
      <c r="AS111" s="968"/>
      <c r="AT111" s="969"/>
      <c r="AU111" s="929"/>
      <c r="AV111" s="930"/>
      <c r="AW111" s="930"/>
      <c r="AX111" s="930"/>
      <c r="AY111" s="931"/>
      <c r="AZ111" s="979" t="s">
        <v>416</v>
      </c>
      <c r="BA111" s="980"/>
      <c r="BB111" s="980"/>
      <c r="BC111" s="980"/>
      <c r="BD111" s="980"/>
      <c r="BE111" s="980"/>
      <c r="BF111" s="980"/>
      <c r="BG111" s="980"/>
      <c r="BH111" s="980"/>
      <c r="BI111" s="980"/>
      <c r="BJ111" s="980"/>
      <c r="BK111" s="980"/>
      <c r="BL111" s="980"/>
      <c r="BM111" s="980"/>
      <c r="BN111" s="980"/>
      <c r="BO111" s="980"/>
      <c r="BP111" s="981"/>
      <c r="BQ111" s="949" t="s">
        <v>413</v>
      </c>
      <c r="BR111" s="950"/>
      <c r="BS111" s="950"/>
      <c r="BT111" s="950"/>
      <c r="BU111" s="950"/>
      <c r="BV111" s="950" t="s">
        <v>413</v>
      </c>
      <c r="BW111" s="950"/>
      <c r="BX111" s="950"/>
      <c r="BY111" s="950"/>
      <c r="BZ111" s="950"/>
      <c r="CA111" s="950" t="s">
        <v>413</v>
      </c>
      <c r="CB111" s="950"/>
      <c r="CC111" s="950"/>
      <c r="CD111" s="950"/>
      <c r="CE111" s="950"/>
      <c r="CF111" s="944" t="s">
        <v>413</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413</v>
      </c>
      <c r="DH111" s="950"/>
      <c r="DI111" s="950"/>
      <c r="DJ111" s="950"/>
      <c r="DK111" s="950"/>
      <c r="DL111" s="950" t="s">
        <v>413</v>
      </c>
      <c r="DM111" s="950"/>
      <c r="DN111" s="950"/>
      <c r="DO111" s="950"/>
      <c r="DP111" s="950"/>
      <c r="DQ111" s="950" t="s">
        <v>413</v>
      </c>
      <c r="DR111" s="950"/>
      <c r="DS111" s="950"/>
      <c r="DT111" s="950"/>
      <c r="DU111" s="950"/>
      <c r="DV111" s="951" t="s">
        <v>413</v>
      </c>
      <c r="DW111" s="951"/>
      <c r="DX111" s="951"/>
      <c r="DY111" s="951"/>
      <c r="DZ111" s="952"/>
    </row>
    <row r="112" spans="1:131" s="197"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420</v>
      </c>
      <c r="BA112" s="980"/>
      <c r="BB112" s="980"/>
      <c r="BC112" s="980"/>
      <c r="BD112" s="980"/>
      <c r="BE112" s="980"/>
      <c r="BF112" s="980"/>
      <c r="BG112" s="980"/>
      <c r="BH112" s="980"/>
      <c r="BI112" s="980"/>
      <c r="BJ112" s="980"/>
      <c r="BK112" s="980"/>
      <c r="BL112" s="980"/>
      <c r="BM112" s="980"/>
      <c r="BN112" s="980"/>
      <c r="BO112" s="980"/>
      <c r="BP112" s="981"/>
      <c r="BQ112" s="949">
        <v>704069</v>
      </c>
      <c r="BR112" s="950"/>
      <c r="BS112" s="950"/>
      <c r="BT112" s="950"/>
      <c r="BU112" s="950"/>
      <c r="BV112" s="950">
        <v>652574</v>
      </c>
      <c r="BW112" s="950"/>
      <c r="BX112" s="950"/>
      <c r="BY112" s="950"/>
      <c r="BZ112" s="950"/>
      <c r="CA112" s="950">
        <v>674923</v>
      </c>
      <c r="CB112" s="950"/>
      <c r="CC112" s="950"/>
      <c r="CD112" s="950"/>
      <c r="CE112" s="950"/>
      <c r="CF112" s="944">
        <v>38.1</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52833</v>
      </c>
      <c r="AB113" s="964"/>
      <c r="AC113" s="964"/>
      <c r="AD113" s="964"/>
      <c r="AE113" s="965"/>
      <c r="AF113" s="966">
        <v>60339</v>
      </c>
      <c r="AG113" s="964"/>
      <c r="AH113" s="964"/>
      <c r="AI113" s="964"/>
      <c r="AJ113" s="965"/>
      <c r="AK113" s="966">
        <v>66025</v>
      </c>
      <c r="AL113" s="964"/>
      <c r="AM113" s="964"/>
      <c r="AN113" s="964"/>
      <c r="AO113" s="965"/>
      <c r="AP113" s="967">
        <v>3.7</v>
      </c>
      <c r="AQ113" s="968"/>
      <c r="AR113" s="968"/>
      <c r="AS113" s="968"/>
      <c r="AT113" s="969"/>
      <c r="AU113" s="929"/>
      <c r="AV113" s="930"/>
      <c r="AW113" s="930"/>
      <c r="AX113" s="930"/>
      <c r="AY113" s="931"/>
      <c r="AZ113" s="979" t="s">
        <v>423</v>
      </c>
      <c r="BA113" s="980"/>
      <c r="BB113" s="980"/>
      <c r="BC113" s="980"/>
      <c r="BD113" s="980"/>
      <c r="BE113" s="980"/>
      <c r="BF113" s="980"/>
      <c r="BG113" s="980"/>
      <c r="BH113" s="980"/>
      <c r="BI113" s="980"/>
      <c r="BJ113" s="980"/>
      <c r="BK113" s="980"/>
      <c r="BL113" s="980"/>
      <c r="BM113" s="980"/>
      <c r="BN113" s="980"/>
      <c r="BO113" s="980"/>
      <c r="BP113" s="981"/>
      <c r="BQ113" s="949">
        <v>28642</v>
      </c>
      <c r="BR113" s="950"/>
      <c r="BS113" s="950"/>
      <c r="BT113" s="950"/>
      <c r="BU113" s="950"/>
      <c r="BV113" s="950">
        <v>94824</v>
      </c>
      <c r="BW113" s="950"/>
      <c r="BX113" s="950"/>
      <c r="BY113" s="950"/>
      <c r="BZ113" s="950"/>
      <c r="CA113" s="950">
        <v>88257</v>
      </c>
      <c r="CB113" s="950"/>
      <c r="CC113" s="950"/>
      <c r="CD113" s="950"/>
      <c r="CE113" s="950"/>
      <c r="CF113" s="944">
        <v>5</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23230</v>
      </c>
      <c r="AB114" s="989"/>
      <c r="AC114" s="989"/>
      <c r="AD114" s="989"/>
      <c r="AE114" s="990"/>
      <c r="AF114" s="991">
        <v>13063</v>
      </c>
      <c r="AG114" s="989"/>
      <c r="AH114" s="989"/>
      <c r="AI114" s="989"/>
      <c r="AJ114" s="990"/>
      <c r="AK114" s="991">
        <v>11762</v>
      </c>
      <c r="AL114" s="989"/>
      <c r="AM114" s="989"/>
      <c r="AN114" s="989"/>
      <c r="AO114" s="990"/>
      <c r="AP114" s="992">
        <v>0.7</v>
      </c>
      <c r="AQ114" s="993"/>
      <c r="AR114" s="993"/>
      <c r="AS114" s="993"/>
      <c r="AT114" s="994"/>
      <c r="AU114" s="929"/>
      <c r="AV114" s="930"/>
      <c r="AW114" s="930"/>
      <c r="AX114" s="930"/>
      <c r="AY114" s="931"/>
      <c r="AZ114" s="979" t="s">
        <v>426</v>
      </c>
      <c r="BA114" s="980"/>
      <c r="BB114" s="980"/>
      <c r="BC114" s="980"/>
      <c r="BD114" s="980"/>
      <c r="BE114" s="980"/>
      <c r="BF114" s="980"/>
      <c r="BG114" s="980"/>
      <c r="BH114" s="980"/>
      <c r="BI114" s="980"/>
      <c r="BJ114" s="980"/>
      <c r="BK114" s="980"/>
      <c r="BL114" s="980"/>
      <c r="BM114" s="980"/>
      <c r="BN114" s="980"/>
      <c r="BO114" s="980"/>
      <c r="BP114" s="981"/>
      <c r="BQ114" s="949">
        <v>675558</v>
      </c>
      <c r="BR114" s="950"/>
      <c r="BS114" s="950"/>
      <c r="BT114" s="950"/>
      <c r="BU114" s="950"/>
      <c r="BV114" s="950">
        <v>778103</v>
      </c>
      <c r="BW114" s="950"/>
      <c r="BX114" s="950"/>
      <c r="BY114" s="950"/>
      <c r="BZ114" s="950"/>
      <c r="CA114" s="950">
        <v>703064</v>
      </c>
      <c r="CB114" s="950"/>
      <c r="CC114" s="950"/>
      <c r="CD114" s="950"/>
      <c r="CE114" s="950"/>
      <c r="CF114" s="944">
        <v>39.700000000000003</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33645</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430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x14ac:dyDescent="0.15">
      <c r="A116" s="986"/>
      <c r="B116" s="987"/>
      <c r="C116" s="1001" t="s">
        <v>431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34</v>
      </c>
      <c r="AB116" s="989"/>
      <c r="AC116" s="989"/>
      <c r="AD116" s="989"/>
      <c r="AE116" s="990"/>
      <c r="AF116" s="991">
        <v>24</v>
      </c>
      <c r="AG116" s="989"/>
      <c r="AH116" s="989"/>
      <c r="AI116" s="989"/>
      <c r="AJ116" s="990"/>
      <c r="AK116" s="991">
        <v>35</v>
      </c>
      <c r="AL116" s="989"/>
      <c r="AM116" s="989"/>
      <c r="AN116" s="989"/>
      <c r="AO116" s="990"/>
      <c r="AP116" s="992">
        <v>0</v>
      </c>
      <c r="AQ116" s="993"/>
      <c r="AR116" s="993"/>
      <c r="AS116" s="993"/>
      <c r="AT116" s="994"/>
      <c r="AU116" s="929"/>
      <c r="AV116" s="930"/>
      <c r="AW116" s="930"/>
      <c r="AX116" s="930"/>
      <c r="AY116" s="931"/>
      <c r="AZ116" s="979" t="s">
        <v>432</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434</v>
      </c>
      <c r="Z117" s="914"/>
      <c r="AA117" s="1026">
        <v>429079</v>
      </c>
      <c r="AB117" s="996"/>
      <c r="AC117" s="996"/>
      <c r="AD117" s="996"/>
      <c r="AE117" s="997"/>
      <c r="AF117" s="995">
        <v>344457</v>
      </c>
      <c r="AG117" s="996"/>
      <c r="AH117" s="996"/>
      <c r="AI117" s="996"/>
      <c r="AJ117" s="997"/>
      <c r="AK117" s="995">
        <v>361383</v>
      </c>
      <c r="AL117" s="996"/>
      <c r="AM117" s="996"/>
      <c r="AN117" s="996"/>
      <c r="AO117" s="997"/>
      <c r="AP117" s="998"/>
      <c r="AQ117" s="999"/>
      <c r="AR117" s="999"/>
      <c r="AS117" s="999"/>
      <c r="AT117" s="1000"/>
      <c r="AU117" s="929"/>
      <c r="AV117" s="930"/>
      <c r="AW117" s="930"/>
      <c r="AX117" s="930"/>
      <c r="AY117" s="931"/>
      <c r="AZ117" s="1025" t="s">
        <v>435</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x14ac:dyDescent="0.15">
      <c r="A118" s="934" t="s">
        <v>408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406</v>
      </c>
      <c r="AB118" s="913"/>
      <c r="AC118" s="913"/>
      <c r="AD118" s="913"/>
      <c r="AE118" s="914"/>
      <c r="AF118" s="912" t="s">
        <v>282</v>
      </c>
      <c r="AG118" s="913"/>
      <c r="AH118" s="913"/>
      <c r="AI118" s="913"/>
      <c r="AJ118" s="914"/>
      <c r="AK118" s="912" t="s">
        <v>281</v>
      </c>
      <c r="AL118" s="913"/>
      <c r="AM118" s="913"/>
      <c r="AN118" s="913"/>
      <c r="AO118" s="914"/>
      <c r="AP118" s="1020" t="s">
        <v>407</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437</v>
      </c>
      <c r="BP118" s="1024"/>
      <c r="BQ118" s="1015">
        <v>3620975</v>
      </c>
      <c r="BR118" s="1016"/>
      <c r="BS118" s="1016"/>
      <c r="BT118" s="1016"/>
      <c r="BU118" s="1016"/>
      <c r="BV118" s="1016">
        <v>4189787</v>
      </c>
      <c r="BW118" s="1016"/>
      <c r="BX118" s="1016"/>
      <c r="BY118" s="1016"/>
      <c r="BZ118" s="1016"/>
      <c r="CA118" s="1016">
        <v>4168280</v>
      </c>
      <c r="CB118" s="1016"/>
      <c r="CC118" s="1016"/>
      <c r="CD118" s="1016"/>
      <c r="CE118" s="1016"/>
      <c r="CF118" s="1017"/>
      <c r="CG118" s="1018"/>
      <c r="CH118" s="1018"/>
      <c r="CI118" s="1018"/>
      <c r="CJ118" s="1019"/>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x14ac:dyDescent="0.15">
      <c r="A119" s="1004"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439</v>
      </c>
      <c r="AV119" s="1008"/>
      <c r="AW119" s="1008"/>
      <c r="AX119" s="1008"/>
      <c r="AY119" s="1009"/>
      <c r="AZ119" s="970" t="s">
        <v>440</v>
      </c>
      <c r="BA119" s="917"/>
      <c r="BB119" s="917"/>
      <c r="BC119" s="917"/>
      <c r="BD119" s="917"/>
      <c r="BE119" s="917"/>
      <c r="BF119" s="917"/>
      <c r="BG119" s="917"/>
      <c r="BH119" s="917"/>
      <c r="BI119" s="917"/>
      <c r="BJ119" s="917"/>
      <c r="BK119" s="917"/>
      <c r="BL119" s="917"/>
      <c r="BM119" s="917"/>
      <c r="BN119" s="917"/>
      <c r="BO119" s="917"/>
      <c r="BP119" s="918"/>
      <c r="BQ119" s="956">
        <v>1234667</v>
      </c>
      <c r="BR119" s="957"/>
      <c r="BS119" s="957"/>
      <c r="BT119" s="957"/>
      <c r="BU119" s="957"/>
      <c r="BV119" s="957">
        <v>1628082</v>
      </c>
      <c r="BW119" s="957"/>
      <c r="BX119" s="957"/>
      <c r="BY119" s="957"/>
      <c r="BZ119" s="957"/>
      <c r="CA119" s="957">
        <v>1937153</v>
      </c>
      <c r="CB119" s="957"/>
      <c r="CC119" s="957"/>
      <c r="CD119" s="957"/>
      <c r="CE119" s="957"/>
      <c r="CF119" s="971">
        <v>109.4</v>
      </c>
      <c r="CG119" s="972"/>
      <c r="CH119" s="972"/>
      <c r="CI119" s="972"/>
      <c r="CJ119" s="972"/>
      <c r="CK119" s="977"/>
      <c r="CL119" s="978"/>
      <c r="CM119" s="1034" t="s">
        <v>441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x14ac:dyDescent="0.15">
      <c r="A120" s="1005"/>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442</v>
      </c>
      <c r="BA120" s="980"/>
      <c r="BB120" s="980"/>
      <c r="BC120" s="980"/>
      <c r="BD120" s="980"/>
      <c r="BE120" s="980"/>
      <c r="BF120" s="980"/>
      <c r="BG120" s="980"/>
      <c r="BH120" s="980"/>
      <c r="BI120" s="980"/>
      <c r="BJ120" s="980"/>
      <c r="BK120" s="980"/>
      <c r="BL120" s="980"/>
      <c r="BM120" s="980"/>
      <c r="BN120" s="980"/>
      <c r="BO120" s="980"/>
      <c r="BP120" s="981"/>
      <c r="BQ120" s="949" t="s">
        <v>108</v>
      </c>
      <c r="BR120" s="950"/>
      <c r="BS120" s="950"/>
      <c r="BT120" s="950"/>
      <c r="BU120" s="950"/>
      <c r="BV120" s="950" t="s">
        <v>108</v>
      </c>
      <c r="BW120" s="950"/>
      <c r="BX120" s="950"/>
      <c r="BY120" s="950"/>
      <c r="BZ120" s="950"/>
      <c r="CA120" s="950" t="s">
        <v>108</v>
      </c>
      <c r="CB120" s="950"/>
      <c r="CC120" s="950"/>
      <c r="CD120" s="950"/>
      <c r="CE120" s="950"/>
      <c r="CF120" s="944" t="s">
        <v>108</v>
      </c>
      <c r="CG120" s="945"/>
      <c r="CH120" s="945"/>
      <c r="CI120" s="945"/>
      <c r="CJ120" s="945"/>
      <c r="CK120" s="1043" t="s">
        <v>443</v>
      </c>
      <c r="CL120" s="1044"/>
      <c r="CM120" s="1044"/>
      <c r="CN120" s="1044"/>
      <c r="CO120" s="1045"/>
      <c r="CP120" s="1051" t="s">
        <v>444</v>
      </c>
      <c r="CQ120" s="1052"/>
      <c r="CR120" s="1052"/>
      <c r="CS120" s="1052"/>
      <c r="CT120" s="1052"/>
      <c r="CU120" s="1052"/>
      <c r="CV120" s="1052"/>
      <c r="CW120" s="1052"/>
      <c r="CX120" s="1052"/>
      <c r="CY120" s="1052"/>
      <c r="CZ120" s="1052"/>
      <c r="DA120" s="1052"/>
      <c r="DB120" s="1052"/>
      <c r="DC120" s="1052"/>
      <c r="DD120" s="1052"/>
      <c r="DE120" s="1052"/>
      <c r="DF120" s="1053"/>
      <c r="DG120" s="956">
        <v>380137</v>
      </c>
      <c r="DH120" s="957"/>
      <c r="DI120" s="957"/>
      <c r="DJ120" s="957"/>
      <c r="DK120" s="957"/>
      <c r="DL120" s="957">
        <v>343470</v>
      </c>
      <c r="DM120" s="957"/>
      <c r="DN120" s="957"/>
      <c r="DO120" s="957"/>
      <c r="DP120" s="957"/>
      <c r="DQ120" s="957">
        <v>345035</v>
      </c>
      <c r="DR120" s="957"/>
      <c r="DS120" s="957"/>
      <c r="DT120" s="957"/>
      <c r="DU120" s="957"/>
      <c r="DV120" s="958">
        <v>19.5</v>
      </c>
      <c r="DW120" s="958"/>
      <c r="DX120" s="958"/>
      <c r="DY120" s="958"/>
      <c r="DZ120" s="959"/>
    </row>
    <row r="121" spans="1:130" s="197" customFormat="1" ht="26.25" customHeight="1" x14ac:dyDescent="0.15">
      <c r="A121" s="1005"/>
      <c r="B121" s="976"/>
      <c r="C121" s="1040" t="s">
        <v>445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446</v>
      </c>
      <c r="BA121" s="1001"/>
      <c r="BB121" s="1001"/>
      <c r="BC121" s="1001"/>
      <c r="BD121" s="1001"/>
      <c r="BE121" s="1001"/>
      <c r="BF121" s="1001"/>
      <c r="BG121" s="1001"/>
      <c r="BH121" s="1001"/>
      <c r="BI121" s="1001"/>
      <c r="BJ121" s="1001"/>
      <c r="BK121" s="1001"/>
      <c r="BL121" s="1001"/>
      <c r="BM121" s="1001"/>
      <c r="BN121" s="1001"/>
      <c r="BO121" s="1001"/>
      <c r="BP121" s="1002"/>
      <c r="BQ121" s="1015">
        <v>2228912</v>
      </c>
      <c r="BR121" s="1016"/>
      <c r="BS121" s="1016"/>
      <c r="BT121" s="1016"/>
      <c r="BU121" s="1016"/>
      <c r="BV121" s="1016">
        <v>2630193</v>
      </c>
      <c r="BW121" s="1016"/>
      <c r="BX121" s="1016"/>
      <c r="BY121" s="1016"/>
      <c r="BZ121" s="1016"/>
      <c r="CA121" s="1016">
        <v>2629652</v>
      </c>
      <c r="CB121" s="1016"/>
      <c r="CC121" s="1016"/>
      <c r="CD121" s="1016"/>
      <c r="CE121" s="1016"/>
      <c r="CF121" s="1054">
        <v>148.5</v>
      </c>
      <c r="CG121" s="1055"/>
      <c r="CH121" s="1055"/>
      <c r="CI121" s="1055"/>
      <c r="CJ121" s="1055"/>
      <c r="CK121" s="1046"/>
      <c r="CL121" s="1047"/>
      <c r="CM121" s="1047"/>
      <c r="CN121" s="1047"/>
      <c r="CO121" s="1048"/>
      <c r="CP121" s="1037" t="s">
        <v>447</v>
      </c>
      <c r="CQ121" s="1038"/>
      <c r="CR121" s="1038"/>
      <c r="CS121" s="1038"/>
      <c r="CT121" s="1038"/>
      <c r="CU121" s="1038"/>
      <c r="CV121" s="1038"/>
      <c r="CW121" s="1038"/>
      <c r="CX121" s="1038"/>
      <c r="CY121" s="1038"/>
      <c r="CZ121" s="1038"/>
      <c r="DA121" s="1038"/>
      <c r="DB121" s="1038"/>
      <c r="DC121" s="1038"/>
      <c r="DD121" s="1038"/>
      <c r="DE121" s="1038"/>
      <c r="DF121" s="1039"/>
      <c r="DG121" s="949">
        <v>143859</v>
      </c>
      <c r="DH121" s="950"/>
      <c r="DI121" s="950"/>
      <c r="DJ121" s="950"/>
      <c r="DK121" s="950"/>
      <c r="DL121" s="950">
        <v>142387</v>
      </c>
      <c r="DM121" s="950"/>
      <c r="DN121" s="950"/>
      <c r="DO121" s="950"/>
      <c r="DP121" s="950"/>
      <c r="DQ121" s="950">
        <v>152484</v>
      </c>
      <c r="DR121" s="950"/>
      <c r="DS121" s="950"/>
      <c r="DT121" s="950"/>
      <c r="DU121" s="950"/>
      <c r="DV121" s="951">
        <v>8.6</v>
      </c>
      <c r="DW121" s="951"/>
      <c r="DX121" s="951"/>
      <c r="DY121" s="951"/>
      <c r="DZ121" s="952"/>
    </row>
    <row r="122" spans="1:130" s="197" customFormat="1" ht="26.25" customHeight="1" x14ac:dyDescent="0.15">
      <c r="A122" s="1005"/>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448</v>
      </c>
      <c r="BP122" s="1024"/>
      <c r="BQ122" s="1064">
        <v>3463579</v>
      </c>
      <c r="BR122" s="1065"/>
      <c r="BS122" s="1065"/>
      <c r="BT122" s="1065"/>
      <c r="BU122" s="1065"/>
      <c r="BV122" s="1065">
        <v>4258275</v>
      </c>
      <c r="BW122" s="1065"/>
      <c r="BX122" s="1065"/>
      <c r="BY122" s="1065"/>
      <c r="BZ122" s="1065"/>
      <c r="CA122" s="1065">
        <v>4566805</v>
      </c>
      <c r="CB122" s="1065"/>
      <c r="CC122" s="1065"/>
      <c r="CD122" s="1065"/>
      <c r="CE122" s="1065"/>
      <c r="CF122" s="1017"/>
      <c r="CG122" s="1018"/>
      <c r="CH122" s="1018"/>
      <c r="CI122" s="1018"/>
      <c r="CJ122" s="1019"/>
      <c r="CK122" s="1046"/>
      <c r="CL122" s="1047"/>
      <c r="CM122" s="1047"/>
      <c r="CN122" s="1047"/>
      <c r="CO122" s="1048"/>
      <c r="CP122" s="1037" t="s">
        <v>449</v>
      </c>
      <c r="CQ122" s="1038"/>
      <c r="CR122" s="1038"/>
      <c r="CS122" s="1038"/>
      <c r="CT122" s="1038"/>
      <c r="CU122" s="1038"/>
      <c r="CV122" s="1038"/>
      <c r="CW122" s="1038"/>
      <c r="CX122" s="1038"/>
      <c r="CY122" s="1038"/>
      <c r="CZ122" s="1038"/>
      <c r="DA122" s="1038"/>
      <c r="DB122" s="1038"/>
      <c r="DC122" s="1038"/>
      <c r="DD122" s="1038"/>
      <c r="DE122" s="1038"/>
      <c r="DF122" s="1039"/>
      <c r="DG122" s="949">
        <v>88392</v>
      </c>
      <c r="DH122" s="950"/>
      <c r="DI122" s="950"/>
      <c r="DJ122" s="950"/>
      <c r="DK122" s="950"/>
      <c r="DL122" s="950">
        <v>90752</v>
      </c>
      <c r="DM122" s="950"/>
      <c r="DN122" s="950"/>
      <c r="DO122" s="950"/>
      <c r="DP122" s="950"/>
      <c r="DQ122" s="950">
        <v>100291</v>
      </c>
      <c r="DR122" s="950"/>
      <c r="DS122" s="950"/>
      <c r="DT122" s="950"/>
      <c r="DU122" s="950"/>
      <c r="DV122" s="951">
        <v>5.7</v>
      </c>
      <c r="DW122" s="951"/>
      <c r="DX122" s="951"/>
      <c r="DY122" s="951"/>
      <c r="DZ122" s="952"/>
    </row>
    <row r="123" spans="1:130" s="197" customFormat="1" ht="26.25" customHeight="1" thickBot="1" x14ac:dyDescent="0.2">
      <c r="A123" s="1005"/>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450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8.6</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451</v>
      </c>
      <c r="CQ123" s="1038"/>
      <c r="CR123" s="1038"/>
      <c r="CS123" s="1038"/>
      <c r="CT123" s="1038"/>
      <c r="CU123" s="1038"/>
      <c r="CV123" s="1038"/>
      <c r="CW123" s="1038"/>
      <c r="CX123" s="1038"/>
      <c r="CY123" s="1038"/>
      <c r="CZ123" s="1038"/>
      <c r="DA123" s="1038"/>
      <c r="DB123" s="1038"/>
      <c r="DC123" s="1038"/>
      <c r="DD123" s="1038"/>
      <c r="DE123" s="1038"/>
      <c r="DF123" s="1039"/>
      <c r="DG123" s="988">
        <v>91681</v>
      </c>
      <c r="DH123" s="989"/>
      <c r="DI123" s="989"/>
      <c r="DJ123" s="989"/>
      <c r="DK123" s="990"/>
      <c r="DL123" s="991">
        <v>75965</v>
      </c>
      <c r="DM123" s="989"/>
      <c r="DN123" s="989"/>
      <c r="DO123" s="989"/>
      <c r="DP123" s="990"/>
      <c r="DQ123" s="991">
        <v>77113</v>
      </c>
      <c r="DR123" s="989"/>
      <c r="DS123" s="989"/>
      <c r="DT123" s="989"/>
      <c r="DU123" s="990"/>
      <c r="DV123" s="992">
        <v>4.4000000000000004</v>
      </c>
      <c r="DW123" s="993"/>
      <c r="DX123" s="993"/>
      <c r="DY123" s="993"/>
      <c r="DZ123" s="994"/>
    </row>
    <row r="124" spans="1:130" s="197" customFormat="1" ht="26.25" customHeight="1" x14ac:dyDescent="0.15">
      <c r="A124" s="1005"/>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452</v>
      </c>
      <c r="AB124" s="989"/>
      <c r="AC124" s="989"/>
      <c r="AD124" s="989"/>
      <c r="AE124" s="990"/>
      <c r="AF124" s="991" t="s">
        <v>452</v>
      </c>
      <c r="AG124" s="989"/>
      <c r="AH124" s="989"/>
      <c r="AI124" s="989"/>
      <c r="AJ124" s="990"/>
      <c r="AK124" s="991" t="s">
        <v>452</v>
      </c>
      <c r="AL124" s="989"/>
      <c r="AM124" s="989"/>
      <c r="AN124" s="989"/>
      <c r="AO124" s="990"/>
      <c r="AP124" s="992" t="s">
        <v>452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453</v>
      </c>
      <c r="CQ124" s="1038"/>
      <c r="CR124" s="1038"/>
      <c r="CS124" s="1038"/>
      <c r="CT124" s="1038"/>
      <c r="CU124" s="1038"/>
      <c r="CV124" s="1038"/>
      <c r="CW124" s="1038"/>
      <c r="CX124" s="1038"/>
      <c r="CY124" s="1038"/>
      <c r="CZ124" s="1038"/>
      <c r="DA124" s="1038"/>
      <c r="DB124" s="1038"/>
      <c r="DC124" s="1038"/>
      <c r="DD124" s="1038"/>
      <c r="DE124" s="1038"/>
      <c r="DF124" s="1039"/>
      <c r="DG124" s="1027" t="s">
        <v>452</v>
      </c>
      <c r="DH124" s="1028"/>
      <c r="DI124" s="1028"/>
      <c r="DJ124" s="1028"/>
      <c r="DK124" s="1029"/>
      <c r="DL124" s="1030" t="s">
        <v>452</v>
      </c>
      <c r="DM124" s="1028"/>
      <c r="DN124" s="1028"/>
      <c r="DO124" s="1028"/>
      <c r="DP124" s="1029"/>
      <c r="DQ124" s="1030" t="s">
        <v>452</v>
      </c>
      <c r="DR124" s="1028"/>
      <c r="DS124" s="1028"/>
      <c r="DT124" s="1028"/>
      <c r="DU124" s="1029"/>
      <c r="DV124" s="1031" t="s">
        <v>452</v>
      </c>
      <c r="DW124" s="1032"/>
      <c r="DX124" s="1032"/>
      <c r="DY124" s="1032"/>
      <c r="DZ124" s="1033"/>
    </row>
    <row r="125" spans="1:130" s="197" customFormat="1" ht="26.25" customHeight="1" thickBot="1" x14ac:dyDescent="0.2">
      <c r="A125" s="1005"/>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452</v>
      </c>
      <c r="AB125" s="989"/>
      <c r="AC125" s="989"/>
      <c r="AD125" s="989"/>
      <c r="AE125" s="990"/>
      <c r="AF125" s="991" t="s">
        <v>452</v>
      </c>
      <c r="AG125" s="989"/>
      <c r="AH125" s="989"/>
      <c r="AI125" s="989"/>
      <c r="AJ125" s="990"/>
      <c r="AK125" s="991" t="s">
        <v>452</v>
      </c>
      <c r="AL125" s="989"/>
      <c r="AM125" s="989"/>
      <c r="AN125" s="989"/>
      <c r="AO125" s="990"/>
      <c r="AP125" s="992" t="s">
        <v>452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454</v>
      </c>
      <c r="CL125" s="1044"/>
      <c r="CM125" s="1044"/>
      <c r="CN125" s="1044"/>
      <c r="CO125" s="1045"/>
      <c r="CP125" s="970" t="s">
        <v>455</v>
      </c>
      <c r="CQ125" s="917"/>
      <c r="CR125" s="917"/>
      <c r="CS125" s="917"/>
      <c r="CT125" s="917"/>
      <c r="CU125" s="917"/>
      <c r="CV125" s="917"/>
      <c r="CW125" s="917"/>
      <c r="CX125" s="917"/>
      <c r="CY125" s="917"/>
      <c r="CZ125" s="917"/>
      <c r="DA125" s="917"/>
      <c r="DB125" s="917"/>
      <c r="DC125" s="917"/>
      <c r="DD125" s="917"/>
      <c r="DE125" s="917"/>
      <c r="DF125" s="918"/>
      <c r="DG125" s="956" t="s">
        <v>452</v>
      </c>
      <c r="DH125" s="957"/>
      <c r="DI125" s="957"/>
      <c r="DJ125" s="957"/>
      <c r="DK125" s="957"/>
      <c r="DL125" s="957" t="s">
        <v>452</v>
      </c>
      <c r="DM125" s="957"/>
      <c r="DN125" s="957"/>
      <c r="DO125" s="957"/>
      <c r="DP125" s="957"/>
      <c r="DQ125" s="957" t="s">
        <v>452</v>
      </c>
      <c r="DR125" s="957"/>
      <c r="DS125" s="957"/>
      <c r="DT125" s="957"/>
      <c r="DU125" s="957"/>
      <c r="DV125" s="958" t="s">
        <v>452</v>
      </c>
      <c r="DW125" s="958"/>
      <c r="DX125" s="958"/>
      <c r="DY125" s="958"/>
      <c r="DZ125" s="959"/>
    </row>
    <row r="126" spans="1:130" s="197" customFormat="1" ht="26.25" customHeight="1" x14ac:dyDescent="0.15">
      <c r="A126" s="1005"/>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33645</v>
      </c>
      <c r="AB126" s="989"/>
      <c r="AC126" s="989"/>
      <c r="AD126" s="989"/>
      <c r="AE126" s="990"/>
      <c r="AF126" s="991" t="s">
        <v>452</v>
      </c>
      <c r="AG126" s="989"/>
      <c r="AH126" s="989"/>
      <c r="AI126" s="989"/>
      <c r="AJ126" s="990"/>
      <c r="AK126" s="991" t="s">
        <v>452</v>
      </c>
      <c r="AL126" s="989"/>
      <c r="AM126" s="989"/>
      <c r="AN126" s="989"/>
      <c r="AO126" s="990"/>
      <c r="AP126" s="992" t="s">
        <v>452</v>
      </c>
      <c r="AQ126" s="993"/>
      <c r="AR126" s="993"/>
      <c r="AS126" s="993"/>
      <c r="AT126" s="994"/>
      <c r="AU126" s="233"/>
      <c r="AV126" s="233"/>
      <c r="AW126" s="233"/>
      <c r="AX126" s="1066" t="s">
        <v>456</v>
      </c>
      <c r="AY126" s="1067"/>
      <c r="AZ126" s="1067"/>
      <c r="BA126" s="1067"/>
      <c r="BB126" s="1067"/>
      <c r="BC126" s="1067"/>
      <c r="BD126" s="1067"/>
      <c r="BE126" s="1068"/>
      <c r="BF126" s="1082" t="s">
        <v>457</v>
      </c>
      <c r="BG126" s="1067"/>
      <c r="BH126" s="1067"/>
      <c r="BI126" s="1067"/>
      <c r="BJ126" s="1067"/>
      <c r="BK126" s="1067"/>
      <c r="BL126" s="1068"/>
      <c r="BM126" s="1082" t="s">
        <v>458</v>
      </c>
      <c r="BN126" s="1067"/>
      <c r="BO126" s="1067"/>
      <c r="BP126" s="1067"/>
      <c r="BQ126" s="1067"/>
      <c r="BR126" s="1067"/>
      <c r="BS126" s="1068"/>
      <c r="BT126" s="1082" t="s">
        <v>459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460</v>
      </c>
      <c r="CQ126" s="980"/>
      <c r="CR126" s="980"/>
      <c r="CS126" s="980"/>
      <c r="CT126" s="980"/>
      <c r="CU126" s="980"/>
      <c r="CV126" s="980"/>
      <c r="CW126" s="980"/>
      <c r="CX126" s="980"/>
      <c r="CY126" s="980"/>
      <c r="CZ126" s="980"/>
      <c r="DA126" s="980"/>
      <c r="DB126" s="980"/>
      <c r="DC126" s="980"/>
      <c r="DD126" s="980"/>
      <c r="DE126" s="980"/>
      <c r="DF126" s="981"/>
      <c r="DG126" s="949" t="s">
        <v>452</v>
      </c>
      <c r="DH126" s="950"/>
      <c r="DI126" s="950"/>
      <c r="DJ126" s="950"/>
      <c r="DK126" s="950"/>
      <c r="DL126" s="950" t="s">
        <v>452</v>
      </c>
      <c r="DM126" s="950"/>
      <c r="DN126" s="950"/>
      <c r="DO126" s="950"/>
      <c r="DP126" s="950"/>
      <c r="DQ126" s="950" t="s">
        <v>452</v>
      </c>
      <c r="DR126" s="950"/>
      <c r="DS126" s="950"/>
      <c r="DT126" s="950"/>
      <c r="DU126" s="950"/>
      <c r="DV126" s="951" t="s">
        <v>452</v>
      </c>
      <c r="DW126" s="951"/>
      <c r="DX126" s="951"/>
      <c r="DY126" s="951"/>
      <c r="DZ126" s="952"/>
    </row>
    <row r="127" spans="1:130" s="197" customFormat="1" ht="26.25" customHeight="1" thickBot="1" x14ac:dyDescent="0.2">
      <c r="A127" s="1006"/>
      <c r="B127" s="978"/>
      <c r="C127" s="1034" t="s">
        <v>461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452</v>
      </c>
      <c r="AB127" s="989"/>
      <c r="AC127" s="989"/>
      <c r="AD127" s="989"/>
      <c r="AE127" s="990"/>
      <c r="AF127" s="991" t="s">
        <v>452</v>
      </c>
      <c r="AG127" s="989"/>
      <c r="AH127" s="989"/>
      <c r="AI127" s="989"/>
      <c r="AJ127" s="990"/>
      <c r="AK127" s="991" t="s">
        <v>452</v>
      </c>
      <c r="AL127" s="989"/>
      <c r="AM127" s="989"/>
      <c r="AN127" s="989"/>
      <c r="AO127" s="990"/>
      <c r="AP127" s="992" t="s">
        <v>452</v>
      </c>
      <c r="AQ127" s="993"/>
      <c r="AR127" s="993"/>
      <c r="AS127" s="993"/>
      <c r="AT127" s="994"/>
      <c r="AU127" s="233"/>
      <c r="AV127" s="233"/>
      <c r="AW127" s="233"/>
      <c r="AX127" s="916" t="s">
        <v>462</v>
      </c>
      <c r="AY127" s="917"/>
      <c r="AZ127" s="917"/>
      <c r="BA127" s="917"/>
      <c r="BB127" s="917"/>
      <c r="BC127" s="917"/>
      <c r="BD127" s="917"/>
      <c r="BE127" s="918"/>
      <c r="BF127" s="1071" t="s">
        <v>452</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463</v>
      </c>
      <c r="CQ127" s="1075"/>
      <c r="CR127" s="1075"/>
      <c r="CS127" s="1075"/>
      <c r="CT127" s="1075"/>
      <c r="CU127" s="1075"/>
      <c r="CV127" s="1075"/>
      <c r="CW127" s="1075"/>
      <c r="CX127" s="1075"/>
      <c r="CY127" s="1075"/>
      <c r="CZ127" s="1075"/>
      <c r="DA127" s="1075"/>
      <c r="DB127" s="1075"/>
      <c r="DC127" s="1075"/>
      <c r="DD127" s="1075"/>
      <c r="DE127" s="1075"/>
      <c r="DF127" s="1076"/>
      <c r="DG127" s="1077" t="s">
        <v>464</v>
      </c>
      <c r="DH127" s="1078"/>
      <c r="DI127" s="1078"/>
      <c r="DJ127" s="1078"/>
      <c r="DK127" s="1078"/>
      <c r="DL127" s="1078" t="s">
        <v>465</v>
      </c>
      <c r="DM127" s="1078"/>
      <c r="DN127" s="1078"/>
      <c r="DO127" s="1078"/>
      <c r="DP127" s="1078"/>
      <c r="DQ127" s="1078" t="s">
        <v>465</v>
      </c>
      <c r="DR127" s="1078"/>
      <c r="DS127" s="1078"/>
      <c r="DT127" s="1078"/>
      <c r="DU127" s="1078"/>
      <c r="DV127" s="1079" t="s">
        <v>465</v>
      </c>
      <c r="DW127" s="1079"/>
      <c r="DX127" s="1079"/>
      <c r="DY127" s="1079"/>
      <c r="DZ127" s="1080"/>
    </row>
    <row r="128" spans="1:130" s="197" customFormat="1" ht="26.25" customHeight="1" x14ac:dyDescent="0.15">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t="s">
        <v>452</v>
      </c>
      <c r="AB128" s="1120"/>
      <c r="AC128" s="1120"/>
      <c r="AD128" s="1120"/>
      <c r="AE128" s="1121"/>
      <c r="AF128" s="1122">
        <v>888</v>
      </c>
      <c r="AG128" s="1120"/>
      <c r="AH128" s="1120"/>
      <c r="AI128" s="1120"/>
      <c r="AJ128" s="1121"/>
      <c r="AK128" s="1122">
        <v>888</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452</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2095227</v>
      </c>
      <c r="AB129" s="989"/>
      <c r="AC129" s="989"/>
      <c r="AD129" s="989"/>
      <c r="AE129" s="990"/>
      <c r="AF129" s="991">
        <v>1971991</v>
      </c>
      <c r="AG129" s="989"/>
      <c r="AH129" s="989"/>
      <c r="AI129" s="989"/>
      <c r="AJ129" s="990"/>
      <c r="AK129" s="991">
        <v>2022236</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6.1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284525</v>
      </c>
      <c r="AB130" s="989"/>
      <c r="AC130" s="989"/>
      <c r="AD130" s="989"/>
      <c r="AE130" s="990"/>
      <c r="AF130" s="991">
        <v>270312</v>
      </c>
      <c r="AG130" s="989"/>
      <c r="AH130" s="989"/>
      <c r="AI130" s="989"/>
      <c r="AJ130" s="990"/>
      <c r="AK130" s="991">
        <v>251631</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t="s">
        <v>474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475</v>
      </c>
      <c r="X131" s="1114"/>
      <c r="Y131" s="1114"/>
      <c r="Z131" s="1115"/>
      <c r="AA131" s="1027">
        <v>1810702</v>
      </c>
      <c r="AB131" s="1028"/>
      <c r="AC131" s="1028"/>
      <c r="AD131" s="1028"/>
      <c r="AE131" s="1029"/>
      <c r="AF131" s="1030">
        <v>1701679</v>
      </c>
      <c r="AG131" s="1028"/>
      <c r="AH131" s="1028"/>
      <c r="AI131" s="1028"/>
      <c r="AJ131" s="1029"/>
      <c r="AK131" s="1030">
        <v>1770605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476</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477</v>
      </c>
      <c r="W132" s="1131"/>
      <c r="X132" s="1131"/>
      <c r="Y132" s="1131"/>
      <c r="Z132" s="1132"/>
      <c r="AA132" s="1133">
        <v>7.9833125489999999</v>
      </c>
      <c r="AB132" s="1134"/>
      <c r="AC132" s="1134"/>
      <c r="AD132" s="1134"/>
      <c r="AE132" s="1135"/>
      <c r="AF132" s="1136">
        <v>4.3049834899999997</v>
      </c>
      <c r="AG132" s="1134"/>
      <c r="AH132" s="1134"/>
      <c r="AI132" s="1134"/>
      <c r="AJ132" s="1135"/>
      <c r="AK132" s="1136">
        <v>6.1484069000000003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478</v>
      </c>
      <c r="W133" s="1138"/>
      <c r="X133" s="1138"/>
      <c r="Y133" s="1138"/>
      <c r="Z133" s="1139"/>
      <c r="AA133" s="1140">
        <v>10</v>
      </c>
      <c r="AB133" s="1141"/>
      <c r="AC133" s="1141"/>
      <c r="AD133" s="1141"/>
      <c r="AE133" s="1142"/>
      <c r="AF133" s="1140">
        <v>7.5</v>
      </c>
      <c r="AG133" s="1141"/>
      <c r="AH133" s="1141"/>
      <c r="AI133" s="1141"/>
      <c r="AJ133" s="1142"/>
      <c r="AK133" s="1140">
        <v>6.1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47" t="s">
        <v>481</v>
      </c>
      <c r="L7" s="254"/>
      <c r="M7" s="255" t="s">
        <v>482</v>
      </c>
      <c r="N7" s="256"/>
    </row>
    <row r="8" spans="1:16" x14ac:dyDescent="0.15">
      <c r="A8" s="248"/>
      <c r="B8" s="244"/>
      <c r="C8" s="244"/>
      <c r="D8" s="244"/>
      <c r="E8" s="244"/>
      <c r="F8" s="244"/>
      <c r="G8" s="257"/>
      <c r="H8" s="258"/>
      <c r="I8" s="258"/>
      <c r="J8" s="259"/>
      <c r="K8" s="1148"/>
      <c r="L8" s="260" t="s">
        <v>483</v>
      </c>
      <c r="M8" s="261" t="s">
        <v>484</v>
      </c>
      <c r="N8" s="262" t="s">
        <v>485</v>
      </c>
    </row>
    <row r="9" spans="1:16" x14ac:dyDescent="0.15">
      <c r="A9" s="248"/>
      <c r="B9" s="244"/>
      <c r="C9" s="244"/>
      <c r="D9" s="244"/>
      <c r="E9" s="244"/>
      <c r="F9" s="244"/>
      <c r="G9" s="1149" t="s">
        <v>486</v>
      </c>
      <c r="H9" s="1150"/>
      <c r="I9" s="1150"/>
      <c r="J9" s="1151"/>
      <c r="K9" s="263">
        <v>565523</v>
      </c>
      <c r="L9" s="264">
        <v>276000</v>
      </c>
      <c r="M9" s="265">
        <v>187155</v>
      </c>
      <c r="N9" s="266">
        <v>47.5</v>
      </c>
    </row>
    <row r="10" spans="1:16" x14ac:dyDescent="0.15">
      <c r="A10" s="248"/>
      <c r="B10" s="244"/>
      <c r="C10" s="244"/>
      <c r="D10" s="244"/>
      <c r="E10" s="244"/>
      <c r="F10" s="244"/>
      <c r="G10" s="1149" t="s">
        <v>487</v>
      </c>
      <c r="H10" s="1150"/>
      <c r="I10" s="1150"/>
      <c r="J10" s="1151"/>
      <c r="K10" s="267">
        <v>72137</v>
      </c>
      <c r="L10" s="268">
        <v>35206</v>
      </c>
      <c r="M10" s="269">
        <v>20525</v>
      </c>
      <c r="N10" s="270">
        <v>71.5</v>
      </c>
    </row>
    <row r="11" spans="1:16" ht="13.5" customHeight="1" x14ac:dyDescent="0.15">
      <c r="A11" s="248"/>
      <c r="B11" s="244"/>
      <c r="C11" s="244"/>
      <c r="D11" s="244"/>
      <c r="E11" s="244"/>
      <c r="F11" s="244"/>
      <c r="G11" s="1149" t="s">
        <v>488</v>
      </c>
      <c r="H11" s="1150"/>
      <c r="I11" s="1150"/>
      <c r="J11" s="1151"/>
      <c r="K11" s="267">
        <v>33560</v>
      </c>
      <c r="L11" s="268">
        <v>16379</v>
      </c>
      <c r="M11" s="269">
        <v>27959</v>
      </c>
      <c r="N11" s="270">
        <v>-41.4</v>
      </c>
    </row>
    <row r="12" spans="1:16" ht="13.5" customHeight="1" x14ac:dyDescent="0.15">
      <c r="A12" s="248"/>
      <c r="B12" s="244"/>
      <c r="C12" s="244"/>
      <c r="D12" s="244"/>
      <c r="E12" s="244"/>
      <c r="F12" s="244"/>
      <c r="G12" s="1149" t="s">
        <v>489</v>
      </c>
      <c r="H12" s="1150"/>
      <c r="I12" s="1150"/>
      <c r="J12" s="1151"/>
      <c r="K12" s="267" t="s">
        <v>490</v>
      </c>
      <c r="L12" s="268" t="s">
        <v>490</v>
      </c>
      <c r="M12" s="269">
        <v>2910</v>
      </c>
      <c r="N12" s="270" t="s">
        <v>490</v>
      </c>
    </row>
    <row r="13" spans="1:16" ht="13.5" customHeight="1" x14ac:dyDescent="0.15">
      <c r="A13" s="248"/>
      <c r="B13" s="244"/>
      <c r="C13" s="244"/>
      <c r="D13" s="244"/>
      <c r="E13" s="244"/>
      <c r="F13" s="244"/>
      <c r="G13" s="1149" t="s">
        <v>491</v>
      </c>
      <c r="H13" s="1150"/>
      <c r="I13" s="1150"/>
      <c r="J13" s="1151"/>
      <c r="K13" s="267" t="s">
        <v>490</v>
      </c>
      <c r="L13" s="268" t="s">
        <v>490</v>
      </c>
      <c r="M13" s="269" t="s">
        <v>490</v>
      </c>
      <c r="N13" s="270" t="s">
        <v>490</v>
      </c>
    </row>
    <row r="14" spans="1:16" ht="13.5" customHeight="1" x14ac:dyDescent="0.15">
      <c r="A14" s="248"/>
      <c r="B14" s="244"/>
      <c r="C14" s="244"/>
      <c r="D14" s="244"/>
      <c r="E14" s="244"/>
      <c r="F14" s="244"/>
      <c r="G14" s="1149" t="s">
        <v>492</v>
      </c>
      <c r="H14" s="1150"/>
      <c r="I14" s="1150"/>
      <c r="J14" s="1151"/>
      <c r="K14" s="267">
        <v>31721</v>
      </c>
      <c r="L14" s="268">
        <v>15481</v>
      </c>
      <c r="M14" s="269">
        <v>9160</v>
      </c>
      <c r="N14" s="270">
        <v>69</v>
      </c>
    </row>
    <row r="15" spans="1:16" ht="13.5" customHeight="1" x14ac:dyDescent="0.15">
      <c r="A15" s="248"/>
      <c r="B15" s="244"/>
      <c r="C15" s="244"/>
      <c r="D15" s="244"/>
      <c r="E15" s="244"/>
      <c r="F15" s="244"/>
      <c r="G15" s="1149" t="s">
        <v>493</v>
      </c>
      <c r="H15" s="1150"/>
      <c r="I15" s="1150"/>
      <c r="J15" s="1151"/>
      <c r="K15" s="267">
        <v>8576</v>
      </c>
      <c r="L15" s="268">
        <v>4185</v>
      </c>
      <c r="M15" s="269">
        <v>4580</v>
      </c>
      <c r="N15" s="270">
        <v>-8.6</v>
      </c>
    </row>
    <row r="16" spans="1:16" x14ac:dyDescent="0.15">
      <c r="A16" s="248"/>
      <c r="B16" s="244"/>
      <c r="C16" s="244"/>
      <c r="D16" s="244"/>
      <c r="E16" s="244"/>
      <c r="F16" s="244"/>
      <c r="G16" s="1152" t="s">
        <v>494</v>
      </c>
      <c r="H16" s="1153"/>
      <c r="I16" s="1153"/>
      <c r="J16" s="1154"/>
      <c r="K16" s="268">
        <v>-43342</v>
      </c>
      <c r="L16" s="268">
        <v>-21153</v>
      </c>
      <c r="M16" s="269">
        <v>-19254</v>
      </c>
      <c r="N16" s="270">
        <v>9.9</v>
      </c>
    </row>
    <row r="17" spans="1:16" x14ac:dyDescent="0.15">
      <c r="A17" s="248"/>
      <c r="B17" s="244"/>
      <c r="C17" s="244"/>
      <c r="D17" s="244"/>
      <c r="E17" s="244"/>
      <c r="F17" s="244"/>
      <c r="G17" s="1152" t="s">
        <v>165</v>
      </c>
      <c r="H17" s="1153"/>
      <c r="I17" s="1153"/>
      <c r="J17" s="1154"/>
      <c r="K17" s="268">
        <v>668175</v>
      </c>
      <c r="L17" s="268">
        <v>326098</v>
      </c>
      <c r="M17" s="269">
        <v>233033</v>
      </c>
      <c r="N17" s="270">
        <v>39.9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44" t="s">
        <v>499</v>
      </c>
      <c r="H21" s="1145"/>
      <c r="I21" s="1145"/>
      <c r="J21" s="1146"/>
      <c r="K21" s="280">
        <v>26.84</v>
      </c>
      <c r="L21" s="281">
        <v>21.21</v>
      </c>
      <c r="M21" s="282">
        <v>5.63</v>
      </c>
      <c r="N21" s="249"/>
      <c r="O21" s="283"/>
      <c r="P21" s="279"/>
    </row>
    <row r="22" spans="1:16" s="284" customFormat="1" x14ac:dyDescent="0.15">
      <c r="A22" s="279"/>
      <c r="B22" s="249"/>
      <c r="C22" s="249"/>
      <c r="D22" s="249"/>
      <c r="E22" s="249"/>
      <c r="F22" s="249"/>
      <c r="G22" s="1144" t="s">
        <v>500</v>
      </c>
      <c r="H22" s="1145"/>
      <c r="I22" s="1145"/>
      <c r="J22" s="1146"/>
      <c r="K22" s="285">
        <v>94.1</v>
      </c>
      <c r="L22" s="286">
        <v>95.4</v>
      </c>
      <c r="M22" s="287">
        <v>-1.3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47" t="s">
        <v>481</v>
      </c>
      <c r="L30" s="254"/>
      <c r="M30" s="255" t="s">
        <v>482</v>
      </c>
      <c r="N30" s="256"/>
    </row>
    <row r="31" spans="1:16" x14ac:dyDescent="0.15">
      <c r="A31" s="248"/>
      <c r="B31" s="244"/>
      <c r="C31" s="244"/>
      <c r="D31" s="244"/>
      <c r="E31" s="244"/>
      <c r="F31" s="244"/>
      <c r="G31" s="257"/>
      <c r="H31" s="258"/>
      <c r="I31" s="258"/>
      <c r="J31" s="259"/>
      <c r="K31" s="1148"/>
      <c r="L31" s="260" t="s">
        <v>483</v>
      </c>
      <c r="M31" s="261" t="s">
        <v>484</v>
      </c>
      <c r="N31" s="262" t="s">
        <v>485</v>
      </c>
    </row>
    <row r="32" spans="1:16" ht="27" customHeight="1" x14ac:dyDescent="0.15">
      <c r="A32" s="248"/>
      <c r="B32" s="244"/>
      <c r="C32" s="244"/>
      <c r="D32" s="244"/>
      <c r="E32" s="244"/>
      <c r="F32" s="244"/>
      <c r="G32" s="1160" t="s">
        <v>504</v>
      </c>
      <c r="H32" s="1161"/>
      <c r="I32" s="1161"/>
      <c r="J32" s="1162"/>
      <c r="K32" s="294">
        <v>283561</v>
      </c>
      <c r="L32" s="294">
        <v>138390</v>
      </c>
      <c r="M32" s="295">
        <v>137219</v>
      </c>
      <c r="N32" s="296">
        <v>0.9</v>
      </c>
    </row>
    <row r="33" spans="1:16" ht="13.5" customHeight="1" x14ac:dyDescent="0.15">
      <c r="A33" s="248"/>
      <c r="B33" s="244"/>
      <c r="C33" s="244"/>
      <c r="D33" s="244"/>
      <c r="E33" s="244"/>
      <c r="F33" s="244"/>
      <c r="G33" s="1160" t="s">
        <v>505</v>
      </c>
      <c r="H33" s="1161"/>
      <c r="I33" s="1161"/>
      <c r="J33" s="1162"/>
      <c r="K33" s="294" t="s">
        <v>490</v>
      </c>
      <c r="L33" s="294" t="s">
        <v>490</v>
      </c>
      <c r="M33" s="295" t="s">
        <v>490</v>
      </c>
      <c r="N33" s="296" t="s">
        <v>490</v>
      </c>
    </row>
    <row r="34" spans="1:16" ht="27" customHeight="1" x14ac:dyDescent="0.15">
      <c r="A34" s="248"/>
      <c r="B34" s="244"/>
      <c r="C34" s="244"/>
      <c r="D34" s="244"/>
      <c r="E34" s="244"/>
      <c r="F34" s="244"/>
      <c r="G34" s="1160" t="s">
        <v>506</v>
      </c>
      <c r="H34" s="1161"/>
      <c r="I34" s="1161"/>
      <c r="J34" s="1162"/>
      <c r="K34" s="294" t="s">
        <v>490</v>
      </c>
      <c r="L34" s="294" t="s">
        <v>490</v>
      </c>
      <c r="M34" s="295">
        <v>4</v>
      </c>
      <c r="N34" s="296" t="s">
        <v>490</v>
      </c>
    </row>
    <row r="35" spans="1:16" ht="27" customHeight="1" x14ac:dyDescent="0.15">
      <c r="A35" s="248"/>
      <c r="B35" s="244"/>
      <c r="C35" s="244"/>
      <c r="D35" s="244"/>
      <c r="E35" s="244"/>
      <c r="F35" s="244"/>
      <c r="G35" s="1160" t="s">
        <v>507</v>
      </c>
      <c r="H35" s="1161"/>
      <c r="I35" s="1161"/>
      <c r="J35" s="1162"/>
      <c r="K35" s="294">
        <v>66025</v>
      </c>
      <c r="L35" s="294">
        <v>32223</v>
      </c>
      <c r="M35" s="295">
        <v>30414</v>
      </c>
      <c r="N35" s="296">
        <v>5.9</v>
      </c>
    </row>
    <row r="36" spans="1:16" ht="27" customHeight="1" x14ac:dyDescent="0.15">
      <c r="A36" s="248"/>
      <c r="B36" s="244"/>
      <c r="C36" s="244"/>
      <c r="D36" s="244"/>
      <c r="E36" s="244"/>
      <c r="F36" s="244"/>
      <c r="G36" s="1160" t="s">
        <v>508</v>
      </c>
      <c r="H36" s="1161"/>
      <c r="I36" s="1161"/>
      <c r="J36" s="1162"/>
      <c r="K36" s="294">
        <v>11762</v>
      </c>
      <c r="L36" s="294">
        <v>5740</v>
      </c>
      <c r="M36" s="295">
        <v>5195</v>
      </c>
      <c r="N36" s="296">
        <v>10.5</v>
      </c>
    </row>
    <row r="37" spans="1:16" ht="13.5" customHeight="1" x14ac:dyDescent="0.15">
      <c r="A37" s="248"/>
      <c r="B37" s="244"/>
      <c r="C37" s="244"/>
      <c r="D37" s="244"/>
      <c r="E37" s="244"/>
      <c r="F37" s="244"/>
      <c r="G37" s="1160" t="s">
        <v>509</v>
      </c>
      <c r="H37" s="1161"/>
      <c r="I37" s="1161"/>
      <c r="J37" s="1162"/>
      <c r="K37" s="294" t="s">
        <v>490</v>
      </c>
      <c r="L37" s="294" t="s">
        <v>490</v>
      </c>
      <c r="M37" s="295">
        <v>2257</v>
      </c>
      <c r="N37" s="296" t="s">
        <v>490</v>
      </c>
    </row>
    <row r="38" spans="1:16" ht="27" customHeight="1" x14ac:dyDescent="0.15">
      <c r="A38" s="248"/>
      <c r="B38" s="244"/>
      <c r="C38" s="244"/>
      <c r="D38" s="244"/>
      <c r="E38" s="244"/>
      <c r="F38" s="244"/>
      <c r="G38" s="1163" t="s">
        <v>510</v>
      </c>
      <c r="H38" s="1164"/>
      <c r="I38" s="1164"/>
      <c r="J38" s="1165"/>
      <c r="K38" s="297">
        <v>35</v>
      </c>
      <c r="L38" s="297">
        <v>17</v>
      </c>
      <c r="M38" s="298">
        <v>40</v>
      </c>
      <c r="N38" s="299">
        <v>-57.5</v>
      </c>
      <c r="O38" s="293"/>
    </row>
    <row r="39" spans="1:16" x14ac:dyDescent="0.15">
      <c r="A39" s="248"/>
      <c r="B39" s="244"/>
      <c r="C39" s="244"/>
      <c r="D39" s="244"/>
      <c r="E39" s="244"/>
      <c r="F39" s="244"/>
      <c r="G39" s="1163" t="s">
        <v>511</v>
      </c>
      <c r="H39" s="1164"/>
      <c r="I39" s="1164"/>
      <c r="J39" s="1165"/>
      <c r="K39" s="300">
        <v>-888</v>
      </c>
      <c r="L39" s="300">
        <v>-433</v>
      </c>
      <c r="M39" s="301">
        <v>-7960</v>
      </c>
      <c r="N39" s="302">
        <v>-94.6</v>
      </c>
      <c r="O39" s="293"/>
    </row>
    <row r="40" spans="1:16" ht="27" customHeight="1" x14ac:dyDescent="0.15">
      <c r="A40" s="248"/>
      <c r="B40" s="244"/>
      <c r="C40" s="244"/>
      <c r="D40" s="244"/>
      <c r="E40" s="244"/>
      <c r="F40" s="244"/>
      <c r="G40" s="1160" t="s">
        <v>512</v>
      </c>
      <c r="H40" s="1161"/>
      <c r="I40" s="1161"/>
      <c r="J40" s="1162"/>
      <c r="K40" s="300">
        <v>-251631</v>
      </c>
      <c r="L40" s="300">
        <v>-122807</v>
      </c>
      <c r="M40" s="301">
        <v>-124831</v>
      </c>
      <c r="N40" s="302">
        <v>-1.6</v>
      </c>
      <c r="O40" s="293"/>
    </row>
    <row r="41" spans="1:16" x14ac:dyDescent="0.15">
      <c r="A41" s="248"/>
      <c r="B41" s="244"/>
      <c r="C41" s="244"/>
      <c r="D41" s="244"/>
      <c r="E41" s="244"/>
      <c r="F41" s="244"/>
      <c r="G41" s="1166" t="s">
        <v>276</v>
      </c>
      <c r="H41" s="1167"/>
      <c r="I41" s="1167"/>
      <c r="J41" s="1168"/>
      <c r="K41" s="294">
        <v>108864</v>
      </c>
      <c r="L41" s="300">
        <v>53130</v>
      </c>
      <c r="M41" s="301">
        <v>42339</v>
      </c>
      <c r="N41" s="302">
        <v>25.5</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55" t="s">
        <v>481</v>
      </c>
      <c r="J49" s="1157" t="s">
        <v>516</v>
      </c>
      <c r="K49" s="1158"/>
      <c r="L49" s="1158"/>
      <c r="M49" s="1158"/>
      <c r="N49" s="1159"/>
    </row>
    <row r="50" spans="1:14" x14ac:dyDescent="0.15">
      <c r="A50" s="248"/>
      <c r="B50" s="244"/>
      <c r="C50" s="244"/>
      <c r="D50" s="244"/>
      <c r="E50" s="244"/>
      <c r="F50" s="244"/>
      <c r="G50" s="312"/>
      <c r="H50" s="313"/>
      <c r="I50" s="1156"/>
      <c r="J50" s="314" t="s">
        <v>517</v>
      </c>
      <c r="K50" s="315" t="s">
        <v>518</v>
      </c>
      <c r="L50" s="316" t="s">
        <v>519</v>
      </c>
      <c r="M50" s="317" t="s">
        <v>520</v>
      </c>
      <c r="N50" s="318" t="s">
        <v>521</v>
      </c>
    </row>
    <row r="51" spans="1:14" x14ac:dyDescent="0.15">
      <c r="A51" s="248"/>
      <c r="B51" s="244"/>
      <c r="C51" s="244"/>
      <c r="D51" s="244"/>
      <c r="E51" s="244"/>
      <c r="F51" s="244"/>
      <c r="G51" s="310" t="s">
        <v>522</v>
      </c>
      <c r="H51" s="311"/>
      <c r="I51" s="319">
        <v>474007</v>
      </c>
      <c r="J51" s="320">
        <v>213806</v>
      </c>
      <c r="K51" s="321">
        <v>-50.8</v>
      </c>
      <c r="L51" s="322">
        <v>216155</v>
      </c>
      <c r="M51" s="323">
        <v>-35.299999999999997</v>
      </c>
      <c r="N51" s="324">
        <v>-15.5</v>
      </c>
    </row>
    <row r="52" spans="1:14" x14ac:dyDescent="0.15">
      <c r="A52" s="248"/>
      <c r="B52" s="244"/>
      <c r="C52" s="244"/>
      <c r="D52" s="244"/>
      <c r="E52" s="244"/>
      <c r="F52" s="244"/>
      <c r="G52" s="325"/>
      <c r="H52" s="326" t="s">
        <v>523</v>
      </c>
      <c r="I52" s="327">
        <v>208012</v>
      </c>
      <c r="J52" s="328">
        <v>93826</v>
      </c>
      <c r="K52" s="329">
        <v>33.299999999999997</v>
      </c>
      <c r="L52" s="330">
        <v>108827</v>
      </c>
      <c r="M52" s="331">
        <v>-19.600000000000001</v>
      </c>
      <c r="N52" s="332">
        <v>52.9</v>
      </c>
    </row>
    <row r="53" spans="1:14" x14ac:dyDescent="0.15">
      <c r="A53" s="248"/>
      <c r="B53" s="244"/>
      <c r="C53" s="244"/>
      <c r="D53" s="244"/>
      <c r="E53" s="244"/>
      <c r="F53" s="244"/>
      <c r="G53" s="310" t="s">
        <v>524</v>
      </c>
      <c r="H53" s="311"/>
      <c r="I53" s="319">
        <v>1419693</v>
      </c>
      <c r="J53" s="320">
        <v>643560</v>
      </c>
      <c r="K53" s="321">
        <v>201</v>
      </c>
      <c r="L53" s="322">
        <v>228305</v>
      </c>
      <c r="M53" s="323">
        <v>5.6</v>
      </c>
      <c r="N53" s="324">
        <v>195.4</v>
      </c>
    </row>
    <row r="54" spans="1:14" x14ac:dyDescent="0.15">
      <c r="A54" s="248"/>
      <c r="B54" s="244"/>
      <c r="C54" s="244"/>
      <c r="D54" s="244"/>
      <c r="E54" s="244"/>
      <c r="F54" s="244"/>
      <c r="G54" s="325"/>
      <c r="H54" s="326" t="s">
        <v>523</v>
      </c>
      <c r="I54" s="327">
        <v>93004</v>
      </c>
      <c r="J54" s="328">
        <v>42160</v>
      </c>
      <c r="K54" s="329">
        <v>-55.1</v>
      </c>
      <c r="L54" s="330">
        <v>86611</v>
      </c>
      <c r="M54" s="331">
        <v>-20.399999999999999</v>
      </c>
      <c r="N54" s="332">
        <v>-34.700000000000003</v>
      </c>
    </row>
    <row r="55" spans="1:14" x14ac:dyDescent="0.15">
      <c r="A55" s="248"/>
      <c r="B55" s="244"/>
      <c r="C55" s="244"/>
      <c r="D55" s="244"/>
      <c r="E55" s="244"/>
      <c r="F55" s="244"/>
      <c r="G55" s="310" t="s">
        <v>525</v>
      </c>
      <c r="H55" s="311"/>
      <c r="I55" s="319">
        <v>761648</v>
      </c>
      <c r="J55" s="320">
        <v>353105</v>
      </c>
      <c r="K55" s="321">
        <v>-45.1</v>
      </c>
      <c r="L55" s="322">
        <v>316331</v>
      </c>
      <c r="M55" s="323">
        <v>38.6</v>
      </c>
      <c r="N55" s="324">
        <v>-83.7</v>
      </c>
    </row>
    <row r="56" spans="1:14" x14ac:dyDescent="0.15">
      <c r="A56" s="248"/>
      <c r="B56" s="244"/>
      <c r="C56" s="244"/>
      <c r="D56" s="244"/>
      <c r="E56" s="244"/>
      <c r="F56" s="244"/>
      <c r="G56" s="325"/>
      <c r="H56" s="326" t="s">
        <v>523</v>
      </c>
      <c r="I56" s="327">
        <v>224735</v>
      </c>
      <c r="J56" s="328">
        <v>104189</v>
      </c>
      <c r="K56" s="329">
        <v>147.1</v>
      </c>
      <c r="L56" s="330">
        <v>106387</v>
      </c>
      <c r="M56" s="331">
        <v>22.8</v>
      </c>
      <c r="N56" s="332">
        <v>124.3</v>
      </c>
    </row>
    <row r="57" spans="1:14" x14ac:dyDescent="0.15">
      <c r="A57" s="248"/>
      <c r="B57" s="244"/>
      <c r="C57" s="244"/>
      <c r="D57" s="244"/>
      <c r="E57" s="244"/>
      <c r="F57" s="244"/>
      <c r="G57" s="310" t="s">
        <v>526</v>
      </c>
      <c r="H57" s="311"/>
      <c r="I57" s="319">
        <v>1565478</v>
      </c>
      <c r="J57" s="320">
        <v>741933</v>
      </c>
      <c r="K57" s="321">
        <v>110.1</v>
      </c>
      <c r="L57" s="322">
        <v>333013</v>
      </c>
      <c r="M57" s="323">
        <v>5.3</v>
      </c>
      <c r="N57" s="324">
        <v>104.8</v>
      </c>
    </row>
    <row r="58" spans="1:14" x14ac:dyDescent="0.15">
      <c r="A58" s="248"/>
      <c r="B58" s="244"/>
      <c r="C58" s="244"/>
      <c r="D58" s="244"/>
      <c r="E58" s="244"/>
      <c r="F58" s="244"/>
      <c r="G58" s="325"/>
      <c r="H58" s="326" t="s">
        <v>523</v>
      </c>
      <c r="I58" s="327">
        <v>800525</v>
      </c>
      <c r="J58" s="328">
        <v>379396</v>
      </c>
      <c r="K58" s="329">
        <v>264.10000000000002</v>
      </c>
      <c r="L58" s="330">
        <v>126732</v>
      </c>
      <c r="M58" s="331">
        <v>19.100000000000001</v>
      </c>
      <c r="N58" s="332">
        <v>245</v>
      </c>
    </row>
    <row r="59" spans="1:14" x14ac:dyDescent="0.15">
      <c r="A59" s="248"/>
      <c r="B59" s="244"/>
      <c r="C59" s="244"/>
      <c r="D59" s="244"/>
      <c r="E59" s="244"/>
      <c r="F59" s="244"/>
      <c r="G59" s="310" t="s">
        <v>527</v>
      </c>
      <c r="H59" s="311"/>
      <c r="I59" s="319">
        <v>1112186</v>
      </c>
      <c r="J59" s="320">
        <v>542795</v>
      </c>
      <c r="K59" s="321">
        <v>-26.8</v>
      </c>
      <c r="L59" s="322">
        <v>280458</v>
      </c>
      <c r="M59" s="323">
        <v>-15.8</v>
      </c>
      <c r="N59" s="324">
        <v>-11</v>
      </c>
    </row>
    <row r="60" spans="1:14" x14ac:dyDescent="0.15">
      <c r="A60" s="248"/>
      <c r="B60" s="244"/>
      <c r="C60" s="244"/>
      <c r="D60" s="244"/>
      <c r="E60" s="244"/>
      <c r="F60" s="244"/>
      <c r="G60" s="325"/>
      <c r="H60" s="326" t="s">
        <v>523</v>
      </c>
      <c r="I60" s="333">
        <v>490420</v>
      </c>
      <c r="J60" s="328">
        <v>239346</v>
      </c>
      <c r="K60" s="329">
        <v>-36.9</v>
      </c>
      <c r="L60" s="330">
        <v>127286</v>
      </c>
      <c r="M60" s="331">
        <v>0.4</v>
      </c>
      <c r="N60" s="332">
        <v>-37.299999999999997</v>
      </c>
    </row>
    <row r="61" spans="1:14" x14ac:dyDescent="0.15">
      <c r="A61" s="248"/>
      <c r="B61" s="244"/>
      <c r="C61" s="244"/>
      <c r="D61" s="244"/>
      <c r="E61" s="244"/>
      <c r="F61" s="244"/>
      <c r="G61" s="310" t="s">
        <v>528</v>
      </c>
      <c r="H61" s="334"/>
      <c r="I61" s="335">
        <v>1066602</v>
      </c>
      <c r="J61" s="336">
        <v>499040</v>
      </c>
      <c r="K61" s="337">
        <v>37.700000000000003</v>
      </c>
      <c r="L61" s="338">
        <v>274852</v>
      </c>
      <c r="M61" s="339">
        <v>-0.3</v>
      </c>
      <c r="N61" s="324">
        <v>38</v>
      </c>
    </row>
    <row r="62" spans="1:14" x14ac:dyDescent="0.15">
      <c r="A62" s="248"/>
      <c r="B62" s="244"/>
      <c r="C62" s="244"/>
      <c r="D62" s="244"/>
      <c r="E62" s="244"/>
      <c r="F62" s="244"/>
      <c r="G62" s="325"/>
      <c r="H62" s="326" t="s">
        <v>523</v>
      </c>
      <c r="I62" s="327">
        <v>363339</v>
      </c>
      <c r="J62" s="328">
        <v>171783</v>
      </c>
      <c r="K62" s="329">
        <v>70.5</v>
      </c>
      <c r="L62" s="330">
        <v>111169</v>
      </c>
      <c r="M62" s="331">
        <v>0.5</v>
      </c>
      <c r="N62" s="332">
        <v>70</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69" t="s">
        <v>3</v>
      </c>
      <c r="D47" s="1169"/>
      <c r="E47" s="1170"/>
      <c r="F47" s="11">
        <v>15.4</v>
      </c>
      <c r="G47" s="12">
        <v>21.74</v>
      </c>
      <c r="H47" s="12">
        <v>37.26</v>
      </c>
      <c r="I47" s="12">
        <v>57.41</v>
      </c>
      <c r="J47" s="13">
        <v>60.08</v>
      </c>
    </row>
    <row r="48" spans="2:10" ht="57.75" customHeight="1" x14ac:dyDescent="0.15">
      <c r="B48" s="14"/>
      <c r="C48" s="1171" t="s">
        <v>4</v>
      </c>
      <c r="D48" s="1171"/>
      <c r="E48" s="1172"/>
      <c r="F48" s="15">
        <v>16.93</v>
      </c>
      <c r="G48" s="16">
        <v>29.84</v>
      </c>
      <c r="H48" s="16">
        <v>33.4</v>
      </c>
      <c r="I48" s="16">
        <v>14.39</v>
      </c>
      <c r="J48" s="17">
        <v>18.420000000000002</v>
      </c>
    </row>
    <row r="49" spans="2:10" ht="57.75" customHeight="1" thickBot="1" x14ac:dyDescent="0.2">
      <c r="B49" s="18"/>
      <c r="C49" s="1173" t="s">
        <v>5</v>
      </c>
      <c r="D49" s="1173"/>
      <c r="E49" s="1174"/>
      <c r="F49" s="19" t="s">
        <v>535</v>
      </c>
      <c r="G49" s="20">
        <v>14.34</v>
      </c>
      <c r="H49" s="20">
        <v>3.26</v>
      </c>
      <c r="I49" s="20" t="s">
        <v>536</v>
      </c>
      <c r="J49" s="21">
        <v>1.06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2017-04-18T05:05:34Z</cp:lastPrinted>
  <dcterms:created xsi:type="dcterms:W3CDTF">2017-02-15T19:13:36Z</dcterms:created>
  <dcterms:modified xsi:type="dcterms:W3CDTF">2017-05-17T04:29:26Z</dcterms:modified>
  <cp:category/>
</cp:coreProperties>
</file>